
<file path=[Content_Types].xml><?xml version="1.0" encoding="utf-8"?>
<Types xmlns="http://schemas.openxmlformats.org/package/2006/content-types">
  <Default Extension="vml" ContentType="application/vnd.openxmlformats-officedocument.vmlDrawin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650" tabRatio="806" firstSheet="59" activeTab="59"/>
  </bookViews>
  <sheets>
    <sheet name="归档管理-100016" sheetId="105" state="hidden" r:id="rId1"/>
    <sheet name="申报表封面" sheetId="99" state="hidden" r:id="rId2"/>
    <sheet name="资产基础法评估明表工作流程图" sheetId="92" state="hidden" r:id="rId3"/>
    <sheet name="索引目录" sheetId="1" state="hidden" r:id="rId4"/>
    <sheet name="企业基本情况表" sheetId="6" state="hidden" r:id="rId5"/>
    <sheet name="填表说明" sheetId="5" state="hidden" r:id="rId6"/>
    <sheet name="资产负债表" sheetId="2" state="hidden" r:id="rId7"/>
    <sheet name="1-汇总表-新会计准则用表" sheetId="118" state="hidden" r:id="rId8"/>
    <sheet name="2-分类汇总-新会计准则用表" sheetId="106" state="hidden" r:id="rId9"/>
    <sheet name="2-分类汇总" sheetId="8" state="hidden" r:id="rId10"/>
    <sheet name="3-流动汇总" sheetId="9" state="hidden" r:id="rId11"/>
    <sheet name="表3-1货币汇总表" sheetId="10" state="hidden" r:id="rId12"/>
    <sheet name="3-1-1现金" sheetId="11" state="hidden" r:id="rId13"/>
    <sheet name="3-1-2银行存款" sheetId="12" state="hidden" r:id="rId14"/>
    <sheet name="3-1-3其他货币资金" sheetId="13" state="hidden" r:id="rId15"/>
    <sheet name="3-2交易性金融资产汇总" sheetId="14" state="hidden" r:id="rId16"/>
    <sheet name="3-2-1交易性-股票" sheetId="15" state="hidden" r:id="rId17"/>
    <sheet name="3-2-2交易性-债券" sheetId="16" state="hidden" r:id="rId18"/>
    <sheet name="3-2-3交易性-基金" sheetId="17" state="hidden" r:id="rId19"/>
    <sheet name="3-3应收票据" sheetId="18" state="hidden" r:id="rId20"/>
    <sheet name="3-4应收账款" sheetId="19" state="hidden" r:id="rId21"/>
    <sheet name="3-5预付款项" sheetId="20" state="hidden" r:id="rId22"/>
    <sheet name="3-6应收利息" sheetId="21" state="hidden" r:id="rId23"/>
    <sheet name="3-7应收股利" sheetId="22" state="hidden" r:id="rId24"/>
    <sheet name="3-8其他应收款" sheetId="23" state="hidden" r:id="rId25"/>
    <sheet name="3-9存货汇总" sheetId="24" state="hidden" r:id="rId26"/>
    <sheet name="3-9-1材料采购（在途物资）" sheetId="25" state="hidden" r:id="rId27"/>
    <sheet name="3-9-2原材料" sheetId="26" state="hidden" r:id="rId28"/>
    <sheet name="3-9-3在库周转材料" sheetId="27" state="hidden" r:id="rId29"/>
    <sheet name="3-9-4委托加工物资" sheetId="28" state="hidden" r:id="rId30"/>
    <sheet name="3-9-5产成品（库存商品）" sheetId="29" state="hidden" r:id="rId31"/>
    <sheet name="3-9-6在产品（自制半成品）" sheetId="30" state="hidden" r:id="rId32"/>
    <sheet name="3-9-7发出商品" sheetId="31" state="hidden" r:id="rId33"/>
    <sheet name="3-9-8在用周转材料" sheetId="32" state="hidden" r:id="rId34"/>
    <sheet name="3-9-9开发产品" sheetId="98" state="hidden" r:id="rId35"/>
    <sheet name="3-9-10开发成本" sheetId="94" state="hidden" r:id="rId36"/>
    <sheet name="3-9-11消耗性生物资产" sheetId="100" state="hidden" r:id="rId37"/>
    <sheet name="3-9-12工程施工" sheetId="113" state="hidden" r:id="rId38"/>
    <sheet name="3-10一年到期非流动资产" sheetId="33" state="hidden" r:id="rId39"/>
    <sheet name="3-11其他流动资产" sheetId="34" state="hidden" r:id="rId40"/>
    <sheet name="3-12合同资产" sheetId="117" state="hidden" r:id="rId41"/>
    <sheet name="4-非流动资产汇总" sheetId="35" state="hidden" r:id="rId42"/>
    <sheet name="4-1可供出售金融资产汇总" sheetId="36" state="hidden" r:id="rId43"/>
    <sheet name="4-1-1可出售-股票" sheetId="37" state="hidden" r:id="rId44"/>
    <sheet name="4-1-2可出售-债券" sheetId="38" state="hidden" r:id="rId45"/>
    <sheet name="4-1-3可出售-其他" sheetId="39" state="hidden" r:id="rId46"/>
    <sheet name="4-2持有到期投资" sheetId="40" state="hidden" r:id="rId47"/>
    <sheet name="4-3长期应收" sheetId="41" state="hidden" r:id="rId48"/>
    <sheet name="4-4股权投资" sheetId="42" state="hidden" r:id="rId49"/>
    <sheet name="4-5投资性房地产汇总" sheetId="97" state="hidden" r:id="rId50"/>
    <sheet name="4-5-1投资性房地产（成本计量）" sheetId="43" state="hidden" r:id="rId51"/>
    <sheet name="4-5-2投资性房地产（公允计量）" sheetId="44" state="hidden" r:id="rId52"/>
    <sheet name="4-5-3投资性地产（成本计量）" sheetId="45" state="hidden" r:id="rId53"/>
    <sheet name="4-5-4投资性地产（公允计量）" sheetId="46" state="hidden" r:id="rId54"/>
    <sheet name="4-6固定资产汇总" sheetId="47" state="hidden" r:id="rId55"/>
    <sheet name="4-6-1房屋建筑物" sheetId="48" state="hidden" r:id="rId56"/>
    <sheet name="4-6-2构筑物" sheetId="49" state="hidden" r:id="rId57"/>
    <sheet name="4-6-3管道沟槽" sheetId="50" state="hidden" r:id="rId58"/>
    <sheet name="4-6-4井巷工程" sheetId="96" state="hidden" r:id="rId59"/>
    <sheet name="分包1" sheetId="125" r:id="rId60"/>
    <sheet name="变现率" sheetId="124" state="hidden" r:id="rId61"/>
    <sheet name="4-6-5机器设备 (2)" sheetId="122" state="hidden" r:id="rId62"/>
    <sheet name="4-6-6车辆" sheetId="52" state="hidden" r:id="rId63"/>
    <sheet name="4-6-7电子设备" sheetId="53" state="hidden" r:id="rId64"/>
    <sheet name="4-6-8土地" sheetId="54" state="hidden" r:id="rId65"/>
    <sheet name="4-6-9船舶" sheetId="114" state="hidden" r:id="rId66"/>
    <sheet name="4-7在建工程汇总" sheetId="55" state="hidden" r:id="rId67"/>
    <sheet name="4-7-1在建（土建）" sheetId="56" state="hidden" r:id="rId68"/>
    <sheet name="4-7-2在建（设备）" sheetId="57" state="hidden" r:id="rId69"/>
    <sheet name="4-7-3在建（待摊投资）" sheetId="108" state="hidden" r:id="rId70"/>
    <sheet name="4-8工程物资" sheetId="58" state="hidden" r:id="rId71"/>
    <sheet name="4-9固定资产清理" sheetId="59" state="hidden" r:id="rId72"/>
    <sheet name="4-10生产性生物资产" sheetId="60" state="hidden" r:id="rId73"/>
    <sheet name="4-11油气资产" sheetId="61" state="hidden" r:id="rId74"/>
    <sheet name="4-12无形资产汇总" sheetId="62" state="hidden" r:id="rId75"/>
    <sheet name="4-12-1无形-土地" sheetId="64" state="hidden" r:id="rId76"/>
    <sheet name="4-12-2无形-矿业权" sheetId="63" state="hidden" r:id="rId77"/>
    <sheet name="4-12-3无形-其他" sheetId="65" state="hidden" r:id="rId78"/>
    <sheet name="4-13开发支出" sheetId="66" state="hidden" r:id="rId79"/>
    <sheet name="4-14商誉" sheetId="67" state="hidden" r:id="rId80"/>
    <sheet name="4-15长期待摊费用" sheetId="68" state="hidden" r:id="rId81"/>
    <sheet name="4-16递延所得税资产" sheetId="69" state="hidden" r:id="rId82"/>
    <sheet name="4-17其他非流动资产" sheetId="70" state="hidden" r:id="rId83"/>
    <sheet name="5-流动负债汇总" sheetId="71" state="hidden" r:id="rId84"/>
    <sheet name="5-1短期借款" sheetId="72" state="hidden" r:id="rId85"/>
    <sheet name="5-2交易性金融负债" sheetId="73" state="hidden" r:id="rId86"/>
    <sheet name="5-3应付票据" sheetId="74" state="hidden" r:id="rId87"/>
    <sheet name="5-4应付账款" sheetId="75" state="hidden" r:id="rId88"/>
    <sheet name="5-5预收款项" sheetId="120" state="hidden" r:id="rId89"/>
    <sheet name="5-6职工薪酬" sheetId="77" state="hidden" r:id="rId90"/>
    <sheet name="5-8应付利息" sheetId="79" state="hidden" r:id="rId91"/>
    <sheet name="5-7应交税费" sheetId="78" state="hidden" r:id="rId92"/>
    <sheet name="5-9应付股利（利润）" sheetId="80" state="hidden" r:id="rId93"/>
    <sheet name="5-11一年到期非流动负债" sheetId="82" state="hidden" r:id="rId94"/>
    <sheet name="5-10其他应付款" sheetId="81" state="hidden" r:id="rId95"/>
    <sheet name="5-12其他流动负债" sheetId="83" state="hidden" r:id="rId96"/>
    <sheet name="6-非流动负债汇总 " sheetId="84" state="hidden" r:id="rId97"/>
    <sheet name="5-13合同负债" sheetId="76" state="hidden" r:id="rId98"/>
    <sheet name="6-1长期借款" sheetId="85" state="hidden" r:id="rId99"/>
    <sheet name="6-2应付债券" sheetId="86" state="hidden" r:id="rId100"/>
    <sheet name="6-3长期应付款" sheetId="87" state="hidden" r:id="rId101"/>
    <sheet name="6-4专项应付款" sheetId="88" state="hidden" r:id="rId102"/>
    <sheet name="6-5预计负债" sheetId="89" state="hidden" r:id="rId103"/>
    <sheet name="6-6递延所得税负债" sheetId="90" state="hidden" r:id="rId104"/>
    <sheet name="6-7其他非流动负债" sheetId="91" state="hidden" r:id="rId105"/>
    <sheet name="明细表检查结果" sheetId="121" state="hidden" r:id="rId106"/>
  </sheets>
  <externalReferences>
    <externalReference r:id="rId107"/>
    <externalReference r:id="rId108"/>
  </externalReferences>
  <definedNames>
    <definedName name="_xlnm._FilterDatabase" localSheetId="61" hidden="1">'4-6-5机器设备 (2)'!$A$7:$Y$888</definedName>
    <definedName name="AccountsPayableBookValue" localSheetId="87">'5-4应付账款'!$G$51</definedName>
    <definedName name="AccountsPayableValuationPrice" localSheetId="87">'5-4应付账款'!$H$51</definedName>
    <definedName name="AccountsReceivableBookValue" localSheetId="20">'3-4应收账款'!$H$23</definedName>
    <definedName name="AccountsReceivableValuationPrice" localSheetId="20">'3-4应收账款'!$J$23</definedName>
    <definedName name="AmortizedinvestmentBookValue" localSheetId="69">'4-7-3在建（待摊投资）'!$E$30</definedName>
    <definedName name="AmortizedinvestmentValuationPrice" localSheetId="69">'4-7-3在建（待摊投资）'!$F$30</definedName>
    <definedName name="AvaisaleOthersBookValue" localSheetId="45">'4-1-3可出售-其他'!$I$27</definedName>
    <definedName name="AvaisaleOthersValuationPrice" localSheetId="45">'4-1-3可出售-其他'!$K$27</definedName>
    <definedName name="AvaisaleStocksBookValue" localSheetId="43">'4-1-1可出售-股票'!$I$27</definedName>
    <definedName name="AvaisaleStocksValuationPrice" localSheetId="43">'4-1-1可出售-股票'!$K$27</definedName>
    <definedName name="AvasaleBondsBookValue" localSheetId="44">'4-1-2可出售-债券'!$I$27</definedName>
    <definedName name="AvasaleBondsValuationPrice" localSheetId="44">'4-1-2可出售-债券'!$K$27</definedName>
    <definedName name="BankDepositBookValue" localSheetId="13">'3-1-2银行存款'!$G$27</definedName>
    <definedName name="BankDepositValuationPrice" localSheetId="13">'3-1-2银行存款'!$H$27</definedName>
    <definedName name="BillsPayableBookValue" localSheetId="86">'5-3应付票据'!$F$27</definedName>
    <definedName name="BillsPayableValuationPrice" localSheetId="86">'5-3应付票据'!$G$27</definedName>
    <definedName name="BillsReceivableBookValue" localSheetId="19">'3-3应收票据'!$F$27</definedName>
    <definedName name="BillsReceivableValuationPrice" localSheetId="19">'3-3应收票据'!$H$27</definedName>
    <definedName name="BondsPayableBookValue" localSheetId="99">'6-2应付债券'!$G$27</definedName>
    <definedName name="BondsPayableValuationPrice" localSheetId="99">'6-2应付债券'!$H$27</definedName>
    <definedName name="BuildingsBookValue" localSheetId="55">'4-6-1房屋建筑物'!$V$27</definedName>
    <definedName name="BuildingsValuationPrice" localSheetId="55">'4-6-1房屋建筑物'!$Z$27</definedName>
    <definedName name="BusinessReputationBookValue" localSheetId="79">'4-14商誉'!$D$27</definedName>
    <definedName name="BusinessReputationValuationPrice" localSheetId="79">'4-14商誉'!$E$27</definedName>
    <definedName name="CashBookValue" localSheetId="12">'3-1-1现金'!$F$22</definedName>
    <definedName name="CashValuationPrice" localSheetId="12">'3-1-1现金'!$G$22</definedName>
    <definedName name="ConstruProcCivilEngiBookValue" localSheetId="67">'4-7-1在建（土建）'!$N$27</definedName>
    <definedName name="ConstruProcCivilEngiValuationPrice" localSheetId="67">'4-7-1在建（土建）'!$P$27</definedName>
    <definedName name="ConstruProcEquipBookValue" localSheetId="68">'4-7-2在建（设备）'!$O$27</definedName>
    <definedName name="ConstruProcEquipValuationPrice" localSheetId="68">'4-7-2在建（设备）'!$T$27</definedName>
    <definedName name="ConsumptiveBiologicalAssetsBookValue" localSheetId="36">'3-9-11消耗性生物资产'!$I$27</definedName>
    <definedName name="ConsumptiveBiologicalAssetsValuationPrice" localSheetId="36">'3-9-11消耗性生物资产'!$M$27</definedName>
    <definedName name="ContractAssestsBookValue" localSheetId="40">'3-12合同资产'!$I$27</definedName>
    <definedName name="ContractAssesValuationPrice" localSheetId="40">'3-12合同资产'!$K$27</definedName>
    <definedName name="ContractDebitBookValue" localSheetId="97">'5-13合同负债'!$G$27</definedName>
    <definedName name="ContractDebitValuationPrice" localSheetId="97">'5-13合同负债'!$H$27</definedName>
    <definedName name="CostofDevelopmentBookValue" localSheetId="35">'3-9-10开发成本'!$W$27</definedName>
    <definedName name="CostofDevelopmentValuationPrice" localSheetId="35">'3-9-10开发成本'!$X$27</definedName>
    <definedName name="DeferIncoTaxAsBookValue" localSheetId="81">'4-16递延所得税资产'!$D$27</definedName>
    <definedName name="DeferIncoTaxAsValuationPrice" localSheetId="81">'4-16递延所得税资产'!$E$27</definedName>
    <definedName name="DeferIncoTaxLiabBookValue" localSheetId="103">'6-6递延所得税负债'!$D$27</definedName>
    <definedName name="DeferIncoTaxLiabValuationPrice" localSheetId="103">'6-6递延所得税负债'!$E$27</definedName>
    <definedName name="DevelopExpendBookValue" localSheetId="78">'4-13开发支出'!$I$27</definedName>
    <definedName name="DevelopExpendValuationPrice" localSheetId="78">'4-13开发支出'!$J$27</definedName>
    <definedName name="DevelopProductBookValue" localSheetId="34">'3-9-9开发产品'!$V$27</definedName>
    <definedName name="DevelopProductValuationPrice" localSheetId="34">'3-9-9开发产品'!$W$27</definedName>
    <definedName name="DividendPayableBookValue" localSheetId="92">'5-9应付股利（利润）'!$E$27</definedName>
    <definedName name="DividendPayableValuationPrice" localSheetId="92">'5-9应付股利（利润）'!$F$27</definedName>
    <definedName name="DividendReceivableBookValue" localSheetId="23">'3-7应收股利'!$E$27</definedName>
    <definedName name="DividendReceivableValuationPrice" localSheetId="23">'3-7应收股利'!$F$27</definedName>
    <definedName name="ElecEquipBookValue" localSheetId="63">'4-6-7电子设备'!$N$27</definedName>
    <definedName name="ElecEquipValuationPrice" localSheetId="63">'4-6-7电子设备'!$R$27</definedName>
    <definedName name="EmployeeCompensationBookValue" localSheetId="89">'5-6职工薪酬'!$D$31</definedName>
    <definedName name="EmployeeCompensationValuationPrice" localSheetId="89">'5-6职工薪酬'!$E$31</definedName>
    <definedName name="EngineerMaterialBookValue" localSheetId="70">'4-8工程物资'!$G$27</definedName>
    <definedName name="EngineerMaterialValuationPrice" localSheetId="70">'4-8工程物资'!$K$27</definedName>
    <definedName name="EquityInvestmentBookValue" localSheetId="48">'4-4股权投资'!$I$27</definedName>
    <definedName name="EquityInvestmentValuationPrice" localSheetId="48">'4-4股权投资'!$K$27</definedName>
    <definedName name="EstimatedLiabilitiesBookValue" localSheetId="102">'6-5预计负债'!$E$27</definedName>
    <definedName name="EstimatedLiabilitiesValuationPrice" localSheetId="102">'6-5预计负债'!$F$27</definedName>
    <definedName name="FinishedGoodsBookValue" localSheetId="30">'3-9-5产成品（库存商品）'!$I$27</definedName>
    <definedName name="FinishedGoodsValuationPrice" localSheetId="30">'3-9-5产成品（库存商品）'!$M$27</definedName>
    <definedName name="FixAssetLiquidBookValue" localSheetId="71">'4-9固定资产清理'!$G$27</definedName>
    <definedName name="FixAssetLiquidValuationPrice" localSheetId="71">'4-9固定资产清理'!$H$27</definedName>
    <definedName name="GoodsSoldBookValue" localSheetId="32">'3-9-7发出商品'!$G$27</definedName>
    <definedName name="GoodsSoldValuationPrice" localSheetId="32">'3-9-7发出商品'!$K$27</definedName>
    <definedName name="HeldforTradingBondsBookValue" localSheetId="17">'3-2-2交易性-债券'!$I$27</definedName>
    <definedName name="HeldforTradingBondsValuationPrice" localSheetId="17">'3-2-2交易性-债券'!$J$27</definedName>
    <definedName name="HeldmaturInvestBookValue" localSheetId="46">'4-2持有到期投资'!$H$27</definedName>
    <definedName name="HeldmaturInvestValuationPrice" localSheetId="46">'4-2持有到期投资'!$J$27</definedName>
    <definedName name="HeldTradFinancLiabBookValue" localSheetId="85">'5-2交易性金融负债'!$G$27</definedName>
    <definedName name="HeldTradFinancLiabValuationPrice" localSheetId="85">'5-2交易性金融负债'!$H$27</definedName>
    <definedName name="HeldTradFundsBookValue" localSheetId="18">'3-2-3交易性-基金'!$I$27</definedName>
    <definedName name="HeldTradFundsValuationPrice" localSheetId="18">'3-2-3交易性-基金'!$J$27</definedName>
    <definedName name="HeldTradStocksBookValue" localSheetId="16">'3-2-1交易性-股票'!$I$27</definedName>
    <definedName name="HeldTradStocksValuationPrice" localSheetId="16">'3-2-1交易性-股票'!$J$27</definedName>
    <definedName name="IntAssetsLandBookValue" localSheetId="75">'4-12-1无形-土地'!$P$32</definedName>
    <definedName name="IntAssetsLandValuationPrice" localSheetId="75">'4-12-1无形-土地'!$R$32</definedName>
    <definedName name="IntAssetsMiningRightBookValue" localSheetId="76">'4-12-2无形-矿业权'!$L$30</definedName>
    <definedName name="IntAssetsMiningRightValuationPrice" localSheetId="76">'4-12-2无形-矿业权'!$N$30</definedName>
    <definedName name="IntAssetsOthersBookValue" localSheetId="77">'4-12-3无形-其他'!$J$27</definedName>
    <definedName name="IntAssetsOthersValuationPrice" localSheetId="77">'4-12-3无形-其他'!$L$27</definedName>
    <definedName name="InterestPayableBookValue" localSheetId="90">'5-8应付利息'!$G$27</definedName>
    <definedName name="InterestPayableValuationPrice" localSheetId="90">'5-8应付利息'!$H$27</definedName>
    <definedName name="InterestReceivableBookValue" localSheetId="22">'3-6应收利息'!$G$29</definedName>
    <definedName name="InterestReceivableValuationPrice" localSheetId="22">'3-6应收利息'!$H$29</definedName>
    <definedName name="InveReEstCostMeasBookValue" localSheetId="50">'4-5-1投资性房地产（成本计量）'!$S$27</definedName>
    <definedName name="InveReEstCostMeasValuationPrice" localSheetId="50">'4-5-1投资性房地产（成本计量）'!$W$27</definedName>
    <definedName name="InveReEstFairValueBookValue" localSheetId="51">'4-5-2投资性房地产（公允计量）'!$S$27</definedName>
    <definedName name="InveReEstFairValueValuationPrice" localSheetId="51">'4-5-2投资性房地产（公允计量）'!$T$27</definedName>
    <definedName name="InvestLandCostMeasuBookValue" localSheetId="52">'4-5-3投资性地产（成本计量）'!$N$33</definedName>
    <definedName name="InvestLandCostMeasuValuationPrice" localSheetId="52">'4-5-3投资性地产（成本计量）'!$P$33</definedName>
    <definedName name="InvestLandFairValueBookValue" localSheetId="53">'4-5-4投资性地产（公允计量）'!$N$27</definedName>
    <definedName name="InvestLandFairValueValuationPrice" localSheetId="53">'4-5-4投资性地产（公允计量）'!$O$27</definedName>
    <definedName name="LandBookValue" localSheetId="64">'4-6-8土地'!$O$27</definedName>
    <definedName name="LandValuationPrice" localSheetId="64">'4-6-8土地'!$P$27</definedName>
    <definedName name="LongtermBorrowingBookValue" localSheetId="98">'6-1长期借款'!$I$23</definedName>
    <definedName name="LongtermBorrowingValuationPrice" localSheetId="98">'6-1长期借款'!$J$23</definedName>
    <definedName name="LongtermDeferExpenBookValue" localSheetId="80">'4-15长期待摊费用'!$G$27</definedName>
    <definedName name="LongtermDeferExpenValuationPrice" localSheetId="80">'4-15长期待摊费用'!$H$27</definedName>
    <definedName name="LongtermPayablesBookValue" localSheetId="100">'6-3长期应付款'!$E$27</definedName>
    <definedName name="LongtermPayablesValuationPrice" localSheetId="100">'6-3长期应付款'!$F$27</definedName>
    <definedName name="LongtermReceivablesBookValue" localSheetId="47">'4-3长期应收'!$E$27</definedName>
    <definedName name="LongtermReceivablesValuationPrice" localSheetId="47">'4-3长期应收'!$G$27</definedName>
    <definedName name="MachinEquipBookValue" localSheetId="61">'4-6-5机器设备 (2)'!$R$886</definedName>
    <definedName name="MachinEquipValuationPrice" localSheetId="61">'4-6-5机器设备 (2)'!$V$886</definedName>
    <definedName name="MatConsBookValue" localSheetId="29">'3-9-4委托加工物资'!$G$27</definedName>
    <definedName name="MatConsValuationPrice" localSheetId="29">'3-9-4委托加工物资'!$K$27</definedName>
    <definedName name="MateProMateTranBookValue" localSheetId="26">'3-9-1材料采购（在途物资）'!$F$27</definedName>
    <definedName name="MateProMateTranValuationPrice" localSheetId="26">'3-9-1材料采购（在途物资）'!$J$27</definedName>
    <definedName name="OilandGasAssetsBookValue" localSheetId="73">'4-11油气资产'!$J$27</definedName>
    <definedName name="OilandGasAssetsValuationPrice" localSheetId="73">'4-11油气资产'!$N$27</definedName>
    <definedName name="OneYearNonCurrentAsBookValuationPrice" localSheetId="38">'3-10一年到期非流动资产'!$F$27</definedName>
    <definedName name="OneYearNonCurrentAsBookValue" localSheetId="38">'3-10一年到期非流动资产'!$E$27</definedName>
    <definedName name="OneYearNonCurrentLiabBookValue" localSheetId="93">'5-11一年到期非流动负债'!$F$27</definedName>
    <definedName name="OneYearNonCurrentLiabValuationPrice" localSheetId="93">'5-11一年到期非流动负债'!$G$27</definedName>
    <definedName name="OtherCurrentAssetsBookValue" localSheetId="39">'3-11其他流动资产'!$F$27</definedName>
    <definedName name="OtherCurrentAssetsBookValue" localSheetId="82">'4-17其他非流动资产'!$D$27</definedName>
    <definedName name="OtherCurrentAssetsValuationPrice" localSheetId="39">'3-11其他流动资产'!$G$27</definedName>
    <definedName name="OtherCurrentAssetsValuationPrice" localSheetId="82">'4-17其他非流动资产'!$E$27</definedName>
    <definedName name="OtherCurrentLiabilityBookValue" localSheetId="95">'5-12其他流动负债'!$E$27</definedName>
    <definedName name="OtherCurrentLiabilityValuationPrice" localSheetId="95">'5-12其他流动负债'!$F$27</definedName>
    <definedName name="OtherPayablesBookValue" localSheetId="94">'5-10其他应付款'!$G$31</definedName>
    <definedName name="OtherPayablesValuationPrice" localSheetId="94">'5-10其他应付款'!$H$31</definedName>
    <definedName name="OthMoneAssetsBookValue" localSheetId="14">'3-1-3其他货币资金'!$G$27</definedName>
    <definedName name="OthMoneAssetsValuationPrice" localSheetId="14">'3-1-3其他货币资金'!$H$27</definedName>
    <definedName name="OthNonCurrentLiabBookValue" localSheetId="104">'6-7其他非流动负债'!$E$27</definedName>
    <definedName name="OthNonCurrentLiabValuationPrice" localSheetId="104">'6-7其他非流动负债'!$F$27</definedName>
    <definedName name="OthReceBookValue" localSheetId="24">'3-8其他应收款'!$H$32</definedName>
    <definedName name="OthReceValuationPrice" localSheetId="24">'3-8其他应收款'!$J$32</definedName>
    <definedName name="PipeGrooveBookValue" localSheetId="57">'4-6-3管道沟槽'!$N$27</definedName>
    <definedName name="PipeGrooveValuationPrice" localSheetId="57">'4-6-3管道沟槽'!$R$27</definedName>
    <definedName name="PrepaidAccountsBookValue" localSheetId="21">'3-5预付款项'!$I$26</definedName>
    <definedName name="PrepaidAccountsValuationPrice" localSheetId="21">'3-5预付款项'!$K$26</definedName>
    <definedName name="_xlnm.Print_Area" localSheetId="7">'1-汇总表-新会计准则用表'!$A$2:$H$24</definedName>
    <definedName name="_xlnm.Print_Area" localSheetId="9">'2-分类汇总'!$A$2:$F$89</definedName>
    <definedName name="_xlnm.Print_Area" localSheetId="8">'2-分类汇总-新会计准则用表'!$A$2:$F$81</definedName>
    <definedName name="_xlnm.Print_Area" localSheetId="38">'3-10一年到期非流动资产'!$A$2:$H$29</definedName>
    <definedName name="_xlnm.Print_Area" localSheetId="39">'3-11其他流动资产'!$A$2:$I$29</definedName>
    <definedName name="_xlnm.Print_Area" localSheetId="12">'3-1-1现金'!$A$2:$I$24</definedName>
    <definedName name="_xlnm.Print_Area" localSheetId="40">'3-12合同资产'!$A$2:$M$29</definedName>
    <definedName name="_xlnm.Print_Area" localSheetId="13">'3-1-2银行存款'!$A$2:$J$29</definedName>
    <definedName name="_xlnm.Print_Area" localSheetId="14">'3-1-3其他货币资金'!$A$2:$J$29</definedName>
    <definedName name="_xlnm.Print_Area" localSheetId="16">'3-2-1交易性-股票'!$A$2:$L$29</definedName>
    <definedName name="_xlnm.Print_Area" localSheetId="17">'3-2-2交易性-债券'!$A$2:$L$29</definedName>
    <definedName name="_xlnm.Print_Area" localSheetId="18">'3-2-3交易性-基金'!$A$2:$L$29</definedName>
    <definedName name="_xlnm.Print_Area" localSheetId="15">'3-2交易性金融资产汇总'!$A$2:$F$28</definedName>
    <definedName name="_xlnm.Print_Area" localSheetId="19">'3-3应收票据'!$A$2:$J$29</definedName>
    <definedName name="_xlnm.Print_Area" localSheetId="20">'3-4应收账款'!$A$2:$L$25</definedName>
    <definedName name="_xlnm.Print_Area" localSheetId="21">'3-5预付款项'!$A$2:$M$28</definedName>
    <definedName name="_xlnm.Print_Area" localSheetId="22">'3-6应收利息'!$A$2:$J$31</definedName>
    <definedName name="_xlnm.Print_Area" localSheetId="23">'3-7应收股利'!$A$2:$H$29</definedName>
    <definedName name="_xlnm.Print_Area" localSheetId="24">'3-8其他应收款'!$A$2:$L$34</definedName>
    <definedName name="_xlnm.Print_Area" localSheetId="35">'3-9-10开发成本'!$A$2:$Z$29</definedName>
    <definedName name="_xlnm.Print_Area" localSheetId="36">'3-9-11消耗性生物资产'!$A$2:$O$29</definedName>
    <definedName name="_xlnm.Print_Area" localSheetId="37">'3-9-12工程施工'!$A$2:$AD$29</definedName>
    <definedName name="_xlnm.Print_Area" localSheetId="26">'3-9-1材料采购（在途物资）'!$A$2:$L$29</definedName>
    <definedName name="_xlnm.Print_Area" localSheetId="27">'3-9-2原材料'!$A$2:$O$39</definedName>
    <definedName name="_xlnm.Print_Area" localSheetId="28">'3-9-3在库周转材料'!$A$2:$O$33</definedName>
    <definedName name="_xlnm.Print_Area" localSheetId="29">'3-9-4委托加工物资'!$A$2:$M$29</definedName>
    <definedName name="_xlnm.Print_Area" localSheetId="30">'3-9-5产成品（库存商品）'!$A$2:$O$29</definedName>
    <definedName name="_xlnm.Print_Area" localSheetId="31">'3-9-6在产品（自制半成品）'!$A$2:$M$29</definedName>
    <definedName name="_xlnm.Print_Area" localSheetId="32">'3-9-7发出商品'!$A$2:$M$29</definedName>
    <definedName name="_xlnm.Print_Area" localSheetId="33">'3-9-8在用周转材料'!$A$2:$N$29</definedName>
    <definedName name="_xlnm.Print_Area" localSheetId="34">'3-9-9开发产品'!$A$2:$Y$29</definedName>
    <definedName name="_xlnm.Print_Area" localSheetId="25">'3-9存货汇总'!$A$2:$G$28</definedName>
    <definedName name="_xlnm.Print_Area" localSheetId="10">'3-流动汇总'!$A$2:$F$28</definedName>
    <definedName name="_xlnm.Print_Area" localSheetId="72">'4-10生产性生物资产'!$A$2:$N$29</definedName>
    <definedName name="_xlnm.Print_Area" localSheetId="43">'4-1-1可出售-股票'!$A$2:$M$29</definedName>
    <definedName name="_xlnm.Print_Area" localSheetId="73">'4-11油气资产'!$A$2:$P$29</definedName>
    <definedName name="_xlnm.Print_Area" localSheetId="75">'4-12-1无形-土地'!$A$2:$T$34</definedName>
    <definedName name="_xlnm.Print_Area" localSheetId="76">'4-12-2无形-矿业权'!$A$2:$Q$32</definedName>
    <definedName name="_xlnm.Print_Area" localSheetId="77">'4-12-3无形-其他'!$A$2:$O$29</definedName>
    <definedName name="_xlnm.Print_Area" localSheetId="44">'4-1-2可出售-债券'!$A$2:$M$29</definedName>
    <definedName name="_xlnm.Print_Area" localSheetId="74">'4-12无形资产汇总'!$A$2:$G$28</definedName>
    <definedName name="_xlnm.Print_Area" localSheetId="78">'4-13开发支出'!$A$2:$M$29</definedName>
    <definedName name="_xlnm.Print_Area" localSheetId="45">'4-1-3可出售-其他'!$A$2:$M$29</definedName>
    <definedName name="_xlnm.Print_Area" localSheetId="79">'4-14商誉'!$A$2:$H$29</definedName>
    <definedName name="_xlnm.Print_Area" localSheetId="80">'4-15长期待摊费用'!$A$2:$K$29</definedName>
    <definedName name="_xlnm.Print_Area" localSheetId="81">'4-16递延所得税资产'!$A$2:$F$29</definedName>
    <definedName name="_xlnm.Print_Area" localSheetId="82">'4-17其他非流动资产'!$A$2:$G$29</definedName>
    <definedName name="_xlnm.Print_Area" localSheetId="42">'4-1可供出售金融资产汇总'!$A$2:$F$28</definedName>
    <definedName name="_xlnm.Print_Area" localSheetId="46">'4-2持有到期投资'!$A$2:$L$29</definedName>
    <definedName name="_xlnm.Print_Area" localSheetId="47">'4-3长期应收'!$A$2:$I$29</definedName>
    <definedName name="_xlnm.Print_Area" localSheetId="48">'4-4股权投资'!$A$2:$M$29</definedName>
    <definedName name="_xlnm.Print_Area" localSheetId="50">'4-5-1投资性房地产（成本计量）'!$A$2:$Z$29</definedName>
    <definedName name="_xlnm.Print_Area" localSheetId="51">'4-5-2投资性房地产（公允计量）'!$A$2:$V$29</definedName>
    <definedName name="_xlnm.Print_Area" localSheetId="52">'4-5-3投资性地产（成本计量）'!$A$2:$R$35</definedName>
    <definedName name="_xlnm.Print_Area" localSheetId="53">'4-5-4投资性地产（公允计量）'!$A$2:$Q$29</definedName>
    <definedName name="_xlnm.Print_Area" localSheetId="49">'4-5投资性房地产汇总'!$A$2:$G$28</definedName>
    <definedName name="_xlnm.Print_Area" localSheetId="55">'4-6-1房屋建筑物'!$A$2:$AC$29</definedName>
    <definedName name="_xlnm.Print_Area" localSheetId="56">'4-6-2构筑物'!$A$2:$T$29</definedName>
    <definedName name="_xlnm.Print_Area" localSheetId="57">'4-6-3管道沟槽'!$A$2:$T$29</definedName>
    <definedName name="_xlnm.Print_Area" localSheetId="58">'4-6-4井巷工程'!$A$2:$Z$29</definedName>
    <definedName name="_xlnm.Print_Area" localSheetId="61">'4-6-5机器设备 (2)'!$A$2:$X$888</definedName>
    <definedName name="_xlnm.Print_Area" localSheetId="62">'4-6-6车辆'!$A$2:$W$29</definedName>
    <definedName name="_xlnm.Print_Area" localSheetId="63">'4-6-7电子设备'!$A$2:$T$29</definedName>
    <definedName name="_xlnm.Print_Area" localSheetId="64">'4-6-8土地'!$A$2:$R$29</definedName>
    <definedName name="_xlnm.Print_Area" localSheetId="65">'4-6-9船舶'!$A$2:$AS$29</definedName>
    <definedName name="_xlnm.Print_Area" localSheetId="54">'4-6固定资产汇总'!$A$2:$K$25</definedName>
    <definedName name="_xlnm.Print_Area" localSheetId="67">'4-7-1在建（土建）'!$A$2:$R$29</definedName>
    <definedName name="_xlnm.Print_Area" localSheetId="68">'4-7-2在建（设备）'!$A$2:$V$29</definedName>
    <definedName name="_xlnm.Print_Area" localSheetId="69">'4-7-3在建（待摊投资）'!$A$2:$H$32</definedName>
    <definedName name="_xlnm.Print_Area" localSheetId="66">'4-7在建工程汇总'!$A$2:$F$28</definedName>
    <definedName name="_xlnm.Print_Area" localSheetId="70">'4-8工程物资'!$A$2:$M$29</definedName>
    <definedName name="_xlnm.Print_Area" localSheetId="71">'4-9固定资产清理'!$A$2:$K$29</definedName>
    <definedName name="_xlnm.Print_Area" localSheetId="41">'4-非流动资产汇总'!$A$2:$F$49</definedName>
    <definedName name="_xlnm.Print_Area" localSheetId="94">'5-10其他应付款'!$A$2:$I$33</definedName>
    <definedName name="_xlnm.Print_Area" localSheetId="93">'5-11一年到期非流动负债'!$A$2:$H$29</definedName>
    <definedName name="_xlnm.Print_Area" localSheetId="95">'5-12其他流动负债'!$A$2:$G$29</definedName>
    <definedName name="_xlnm.Print_Area" localSheetId="97">'5-13合同负债'!$A$2:$I$29</definedName>
    <definedName name="_xlnm.Print_Area" localSheetId="84">'5-1短期借款'!$A$2:$L$29</definedName>
    <definedName name="_xlnm.Print_Area" localSheetId="85">'5-2交易性金融负债'!$A$2:$J$29</definedName>
    <definedName name="_xlnm.Print_Area" localSheetId="86">'5-3应付票据'!$A$2:$H$29</definedName>
    <definedName name="_xlnm.Print_Area" localSheetId="87">'5-4应付账款'!$A$2:$I$53</definedName>
    <definedName name="_xlnm.Print_Area" localSheetId="88">'5-5预收款项'!$A$2:$I$29</definedName>
    <definedName name="_xlnm.Print_Area" localSheetId="89">'5-6职工薪酬'!$A$2:$F$33</definedName>
    <definedName name="_xlnm.Print_Area" localSheetId="91">'5-7应交税费'!$A$2:$G$35</definedName>
    <definedName name="_xlnm.Print_Area" localSheetId="90">'5-8应付利息'!$A$2:$I$29</definedName>
    <definedName name="_xlnm.Print_Area" localSheetId="92">'5-9应付股利（利润）'!$A$2:$G$29</definedName>
    <definedName name="_xlnm.Print_Area" localSheetId="83">'5-流动负债汇总'!$A$2:$F$29</definedName>
    <definedName name="_xlnm.Print_Area" localSheetId="98">'6-1长期借款'!$A$2:$L$25</definedName>
    <definedName name="_xlnm.Print_Area" localSheetId="99">'6-2应付债券'!$A$2:$I$29</definedName>
    <definedName name="_xlnm.Print_Area" localSheetId="100">'6-3长期应付款'!$A$2:$G$29</definedName>
    <definedName name="_xlnm.Print_Area" localSheetId="101">'6-4专项应付款'!$A$2:$H$29</definedName>
    <definedName name="_xlnm.Print_Area" localSheetId="102">'6-5预计负债'!$A$2:$G$29</definedName>
    <definedName name="_xlnm.Print_Area" localSheetId="103">'6-6递延所得税负债'!$A$2:$F$29</definedName>
    <definedName name="_xlnm.Print_Area" localSheetId="104">'6-7其他非流动负债'!$A$2:$G$29</definedName>
    <definedName name="_xlnm.Print_Area" localSheetId="96">'6-非流动负债汇总 '!$A$2:$F$28</definedName>
    <definedName name="_xlnm.Print_Area" localSheetId="11">'表3-1货币汇总表'!$A$2:$G$28</definedName>
    <definedName name="_xlnm.Print_Area" localSheetId="5">填表说明!$B$1:$B$184</definedName>
    <definedName name="_xlnm.Print_Area" localSheetId="6">资产负债表!$A$2:$L$39</definedName>
    <definedName name="_xlnm.Print_Titles" localSheetId="9">'2-分类汇总'!$2:$6</definedName>
    <definedName name="_xlnm.Print_Titles" localSheetId="8">'2-分类汇总-新会计准则用表'!$2:$6</definedName>
    <definedName name="_xlnm.Print_Titles" localSheetId="38">'3-10一年到期非流动资产'!$2:$6</definedName>
    <definedName name="_xlnm.Print_Titles" localSheetId="39">'3-11其他流动资产'!$2:$6</definedName>
    <definedName name="_xlnm.Print_Titles" localSheetId="12">'3-1-1现金'!$2:$6</definedName>
    <definedName name="_xlnm.Print_Titles" localSheetId="40">'3-12合同资产'!$2:$7</definedName>
    <definedName name="_xlnm.Print_Titles" localSheetId="13">'3-1-2银行存款'!$2:$6</definedName>
    <definedName name="_xlnm.Print_Titles" localSheetId="14">'3-1-3其他货币资金'!$2:$6</definedName>
    <definedName name="_xlnm.Print_Titles" localSheetId="16">'3-2-1交易性-股票'!$2:$6</definedName>
    <definedName name="_xlnm.Print_Titles" localSheetId="17">'3-2-2交易性-债券'!$2:$6</definedName>
    <definedName name="_xlnm.Print_Titles" localSheetId="18">'3-2-3交易性-基金'!$2:$6</definedName>
    <definedName name="_xlnm.Print_Titles" localSheetId="19">'3-3应收票据'!$2:$7</definedName>
    <definedName name="_xlnm.Print_Titles" localSheetId="20">'3-4应收账款'!$2:$7</definedName>
    <definedName name="_xlnm.Print_Titles" localSheetId="21">'3-5预付款项'!$2:$7</definedName>
    <definedName name="_xlnm.Print_Titles" localSheetId="22">'3-6应收利息'!$2:$6</definedName>
    <definedName name="_xlnm.Print_Titles" localSheetId="23">'3-7应收股利'!$2:$6</definedName>
    <definedName name="_xlnm.Print_Titles" localSheetId="24">'3-8其他应收款'!$2:$7</definedName>
    <definedName name="_xlnm.Print_Titles" localSheetId="36">'3-9-11消耗性生物资产'!$2:$7</definedName>
    <definedName name="_xlnm.Print_Titles" localSheetId="37">'3-9-12工程施工'!$2:$7</definedName>
    <definedName name="_xlnm.Print_Titles" localSheetId="26">'3-9-1材料采购（在途物资）'!$2:$7</definedName>
    <definedName name="_xlnm.Print_Titles" localSheetId="27">'3-9-2原材料'!$2:$7</definedName>
    <definedName name="_xlnm.Print_Titles" localSheetId="28">'3-9-3在库周转材料'!$2:$7</definedName>
    <definedName name="_xlnm.Print_Titles" localSheetId="29">'3-9-4委托加工物资'!$2:$7</definedName>
    <definedName name="_xlnm.Print_Titles" localSheetId="30">'3-9-5产成品（库存商品）'!$2:$7</definedName>
    <definedName name="_xlnm.Print_Titles" localSheetId="31">'3-9-6在产品（自制半成品）'!$2:$7</definedName>
    <definedName name="_xlnm.Print_Titles" localSheetId="32">'3-9-7发出商品'!$2:$7</definedName>
    <definedName name="_xlnm.Print_Titles" localSheetId="33">'3-9-8在用周转材料'!$2:$7</definedName>
    <definedName name="_xlnm.Print_Titles" localSheetId="25">'3-9存货汇总'!$2:$6</definedName>
    <definedName name="_xlnm.Print_Titles" localSheetId="72">'4-10生产性生物资产'!$2:$7</definedName>
    <definedName name="_xlnm.Print_Titles" localSheetId="43">'4-1-1可出售-股票'!$2:$7</definedName>
    <definedName name="_xlnm.Print_Titles" localSheetId="73">'4-11油气资产'!$2:$7</definedName>
    <definedName name="_xlnm.Print_Titles" localSheetId="75">'4-12-1无形-土地'!$2:$6</definedName>
    <definedName name="_xlnm.Print_Titles" localSheetId="76">'4-12-2无形-矿业权'!$2:$6</definedName>
    <definedName name="_xlnm.Print_Titles" localSheetId="77">'4-12-3无形-其他'!$2:$6</definedName>
    <definedName name="_xlnm.Print_Titles" localSheetId="44">'4-1-2可出售-债券'!$2:$7</definedName>
    <definedName name="_xlnm.Print_Titles" localSheetId="74">'4-12无形资产汇总'!$2:$6</definedName>
    <definedName name="_xlnm.Print_Titles" localSheetId="45">'4-1-3可出售-其他'!$2:$7</definedName>
    <definedName name="_xlnm.Print_Titles" localSheetId="79">'4-14商誉'!$2:$6</definedName>
    <definedName name="_xlnm.Print_Titles" localSheetId="80">'4-15长期待摊费用'!$2:$6</definedName>
    <definedName name="_xlnm.Print_Titles" localSheetId="81">'4-16递延所得税资产'!$2:$6</definedName>
    <definedName name="_xlnm.Print_Titles" localSheetId="82">'4-17其他非流动资产'!$2:$6</definedName>
    <definedName name="_xlnm.Print_Titles" localSheetId="42">'4-1可供出售金融资产汇总'!$2:$6</definedName>
    <definedName name="_xlnm.Print_Titles" localSheetId="46">'4-2持有到期投资'!$2:$7</definedName>
    <definedName name="_xlnm.Print_Titles" localSheetId="47">'4-3长期应收'!$2:$7</definedName>
    <definedName name="_xlnm.Print_Titles" localSheetId="48">'4-4股权投资'!$2:$7</definedName>
    <definedName name="_xlnm.Print_Titles" localSheetId="51">'4-5-2投资性房地产（公允计量）'!$2:$7</definedName>
    <definedName name="_xlnm.Print_Titles" localSheetId="52">'4-5-3投资性地产（成本计量）'!$2:$7</definedName>
    <definedName name="_xlnm.Print_Titles" localSheetId="49">'4-5投资性房地产汇总'!$2:$6</definedName>
    <definedName name="_xlnm.Print_Titles" localSheetId="55">'4-6-1房屋建筑物'!$2:$7</definedName>
    <definedName name="_xlnm.Print_Titles" localSheetId="56">'4-6-2构筑物'!$2:$7</definedName>
    <definedName name="_xlnm.Print_Titles" localSheetId="57">'4-6-3管道沟槽'!$2:$7</definedName>
    <definedName name="_xlnm.Print_Titles" localSheetId="58">'4-6-4井巷工程'!$2:$7</definedName>
    <definedName name="_xlnm.Print_Titles" localSheetId="61">'4-6-5机器设备 (2)'!$2:$7</definedName>
    <definedName name="_xlnm.Print_Titles" localSheetId="62">'4-6-6车辆'!$2:$7</definedName>
    <definedName name="_xlnm.Print_Titles" localSheetId="63">'4-6-7电子设备'!$2:$7</definedName>
    <definedName name="_xlnm.Print_Titles" localSheetId="64">'4-6-8土地'!$2:$7</definedName>
    <definedName name="_xlnm.Print_Titles" localSheetId="65">'4-6-9船舶'!$2:$7</definedName>
    <definedName name="_xlnm.Print_Titles" localSheetId="68">'4-7-2在建（设备）'!$2:$7</definedName>
    <definedName name="_xlnm.Print_Titles" localSheetId="69">'4-7-3在建（待摊投资）'!$2:$6</definedName>
    <definedName name="_xlnm.Print_Titles" localSheetId="66">'4-7在建工程汇总'!$2:$8</definedName>
    <definedName name="_xlnm.Print_Titles" localSheetId="70">'4-8工程物资'!$2:$7</definedName>
    <definedName name="_xlnm.Print_Titles" localSheetId="71">'4-9固定资产清理'!$2:$6</definedName>
    <definedName name="_xlnm.Print_Titles" localSheetId="41">'4-非流动资产汇总'!$2:$6</definedName>
    <definedName name="_xlnm.Print_Titles" localSheetId="94">'5-10其他应付款'!$2:$6</definedName>
    <definedName name="_xlnm.Print_Titles" localSheetId="93">'5-11一年到期非流动负债'!$2:$6</definedName>
    <definedName name="_xlnm.Print_Titles" localSheetId="95">'5-12其他流动负债'!$2:$6</definedName>
    <definedName name="_xlnm.Print_Titles" localSheetId="97">'5-13合同负债'!$2:$6</definedName>
    <definedName name="_xlnm.Print_Titles" localSheetId="84">'5-1短期借款'!$2:$6</definedName>
    <definedName name="_xlnm.Print_Titles" localSheetId="85">'5-2交易性金融负债'!$2:$6</definedName>
    <definedName name="_xlnm.Print_Titles" localSheetId="86">'5-3应付票据'!$2:$6</definedName>
    <definedName name="_xlnm.Print_Titles" localSheetId="87">'5-4应付账款'!$2:$6</definedName>
    <definedName name="_xlnm.Print_Titles" localSheetId="89">'5-6职工薪酬'!$2:$6</definedName>
    <definedName name="_xlnm.Print_Titles" localSheetId="91">'5-7应交税费'!$2:$6</definedName>
    <definedName name="_xlnm.Print_Titles" localSheetId="90">'5-8应付利息'!$2:$6</definedName>
    <definedName name="_xlnm.Print_Titles" localSheetId="92">'5-9应付股利（利润）'!$2:$6</definedName>
    <definedName name="_xlnm.Print_Titles" localSheetId="83">'5-流动负债汇总'!$2:$6</definedName>
    <definedName name="_xlnm.Print_Titles" localSheetId="98">'6-1长期借款'!$2:$6</definedName>
    <definedName name="_xlnm.Print_Titles" localSheetId="99">'6-2应付债券'!$2:$6</definedName>
    <definedName name="_xlnm.Print_Titles" localSheetId="100">'6-3长期应付款'!$2:$6</definedName>
    <definedName name="_xlnm.Print_Titles" localSheetId="101">'6-4专项应付款'!$2:$6</definedName>
    <definedName name="_xlnm.Print_Titles" localSheetId="102">'6-5预计负债'!$2:$6</definedName>
    <definedName name="_xlnm.Print_Titles" localSheetId="103">'6-6递延所得税负债'!$2:$6</definedName>
    <definedName name="_xlnm.Print_Titles" localSheetId="104">'6-7其他非流动负债'!$2:$6</definedName>
    <definedName name="_xlnm.Print_Titles" localSheetId="96">'6-非流动负债汇总 '!$2:$6</definedName>
    <definedName name="ProducBioAssetsBookValue" localSheetId="72">'4-10生产性生物资产'!$H$27</definedName>
    <definedName name="ProducBioAssetsValuationPrice" localSheetId="72">'4-10生产性生物资产'!$L$27</definedName>
    <definedName name="ProducingConstructBookValue" localSheetId="37">'3-9-12工程施工'!$X$27</definedName>
    <definedName name="ProducingConstructValuationPrice" localSheetId="37">'3-9-12工程施工'!$AA$27</definedName>
    <definedName name="RawMaterialsBookValue" localSheetId="27">'3-9-2原材料'!$G$37</definedName>
    <definedName name="RawMaterialsValuationPrice" localSheetId="27">'3-9-2原材料'!$M$37</definedName>
    <definedName name="RevoMaterUsBookValue" localSheetId="33">'3-9-8在用周转材料'!$G$27</definedName>
    <definedName name="RevoMaterUsValuationPrice" localSheetId="33">'3-9-8在用周转材料'!$L$27</definedName>
    <definedName name="RevoMaterWarHouseBookValue" localSheetId="28">'3-9-3在库周转材料'!$G$31</definedName>
    <definedName name="RevoMaterWarHouseValuationPrice" localSheetId="28">'3-9-3在库周转材料'!$M$31</definedName>
    <definedName name="ShipBookValue" localSheetId="65">'4-6-9船舶'!$AM$27</definedName>
    <definedName name="ShipValuationPrice" localSheetId="65">'4-6-9船舶'!$AQ$27</definedName>
    <definedName name="ShorttermBorrowingBookValue" localSheetId="84">'5-1短期借款'!$I$27</definedName>
    <definedName name="ShorttermBorrowingValuationPrice" localSheetId="84">'5-1短期借款'!$J$27</definedName>
    <definedName name="SinkingAndDrivingEngineeringBookValue" localSheetId="58">'4-6-4井巷工程'!$T$27</definedName>
    <definedName name="SinkingAndDrivingEngineeringValuationPrice" localSheetId="58">'4-6-4井巷工程'!$X$27</definedName>
    <definedName name="SpecialPayableBookValue" localSheetId="101">'6-4专项应付款'!$F$27</definedName>
    <definedName name="SpecialPayableValuationPrice" localSheetId="101">'6-4专项应付款'!$G$27</definedName>
    <definedName name="StructuresBookValue" localSheetId="56">'4-6-2构筑物'!$M$27</definedName>
    <definedName name="StructuresValuationPrice" localSheetId="56">'4-6-2构筑物'!$Q$27</definedName>
    <definedName name="TaxesandDuesPayableBookValue" localSheetId="91">'5-7应交税费'!$E$33</definedName>
    <definedName name="TaxesandDuesPayableValuationPrice" localSheetId="91">'5-7应交税费'!$F$33</definedName>
    <definedName name="VehiclesBookValue" localSheetId="62">'4-6-6车辆'!$Q$27</definedName>
    <definedName name="VehiclesValuationPrice" localSheetId="62">'4-6-6车辆'!$U$27</definedName>
    <definedName name="WorkProcSemadSemFiniGoodBookValue" localSheetId="31">'3-9-6在产品（自制半成品）'!$F$27</definedName>
    <definedName name="WorkProcSemadSemFiniGoodValuationPrice" localSheetId="31">'3-9-6在产品（自制半成品）'!$K$27</definedName>
    <definedName name="_xlnm._FilterDatabase" localSheetId="59" hidden="1">分包1!$A$6:$G$10</definedName>
    <definedName name="MachinEquipBookValue" localSheetId="59">分包1!#REF!</definedName>
    <definedName name="MachinEquipValuationPrice" localSheetId="59">分包1!#REF!</definedName>
    <definedName name="_xlnm.Print_Area" localSheetId="59">分包1!$A$2:$G$10</definedName>
    <definedName name="_xlnm.Print_Titles" localSheetId="59">分包1!$2:$7</definedName>
  </definedNames>
  <calcPr calcId="144525"/>
</workbook>
</file>

<file path=xl/comments1.xml><?xml version="1.0" encoding="utf-8"?>
<comments xmlns="http://schemas.openxmlformats.org/spreadsheetml/2006/main">
  <authors>
    <author>蒙平珍</author>
  </authors>
  <commentList>
    <comment ref="N7" authorId="0">
      <text>
        <r>
          <rPr>
            <b/>
            <sz val="9"/>
            <rFont val="宋体"/>
            <charset val="134"/>
          </rPr>
          <t>蒙平珍:</t>
        </r>
        <r>
          <rPr>
            <sz val="9"/>
            <rFont val="宋体"/>
            <charset val="134"/>
          </rPr>
          <t xml:space="preserve">
安全生产费</t>
        </r>
      </text>
    </comment>
  </commentList>
</comments>
</file>

<file path=xl/comments2.xml><?xml version="1.0" encoding="utf-8"?>
<comments xmlns="http://schemas.openxmlformats.org/spreadsheetml/2006/main">
  <authors>
    <author>蒙平珍</author>
  </authors>
  <commentList>
    <comment ref="P6" authorId="0">
      <text>
        <r>
          <rPr>
            <b/>
            <sz val="9"/>
            <rFont val="宋体"/>
            <charset val="134"/>
          </rPr>
          <t>蒙平珍:</t>
        </r>
        <r>
          <rPr>
            <sz val="9"/>
            <rFont val="宋体"/>
            <charset val="134"/>
          </rPr>
          <t xml:space="preserve">
近海还是远海</t>
        </r>
      </text>
    </comment>
  </commentList>
</comments>
</file>

<file path=xl/sharedStrings.xml><?xml version="1.0" encoding="utf-8"?>
<sst xmlns="http://schemas.openxmlformats.org/spreadsheetml/2006/main" count="5169">
  <si>
    <t>归档管理</t>
  </si>
  <si>
    <t>ID</t>
  </si>
  <si>
    <t>项目信息</t>
  </si>
  <si>
    <t>证券业项目信息</t>
  </si>
  <si>
    <t>资产评估数据</t>
  </si>
  <si>
    <t>电子档案移交</t>
  </si>
  <si>
    <t>纸质档案归档</t>
  </si>
  <si>
    <t>立项编号</t>
  </si>
  <si>
    <t>项目名称</t>
  </si>
  <si>
    <t>委托方名称</t>
  </si>
  <si>
    <t>委托方性质</t>
  </si>
  <si>
    <t>参与人数</t>
  </si>
  <si>
    <t>被评估企业名称</t>
  </si>
  <si>
    <t>被评估企业性质</t>
  </si>
  <si>
    <t>所属行业</t>
  </si>
  <si>
    <t>合同日期</t>
  </si>
  <si>
    <t>评估基准日</t>
  </si>
  <si>
    <t xml:space="preserve"> 审计单位</t>
  </si>
  <si>
    <t>评估目的</t>
  </si>
  <si>
    <t>评估对象</t>
  </si>
  <si>
    <t>拟采用评估方法</t>
  </si>
  <si>
    <t>价值类型</t>
  </si>
  <si>
    <t>签字评估师1</t>
  </si>
  <si>
    <t>签字评估师2</t>
  </si>
  <si>
    <t>实际报告日</t>
  </si>
  <si>
    <t>报告文号</t>
  </si>
  <si>
    <t>文号类型</t>
  </si>
  <si>
    <t>文号年份</t>
  </si>
  <si>
    <t>文号编号</t>
  </si>
  <si>
    <t>报告名称</t>
  </si>
  <si>
    <t>总部合同号</t>
  </si>
  <si>
    <t>流程表号</t>
  </si>
  <si>
    <t>─</t>
  </si>
  <si>
    <t>现场负责人</t>
  </si>
  <si>
    <t>业务总监</t>
  </si>
  <si>
    <t>合同收费</t>
  </si>
  <si>
    <t>标准收费</t>
  </si>
  <si>
    <t>实际收费</t>
  </si>
  <si>
    <t>是否涉及国资</t>
  </si>
  <si>
    <t>是否需要备案</t>
  </si>
  <si>
    <t>备案单位</t>
  </si>
  <si>
    <t>是否涉及证券业</t>
  </si>
  <si>
    <t>上市公司简称</t>
  </si>
  <si>
    <t>上市公司代码</t>
  </si>
  <si>
    <t>上市公司与评估业务关系</t>
  </si>
  <si>
    <t>证券业务描述</t>
  </si>
  <si>
    <t>证券业务类型</t>
  </si>
  <si>
    <t>流动资产合计ZM</t>
  </si>
  <si>
    <t>流动资产合计PG</t>
  </si>
  <si>
    <t>非流动资产合计ZM</t>
  </si>
  <si>
    <t>非流动资产合计PG</t>
  </si>
  <si>
    <t>可供出售金融资产ZM</t>
  </si>
  <si>
    <t>可供出售金融资产PG</t>
  </si>
  <si>
    <t>持有至到期投资合计ZM</t>
  </si>
  <si>
    <t>持有至到期投资合计PG</t>
  </si>
  <si>
    <t>减：持有至到期投资减值准备ZM</t>
  </si>
  <si>
    <t>减：持有至到期投资减值准备PG</t>
  </si>
  <si>
    <t>持有至到期投资净额ZM</t>
  </si>
  <si>
    <t>持有至到期投资净额PG</t>
  </si>
  <si>
    <t>长期应收款ZM</t>
  </si>
  <si>
    <t>长期应收款PG</t>
  </si>
  <si>
    <t>长期股权投资合计ZM</t>
  </si>
  <si>
    <t>长期股权投资合计PG</t>
  </si>
  <si>
    <t>减：长期股权投资减值准备ZM</t>
  </si>
  <si>
    <t>减：长期股权投资减值准备PG</t>
  </si>
  <si>
    <t>长期股权投资净额ZM</t>
  </si>
  <si>
    <t>长期股权投资净额PG</t>
  </si>
  <si>
    <t>投资性房地产合计ZM</t>
  </si>
  <si>
    <t>投资性房地产合计PG</t>
  </si>
  <si>
    <t>减：投资性房地产减值准备ZM</t>
  </si>
  <si>
    <t>减：投资性房地产减值准备PG</t>
  </si>
  <si>
    <t>投资性房地产净额ZM</t>
  </si>
  <si>
    <t>投资性房地产净额PG</t>
  </si>
  <si>
    <t>固定资产原值ZM</t>
  </si>
  <si>
    <t>固定资产原值PG</t>
  </si>
  <si>
    <t>建筑物类ZM</t>
  </si>
  <si>
    <t>建筑物类PG</t>
  </si>
  <si>
    <t>设备类ZM</t>
  </si>
  <si>
    <t>设备类PG</t>
  </si>
  <si>
    <t>土地类ZM</t>
  </si>
  <si>
    <t>土地类PG</t>
  </si>
  <si>
    <t>减：累计折旧ZM</t>
  </si>
  <si>
    <t>减：累计折旧PG</t>
  </si>
  <si>
    <t>固定资产净值ZM</t>
  </si>
  <si>
    <t>固定资产净值PG</t>
  </si>
  <si>
    <t>减：固定资产减值准备ZM</t>
  </si>
  <si>
    <t>减：固定资产减值准备PG</t>
  </si>
  <si>
    <t>固定资产净额ZM</t>
  </si>
  <si>
    <t>固定资产净额PG</t>
  </si>
  <si>
    <t>在建工程ZM</t>
  </si>
  <si>
    <t>在建工程PG</t>
  </si>
  <si>
    <t>工程物资ZM</t>
  </si>
  <si>
    <t>工程物资PG</t>
  </si>
  <si>
    <t>固定资产清理ZM</t>
  </si>
  <si>
    <t>固定资产清理PG</t>
  </si>
  <si>
    <t>生产性生物资产ZM</t>
  </si>
  <si>
    <t>生产性生物资产PG</t>
  </si>
  <si>
    <t>油气资产合计ZM</t>
  </si>
  <si>
    <t>油气资产合计PG</t>
  </si>
  <si>
    <t>减：油气资产减值准备ZM</t>
  </si>
  <si>
    <t>减：油气资产减值准备PG</t>
  </si>
  <si>
    <t>油气资产净额ZM</t>
  </si>
  <si>
    <t>油气资产净额PG</t>
  </si>
  <si>
    <t>无形资产合计ZM</t>
  </si>
  <si>
    <t>无形资产合计PG</t>
  </si>
  <si>
    <t>土地使用权ZM</t>
  </si>
  <si>
    <t>土地使用权PG</t>
  </si>
  <si>
    <t>减：无形资产减值准备ZM</t>
  </si>
  <si>
    <t>减：无形资产减值准备PG</t>
  </si>
  <si>
    <t>无形资产净额ZM</t>
  </si>
  <si>
    <t>无形资产净额PG</t>
  </si>
  <si>
    <t>开发支出ZM</t>
  </si>
  <si>
    <t>开发支出PG</t>
  </si>
  <si>
    <t>商誉ZM</t>
  </si>
  <si>
    <t>商誉PG</t>
  </si>
  <si>
    <t>长期待摊费用ZM</t>
  </si>
  <si>
    <t>长期待摊费用PG</t>
  </si>
  <si>
    <t>递延所得税资产ZM</t>
  </si>
  <si>
    <t>递延所得税资产PG</t>
  </si>
  <si>
    <t>其他非流动资产ZM</t>
  </si>
  <si>
    <t>其他非流动资产PG</t>
  </si>
  <si>
    <t>资产总计ZM</t>
  </si>
  <si>
    <t>资产总计PG</t>
  </si>
  <si>
    <t>流动负债合计ZM</t>
  </si>
  <si>
    <t>流动负债合计PG</t>
  </si>
  <si>
    <t>非流动负债合计ZM</t>
  </si>
  <si>
    <t>非流动负债合计PG</t>
  </si>
  <si>
    <t>长期借款ZM</t>
  </si>
  <si>
    <t>长期借款PG</t>
  </si>
  <si>
    <t>递延所得税负债ZM</t>
  </si>
  <si>
    <t>递延所得税负债PG</t>
  </si>
  <si>
    <t>其他非流动负债ZM</t>
  </si>
  <si>
    <t>其他非流动负债PG</t>
  </si>
  <si>
    <t>负债总计ZM</t>
  </si>
  <si>
    <t>负债总计PG</t>
  </si>
  <si>
    <t>净资产（所有者权益）ZM</t>
  </si>
  <si>
    <t>净资产（所有者权益）PG</t>
  </si>
  <si>
    <t>资产基础法评估值</t>
  </si>
  <si>
    <t>收益法评估值</t>
  </si>
  <si>
    <t>市场法评估值</t>
  </si>
  <si>
    <t>（至）</t>
  </si>
  <si>
    <t>最终选取的方法</t>
  </si>
  <si>
    <t>最终评估结论</t>
  </si>
  <si>
    <t>评估范围</t>
  </si>
  <si>
    <t>是否移交</t>
  </si>
  <si>
    <t>移交日期</t>
  </si>
  <si>
    <t>移交人</t>
  </si>
  <si>
    <t>完备审核</t>
  </si>
  <si>
    <t>审核日期</t>
  </si>
  <si>
    <t>审核人</t>
  </si>
  <si>
    <t>归档截止日</t>
  </si>
  <si>
    <t>是否审核</t>
  </si>
  <si>
    <t>是否归档</t>
  </si>
  <si>
    <t>归档日期</t>
  </si>
  <si>
    <t>归档人</t>
  </si>
  <si>
    <t>id</t>
  </si>
  <si>
    <t>p_code</t>
  </si>
  <si>
    <t>a_projectId</t>
  </si>
  <si>
    <t>p_client</t>
  </si>
  <si>
    <t>a_clientType</t>
  </si>
  <si>
    <t>a_participantCount</t>
  </si>
  <si>
    <t>a_assessedCompany</t>
  </si>
  <si>
    <t>a_assessedCompanyType</t>
  </si>
  <si>
    <t>a_industoryCategory</t>
  </si>
  <si>
    <t>a_contractDate</t>
  </si>
  <si>
    <t>p_baseDate</t>
  </si>
  <si>
    <t>a_auditUnit</t>
  </si>
  <si>
    <t>p_purpose</t>
  </si>
  <si>
    <t>p_target</t>
  </si>
  <si>
    <t>p_assessMethod</t>
  </si>
  <si>
    <t>a_valueType</t>
  </si>
  <si>
    <t>p_appraiser1</t>
  </si>
  <si>
    <t>p_appraiser2</t>
  </si>
  <si>
    <t>p_reportedTime</t>
  </si>
  <si>
    <t>a_reportNo</t>
  </si>
  <si>
    <t>a_reportNoType</t>
  </si>
  <si>
    <t>a_reportNoId</t>
  </si>
  <si>
    <t>a_reportNoSubId</t>
  </si>
  <si>
    <t>a_reportName</t>
  </si>
  <si>
    <t>a_contractNumber</t>
  </si>
  <si>
    <t>a_flowNoYear</t>
  </si>
  <si>
    <t>a_flowNoCode</t>
  </si>
  <si>
    <t>p_projectLeader</t>
  </si>
  <si>
    <t>p_businessDirector</t>
  </si>
  <si>
    <t>p_contractCharge</t>
  </si>
  <si>
    <t>a_standardCharge</t>
  </si>
  <si>
    <t>a_actualCharge</t>
  </si>
  <si>
    <t>a_isRelateState</t>
  </si>
  <si>
    <t>a_needOnFile</t>
  </si>
  <si>
    <t>a_onFileCompany</t>
  </si>
  <si>
    <t>a_isSecurities</t>
  </si>
  <si>
    <t>a_bondCompanyBrevityCode</t>
  </si>
  <si>
    <t>a_bondCompanyCode</t>
  </si>
  <si>
    <t>a_bondCompanyEstRel</t>
  </si>
  <si>
    <t>a_bondBussinessDesc</t>
  </si>
  <si>
    <t>a_bondBussinessType</t>
  </si>
  <si>
    <t>a_currentAssetsZM</t>
  </si>
  <si>
    <t>a_currentAssetsPG</t>
  </si>
  <si>
    <t>a_nonCurrentAssestsZM</t>
  </si>
  <si>
    <t>a_nonCurrentAssetsPG</t>
  </si>
  <si>
    <t>a_salableFinancialAssetsZM</t>
  </si>
  <si>
    <t>a_salableFinancialAssestsPG</t>
  </si>
  <si>
    <t>a_holdToMaturityZM</t>
  </si>
  <si>
    <t>a_holdToMaturityPG</t>
  </si>
  <si>
    <t>a_holdToMaturityMinusZM</t>
  </si>
  <si>
    <t>a_holdToMaturityMinusPG</t>
  </si>
  <si>
    <t>a_holdToMaturityAmountZM</t>
  </si>
  <si>
    <t>a_holdToMaturityAmountPG</t>
  </si>
  <si>
    <t>a_longTermReceivablesZM</t>
  </si>
  <si>
    <t>a_longTermReceivablesPG</t>
  </si>
  <si>
    <t>a_longTermEquityInvestmentsZM</t>
  </si>
  <si>
    <t>a_longTermEquityInvestmentsPG</t>
  </si>
  <si>
    <t>a_longTermEquityInvestmentsMinusZM</t>
  </si>
  <si>
    <t>a_longTermEquityInvestmentsMinusPG</t>
  </si>
  <si>
    <t>a_longTermEquityInvestmentsAmountZM</t>
  </si>
  <si>
    <t>a_longTermEquityInvestmentsAmountPG</t>
  </si>
  <si>
    <t>a_realEstateInvestmentsZM</t>
  </si>
  <si>
    <t>a_realEstateInvestmentsPG</t>
  </si>
  <si>
    <t>a_realEstateInvestmentsMinusZM</t>
  </si>
  <si>
    <t>a_realEstateInvestmentsMinusPG</t>
  </si>
  <si>
    <t>a_realEstateInvestmentsAmountZM</t>
  </si>
  <si>
    <t>a_realEstateInvestmentsAmountPG</t>
  </si>
  <si>
    <t>a_fixedAssetsZM</t>
  </si>
  <si>
    <t>a_fixedAssetsPG</t>
  </si>
  <si>
    <t>a_buildingZM</t>
  </si>
  <si>
    <t>a_buildingPG</t>
  </si>
  <si>
    <t>a_equipmentZM</t>
  </si>
  <si>
    <t>a_equipmentPG</t>
  </si>
  <si>
    <t>a_landZM</t>
  </si>
  <si>
    <t>a_landPG</t>
  </si>
  <si>
    <t>a_depreciationZM</t>
  </si>
  <si>
    <t>a_depreciationPG</t>
  </si>
  <si>
    <t>a_fixedAssetsWorthZM</t>
  </si>
  <si>
    <t>a_fixedAssetsWorthPG</t>
  </si>
  <si>
    <t>a_buildingWorthZM</t>
  </si>
  <si>
    <t>a_buildingWorthPG</t>
  </si>
  <si>
    <t>a_equipmentWorthZM</t>
  </si>
  <si>
    <t>a_equipmentWorthPG</t>
  </si>
  <si>
    <t>a_landWorthZM</t>
  </si>
  <si>
    <t>a_landWorthPG</t>
  </si>
  <si>
    <t>a_fixedAssetsWorthMinusZM</t>
  </si>
  <si>
    <t>a_fixedAssetsWorthMinusPG</t>
  </si>
  <si>
    <t>a_fixedAssetsAmountZM</t>
  </si>
  <si>
    <t>a_fixedAssetsAmountPG</t>
  </si>
  <si>
    <t>a_constructionInProcessZM</t>
  </si>
  <si>
    <t>a_constructionInProcessPG</t>
  </si>
  <si>
    <t>a_engineeringMaterialZM</t>
  </si>
  <si>
    <t>a_engineeringMaterialPG</t>
  </si>
  <si>
    <t>a_cleanFixedAssetsZM</t>
  </si>
  <si>
    <t>a_cleanFixedAssetsPG</t>
  </si>
  <si>
    <t>a_biologicalAssetsZM</t>
  </si>
  <si>
    <t>a_biologicalAssetsPG</t>
  </si>
  <si>
    <t>a_totalGasAssetsZM</t>
  </si>
  <si>
    <t>a_totalGasAssetsPG</t>
  </si>
  <si>
    <t>a_totalGasAssetsMinusZM</t>
  </si>
  <si>
    <t>a_totalGasAssetsMinusPG</t>
  </si>
  <si>
    <t>a_totalGasAssetsAmountZM</t>
  </si>
  <si>
    <t>a_totalGasAssetsAmountPG</t>
  </si>
  <si>
    <t>a_invisibleAssetsZM</t>
  </si>
  <si>
    <t>a_invisibleAssetsPG</t>
  </si>
  <si>
    <t>a_landUseZM</t>
  </si>
  <si>
    <t>a_landUsePG</t>
  </si>
  <si>
    <t>a_invisibleAssetsMinusZM</t>
  </si>
  <si>
    <t>a_invisibleAssetsMinusPG</t>
  </si>
  <si>
    <t>a_invisibleAssetsAmountZM</t>
  </si>
  <si>
    <t>a_invisibleAssetsAmountPG</t>
  </si>
  <si>
    <t>a_developChargeZM</t>
  </si>
  <si>
    <t>a_developChargePG</t>
  </si>
  <si>
    <t>a_goodwillZM</t>
  </si>
  <si>
    <t>a_goodwillPG</t>
  </si>
  <si>
    <t>a_longtermExpensesZM</t>
  </si>
  <si>
    <t>a_longtermExpensesPG</t>
  </si>
  <si>
    <t>a_deferredTaxAssetsZM</t>
  </si>
  <si>
    <t>a_deferredTaxAssetsPG</t>
  </si>
  <si>
    <t>a_otherAssestsZM</t>
  </si>
  <si>
    <t>a_otherAssestsPG</t>
  </si>
  <si>
    <t>a_totalAssetsZM</t>
  </si>
  <si>
    <t>a_totalAssetsPG</t>
  </si>
  <si>
    <t>a_currentLiabilitiesZM</t>
  </si>
  <si>
    <t>a_currentLiabilitiesPG</t>
  </si>
  <si>
    <t>a_nonCurrentLiabilitiesZM</t>
  </si>
  <si>
    <t>a_nonCurrentLiabilitiesPG</t>
  </si>
  <si>
    <t>a_longTermLiabilitiesZM</t>
  </si>
  <si>
    <t>a_longTermLiabilitiesPG</t>
  </si>
  <si>
    <t>a_deferredTaxLiabilityZM</t>
  </si>
  <si>
    <t>a_deferredTaxLiabilityPG</t>
  </si>
  <si>
    <t>a_otherNonCurrentLiabilitiesZM</t>
  </si>
  <si>
    <t>a_otherNonCurrentLiabilitiesPG</t>
  </si>
  <si>
    <t>a_totalLiabilitiesZM</t>
  </si>
  <si>
    <t>a_totalLiabilitiesPG</t>
  </si>
  <si>
    <t>a_netAssetZM</t>
  </si>
  <si>
    <t>a_netAssetPG</t>
  </si>
  <si>
    <t>a_basicMethod</t>
  </si>
  <si>
    <t>a_incomeMethod</t>
  </si>
  <si>
    <t>a_marketMethod</t>
  </si>
  <si>
    <t>a_marketMethodTo</t>
  </si>
  <si>
    <t>a_finalApproach</t>
  </si>
  <si>
    <t>a_finalAssessValue</t>
  </si>
  <si>
    <t>p_range</t>
  </si>
  <si>
    <t>a_transferred</t>
  </si>
  <si>
    <t>a_transferTime</t>
  </si>
  <si>
    <t>a_transferPerson</t>
  </si>
  <si>
    <t>a_reviewed</t>
  </si>
  <si>
    <t>a_reviewTime</t>
  </si>
  <si>
    <t>a_reviewer</t>
  </si>
  <si>
    <t>a_paperArchiveEndDay</t>
  </si>
  <si>
    <t>a_paperReviewed</t>
  </si>
  <si>
    <t>a_paperReviewTime</t>
  </si>
  <si>
    <t>a_paperReviewer</t>
  </si>
  <si>
    <t>a_paperTransferred</t>
  </si>
  <si>
    <t>a_paperTransferTime</t>
  </si>
  <si>
    <t>a_paperTransferPerson</t>
  </si>
  <si>
    <t>a_paperArchived</t>
  </si>
  <si>
    <t>a_paperArchiveTime</t>
  </si>
  <si>
    <t>a_paperAchivePersion</t>
  </si>
  <si>
    <t>&lt;END&gt;</t>
  </si>
  <si>
    <t>中国神华能源股份有限公司神东煤炭分公司报废资产处置资产评估项目</t>
  </si>
  <si>
    <t>评估申报明细表</t>
  </si>
  <si>
    <t>产权持有人：中国神华能源股份有限公司神东煤炭分公司</t>
  </si>
  <si>
    <t>企业负责人：xxx</t>
  </si>
  <si>
    <t>财务负责人：xxx</t>
  </si>
  <si>
    <t>主要填表人：xxx</t>
  </si>
  <si>
    <r>
      <rPr>
        <sz val="20"/>
        <rFont val="宋体"/>
        <charset val="134"/>
      </rPr>
      <t>填表人电话：</t>
    </r>
    <r>
      <rPr>
        <sz val="20"/>
        <rFont val="Times New Roman"/>
        <charset val="134"/>
      </rPr>
      <t>xxx</t>
    </r>
  </si>
  <si>
    <t>资产基础法操作导航图（点击并完成各模块的任务）V1.0</t>
  </si>
  <si>
    <t>01</t>
  </si>
  <si>
    <t>02</t>
  </si>
  <si>
    <t>03</t>
  </si>
  <si>
    <t>04</t>
  </si>
  <si>
    <t>05</t>
  </si>
  <si>
    <t>阅读填表说明</t>
  </si>
  <si>
    <t>数据输入</t>
  </si>
  <si>
    <t>核对资料</t>
  </si>
  <si>
    <t>方法确定</t>
  </si>
  <si>
    <t>结果分析</t>
  </si>
  <si>
    <t>数据输入★</t>
  </si>
  <si>
    <t>报表核对</t>
  </si>
  <si>
    <t>履行调查核实程序</t>
  </si>
  <si>
    <t>取价方式</t>
  </si>
  <si>
    <t>评估调整</t>
  </si>
  <si>
    <t>报表核对★</t>
  </si>
  <si>
    <t>账实调查结果</t>
  </si>
  <si>
    <t>参数输入</t>
  </si>
  <si>
    <t>打印输出</t>
  </si>
  <si>
    <t>产权调查结果</t>
  </si>
  <si>
    <t>评估测算</t>
  </si>
  <si>
    <t>备注：每个科目按照以上程序完成</t>
  </si>
  <si>
    <t>资产评估申报表索引目录</t>
  </si>
  <si>
    <t>基本信息输入表</t>
  </si>
  <si>
    <t>填表说明（填表前请先阅读）</t>
  </si>
  <si>
    <t>企业基本情况表</t>
  </si>
  <si>
    <t>资产负债表</t>
  </si>
  <si>
    <t>汇总表</t>
  </si>
  <si>
    <t>分类汇总表</t>
  </si>
  <si>
    <t>流动资产</t>
  </si>
  <si>
    <t>货币资金</t>
  </si>
  <si>
    <t>现金</t>
  </si>
  <si>
    <t>流动负债</t>
  </si>
  <si>
    <t>短期借款</t>
  </si>
  <si>
    <t>银行存款</t>
  </si>
  <si>
    <t>交易性金融负债</t>
  </si>
  <si>
    <t>其他货币资金</t>
  </si>
  <si>
    <t>应付票据</t>
  </si>
  <si>
    <t>交易性金融资产</t>
  </si>
  <si>
    <t>股票投资</t>
  </si>
  <si>
    <t>应付账款</t>
  </si>
  <si>
    <t>债券投资</t>
  </si>
  <si>
    <t>预收款项</t>
  </si>
  <si>
    <t>基金投资</t>
  </si>
  <si>
    <t>职工薪酬</t>
  </si>
  <si>
    <t>应收票据</t>
  </si>
  <si>
    <t>应交税费</t>
  </si>
  <si>
    <t>应收账款</t>
  </si>
  <si>
    <t>应付利息</t>
  </si>
  <si>
    <t>预付款项</t>
  </si>
  <si>
    <t>应付股利（应付利润）</t>
  </si>
  <si>
    <t>应收利息</t>
  </si>
  <si>
    <t>其他应付款</t>
  </si>
  <si>
    <t>应收股利</t>
  </si>
  <si>
    <t>一年内到期的非流动负债</t>
  </si>
  <si>
    <t>其他应收款</t>
  </si>
  <si>
    <t>其他流动负债</t>
  </si>
  <si>
    <t>存货</t>
  </si>
  <si>
    <t>材料采购（在途物资）</t>
  </si>
  <si>
    <t>原材料</t>
  </si>
  <si>
    <t>在库周转材料</t>
  </si>
  <si>
    <t>非流动负债</t>
  </si>
  <si>
    <t>长期借款</t>
  </si>
  <si>
    <t>委托加工物资</t>
  </si>
  <si>
    <t>应付债券</t>
  </si>
  <si>
    <t>产成品（库存商品）</t>
  </si>
  <si>
    <t>长期应付款</t>
  </si>
  <si>
    <t>在产品（自制半成品）</t>
  </si>
  <si>
    <t>专项应付款</t>
  </si>
  <si>
    <t>发出商品</t>
  </si>
  <si>
    <t>预计负债</t>
  </si>
  <si>
    <t>在用周转材料</t>
  </si>
  <si>
    <t>递延所得税负债</t>
  </si>
  <si>
    <t>一年到期非流动资产</t>
  </si>
  <si>
    <r>
      <rPr>
        <sz val="10"/>
        <color theme="10"/>
        <rFont val="宋体"/>
        <charset val="134"/>
      </rPr>
      <t>开发产品</t>
    </r>
  </si>
  <si>
    <t>其他非流动负债</t>
  </si>
  <si>
    <t>其他流动资产</t>
  </si>
  <si>
    <r>
      <rPr>
        <sz val="10"/>
        <color theme="10"/>
        <rFont val="宋体"/>
        <charset val="134"/>
      </rPr>
      <t>开发成本</t>
    </r>
  </si>
  <si>
    <r>
      <rPr>
        <sz val="10"/>
        <color theme="10"/>
        <rFont val="宋体"/>
        <charset val="134"/>
      </rPr>
      <t>消耗性生物资产</t>
    </r>
  </si>
  <si>
    <t>工程施工</t>
  </si>
  <si>
    <r>
      <rPr>
        <sz val="10"/>
        <rFont val="宋体"/>
        <charset val="134"/>
      </rPr>
      <t>长期投资</t>
    </r>
  </si>
  <si>
    <t>可供出售金融资产</t>
  </si>
  <si>
    <t>其他投资</t>
  </si>
  <si>
    <t>持有至到期投资</t>
  </si>
  <si>
    <t>长期应收款</t>
  </si>
  <si>
    <t>长期股权投资</t>
  </si>
  <si>
    <r>
      <rPr>
        <sz val="10"/>
        <color theme="10"/>
        <rFont val="宋体"/>
        <charset val="134"/>
      </rPr>
      <t>投资性房地产</t>
    </r>
  </si>
  <si>
    <t>投资性房地产（成本计量）</t>
  </si>
  <si>
    <t>投资性房地产（公允计量）</t>
  </si>
  <si>
    <t>投资性地产（成本计量）</t>
  </si>
  <si>
    <t>投资性地产(公允计量）</t>
  </si>
  <si>
    <t>固定资产</t>
  </si>
  <si>
    <t>房屋建筑物</t>
  </si>
  <si>
    <t>构筑物及其他辅助设施</t>
  </si>
  <si>
    <t>管道及沟槽</t>
  </si>
  <si>
    <t>井巷工程</t>
  </si>
  <si>
    <t>机器设备</t>
  </si>
  <si>
    <t>车辆</t>
  </si>
  <si>
    <t>电子设备</t>
  </si>
  <si>
    <t>土地</t>
  </si>
  <si>
    <t>船舶</t>
  </si>
  <si>
    <t>在建工程</t>
  </si>
  <si>
    <t>在建工程-土建工程</t>
  </si>
  <si>
    <t>在建工程-设备安装工程</t>
  </si>
  <si>
    <t>工程物资</t>
  </si>
  <si>
    <t>固定资产清理</t>
  </si>
  <si>
    <t>生产性生物资产</t>
  </si>
  <si>
    <t>油气资产</t>
  </si>
  <si>
    <t>无形资产</t>
  </si>
  <si>
    <t>土地使用权</t>
  </si>
  <si>
    <t>无形-矿业权</t>
  </si>
  <si>
    <t>其他无形资产</t>
  </si>
  <si>
    <t>开发支出</t>
  </si>
  <si>
    <t>商誉</t>
  </si>
  <si>
    <r>
      <rPr>
        <sz val="10"/>
        <rFont val="宋体"/>
        <charset val="134"/>
      </rPr>
      <t>其他资产</t>
    </r>
  </si>
  <si>
    <t>长期待摊费用</t>
  </si>
  <si>
    <t>递延所得税资产</t>
  </si>
  <si>
    <t>其他非流动资产</t>
  </si>
  <si>
    <t>企业填写以下内容:</t>
  </si>
  <si>
    <t>被评估单位名称:</t>
  </si>
  <si>
    <t>中文</t>
  </si>
  <si>
    <t>法定代表人</t>
  </si>
  <si>
    <t>移动电话</t>
  </si>
  <si>
    <t>英文</t>
  </si>
  <si>
    <t>财务负责人</t>
  </si>
  <si>
    <t>固定电话</t>
  </si>
  <si>
    <t>法定地址</t>
  </si>
  <si>
    <t>邮政编码</t>
  </si>
  <si>
    <t>手机</t>
  </si>
  <si>
    <t>办公地址</t>
  </si>
  <si>
    <t>主要填表人</t>
  </si>
  <si>
    <t>联系人办公电话</t>
  </si>
  <si>
    <t>传真</t>
  </si>
  <si>
    <t>E-mail</t>
  </si>
  <si>
    <t>经营范围</t>
  </si>
  <si>
    <t>成立日期</t>
  </si>
  <si>
    <t xml:space="preserve">      年   月   日</t>
  </si>
  <si>
    <t>经营期限</t>
  </si>
  <si>
    <t xml:space="preserve">      年   月  日至    年   月  日</t>
  </si>
  <si>
    <t>企业股东名称</t>
  </si>
  <si>
    <t>注册资本</t>
  </si>
  <si>
    <t>实收资本</t>
  </si>
  <si>
    <t>金额（万元）</t>
  </si>
  <si>
    <t>出资比例%</t>
  </si>
  <si>
    <t>合计</t>
  </si>
  <si>
    <t>下属长期投资单位（或异地分支机构）名称</t>
  </si>
  <si>
    <t>地址</t>
  </si>
  <si>
    <t>注册资金%</t>
  </si>
  <si>
    <t>持股比例%</t>
  </si>
  <si>
    <t>核算方式</t>
  </si>
  <si>
    <t>评估明细表填表说明</t>
  </si>
  <si>
    <t>一、基本要求</t>
  </si>
  <si>
    <t xml:space="preserve">(一)填表范围： </t>
  </si>
  <si>
    <t xml:space="preserve">   对于纳入评估范围的各科目明细表余额要保证与评估基准日被评估单位的资产负债表（或模拟资产负债表）完全一致，如出现差异，请核对链接关系及所填报明细是否有误。</t>
  </si>
  <si>
    <t>(二)“评估基准日”、“被评估单位(或者产权持有单位)名称”、填表人、填表日期,统一在“基本信息输入表” 中填列，各明细表会自动生成。单位名称要与该单位的营业执照所列示的名称完全一致,如经检查各明细表与报表的余额数据完全一致，填表人员需与评估人员沟通无异议后再在打印好的A4纸每页明细表左上角单位名称处加盖单位公章上报。</t>
  </si>
  <si>
    <t>(三)对于企业财务核算中没有的会计科目不必填写相应的明细表，对应明细表可隐藏但不可删除。</t>
  </si>
  <si>
    <r>
      <rPr>
        <b/>
        <sz val="14"/>
        <rFont val="仿宋_GB2312"/>
        <charset val="134"/>
      </rPr>
      <t>(四) 对于各科目明细表中“评估价值</t>
    </r>
    <r>
      <rPr>
        <b/>
        <sz val="14"/>
        <rFont val="Times New Roman"/>
        <charset val="134"/>
      </rPr>
      <t>”</t>
    </r>
    <r>
      <rPr>
        <b/>
        <sz val="14"/>
        <rFont val="仿宋_GB2312"/>
        <charset val="134"/>
      </rPr>
      <t>一栏(不含本栏)左方的所有空白栏以及需要填写的备注栏项目请企业填写齐全。尤其对于实物类资产的评估作价密切相关信息需填报完整，不要出现空白项，该类信息往往包括规格、厂家、单位、数量、产权证号、产权人名称、车辆行驶里程、不良资产实际状态等，需要由资产管理相关部门协助财务人员进行填报。</t>
    </r>
  </si>
  <si>
    <r>
      <rPr>
        <sz val="14"/>
        <rFont val="仿宋_GB2312"/>
        <charset val="134"/>
      </rPr>
      <t>(五)明细表中填列金额单位为</t>
    </r>
    <r>
      <rPr>
        <sz val="14"/>
        <rFont val="Times New Roman"/>
        <charset val="134"/>
      </rPr>
      <t>“</t>
    </r>
    <r>
      <rPr>
        <sz val="14"/>
        <rFont val="仿宋_GB2312"/>
        <charset val="134"/>
      </rPr>
      <t>人民币元</t>
    </r>
    <r>
      <rPr>
        <sz val="14"/>
        <rFont val="Times New Roman"/>
        <charset val="134"/>
      </rPr>
      <t>”</t>
    </r>
    <r>
      <rPr>
        <sz val="14"/>
        <rFont val="仿宋_GB2312"/>
        <charset val="134"/>
      </rPr>
      <t xml:space="preserve">，精确到小数点后两位。 </t>
    </r>
  </si>
  <si>
    <r>
      <rPr>
        <sz val="14"/>
        <rFont val="仿宋_GB2312"/>
        <charset val="134"/>
      </rPr>
      <t>(六)明细表中日期根据要求填至月(如建成年月)或日(如出票日期)，填写</t>
    </r>
    <r>
      <rPr>
        <b/>
        <sz val="14"/>
        <rFont val="仿宋_GB2312"/>
        <charset val="134"/>
      </rPr>
      <t>日期格式</t>
    </r>
    <r>
      <rPr>
        <sz val="14"/>
        <rFont val="仿宋_GB2312"/>
        <charset val="134"/>
      </rPr>
      <t>为“2001-05”（不能写为2001.5）或 “2001-05-02”（不能填为2001.5.2）。</t>
    </r>
  </si>
  <si>
    <t>(七)未指明月利率之处应指年利率，计量单位为“%”。若原始资料中为月利率或日利率,则换算为年利率。</t>
  </si>
  <si>
    <t>(八)明细表与各级汇总表之间的数据已建立链接关系，带“汇总”字样的各明细表中除个别项的减值准备外，其他项中不应直接录入数据。</t>
  </si>
  <si>
    <r>
      <rPr>
        <sz val="14"/>
        <rFont val="仿宋_GB2312"/>
        <charset val="134"/>
      </rPr>
      <t>(九)每一张明细表内容超过表中行数时，可在电子表</t>
    </r>
    <r>
      <rPr>
        <b/>
        <sz val="14"/>
        <rFont val="仿宋_GB2312"/>
        <charset val="134"/>
      </rPr>
      <t>中间</t>
    </r>
    <r>
      <rPr>
        <sz val="14"/>
        <rFont val="仿宋_GB2312"/>
        <charset val="134"/>
      </rPr>
      <t>直接插入行。注意，不能在第一行和合计行插入行。</t>
    </r>
  </si>
  <si>
    <t>(十)除本说明已明确提到的可修改之处外，请各填表人员不要对表进行其他任何修改，如删除和增加列等，对填报中出现的问题应及时与评估人员进行沟通，协商解决。</t>
  </si>
  <si>
    <t>(十一)请各被评估单位以法人为单位同时提供打印稿及电子版各一份(二者应完全一致，打印之前请与评估人员沟通以免浪费纸张)。委托方及资产占有方提供给评估师的书面资料一律以A4版面提供。</t>
  </si>
  <si>
    <t>二、评估明细表填表说明</t>
  </si>
  <si>
    <r>
      <rPr>
        <b/>
        <sz val="14"/>
        <rFont val="黑体"/>
        <charset val="134"/>
      </rPr>
      <t>1.</t>
    </r>
    <r>
      <rPr>
        <b/>
        <sz val="7"/>
        <rFont val="Times New Roman"/>
        <charset val="134"/>
      </rPr>
      <t xml:space="preserve">           </t>
    </r>
    <r>
      <rPr>
        <b/>
        <sz val="14"/>
        <rFont val="黑体"/>
        <charset val="134"/>
      </rPr>
      <t>流动资产类填表说明(表3-1至表3-14)</t>
    </r>
  </si>
  <si>
    <r>
      <rPr>
        <b/>
        <sz val="12"/>
        <rFont val="Times New Roman"/>
        <charset val="134"/>
      </rPr>
      <t>(1)</t>
    </r>
    <r>
      <rPr>
        <b/>
        <sz val="12"/>
        <rFont val="仿宋_GB2312"/>
        <charset val="134"/>
      </rPr>
      <t>表</t>
    </r>
    <r>
      <rPr>
        <b/>
        <sz val="12"/>
        <rFont val="Times New Roman"/>
        <charset val="134"/>
      </rPr>
      <t xml:space="preserve">3-1-1 </t>
    </r>
    <r>
      <rPr>
        <b/>
        <sz val="12"/>
        <rFont val="仿宋_GB2312"/>
        <charset val="134"/>
      </rPr>
      <t>货币资金</t>
    </r>
    <r>
      <rPr>
        <b/>
        <sz val="12"/>
        <rFont val="Times New Roman"/>
        <charset val="134"/>
      </rPr>
      <t>--</t>
    </r>
    <r>
      <rPr>
        <b/>
        <sz val="12"/>
        <rFont val="仿宋_GB2312"/>
        <charset val="134"/>
      </rPr>
      <t>现金</t>
    </r>
  </si>
  <si>
    <t>“存放部门”要求填企业内部不同的现金存放部门，每一存放部门应分别填列，如“***财务处(科)”；</t>
  </si>
  <si>
    <t>现金表中的外币，应在“帐面价值”一栏填换算后的人民币价值。按币种、存放单位填列明细。</t>
  </si>
  <si>
    <r>
      <rPr>
        <b/>
        <sz val="12"/>
        <rFont val="Times New Roman"/>
        <charset val="134"/>
      </rPr>
      <t>(2)</t>
    </r>
    <r>
      <rPr>
        <b/>
        <sz val="12"/>
        <rFont val="仿宋_GB2312"/>
        <charset val="134"/>
      </rPr>
      <t>表</t>
    </r>
    <r>
      <rPr>
        <b/>
        <sz val="12"/>
        <rFont val="Times New Roman"/>
        <charset val="134"/>
      </rPr>
      <t xml:space="preserve">3-1-2 </t>
    </r>
    <r>
      <rPr>
        <b/>
        <sz val="12"/>
        <rFont val="仿宋_GB2312"/>
        <charset val="134"/>
      </rPr>
      <t>货币资金</t>
    </r>
    <r>
      <rPr>
        <b/>
        <sz val="12"/>
        <rFont val="Times New Roman"/>
        <charset val="134"/>
      </rPr>
      <t>--</t>
    </r>
    <r>
      <rPr>
        <b/>
        <sz val="12"/>
        <rFont val="仿宋_GB2312"/>
        <charset val="134"/>
      </rPr>
      <t>银行存款</t>
    </r>
  </si>
  <si>
    <t>要按每一开户银行明细填写银行名称全称、帐号、金额等，对于同一开户行的不同货币种类存款、不同帐户存款也应分别一一列示，并在“外币帐面金额”栏中注明该外币币种的原始币值。</t>
  </si>
  <si>
    <r>
      <rPr>
        <b/>
        <sz val="12"/>
        <rFont val="Times New Roman"/>
        <charset val="134"/>
      </rPr>
      <t>(3)</t>
    </r>
    <r>
      <rPr>
        <b/>
        <sz val="12"/>
        <rFont val="仿宋_GB2312"/>
        <charset val="134"/>
      </rPr>
      <t>表</t>
    </r>
    <r>
      <rPr>
        <b/>
        <sz val="12"/>
        <rFont val="Times New Roman"/>
        <charset val="134"/>
      </rPr>
      <t xml:space="preserve">3-1-3 </t>
    </r>
    <r>
      <rPr>
        <b/>
        <sz val="12"/>
        <rFont val="仿宋_GB2312"/>
        <charset val="134"/>
      </rPr>
      <t>货币资金</t>
    </r>
    <r>
      <rPr>
        <b/>
        <sz val="12"/>
        <rFont val="Times New Roman"/>
        <charset val="134"/>
      </rPr>
      <t>--</t>
    </r>
    <r>
      <rPr>
        <b/>
        <sz val="12"/>
        <rFont val="仿宋_GB2312"/>
        <charset val="134"/>
      </rPr>
      <t>其他货币资金</t>
    </r>
  </si>
  <si>
    <t>其他货币资金包含外埠存款、信用卡存款、信用证保证金存款等，要分类、分笔填写。对各种货币代值卡，要注明发行的金融单位。</t>
  </si>
  <si>
    <t>如为外埠存款或为信用卡存款，则名称及内容栏填写开户行的名称和帐号。</t>
  </si>
  <si>
    <r>
      <rPr>
        <b/>
        <sz val="12"/>
        <rFont val="Times New Roman"/>
        <charset val="134"/>
      </rPr>
      <t>(4)</t>
    </r>
    <r>
      <rPr>
        <b/>
        <sz val="12"/>
        <rFont val="仿宋_GB2312"/>
        <charset val="134"/>
      </rPr>
      <t>表</t>
    </r>
    <r>
      <rPr>
        <b/>
        <sz val="12"/>
        <rFont val="Times New Roman"/>
        <charset val="134"/>
      </rPr>
      <t xml:space="preserve">3-2-1 </t>
    </r>
    <r>
      <rPr>
        <b/>
        <sz val="12"/>
        <rFont val="仿宋_GB2312"/>
        <charset val="134"/>
      </rPr>
      <t>交易性金融资产</t>
    </r>
    <r>
      <rPr>
        <b/>
        <sz val="12"/>
        <rFont val="Times New Roman"/>
        <charset val="134"/>
      </rPr>
      <t>—</t>
    </r>
    <r>
      <rPr>
        <b/>
        <sz val="12"/>
        <rFont val="仿宋_GB2312"/>
        <charset val="134"/>
      </rPr>
      <t>股票投资</t>
    </r>
    <r>
      <rPr>
        <b/>
        <sz val="12"/>
        <rFont val="Times New Roman"/>
        <charset val="134"/>
      </rPr>
      <t>(</t>
    </r>
    <r>
      <rPr>
        <b/>
        <sz val="12"/>
        <rFont val="仿宋_GB2312"/>
        <charset val="134"/>
      </rPr>
      <t>指持有不超过一年</t>
    </r>
    <r>
      <rPr>
        <b/>
        <sz val="12"/>
        <rFont val="Times New Roman"/>
        <charset val="134"/>
      </rPr>
      <t>)</t>
    </r>
  </si>
  <si>
    <t>①“被投资单位名称”指股票发行单位全称；</t>
  </si>
  <si>
    <t>②“股票名称”指该股票标准简称，包括代码，如太极集团600129；</t>
  </si>
  <si>
    <t>③“股票性质”指填列国家股、法人股或流通股；</t>
  </si>
  <si>
    <t>④“投资日期”指企业购买股票的日期或以其他方式(如非货币性交易换入、以债权换入等)取得股权的协议转让日期，非股票发行日期；</t>
  </si>
  <si>
    <t>⑤持股比例指所持股数量占发行总股本数的比例，如果少量购买，则不填此栏。</t>
  </si>
  <si>
    <r>
      <rPr>
        <b/>
        <sz val="12"/>
        <rFont val="Times New Roman"/>
        <charset val="134"/>
      </rPr>
      <t>(5)</t>
    </r>
    <r>
      <rPr>
        <b/>
        <sz val="12"/>
        <rFont val="仿宋_GB2312"/>
        <charset val="134"/>
      </rPr>
      <t>表</t>
    </r>
    <r>
      <rPr>
        <b/>
        <sz val="12"/>
        <rFont val="Times New Roman"/>
        <charset val="134"/>
      </rPr>
      <t xml:space="preserve">3-2-2 </t>
    </r>
    <r>
      <rPr>
        <b/>
        <sz val="12"/>
        <rFont val="仿宋_GB2312"/>
        <charset val="134"/>
      </rPr>
      <t>交易性金融资产</t>
    </r>
    <r>
      <rPr>
        <b/>
        <sz val="12"/>
        <rFont val="Times New Roman"/>
        <charset val="134"/>
      </rPr>
      <t>—</t>
    </r>
    <r>
      <rPr>
        <b/>
        <sz val="12"/>
        <rFont val="仿宋_GB2312"/>
        <charset val="134"/>
      </rPr>
      <t>债券投资</t>
    </r>
  </si>
  <si>
    <t>债券种类可以按用途（分基建债券、电力债券、专项债券）填列，其他填表情况同表3-2-1。</t>
  </si>
  <si>
    <r>
      <rPr>
        <b/>
        <sz val="12"/>
        <rFont val="Times New Roman"/>
        <charset val="134"/>
      </rPr>
      <t>(6)</t>
    </r>
    <r>
      <rPr>
        <b/>
        <sz val="12"/>
        <rFont val="仿宋_GB2312"/>
        <charset val="134"/>
      </rPr>
      <t>表</t>
    </r>
    <r>
      <rPr>
        <b/>
        <sz val="12"/>
        <rFont val="Times New Roman"/>
        <charset val="134"/>
      </rPr>
      <t xml:space="preserve">3-3 </t>
    </r>
    <r>
      <rPr>
        <b/>
        <sz val="12"/>
        <rFont val="仿宋_GB2312"/>
        <charset val="134"/>
      </rPr>
      <t>应收票据</t>
    </r>
  </si>
  <si>
    <t>①“户名”指债务人的户名全称；</t>
  </si>
  <si>
    <t>②“出票日期”指签发该票据的日期---年月日。</t>
  </si>
  <si>
    <t>注意事项：对于逾期未收回的应收票据，请在“备注”栏中标明未收回的原因；“涉及法律诉讼”的款项、欠款单位为关联方或内部往来的款项、用于质押的应收票据等应分别在“备注”栏中予以说明。</t>
  </si>
  <si>
    <r>
      <rPr>
        <b/>
        <sz val="12"/>
        <rFont val="Times New Roman"/>
        <charset val="134"/>
      </rPr>
      <t>(7)</t>
    </r>
    <r>
      <rPr>
        <b/>
        <sz val="12"/>
        <rFont val="仿宋_GB2312"/>
        <charset val="134"/>
      </rPr>
      <t>表</t>
    </r>
    <r>
      <rPr>
        <b/>
        <sz val="12"/>
        <rFont val="Times New Roman"/>
        <charset val="134"/>
      </rPr>
      <t>3-4</t>
    </r>
    <r>
      <rPr>
        <b/>
        <sz val="12"/>
        <rFont val="仿宋_GB2312"/>
        <charset val="134"/>
      </rPr>
      <t>应收帐款</t>
    </r>
  </si>
  <si>
    <t>①“业务内容”：指发生应收帐款的相应业务名称，应收帐款不分金额大小一律按照债务人和业务内容逐笔填列，不能出现其他；</t>
  </si>
  <si>
    <t>②“发生日期”：对滚动发生额可按照基准日前最后一次应收帐款发生额的月份月末余额填列；</t>
  </si>
  <si>
    <r>
      <rPr>
        <sz val="14"/>
        <rFont val="仿宋_GB2312"/>
        <charset val="134"/>
      </rPr>
      <t>③“帐龄”：按月数填列，如一年零4个月，则填列“16</t>
    </r>
    <r>
      <rPr>
        <sz val="14"/>
        <rFont val="Times New Roman"/>
        <charset val="134"/>
      </rPr>
      <t>”</t>
    </r>
    <r>
      <rPr>
        <sz val="14"/>
        <rFont val="仿宋_GB2312"/>
        <charset val="134"/>
      </rPr>
      <t>即可，对应在1-2年账龄段内列示；</t>
    </r>
  </si>
  <si>
    <t>④欠款单位名称应填列全称，不应以地名或不明确的简称代替；</t>
  </si>
  <si>
    <t>⑤欠款单位为关联方或内部单位的，分开填列。</t>
  </si>
  <si>
    <r>
      <rPr>
        <b/>
        <sz val="12"/>
        <rFont val="Times New Roman"/>
        <charset val="134"/>
      </rPr>
      <t>(8)</t>
    </r>
    <r>
      <rPr>
        <b/>
        <sz val="12"/>
        <rFont val="仿宋_GB2312"/>
        <charset val="134"/>
      </rPr>
      <t>表</t>
    </r>
    <r>
      <rPr>
        <b/>
        <sz val="12"/>
        <rFont val="Times New Roman"/>
        <charset val="134"/>
      </rPr>
      <t xml:space="preserve">3-5 </t>
    </r>
    <r>
      <rPr>
        <b/>
        <sz val="12"/>
        <rFont val="仿宋_GB2312"/>
        <charset val="134"/>
      </rPr>
      <t>预付帐款</t>
    </r>
  </si>
  <si>
    <t>参照表3-4。</t>
  </si>
  <si>
    <t>对预付设备款所涉及的实物已到货安装、使用，在清查时应注意与实物管理部门核对，以免出现重复申报或资产非真实盘盈。</t>
  </si>
  <si>
    <r>
      <rPr>
        <b/>
        <sz val="12"/>
        <rFont val="Times New Roman"/>
        <charset val="134"/>
      </rPr>
      <t>(9)</t>
    </r>
    <r>
      <rPr>
        <b/>
        <sz val="12"/>
        <rFont val="仿宋_GB2312"/>
        <charset val="134"/>
      </rPr>
      <t>表</t>
    </r>
    <r>
      <rPr>
        <b/>
        <sz val="12"/>
        <rFont val="Times New Roman"/>
        <charset val="134"/>
      </rPr>
      <t xml:space="preserve">3-7 </t>
    </r>
    <r>
      <rPr>
        <b/>
        <sz val="12"/>
        <rFont val="仿宋_GB2312"/>
        <charset val="134"/>
      </rPr>
      <t>应收股利</t>
    </r>
  </si>
  <si>
    <t>“发生日期”栏所指的是利润或股利分配时间；</t>
  </si>
  <si>
    <t>“股利所属期间”指股利发生的期间，如2002年应收2001年的股利，则该栏目填写“2001年度”。</t>
  </si>
  <si>
    <r>
      <rPr>
        <b/>
        <sz val="12"/>
        <rFont val="Times New Roman"/>
        <charset val="134"/>
      </rPr>
      <t>(10)</t>
    </r>
    <r>
      <rPr>
        <b/>
        <sz val="12"/>
        <rFont val="仿宋_GB2312"/>
        <charset val="134"/>
      </rPr>
      <t>表</t>
    </r>
    <r>
      <rPr>
        <b/>
        <sz val="12"/>
        <rFont val="Times New Roman"/>
        <charset val="134"/>
      </rPr>
      <t xml:space="preserve">3-6 </t>
    </r>
    <r>
      <rPr>
        <b/>
        <sz val="12"/>
        <rFont val="仿宋_GB2312"/>
        <charset val="134"/>
      </rPr>
      <t>应收利息</t>
    </r>
  </si>
  <si>
    <t>参照表3-5。</t>
  </si>
  <si>
    <r>
      <rPr>
        <b/>
        <sz val="12"/>
        <rFont val="Times New Roman"/>
        <charset val="134"/>
      </rPr>
      <t>(11)</t>
    </r>
    <r>
      <rPr>
        <b/>
        <sz val="12"/>
        <rFont val="仿宋_GB2312"/>
        <charset val="134"/>
      </rPr>
      <t>表</t>
    </r>
    <r>
      <rPr>
        <b/>
        <sz val="12"/>
        <rFont val="Times New Roman"/>
        <charset val="134"/>
      </rPr>
      <t xml:space="preserve">3-8 </t>
    </r>
    <r>
      <rPr>
        <b/>
        <sz val="12"/>
        <rFont val="仿宋_GB2312"/>
        <charset val="134"/>
      </rPr>
      <t>其他应收款</t>
    </r>
  </si>
  <si>
    <r>
      <rPr>
        <b/>
        <sz val="12"/>
        <rFont val="Times New Roman"/>
        <charset val="134"/>
      </rPr>
      <t>(12)</t>
    </r>
    <r>
      <rPr>
        <b/>
        <sz val="12"/>
        <rFont val="仿宋_GB2312"/>
        <charset val="134"/>
      </rPr>
      <t>表</t>
    </r>
    <r>
      <rPr>
        <b/>
        <sz val="12"/>
        <rFont val="Times New Roman"/>
        <charset val="134"/>
      </rPr>
      <t>3-9-1</t>
    </r>
    <r>
      <rPr>
        <b/>
        <sz val="12"/>
        <rFont val="仿宋_GB2312"/>
        <charset val="134"/>
      </rPr>
      <t>至</t>
    </r>
    <r>
      <rPr>
        <b/>
        <sz val="12"/>
        <rFont val="Times New Roman"/>
        <charset val="134"/>
      </rPr>
      <t xml:space="preserve">3-9-8 </t>
    </r>
    <r>
      <rPr>
        <b/>
        <sz val="12"/>
        <rFont val="仿宋_GB2312"/>
        <charset val="134"/>
      </rPr>
      <t>存货类</t>
    </r>
  </si>
  <si>
    <t>①存货类原则上按名称或规格型号逐个填列，但如数量过多，则可按小类填列；</t>
  </si>
  <si>
    <t>②按类填列的存货“单价”指平均单价(为倒算值)，即“数量”乘以“单价”，应等于“金额”；</t>
  </si>
  <si>
    <t>③对于按计划成本入帐的存货，在该科目的倒数第二行填列材料成本差异；</t>
  </si>
  <si>
    <t>④对帐面已没有反映的在用低值易耗品，可根据实际情况填列对生产经营较重要的工具且价值量较大的物品，如仪器仪表等。</t>
  </si>
  <si>
    <t xml:space="preserve">⑤如原材料存在损毁、变质现象，应在“备注”栏中注明，并说明库存时间；产成品及分期收款发出商品应按畅销、正常、勉强销售、滞销几种情况在适销程度栏打钩；已发出但未作帐务处理的，在备注栏注明产品去向；对残次、冷背、呆滞的产成品(库存商品)也在备注栏注明；低值易耗品不采用一次摊销法摊销时，在备注栏中作出说明。
</t>
  </si>
  <si>
    <r>
      <rPr>
        <b/>
        <sz val="12"/>
        <rFont val="Times New Roman"/>
        <charset val="134"/>
      </rPr>
      <t>(13)</t>
    </r>
    <r>
      <rPr>
        <b/>
        <sz val="12"/>
        <rFont val="仿宋_GB2312"/>
        <charset val="134"/>
      </rPr>
      <t>表</t>
    </r>
    <r>
      <rPr>
        <b/>
        <sz val="12"/>
        <rFont val="Times New Roman"/>
        <charset val="134"/>
      </rPr>
      <t xml:space="preserve">3--10 </t>
    </r>
    <r>
      <rPr>
        <b/>
        <sz val="12"/>
        <rFont val="仿宋_GB2312"/>
        <charset val="134"/>
      </rPr>
      <t>一年内到期的非流动资产</t>
    </r>
  </si>
  <si>
    <t>按照不同的项目内容逐笔填写。</t>
  </si>
  <si>
    <r>
      <rPr>
        <b/>
        <sz val="12"/>
        <rFont val="Times New Roman"/>
        <charset val="134"/>
      </rPr>
      <t>(14)</t>
    </r>
    <r>
      <rPr>
        <b/>
        <sz val="12"/>
        <rFont val="仿宋_GB2312"/>
        <charset val="134"/>
      </rPr>
      <t>表</t>
    </r>
    <r>
      <rPr>
        <b/>
        <sz val="12"/>
        <rFont val="Times New Roman"/>
        <charset val="134"/>
      </rPr>
      <t xml:space="preserve">3--11 </t>
    </r>
    <r>
      <rPr>
        <b/>
        <sz val="12"/>
        <rFont val="仿宋_GB2312"/>
        <charset val="134"/>
      </rPr>
      <t>其他流动资产</t>
    </r>
  </si>
  <si>
    <r>
      <rPr>
        <b/>
        <sz val="14"/>
        <rFont val="Times New Roman"/>
        <charset val="134"/>
      </rPr>
      <t>2.</t>
    </r>
    <r>
      <rPr>
        <b/>
        <sz val="14"/>
        <rFont val="黑体"/>
        <charset val="134"/>
      </rPr>
      <t>非流动资产填表说明</t>
    </r>
    <r>
      <rPr>
        <b/>
        <sz val="14"/>
        <rFont val="Times New Roman"/>
        <charset val="134"/>
      </rPr>
      <t>(</t>
    </r>
    <r>
      <rPr>
        <b/>
        <sz val="14"/>
        <rFont val="黑体"/>
        <charset val="134"/>
      </rPr>
      <t>表</t>
    </r>
    <r>
      <rPr>
        <b/>
        <sz val="14"/>
        <rFont val="Times New Roman"/>
        <charset val="134"/>
      </rPr>
      <t>4--1</t>
    </r>
    <r>
      <rPr>
        <b/>
        <sz val="14"/>
        <rFont val="黑体"/>
        <charset val="134"/>
      </rPr>
      <t>至</t>
    </r>
    <r>
      <rPr>
        <b/>
        <sz val="14"/>
        <rFont val="Times New Roman"/>
        <charset val="134"/>
      </rPr>
      <t>4--17)</t>
    </r>
  </si>
  <si>
    <r>
      <rPr>
        <b/>
        <sz val="12"/>
        <rFont val="Times New Roman"/>
        <charset val="134"/>
      </rPr>
      <t>(1)</t>
    </r>
    <r>
      <rPr>
        <b/>
        <sz val="12"/>
        <rFont val="仿宋_GB2312"/>
        <charset val="134"/>
      </rPr>
      <t>表</t>
    </r>
    <r>
      <rPr>
        <b/>
        <sz val="12"/>
        <rFont val="Times New Roman"/>
        <charset val="134"/>
      </rPr>
      <t xml:space="preserve">4--1 </t>
    </r>
    <r>
      <rPr>
        <b/>
        <sz val="12"/>
        <rFont val="仿宋_GB2312"/>
        <charset val="134"/>
      </rPr>
      <t>可供出售金融资产</t>
    </r>
  </si>
  <si>
    <t>*******</t>
  </si>
  <si>
    <r>
      <rPr>
        <b/>
        <sz val="12"/>
        <rFont val="Times New Roman"/>
        <charset val="134"/>
      </rPr>
      <t>(2)</t>
    </r>
    <r>
      <rPr>
        <b/>
        <sz val="12"/>
        <rFont val="仿宋_GB2312"/>
        <charset val="134"/>
      </rPr>
      <t>表</t>
    </r>
    <r>
      <rPr>
        <b/>
        <sz val="12"/>
        <rFont val="Times New Roman"/>
        <charset val="134"/>
      </rPr>
      <t xml:space="preserve">4--2 </t>
    </r>
    <r>
      <rPr>
        <b/>
        <sz val="12"/>
        <rFont val="仿宋_GB2312"/>
        <charset val="134"/>
      </rPr>
      <t>持有至到期投资</t>
    </r>
  </si>
  <si>
    <t>可参照3－2－1股票或表3－2－2债券投资明细表内容进行填列；</t>
  </si>
  <si>
    <r>
      <rPr>
        <b/>
        <sz val="12"/>
        <rFont val="Times New Roman"/>
        <charset val="134"/>
      </rPr>
      <t>(3)</t>
    </r>
    <r>
      <rPr>
        <b/>
        <sz val="12"/>
        <rFont val="仿宋_GB2312"/>
        <charset val="134"/>
      </rPr>
      <t>表</t>
    </r>
    <r>
      <rPr>
        <b/>
        <sz val="12"/>
        <rFont val="Times New Roman"/>
        <charset val="134"/>
      </rPr>
      <t xml:space="preserve">4--3 </t>
    </r>
    <r>
      <rPr>
        <b/>
        <sz val="12"/>
        <rFont val="仿宋_GB2312"/>
        <charset val="134"/>
      </rPr>
      <t>长期应收款</t>
    </r>
  </si>
  <si>
    <t>******</t>
  </si>
  <si>
    <r>
      <rPr>
        <b/>
        <sz val="12"/>
        <rFont val="Times New Roman"/>
        <charset val="134"/>
      </rPr>
      <t>(4)</t>
    </r>
    <r>
      <rPr>
        <b/>
        <sz val="12"/>
        <rFont val="仿宋_GB2312"/>
        <charset val="134"/>
      </rPr>
      <t>表</t>
    </r>
    <r>
      <rPr>
        <b/>
        <sz val="12"/>
        <rFont val="Times New Roman"/>
        <charset val="134"/>
      </rPr>
      <t xml:space="preserve">4--4 </t>
    </r>
    <r>
      <rPr>
        <b/>
        <sz val="12"/>
        <rFont val="仿宋_GB2312"/>
        <charset val="134"/>
      </rPr>
      <t>长期股权投资</t>
    </r>
  </si>
  <si>
    <t>对于有特殊约定的长期投资，在备注栏简述约定的内容。</t>
  </si>
  <si>
    <r>
      <rPr>
        <b/>
        <sz val="12"/>
        <rFont val="Times New Roman"/>
        <charset val="134"/>
      </rPr>
      <t>(5)</t>
    </r>
    <r>
      <rPr>
        <b/>
        <sz val="12"/>
        <rFont val="仿宋_GB2312"/>
        <charset val="134"/>
      </rPr>
      <t>表</t>
    </r>
    <r>
      <rPr>
        <b/>
        <sz val="12"/>
        <rFont val="Times New Roman"/>
        <charset val="134"/>
      </rPr>
      <t xml:space="preserve">4--5 </t>
    </r>
    <r>
      <rPr>
        <b/>
        <sz val="12"/>
        <rFont val="仿宋_GB2312"/>
        <charset val="134"/>
      </rPr>
      <t>投资性房地产</t>
    </r>
  </si>
  <si>
    <t>结合资产类别填报土地或房屋资产相关项目，具体填要求同5－1－1房屋建筑物或表5－3土地评估明细表相关要求。</t>
  </si>
  <si>
    <r>
      <rPr>
        <b/>
        <sz val="12"/>
        <rFont val="Times New Roman"/>
        <charset val="134"/>
      </rPr>
      <t>(6)</t>
    </r>
    <r>
      <rPr>
        <b/>
        <sz val="12"/>
        <rFont val="仿宋_GB2312"/>
        <charset val="134"/>
      </rPr>
      <t>表</t>
    </r>
    <r>
      <rPr>
        <b/>
        <sz val="12"/>
        <rFont val="Times New Roman"/>
        <charset val="134"/>
      </rPr>
      <t xml:space="preserve">4--6 </t>
    </r>
    <r>
      <rPr>
        <b/>
        <sz val="12"/>
        <rFont val="仿宋_GB2312"/>
        <charset val="134"/>
      </rPr>
      <t>固定资产</t>
    </r>
  </si>
  <si>
    <r>
      <rPr>
        <b/>
        <sz val="12"/>
        <rFont val="Times New Roman"/>
        <charset val="134"/>
      </rPr>
      <t>1)</t>
    </r>
    <r>
      <rPr>
        <b/>
        <sz val="12"/>
        <rFont val="仿宋_GB2312"/>
        <charset val="134"/>
      </rPr>
      <t>表</t>
    </r>
    <r>
      <rPr>
        <b/>
        <sz val="12"/>
        <rFont val="Times New Roman"/>
        <charset val="134"/>
      </rPr>
      <t>4-6-1</t>
    </r>
    <r>
      <rPr>
        <b/>
        <sz val="12"/>
        <rFont val="仿宋_GB2312"/>
        <charset val="134"/>
      </rPr>
      <t>，固定资产</t>
    </r>
    <r>
      <rPr>
        <b/>
        <sz val="12"/>
        <rFont val="Times New Roman"/>
        <charset val="134"/>
      </rPr>
      <t>—</t>
    </r>
    <r>
      <rPr>
        <b/>
        <sz val="12"/>
        <rFont val="仿宋_GB2312"/>
        <charset val="134"/>
      </rPr>
      <t>房屋建筑物清查评估明细表</t>
    </r>
  </si>
  <si>
    <t>如因故几项建筑物无法分别标明帐面价值,可统一填写帐面价值,但实物需逐栋填列。</t>
  </si>
  <si>
    <t>“房产证号及对应土地证号”为房产证及土地证上标明的号码，应填写齐全；</t>
  </si>
  <si>
    <t>“建筑物名称”一栏是指该栋房屋现用名称；</t>
  </si>
  <si>
    <t>“用途”指该建筑物目前的用途，如用于生产、办公等；</t>
  </si>
  <si>
    <t>“建筑结构”一栏是指该栋建筑物的建筑结构形式，须填写与现在实际结构状况相一致的名称。</t>
  </si>
  <si>
    <t>现将各种类型结构含义分述如下：</t>
  </si>
  <si>
    <t>A.框架结构，指钢筋混凝土柱、梁、板整体浇注的结构，包括钢筋混凝土预制柱、梁、结点后浇的刚性结点框架结构；表中填写“框架“。</t>
  </si>
  <si>
    <t>B.框剪结构，指钢筋混凝土柱、梁、板、剪力墙现浇的整体结构；表中填写“框剪 “。</t>
  </si>
  <si>
    <t>C.排架结构，一般指预制钢筋混凝土柱、吊车梁、屋架或屋面斜梁的装配式结构，其中屋架可以是钢筋混凝土或钢屋架。表中填写“排架“。</t>
  </si>
  <si>
    <t>D.砖混结构，以砖砌体及钢筋混凝土梁、构造柱、楼板为混合承重体系的结构类型。以砖柱为竖向承重构件的砖排架结构并入“砖混结构”类型内。表中填写“砖混“。</t>
  </si>
  <si>
    <t>E.砖木结构，指砖墙、砖柱及木屋架为联合承重体的结构类型，屋面必须是木屋面板及挂瓦的作法。表中填写“砖木“。</t>
  </si>
  <si>
    <t>F.简易结构，指屋架为轻型钢架或简易木屋架上面直接安设玻璃钢瓦或瓦楞铁皮瓦的简易结构。表中填写“简易“。</t>
  </si>
  <si>
    <t>G.钢棚结构，指无围护墙，或半截围护墙，屋面为轻型钢架搁置的砖柱或轻钢支柱上的棚类结构。表中填写“钢棚“。</t>
  </si>
  <si>
    <t>对于上述结构中，“钢棚结构”属于临时建筑，一般不办理房产证，故该类型的项目一律填在“构筑物”评估表中。</t>
  </si>
  <si>
    <t>在填写结构类型时，一律以上述规定为准，原帐面填写的类型名称与本规定不一致时，应按本规定进行更改。</t>
  </si>
  <si>
    <t>“建筑面积”一栏是指纳入评估范围的建筑物的建筑面积，应同房产证或购房合同面积相一致，如无房产证，填写工程竣工决算书上的面积数，否则就需要重新丈量；对改建、扩建已改变了原有建筑面积，应以现在实有的建筑面积填报，但必须在备注中加以说明，应注意在增加面积的同时，应增加帐面原值及净值。如增加面积的价值未入帐，应在备注中注明未入帐部分的建筑面积。</t>
  </si>
  <si>
    <t>“建成年月”为竣工时间；</t>
  </si>
  <si>
    <t>“成本单价”一栏是指帐面原值与“建筑面积”的比值。
对于盘盈、盘亏、毁损、报废、闲置等非正常资产状况应在备注栏中说明！</t>
  </si>
  <si>
    <r>
      <rPr>
        <b/>
        <sz val="12"/>
        <rFont val="Times New Roman"/>
        <charset val="134"/>
      </rPr>
      <t>2)</t>
    </r>
    <r>
      <rPr>
        <b/>
        <sz val="12"/>
        <rFont val="仿宋_GB2312"/>
        <charset val="134"/>
      </rPr>
      <t>表</t>
    </r>
    <r>
      <rPr>
        <b/>
        <sz val="12"/>
        <rFont val="Times New Roman"/>
        <charset val="134"/>
      </rPr>
      <t>4-6-2</t>
    </r>
    <r>
      <rPr>
        <b/>
        <sz val="12"/>
        <rFont val="仿宋_GB2312"/>
        <charset val="134"/>
      </rPr>
      <t>，固定资产</t>
    </r>
    <r>
      <rPr>
        <b/>
        <sz val="12"/>
        <rFont val="Times New Roman"/>
        <charset val="134"/>
      </rPr>
      <t>—</t>
    </r>
    <r>
      <rPr>
        <b/>
        <sz val="12"/>
        <rFont val="仿宋_GB2312"/>
        <charset val="134"/>
      </rPr>
      <t>构筑物及其他辅助设施清查评估明细表</t>
    </r>
  </si>
  <si>
    <t>构筑物指与建筑物相匹配的场地、水池、围墙、道路等设施。</t>
  </si>
  <si>
    <t>各项目填写要求如下：</t>
  </si>
  <si>
    <r>
      <rPr>
        <sz val="14"/>
        <rFont val="仿宋_GB2312"/>
        <charset val="134"/>
      </rPr>
      <t>(1)水池：单位“个”，材质：砖、钢筋砼等，规格：外形</t>
    </r>
    <r>
      <rPr>
        <sz val="14"/>
        <rFont val="Times New Roman"/>
        <charset val="134"/>
      </rPr>
      <t>”</t>
    </r>
    <r>
      <rPr>
        <sz val="14"/>
        <rFont val="仿宋_GB2312"/>
        <charset val="134"/>
      </rPr>
      <t>长l</t>
    </r>
    <r>
      <rPr>
        <sz val="14"/>
        <rFont val="Symbol"/>
        <charset val="2"/>
      </rPr>
      <t>´</t>
    </r>
    <r>
      <rPr>
        <sz val="14"/>
        <rFont val="仿宋_GB2312"/>
        <charset val="134"/>
      </rPr>
      <t>宽b</t>
    </r>
    <r>
      <rPr>
        <sz val="14"/>
        <rFont val="Symbol"/>
        <charset val="2"/>
      </rPr>
      <t>´</t>
    </r>
    <r>
      <rPr>
        <sz val="14"/>
        <rFont val="仿宋_GB2312"/>
        <charset val="134"/>
      </rPr>
      <t>高h(m)</t>
    </r>
    <r>
      <rPr>
        <sz val="14"/>
        <rFont val="Times New Roman"/>
        <charset val="134"/>
      </rPr>
      <t>”</t>
    </r>
    <r>
      <rPr>
        <sz val="14"/>
        <rFont val="仿宋_GB2312"/>
        <charset val="134"/>
      </rPr>
      <t>，</t>
    </r>
    <r>
      <rPr>
        <sz val="14"/>
        <rFont val="Times New Roman"/>
        <charset val="134"/>
      </rPr>
      <t>”</t>
    </r>
    <r>
      <rPr>
        <sz val="14"/>
        <rFont val="仿宋_GB2312"/>
        <charset val="134"/>
      </rPr>
      <t>容积m3</t>
    </r>
    <r>
      <rPr>
        <sz val="14"/>
        <rFont val="Times New Roman"/>
        <charset val="134"/>
      </rPr>
      <t>”</t>
    </r>
    <r>
      <rPr>
        <sz val="14"/>
        <rFont val="仿宋_GB2312"/>
        <charset val="134"/>
      </rPr>
      <t>,有盖或无盖；例如15</t>
    </r>
    <r>
      <rPr>
        <sz val="14"/>
        <rFont val="Symbol"/>
        <charset val="2"/>
      </rPr>
      <t>´</t>
    </r>
    <r>
      <rPr>
        <sz val="14"/>
        <rFont val="仿宋_GB2312"/>
        <charset val="134"/>
      </rPr>
      <t>55</t>
    </r>
    <r>
      <rPr>
        <sz val="14"/>
        <rFont val="Symbol"/>
        <charset val="2"/>
      </rPr>
      <t>´</t>
    </r>
    <r>
      <rPr>
        <sz val="14"/>
        <rFont val="仿宋_GB2312"/>
        <charset val="134"/>
      </rPr>
      <t>30，22m3，有盖。</t>
    </r>
  </si>
  <si>
    <r>
      <rPr>
        <sz val="14"/>
        <rFont val="仿宋_GB2312"/>
        <charset val="134"/>
      </rPr>
      <t>(2)烟囱、水塔：单位：“座”，材质：“砖，钢筋砼”等，规格：“高h</t>
    </r>
    <r>
      <rPr>
        <sz val="14"/>
        <rFont val="Symbol"/>
        <charset val="2"/>
      </rPr>
      <t>´</t>
    </r>
    <r>
      <rPr>
        <sz val="14"/>
        <rFont val="仿宋_GB2312"/>
        <charset val="134"/>
      </rPr>
      <t>上口直径(m)。”例： 60</t>
    </r>
    <r>
      <rPr>
        <sz val="14"/>
        <rFont val="Symbol"/>
        <charset val="2"/>
      </rPr>
      <t>´</t>
    </r>
    <r>
      <rPr>
        <sz val="14"/>
        <rFont val="仿宋_GB2312"/>
        <charset val="134"/>
      </rPr>
      <t>2.5</t>
    </r>
  </si>
  <si>
    <r>
      <rPr>
        <sz val="14"/>
        <rFont val="仿宋_GB2312"/>
        <charset val="134"/>
      </rPr>
      <t>(3)框架：单位：“座”或“t”(用于钢框架)、材质：“钢筋砼”或“钢结构”等，规格：“长l</t>
    </r>
    <r>
      <rPr>
        <sz val="14"/>
        <rFont val="Symbol"/>
        <charset val="2"/>
      </rPr>
      <t>´</t>
    </r>
    <r>
      <rPr>
        <sz val="14"/>
        <rFont val="仿宋_GB2312"/>
        <charset val="134"/>
      </rPr>
      <t>宽b</t>
    </r>
    <r>
      <rPr>
        <sz val="14"/>
        <rFont val="Symbol"/>
        <charset val="2"/>
      </rPr>
      <t>´</t>
    </r>
    <r>
      <rPr>
        <sz val="14"/>
        <rFont val="仿宋_GB2312"/>
        <charset val="134"/>
      </rPr>
      <t>高h(m)”例：120</t>
    </r>
    <r>
      <rPr>
        <sz val="14"/>
        <rFont val="Symbol"/>
        <charset val="2"/>
      </rPr>
      <t>´</t>
    </r>
    <r>
      <rPr>
        <sz val="14"/>
        <rFont val="仿宋_GB2312"/>
        <charset val="134"/>
      </rPr>
      <t>18</t>
    </r>
    <r>
      <rPr>
        <sz val="14"/>
        <rFont val="Symbol"/>
        <charset val="2"/>
      </rPr>
      <t>´</t>
    </r>
    <r>
      <rPr>
        <sz val="14"/>
        <rFont val="仿宋_GB2312"/>
        <charset val="134"/>
      </rPr>
      <t>50</t>
    </r>
  </si>
  <si>
    <r>
      <rPr>
        <sz val="14"/>
        <rFont val="仿宋_GB2312"/>
        <charset val="134"/>
      </rPr>
      <t>(4)水井：单位：“口”、材质：“砖、钢筋砼”等，规格：深h</t>
    </r>
    <r>
      <rPr>
        <sz val="14"/>
        <rFont val="Symbol"/>
        <charset val="2"/>
      </rPr>
      <t>´</t>
    </r>
    <r>
      <rPr>
        <sz val="14"/>
        <rFont val="仿宋_GB2312"/>
        <charset val="134"/>
      </rPr>
      <t>上口直径D(m)；例：60</t>
    </r>
    <r>
      <rPr>
        <sz val="14"/>
        <rFont val="Symbol"/>
        <charset val="2"/>
      </rPr>
      <t>´</t>
    </r>
    <r>
      <rPr>
        <sz val="14"/>
        <rFont val="仿宋_GB2312"/>
        <charset val="134"/>
      </rPr>
      <t>2；</t>
    </r>
  </si>
  <si>
    <r>
      <rPr>
        <sz val="14"/>
        <rFont val="仿宋_GB2312"/>
        <charset val="134"/>
      </rPr>
      <t>(5)道路：单位“m</t>
    </r>
    <r>
      <rPr>
        <sz val="14"/>
        <rFont val="Times New Roman"/>
        <charset val="134"/>
      </rPr>
      <t>”</t>
    </r>
    <r>
      <rPr>
        <sz val="14"/>
        <rFont val="仿宋_GB2312"/>
        <charset val="134"/>
      </rPr>
      <t>,材质:“砼面、沥青面、砖面”等，规格：“宽b(m)，δ厚(mm)”，例：b =6m，δ=200mm；</t>
    </r>
  </si>
  <si>
    <t>(6)围墙：单位“m”，材质:“砖砌、砖铁栏杆”等，规格：“高h(m),例：h=2 m，对于砖墙还应填写墙厚，例：h=2m，δ=240(mm)；</t>
  </si>
  <si>
    <r>
      <rPr>
        <sz val="14"/>
        <rFont val="仿宋_GB2312"/>
        <charset val="134"/>
      </rPr>
      <t>(7)地沟：单位“m”，材质：“砖、砼”等，规格：“宽b</t>
    </r>
    <r>
      <rPr>
        <sz val="14"/>
        <rFont val="Symbol"/>
        <charset val="2"/>
      </rPr>
      <t>´</t>
    </r>
    <r>
      <rPr>
        <sz val="14"/>
        <rFont val="仿宋_GB2312"/>
        <charset val="134"/>
      </rPr>
      <t>深h(m)</t>
    </r>
    <r>
      <rPr>
        <sz val="14"/>
        <rFont val="Times New Roman"/>
        <charset val="134"/>
      </rPr>
      <t>”</t>
    </r>
    <r>
      <rPr>
        <sz val="14"/>
        <rFont val="仿宋_GB2312"/>
        <charset val="134"/>
      </rPr>
      <t>,例：5</t>
    </r>
    <r>
      <rPr>
        <sz val="14"/>
        <rFont val="Symbol"/>
        <charset val="2"/>
      </rPr>
      <t>´</t>
    </r>
    <r>
      <rPr>
        <sz val="14"/>
        <rFont val="仿宋_GB2312"/>
        <charset val="134"/>
      </rPr>
      <t>2；</t>
    </r>
  </si>
  <si>
    <t>(8)挡土墙：单位“m3”，材质:“毛石、砼”等。</t>
  </si>
  <si>
    <r>
      <rPr>
        <b/>
        <sz val="12"/>
        <rFont val="Times New Roman"/>
        <charset val="134"/>
      </rPr>
      <t>3)</t>
    </r>
    <r>
      <rPr>
        <sz val="12"/>
        <rFont val="黑体"/>
        <charset val="134"/>
      </rPr>
      <t>表</t>
    </r>
    <r>
      <rPr>
        <sz val="12"/>
        <rFont val="Times New Roman"/>
        <charset val="134"/>
      </rPr>
      <t>4-6-4</t>
    </r>
    <r>
      <rPr>
        <sz val="12"/>
        <rFont val="黑体"/>
        <charset val="134"/>
      </rPr>
      <t>，机器设备清查评估明细表</t>
    </r>
  </si>
  <si>
    <t>机器设备原则上按单台(套)填列，即每行只填一台(套)，如有5台（套）相同设备，应填写5行(因为即使购置与启用日期相同，其使用状况或技术状况可能不同)，但当存在同批购入、相同规格型号且使用环境及状况基本相同的多台（套）设备时，可合并填列,并将数量填入数量栏；</t>
  </si>
  <si>
    <t>如购置时为整套购入，可在该设备起始行相应列填写该设备的名称及帐面值（填写整套设备的价值），在其下面各行分别填列该套设备的明细项。</t>
  </si>
  <si>
    <t>对停用、不需用、待报废、淘汰、盘亏、盘盈、二手设备等应在备注栏标明。</t>
  </si>
  <si>
    <t>“设备名称”、“规格型号”、“生产厂家”要按设备铭牌填写。</t>
  </si>
  <si>
    <t>“启用年月”指机器设备的实际启用年月。</t>
  </si>
  <si>
    <t>“存放地点”填写最基层的单位。</t>
  </si>
  <si>
    <r>
      <rPr>
        <sz val="12"/>
        <rFont val="Times New Roman"/>
        <charset val="134"/>
      </rPr>
      <t>4)</t>
    </r>
    <r>
      <rPr>
        <sz val="12"/>
        <rFont val="黑体"/>
        <charset val="134"/>
      </rPr>
      <t>表</t>
    </r>
    <r>
      <rPr>
        <sz val="12"/>
        <rFont val="Times New Roman"/>
        <charset val="134"/>
      </rPr>
      <t>4</t>
    </r>
    <r>
      <rPr>
        <sz val="12"/>
        <rFont val="Times New Roman"/>
        <charset val="134"/>
      </rPr>
      <t>-</t>
    </r>
    <r>
      <rPr>
        <sz val="12"/>
        <rFont val="Times New Roman"/>
        <charset val="134"/>
      </rPr>
      <t>5</t>
    </r>
    <r>
      <rPr>
        <sz val="12"/>
        <rFont val="Times New Roman"/>
        <charset val="134"/>
      </rPr>
      <t>-</t>
    </r>
    <r>
      <rPr>
        <sz val="12"/>
        <rFont val="Times New Roman"/>
        <charset val="134"/>
      </rPr>
      <t>5</t>
    </r>
    <r>
      <rPr>
        <sz val="12"/>
        <rFont val="黑体"/>
        <charset val="134"/>
      </rPr>
      <t>，车辆清查评估明细表</t>
    </r>
  </si>
  <si>
    <t>车辆牌号指当地交管部门颁发的车辆牌照号；已行驶公里数可圆整至百位即可，如53441公里或申报为“53400”；仪表盘、发动机等发生更换的应在备注栏注明。</t>
  </si>
  <si>
    <r>
      <rPr>
        <sz val="12"/>
        <rFont val="Times New Roman"/>
        <charset val="134"/>
      </rPr>
      <t>5)</t>
    </r>
    <r>
      <rPr>
        <sz val="12"/>
        <rFont val="黑体"/>
        <charset val="134"/>
      </rPr>
      <t>表</t>
    </r>
    <r>
      <rPr>
        <sz val="12"/>
        <rFont val="Times New Roman"/>
        <charset val="134"/>
      </rPr>
      <t>5</t>
    </r>
    <r>
      <rPr>
        <sz val="12"/>
        <rFont val="Times New Roman"/>
        <charset val="134"/>
      </rPr>
      <t>-</t>
    </r>
    <r>
      <rPr>
        <sz val="12"/>
        <rFont val="Times New Roman"/>
        <charset val="134"/>
      </rPr>
      <t>6</t>
    </r>
    <r>
      <rPr>
        <sz val="12"/>
        <rFont val="Times New Roman"/>
        <charset val="134"/>
      </rPr>
      <t>-</t>
    </r>
    <r>
      <rPr>
        <sz val="12"/>
        <rFont val="Times New Roman"/>
        <charset val="134"/>
      </rPr>
      <t>6</t>
    </r>
    <r>
      <rPr>
        <sz val="12"/>
        <rFont val="黑体"/>
        <charset val="134"/>
      </rPr>
      <t>，电子设备清查评估明细表</t>
    </r>
  </si>
  <si>
    <t>电子设备是指自动化办公设备及家用电器，如计算机、打印机、复印机、传真机、空调、冰柜、碎纸机、手机、寻呼机、电视机、音响设备、摄像机、开水器等。</t>
  </si>
  <si>
    <t>规格型号应填写主要技术参数(配置)，如电脑应填写主频、内存、硬盘、显示器；</t>
  </si>
  <si>
    <t>其他可参照表5-2-1填写。</t>
  </si>
  <si>
    <r>
      <rPr>
        <b/>
        <sz val="12"/>
        <rFont val="Times New Roman"/>
        <charset val="134"/>
      </rPr>
      <t>6)</t>
    </r>
    <r>
      <rPr>
        <sz val="12"/>
        <rFont val="宋体"/>
        <charset val="134"/>
      </rPr>
      <t>表</t>
    </r>
    <r>
      <rPr>
        <sz val="12"/>
        <rFont val="Times New Roman"/>
        <charset val="134"/>
      </rPr>
      <t>4</t>
    </r>
    <r>
      <rPr>
        <sz val="12"/>
        <rFont val="Times New Roman"/>
        <charset val="134"/>
      </rPr>
      <t>-</t>
    </r>
    <r>
      <rPr>
        <sz val="12"/>
        <rFont val="Times New Roman"/>
        <charset val="134"/>
      </rPr>
      <t>8</t>
    </r>
    <r>
      <rPr>
        <sz val="12"/>
        <rFont val="黑体"/>
        <charset val="134"/>
      </rPr>
      <t>，工程物资清查评估明细表</t>
    </r>
  </si>
  <si>
    <r>
      <rPr>
        <sz val="14"/>
        <rFont val="仿宋_GB2312"/>
        <charset val="134"/>
      </rPr>
      <t>工程物资的填列参照存货</t>
    </r>
    <r>
      <rPr>
        <sz val="14"/>
        <rFont val="Times New Roman"/>
        <charset val="134"/>
      </rPr>
      <t>--</t>
    </r>
    <r>
      <rPr>
        <sz val="14"/>
        <rFont val="仿宋_GB2312"/>
        <charset val="134"/>
      </rPr>
      <t>原材料。</t>
    </r>
  </si>
  <si>
    <r>
      <rPr>
        <sz val="12"/>
        <rFont val="Times New Roman"/>
        <charset val="134"/>
      </rPr>
      <t>7)</t>
    </r>
    <r>
      <rPr>
        <sz val="12"/>
        <rFont val="宋体"/>
        <charset val="134"/>
      </rPr>
      <t>表</t>
    </r>
    <r>
      <rPr>
        <sz val="12"/>
        <rFont val="Times New Roman"/>
        <charset val="134"/>
      </rPr>
      <t>4</t>
    </r>
    <r>
      <rPr>
        <sz val="12"/>
        <rFont val="Times New Roman"/>
        <charset val="134"/>
      </rPr>
      <t>-</t>
    </r>
    <r>
      <rPr>
        <sz val="12"/>
        <rFont val="Times New Roman"/>
        <charset val="134"/>
      </rPr>
      <t>7</t>
    </r>
    <r>
      <rPr>
        <sz val="12"/>
        <rFont val="Times New Roman"/>
        <charset val="134"/>
      </rPr>
      <t>-1</t>
    </r>
    <r>
      <rPr>
        <sz val="12"/>
        <rFont val="黑体"/>
        <charset val="134"/>
      </rPr>
      <t>，在建工程</t>
    </r>
    <r>
      <rPr>
        <sz val="12"/>
        <rFont val="Times New Roman"/>
        <charset val="134"/>
      </rPr>
      <t>—</t>
    </r>
    <r>
      <rPr>
        <sz val="12"/>
        <rFont val="仿宋_GB2312"/>
        <charset val="134"/>
      </rPr>
      <t>土建工程清查评估明细表</t>
    </r>
  </si>
  <si>
    <t>“付款比例”是指该工程评估基准日时已付金额与概算总投资额之比；</t>
  </si>
  <si>
    <t>“形象进度”是指该工程评估基准日的实际完工程度；</t>
  </si>
  <si>
    <t>在备注栏标注在建工程的施工状况，比如：停工项目、竣工项目、施工项目；如已完工但尚未进行竣工决算，也请在备注中标明。</t>
  </si>
  <si>
    <r>
      <rPr>
        <sz val="12"/>
        <rFont val="Times New Roman"/>
        <charset val="134"/>
      </rPr>
      <t xml:space="preserve">8) </t>
    </r>
    <r>
      <rPr>
        <sz val="12"/>
        <rFont val="黑体"/>
        <charset val="134"/>
      </rPr>
      <t>表</t>
    </r>
    <r>
      <rPr>
        <sz val="12"/>
        <rFont val="Times New Roman"/>
        <charset val="134"/>
      </rPr>
      <t>4</t>
    </r>
    <r>
      <rPr>
        <sz val="12"/>
        <rFont val="Times New Roman"/>
        <charset val="134"/>
      </rPr>
      <t>-</t>
    </r>
    <r>
      <rPr>
        <sz val="12"/>
        <rFont val="Times New Roman"/>
        <charset val="134"/>
      </rPr>
      <t>7</t>
    </r>
    <r>
      <rPr>
        <sz val="12"/>
        <rFont val="Times New Roman"/>
        <charset val="134"/>
      </rPr>
      <t>-2</t>
    </r>
    <r>
      <rPr>
        <sz val="12"/>
        <rFont val="黑体"/>
        <charset val="134"/>
      </rPr>
      <t>，在建工程</t>
    </r>
    <r>
      <rPr>
        <sz val="12"/>
        <rFont val="Times New Roman"/>
        <charset val="134"/>
      </rPr>
      <t>—</t>
    </r>
    <r>
      <rPr>
        <sz val="12"/>
        <rFont val="仿宋_GB2312"/>
        <charset val="134"/>
      </rPr>
      <t>设备安装工程清查评估明细表</t>
    </r>
  </si>
  <si>
    <t>“项目名称”应与安装合同所列示的项目名称一致；“设备名称”是指设备安装工程中包含设备的名称；</t>
  </si>
  <si>
    <t>“资金成本”指资本化的利息。</t>
  </si>
  <si>
    <t xml:space="preserve"> 请按照工程项目整理填列本表，不应按照财务入账时间顺序填列。</t>
  </si>
  <si>
    <r>
      <rPr>
        <b/>
        <sz val="12"/>
        <rFont val="Times New Roman"/>
        <charset val="134"/>
      </rPr>
      <t>9)</t>
    </r>
    <r>
      <rPr>
        <b/>
        <sz val="12"/>
        <rFont val="宋体"/>
        <charset val="134"/>
      </rPr>
      <t>土地使用权填表说明</t>
    </r>
    <r>
      <rPr>
        <b/>
        <sz val="12"/>
        <rFont val="Times New Roman"/>
        <charset val="134"/>
      </rPr>
      <t>(</t>
    </r>
    <r>
      <rPr>
        <b/>
        <sz val="12"/>
        <rFont val="宋体"/>
        <charset val="134"/>
      </rPr>
      <t>表</t>
    </r>
    <r>
      <rPr>
        <b/>
        <sz val="12"/>
        <rFont val="Times New Roman"/>
        <charset val="134"/>
      </rPr>
      <t>4-5</t>
    </r>
    <r>
      <rPr>
        <b/>
        <sz val="12"/>
        <rFont val="宋体"/>
        <charset val="134"/>
      </rPr>
      <t>投资性房地产中部分内容，</t>
    </r>
    <r>
      <rPr>
        <b/>
        <sz val="12"/>
        <rFont val="Times New Roman"/>
        <charset val="134"/>
      </rPr>
      <t>4-6-7</t>
    </r>
    <r>
      <rPr>
        <b/>
        <sz val="12"/>
        <rFont val="宋体"/>
        <charset val="134"/>
      </rPr>
      <t>固定资产土地，表</t>
    </r>
    <r>
      <rPr>
        <b/>
        <sz val="12"/>
        <rFont val="Times New Roman"/>
        <charset val="134"/>
      </rPr>
      <t>4-12-1</t>
    </r>
    <r>
      <rPr>
        <b/>
        <sz val="12"/>
        <rFont val="宋体"/>
        <charset val="134"/>
      </rPr>
      <t>无形资产土地</t>
    </r>
    <r>
      <rPr>
        <b/>
        <sz val="12"/>
        <rFont val="Times New Roman"/>
        <charset val="134"/>
      </rPr>
      <t>)</t>
    </r>
  </si>
  <si>
    <t>各表中土地使用权帐面值应按评估基准日财务帐列示的金额填列；</t>
  </si>
  <si>
    <t>“土地开发程度”指基准日达到的状态，如“七通一平”；</t>
  </si>
  <si>
    <t>“用地性质”指划拨地或出让地；</t>
  </si>
  <si>
    <t>“土地用途”指“工业、商业、住宅、综合”等；</t>
  </si>
  <si>
    <t>“宗地面积”指纳入本次评估范围的地块面积；</t>
  </si>
  <si>
    <t>“他项权利”指是否存在抵押等他项权利；</t>
  </si>
  <si>
    <t>“土地使用起始时间”是指第一个使用权人取得土地使用权的日期；</t>
  </si>
  <si>
    <t>如果有专业土地评估机构参与本项目，除帐面值以外的内容按土地评估机构的要求填列。</t>
  </si>
  <si>
    <r>
      <rPr>
        <b/>
        <sz val="12"/>
        <rFont val="Times New Roman"/>
        <charset val="134"/>
      </rPr>
      <t>10)</t>
    </r>
    <r>
      <rPr>
        <b/>
        <sz val="12"/>
        <rFont val="宋体"/>
        <charset val="134"/>
      </rPr>
      <t>表</t>
    </r>
    <r>
      <rPr>
        <b/>
        <sz val="12"/>
        <rFont val="Times New Roman"/>
        <charset val="134"/>
      </rPr>
      <t xml:space="preserve">4-9  </t>
    </r>
    <r>
      <rPr>
        <b/>
        <sz val="12"/>
        <rFont val="宋体"/>
        <charset val="134"/>
      </rPr>
      <t>固定资产清理清查评估明细表</t>
    </r>
  </si>
  <si>
    <t>此表根据具体内容分笔填列。</t>
  </si>
  <si>
    <r>
      <rPr>
        <b/>
        <sz val="12"/>
        <rFont val="Times New Roman"/>
        <charset val="134"/>
      </rPr>
      <t>(7)</t>
    </r>
    <r>
      <rPr>
        <b/>
        <sz val="12"/>
        <rFont val="仿宋_GB2312"/>
        <charset val="134"/>
      </rPr>
      <t>表</t>
    </r>
    <r>
      <rPr>
        <b/>
        <sz val="12"/>
        <rFont val="Times New Roman"/>
        <charset val="134"/>
      </rPr>
      <t xml:space="preserve">4-12-3  </t>
    </r>
    <r>
      <rPr>
        <b/>
        <sz val="12"/>
        <rFont val="仿宋_GB2312"/>
        <charset val="134"/>
      </rPr>
      <t>无形资产</t>
    </r>
    <r>
      <rPr>
        <b/>
        <sz val="12"/>
        <rFont val="Times New Roman"/>
        <charset val="134"/>
      </rPr>
      <t>—</t>
    </r>
    <r>
      <rPr>
        <b/>
        <sz val="12"/>
        <rFont val="仿宋_GB2312"/>
        <charset val="134"/>
      </rPr>
      <t>其他无形资产清查评估明细表</t>
    </r>
  </si>
  <si>
    <t>内容名称应与所对应的无形资产证书或其他证明文件(如发票)上的名称相符。</t>
  </si>
  <si>
    <r>
      <rPr>
        <b/>
        <sz val="12"/>
        <rFont val="Times New Roman"/>
        <charset val="134"/>
      </rPr>
      <t>(8)</t>
    </r>
    <r>
      <rPr>
        <b/>
        <sz val="12"/>
        <rFont val="仿宋_GB2312"/>
        <charset val="134"/>
      </rPr>
      <t>表</t>
    </r>
    <r>
      <rPr>
        <b/>
        <sz val="12"/>
        <rFont val="Times New Roman"/>
        <charset val="134"/>
      </rPr>
      <t xml:space="preserve">4-13  </t>
    </r>
    <r>
      <rPr>
        <b/>
        <sz val="12"/>
        <rFont val="仿宋_GB2312"/>
        <charset val="134"/>
      </rPr>
      <t>开发支出清查评估明细表</t>
    </r>
  </si>
  <si>
    <t>*********</t>
  </si>
  <si>
    <r>
      <rPr>
        <b/>
        <sz val="12"/>
        <rFont val="Times New Roman"/>
        <charset val="134"/>
      </rPr>
      <t>(9)</t>
    </r>
    <r>
      <rPr>
        <b/>
        <sz val="12"/>
        <rFont val="仿宋_GB2312"/>
        <charset val="134"/>
      </rPr>
      <t>表</t>
    </r>
    <r>
      <rPr>
        <b/>
        <sz val="12"/>
        <rFont val="Times New Roman"/>
        <charset val="134"/>
      </rPr>
      <t xml:space="preserve">4-14  </t>
    </r>
    <r>
      <rPr>
        <b/>
        <sz val="12"/>
        <rFont val="仿宋_GB2312"/>
        <charset val="134"/>
      </rPr>
      <t>商誉清查评估明细表</t>
    </r>
  </si>
  <si>
    <r>
      <rPr>
        <b/>
        <sz val="12"/>
        <rFont val="Times New Roman"/>
        <charset val="134"/>
      </rPr>
      <t>(10)</t>
    </r>
    <r>
      <rPr>
        <b/>
        <sz val="12"/>
        <rFont val="仿宋_GB2312"/>
        <charset val="134"/>
      </rPr>
      <t>表</t>
    </r>
    <r>
      <rPr>
        <b/>
        <sz val="12"/>
        <rFont val="Times New Roman"/>
        <charset val="134"/>
      </rPr>
      <t xml:space="preserve">4-15 </t>
    </r>
    <r>
      <rPr>
        <b/>
        <sz val="12"/>
        <rFont val="仿宋_GB2312"/>
        <charset val="134"/>
      </rPr>
      <t>长期待摊费用清查评估明细表</t>
    </r>
  </si>
  <si>
    <t>费用名称或内容应详细填列,如“**租入设备改良款”、“**设备大修费用“等。</t>
  </si>
  <si>
    <r>
      <rPr>
        <b/>
        <sz val="12"/>
        <rFont val="Times New Roman"/>
        <charset val="134"/>
      </rPr>
      <t>(11)</t>
    </r>
    <r>
      <rPr>
        <b/>
        <sz val="12"/>
        <rFont val="仿宋_GB2312"/>
        <charset val="134"/>
      </rPr>
      <t>表</t>
    </r>
    <r>
      <rPr>
        <b/>
        <sz val="12"/>
        <rFont val="Times New Roman"/>
        <charset val="134"/>
      </rPr>
      <t xml:space="preserve">4-16 </t>
    </r>
    <r>
      <rPr>
        <b/>
        <sz val="12"/>
        <rFont val="仿宋_GB2312"/>
        <charset val="134"/>
      </rPr>
      <t>递延所得税清查评估明细表</t>
    </r>
  </si>
  <si>
    <r>
      <rPr>
        <sz val="12"/>
        <rFont val="Times New Roman"/>
        <charset val="134"/>
      </rPr>
      <t>(12)</t>
    </r>
    <r>
      <rPr>
        <sz val="12"/>
        <rFont val="黑体"/>
        <charset val="134"/>
      </rPr>
      <t>表</t>
    </r>
    <r>
      <rPr>
        <sz val="12"/>
        <rFont val="Times New Roman"/>
        <charset val="134"/>
      </rPr>
      <t>4-1</t>
    </r>
    <r>
      <rPr>
        <sz val="12"/>
        <rFont val="Times New Roman"/>
        <charset val="134"/>
      </rPr>
      <t>7</t>
    </r>
    <r>
      <rPr>
        <sz val="12"/>
        <rFont val="Times New Roman"/>
        <charset val="134"/>
      </rPr>
      <t xml:space="preserve"> </t>
    </r>
    <r>
      <rPr>
        <sz val="12"/>
        <rFont val="黑体"/>
        <charset val="134"/>
      </rPr>
      <t>其他非流动资产清查评估明细表</t>
    </r>
  </si>
  <si>
    <t>参照其他流动资产。</t>
  </si>
  <si>
    <r>
      <rPr>
        <b/>
        <sz val="12"/>
        <rFont val="Times New Roman"/>
        <charset val="134"/>
      </rPr>
      <t>3</t>
    </r>
    <r>
      <rPr>
        <b/>
        <sz val="14"/>
        <rFont val="黑体"/>
        <charset val="134"/>
      </rPr>
      <t>.负债类填表说明(表5-1至表6-7)</t>
    </r>
  </si>
  <si>
    <r>
      <rPr>
        <sz val="12"/>
        <rFont val="Times New Roman"/>
        <charset val="134"/>
      </rPr>
      <t>(1)</t>
    </r>
    <r>
      <rPr>
        <sz val="12"/>
        <rFont val="黑体"/>
        <charset val="134"/>
      </rPr>
      <t>长、短期借款（表</t>
    </r>
    <r>
      <rPr>
        <sz val="12"/>
        <rFont val="Times New Roman"/>
        <charset val="134"/>
      </rPr>
      <t>5</t>
    </r>
    <r>
      <rPr>
        <sz val="12"/>
        <rFont val="Times New Roman"/>
        <charset val="134"/>
      </rPr>
      <t>-1</t>
    </r>
    <r>
      <rPr>
        <sz val="12"/>
        <rFont val="黑体"/>
        <charset val="134"/>
      </rPr>
      <t>，表</t>
    </r>
    <r>
      <rPr>
        <sz val="12"/>
        <rFont val="Times New Roman"/>
        <charset val="134"/>
      </rPr>
      <t>6</t>
    </r>
    <r>
      <rPr>
        <sz val="12"/>
        <rFont val="Times New Roman"/>
        <charset val="134"/>
      </rPr>
      <t>-1</t>
    </r>
    <r>
      <rPr>
        <sz val="12"/>
        <rFont val="黑体"/>
        <charset val="134"/>
      </rPr>
      <t>）</t>
    </r>
  </si>
  <si>
    <t>“放款银行或机构名称”应填写全称；</t>
  </si>
  <si>
    <r>
      <rPr>
        <sz val="12"/>
        <rFont val="Times New Roman"/>
        <charset val="134"/>
      </rPr>
      <t>(2)</t>
    </r>
    <r>
      <rPr>
        <sz val="12"/>
        <rFont val="黑体"/>
        <charset val="134"/>
      </rPr>
      <t>交易性金融负债（表</t>
    </r>
    <r>
      <rPr>
        <sz val="12"/>
        <rFont val="Times New Roman"/>
        <charset val="134"/>
      </rPr>
      <t>5</t>
    </r>
    <r>
      <rPr>
        <sz val="12"/>
        <rFont val="Times New Roman"/>
        <charset val="134"/>
      </rPr>
      <t>-2</t>
    </r>
    <r>
      <rPr>
        <sz val="12"/>
        <rFont val="黑体"/>
        <charset val="134"/>
      </rPr>
      <t>）</t>
    </r>
  </si>
  <si>
    <t>“金融机构名称”应填写全称；</t>
  </si>
  <si>
    <t>“发生日期”填列票据的签发日期；</t>
  </si>
  <si>
    <r>
      <rPr>
        <b/>
        <sz val="12"/>
        <rFont val="Times New Roman"/>
        <charset val="134"/>
      </rPr>
      <t>(3)</t>
    </r>
    <r>
      <rPr>
        <b/>
        <sz val="12"/>
        <rFont val="宋体"/>
        <charset val="134"/>
      </rPr>
      <t>应付帐款（表</t>
    </r>
    <r>
      <rPr>
        <b/>
        <sz val="12"/>
        <rFont val="Times New Roman"/>
        <charset val="134"/>
      </rPr>
      <t>5-4</t>
    </r>
    <r>
      <rPr>
        <b/>
        <sz val="12"/>
        <rFont val="宋体"/>
        <charset val="134"/>
      </rPr>
      <t>）、预收帐款（表</t>
    </r>
    <r>
      <rPr>
        <b/>
        <sz val="12"/>
        <rFont val="Times New Roman"/>
        <charset val="134"/>
      </rPr>
      <t>5-5</t>
    </r>
    <r>
      <rPr>
        <b/>
        <sz val="12"/>
        <rFont val="宋体"/>
        <charset val="134"/>
      </rPr>
      <t>）、其他应付款（表</t>
    </r>
    <r>
      <rPr>
        <b/>
        <sz val="12"/>
        <rFont val="Times New Roman"/>
        <charset val="134"/>
      </rPr>
      <t>5-10</t>
    </r>
    <r>
      <rPr>
        <b/>
        <sz val="12"/>
        <rFont val="宋体"/>
        <charset val="134"/>
      </rPr>
      <t>）</t>
    </r>
  </si>
  <si>
    <t>参照“应收帐款”；</t>
  </si>
  <si>
    <r>
      <rPr>
        <sz val="12"/>
        <rFont val="Times New Roman"/>
        <charset val="134"/>
      </rPr>
      <t>(4)</t>
    </r>
    <r>
      <rPr>
        <sz val="12"/>
        <rFont val="黑体"/>
        <charset val="134"/>
      </rPr>
      <t>应付职工薪酬（表</t>
    </r>
    <r>
      <rPr>
        <sz val="12"/>
        <rFont val="Times New Roman"/>
        <charset val="134"/>
      </rPr>
      <t>5</t>
    </r>
    <r>
      <rPr>
        <sz val="12"/>
        <rFont val="Times New Roman"/>
        <charset val="134"/>
      </rPr>
      <t>-6</t>
    </r>
    <r>
      <rPr>
        <sz val="12"/>
        <rFont val="黑体"/>
        <charset val="134"/>
      </rPr>
      <t>）</t>
    </r>
  </si>
  <si>
    <t>发生日期填写基准日前贷方最后一笔发生额的日期；备注中应注明计提依据(如：工效挂钩批准额度／年***万元)及基准日应付工资账面余额的滚存期间。</t>
  </si>
  <si>
    <r>
      <rPr>
        <sz val="12"/>
        <rFont val="Times New Roman"/>
        <charset val="134"/>
      </rPr>
      <t>(5)</t>
    </r>
    <r>
      <rPr>
        <sz val="12"/>
        <rFont val="黑体"/>
        <charset val="134"/>
      </rPr>
      <t>应交税费（表</t>
    </r>
    <r>
      <rPr>
        <sz val="12"/>
        <rFont val="Times New Roman"/>
        <charset val="134"/>
      </rPr>
      <t>5</t>
    </r>
    <r>
      <rPr>
        <sz val="12"/>
        <rFont val="Times New Roman"/>
        <charset val="134"/>
      </rPr>
      <t>-7</t>
    </r>
    <r>
      <rPr>
        <sz val="12"/>
        <rFont val="黑体"/>
        <charset val="134"/>
      </rPr>
      <t>）</t>
    </r>
  </si>
  <si>
    <t>征税机关指被评估单位的专管税务机关，应填写全称；发生日期填写贷方最后一笔发生额的日期；税种指增值税、消费税、城建税等；备注中应注明税款所属期间。</t>
  </si>
  <si>
    <r>
      <rPr>
        <sz val="12"/>
        <rFont val="Times New Roman"/>
        <charset val="134"/>
      </rPr>
      <t>(5)</t>
    </r>
    <r>
      <rPr>
        <sz val="12"/>
        <rFont val="黑体"/>
        <charset val="134"/>
      </rPr>
      <t>应付利息、应付股利（表</t>
    </r>
    <r>
      <rPr>
        <sz val="12"/>
        <rFont val="Times New Roman"/>
        <charset val="134"/>
      </rPr>
      <t>5</t>
    </r>
    <r>
      <rPr>
        <sz val="12"/>
        <rFont val="Times New Roman"/>
        <charset val="134"/>
      </rPr>
      <t>-8</t>
    </r>
    <r>
      <rPr>
        <sz val="12"/>
        <rFont val="黑体"/>
        <charset val="134"/>
      </rPr>
      <t>、表</t>
    </r>
    <r>
      <rPr>
        <sz val="12"/>
        <rFont val="Times New Roman"/>
        <charset val="134"/>
      </rPr>
      <t>5</t>
    </r>
    <r>
      <rPr>
        <sz val="12"/>
        <rFont val="黑体"/>
        <charset val="134"/>
      </rPr>
      <t>－</t>
    </r>
    <r>
      <rPr>
        <sz val="12"/>
        <rFont val="Times New Roman"/>
        <charset val="134"/>
      </rPr>
      <t>9</t>
    </r>
    <r>
      <rPr>
        <sz val="12"/>
        <rFont val="黑体"/>
        <charset val="134"/>
      </rPr>
      <t>）</t>
    </r>
  </si>
  <si>
    <t>参照应收利息、应收股利</t>
  </si>
  <si>
    <r>
      <rPr>
        <sz val="12"/>
        <rFont val="Times New Roman"/>
        <charset val="134"/>
      </rPr>
      <t>(6)</t>
    </r>
    <r>
      <rPr>
        <sz val="12"/>
        <rFont val="黑体"/>
        <charset val="134"/>
      </rPr>
      <t>一年内到期的非流动负债（表</t>
    </r>
    <r>
      <rPr>
        <sz val="12"/>
        <rFont val="Times New Roman"/>
        <charset val="134"/>
      </rPr>
      <t>5</t>
    </r>
    <r>
      <rPr>
        <sz val="12"/>
        <rFont val="Times New Roman"/>
        <charset val="134"/>
      </rPr>
      <t>-11</t>
    </r>
    <r>
      <rPr>
        <sz val="12"/>
        <rFont val="黑体"/>
        <charset val="134"/>
      </rPr>
      <t>）</t>
    </r>
  </si>
  <si>
    <t>参照长期借款</t>
  </si>
  <si>
    <r>
      <rPr>
        <sz val="12"/>
        <rFont val="Times New Roman"/>
        <charset val="134"/>
      </rPr>
      <t>(7)</t>
    </r>
    <r>
      <rPr>
        <sz val="12"/>
        <rFont val="黑体"/>
        <charset val="134"/>
      </rPr>
      <t>应付债券（表</t>
    </r>
    <r>
      <rPr>
        <sz val="12"/>
        <rFont val="Times New Roman"/>
        <charset val="134"/>
      </rPr>
      <t>6</t>
    </r>
    <r>
      <rPr>
        <sz val="12"/>
        <rFont val="Times New Roman"/>
        <charset val="134"/>
      </rPr>
      <t>-2</t>
    </r>
    <r>
      <rPr>
        <sz val="12"/>
        <rFont val="黑体"/>
        <charset val="134"/>
      </rPr>
      <t>）</t>
    </r>
  </si>
  <si>
    <r>
      <rPr>
        <sz val="14"/>
        <rFont val="仿宋_GB2312"/>
        <charset val="134"/>
      </rPr>
      <t>参照</t>
    </r>
    <r>
      <rPr>
        <sz val="14"/>
        <rFont val="仿宋_GB2312"/>
        <charset val="134"/>
      </rPr>
      <t>债券投资</t>
    </r>
  </si>
  <si>
    <r>
      <rPr>
        <sz val="12"/>
        <rFont val="Times New Roman"/>
        <charset val="134"/>
      </rPr>
      <t>(8)</t>
    </r>
    <r>
      <rPr>
        <sz val="12"/>
        <rFont val="黑体"/>
        <charset val="134"/>
      </rPr>
      <t>递延所得税负债（表</t>
    </r>
    <r>
      <rPr>
        <sz val="12"/>
        <rFont val="Times New Roman"/>
        <charset val="134"/>
      </rPr>
      <t>6</t>
    </r>
    <r>
      <rPr>
        <sz val="12"/>
        <rFont val="Times New Roman"/>
        <charset val="134"/>
      </rPr>
      <t>-6</t>
    </r>
    <r>
      <rPr>
        <sz val="12"/>
        <rFont val="黑体"/>
        <charset val="134"/>
      </rPr>
      <t>）</t>
    </r>
  </si>
  <si>
    <r>
      <rPr>
        <sz val="12"/>
        <rFont val="Times New Roman"/>
        <charset val="134"/>
      </rPr>
      <t>(9)</t>
    </r>
    <r>
      <rPr>
        <sz val="12"/>
        <rFont val="黑体"/>
        <charset val="134"/>
      </rPr>
      <t>其他非流动负债（表</t>
    </r>
    <r>
      <rPr>
        <sz val="12"/>
        <rFont val="Times New Roman"/>
        <charset val="134"/>
      </rPr>
      <t>6</t>
    </r>
    <r>
      <rPr>
        <sz val="12"/>
        <rFont val="Times New Roman"/>
        <charset val="134"/>
      </rPr>
      <t>-7</t>
    </r>
    <r>
      <rPr>
        <sz val="12"/>
        <rFont val="黑体"/>
        <charset val="134"/>
      </rPr>
      <t>）</t>
    </r>
  </si>
  <si>
    <t>返回索引页</t>
  </si>
  <si>
    <t>金额单位：人民币元</t>
  </si>
  <si>
    <r>
      <rPr>
        <sz val="9"/>
        <rFont val="Arial"/>
        <charset val="134"/>
      </rPr>
      <t>资产</t>
    </r>
  </si>
  <si>
    <r>
      <rPr>
        <sz val="9"/>
        <rFont val="Arial"/>
        <charset val="134"/>
      </rPr>
      <t>注释</t>
    </r>
  </si>
  <si>
    <t>基准日审定数</t>
  </si>
  <si>
    <r>
      <rPr>
        <sz val="9"/>
        <rFont val="宋体"/>
        <charset val="134"/>
      </rPr>
      <t>负债和所有者权益</t>
    </r>
    <r>
      <rPr>
        <sz val="9"/>
        <rFont val="Times New Roman"/>
        <charset val="134"/>
      </rPr>
      <t xml:space="preserve"> </t>
    </r>
  </si>
  <si>
    <r>
      <rPr>
        <b/>
        <sz val="9"/>
        <rFont val="Arial"/>
        <charset val="134"/>
      </rPr>
      <t>流动资产：</t>
    </r>
  </si>
  <si>
    <r>
      <rPr>
        <b/>
        <sz val="9"/>
        <rFont val="Arial"/>
        <charset val="134"/>
      </rPr>
      <t>流动负债：</t>
    </r>
  </si>
  <si>
    <r>
      <rPr>
        <sz val="9"/>
        <rFont val="Arial"/>
        <charset val="134"/>
      </rPr>
      <t>短期借款</t>
    </r>
  </si>
  <si>
    <r>
      <rPr>
        <sz val="9"/>
        <rFont val="Arial"/>
        <charset val="134"/>
      </rPr>
      <t>交易性金融负债</t>
    </r>
  </si>
  <si>
    <r>
      <rPr>
        <sz val="9"/>
        <rFont val="Arial"/>
        <charset val="134"/>
      </rPr>
      <t>应付票据</t>
    </r>
  </si>
  <si>
    <r>
      <rPr>
        <sz val="9"/>
        <rFont val="Arial"/>
        <charset val="134"/>
      </rPr>
      <t>应付账款</t>
    </r>
  </si>
  <si>
    <r>
      <rPr>
        <sz val="9"/>
        <rFont val="Arial"/>
        <charset val="134"/>
      </rPr>
      <t>预收款项</t>
    </r>
  </si>
  <si>
    <r>
      <rPr>
        <sz val="9"/>
        <rFont val="Arial"/>
        <charset val="134"/>
      </rPr>
      <t>应付职工薪酬</t>
    </r>
  </si>
  <si>
    <r>
      <rPr>
        <sz val="9"/>
        <rFont val="Arial"/>
        <charset val="134"/>
      </rPr>
      <t>应交税费</t>
    </r>
  </si>
  <si>
    <r>
      <rPr>
        <sz val="9"/>
        <rFont val="Arial"/>
        <charset val="134"/>
      </rPr>
      <t>应付利息</t>
    </r>
  </si>
  <si>
    <r>
      <rPr>
        <sz val="9"/>
        <rFont val="Arial"/>
        <charset val="134"/>
      </rPr>
      <t>应付股利</t>
    </r>
  </si>
  <si>
    <t>一年内到期的非流动资产</t>
  </si>
  <si>
    <r>
      <rPr>
        <sz val="9"/>
        <rFont val="Arial"/>
        <charset val="134"/>
      </rPr>
      <t>其他应付款</t>
    </r>
  </si>
  <si>
    <r>
      <rPr>
        <sz val="9"/>
        <rFont val="Arial"/>
        <charset val="134"/>
      </rPr>
      <t>一年内到期的非流动负债</t>
    </r>
  </si>
  <si>
    <t>流动资产合计</t>
  </si>
  <si>
    <r>
      <rPr>
        <sz val="9"/>
        <rFont val="Arial"/>
        <charset val="134"/>
      </rPr>
      <t>其他流动负债</t>
    </r>
  </si>
  <si>
    <t>非流动资产：</t>
  </si>
  <si>
    <r>
      <rPr>
        <b/>
        <sz val="9"/>
        <rFont val="Arial"/>
        <charset val="134"/>
      </rPr>
      <t>流动负债合计</t>
    </r>
  </si>
  <si>
    <r>
      <rPr>
        <b/>
        <sz val="9"/>
        <rFont val="Arial"/>
        <charset val="134"/>
      </rPr>
      <t>非流动负债：</t>
    </r>
  </si>
  <si>
    <r>
      <rPr>
        <sz val="9"/>
        <rFont val="Arial"/>
        <charset val="134"/>
      </rPr>
      <t>长期借款</t>
    </r>
  </si>
  <si>
    <r>
      <rPr>
        <sz val="9"/>
        <rFont val="Arial"/>
        <charset val="134"/>
      </rPr>
      <t>应付债券</t>
    </r>
  </si>
  <si>
    <r>
      <rPr>
        <sz val="9"/>
        <rFont val="Arial"/>
        <charset val="134"/>
      </rPr>
      <t>长期应付款</t>
    </r>
  </si>
  <si>
    <t>投资性房地产</t>
  </si>
  <si>
    <r>
      <rPr>
        <sz val="9"/>
        <rFont val="Arial"/>
        <charset val="134"/>
      </rPr>
      <t>专项应付款</t>
    </r>
  </si>
  <si>
    <r>
      <rPr>
        <sz val="9"/>
        <rFont val="Arial"/>
        <charset val="134"/>
      </rPr>
      <t>预计负债</t>
    </r>
  </si>
  <si>
    <r>
      <rPr>
        <sz val="9"/>
        <rFont val="Arial"/>
        <charset val="134"/>
      </rPr>
      <t>递延所得税负债</t>
    </r>
  </si>
  <si>
    <r>
      <rPr>
        <sz val="9"/>
        <rFont val="Arial"/>
        <charset val="134"/>
      </rPr>
      <t>其他非流动负债</t>
    </r>
  </si>
  <si>
    <r>
      <rPr>
        <b/>
        <sz val="9"/>
        <rFont val="Arial"/>
        <charset val="134"/>
      </rPr>
      <t>非流动负债合计</t>
    </r>
  </si>
  <si>
    <r>
      <rPr>
        <b/>
        <sz val="9"/>
        <rFont val="Arial"/>
        <charset val="134"/>
      </rPr>
      <t>负债合计</t>
    </r>
  </si>
  <si>
    <t>所有者权益：</t>
  </si>
  <si>
    <r>
      <rPr>
        <sz val="9"/>
        <rFont val="Arial"/>
        <charset val="134"/>
      </rPr>
      <t>实收资本（或股本）</t>
    </r>
  </si>
  <si>
    <r>
      <rPr>
        <sz val="9"/>
        <rFont val="Arial"/>
        <charset val="134"/>
      </rPr>
      <t>资本公积</t>
    </r>
  </si>
  <si>
    <r>
      <rPr>
        <sz val="9"/>
        <rFont val="Arial"/>
        <charset val="134"/>
      </rPr>
      <t>减：库存股</t>
    </r>
  </si>
  <si>
    <r>
      <rPr>
        <sz val="9"/>
        <rFont val="Arial"/>
        <charset val="134"/>
      </rPr>
      <t>专项储备</t>
    </r>
  </si>
  <si>
    <r>
      <rPr>
        <sz val="9"/>
        <rFont val="Arial"/>
        <charset val="134"/>
      </rPr>
      <t>盈余公积</t>
    </r>
  </si>
  <si>
    <r>
      <rPr>
        <sz val="9"/>
        <rFont val="Arial"/>
        <charset val="134"/>
      </rPr>
      <t>未分配利润</t>
    </r>
  </si>
  <si>
    <t>非流动资产合计</t>
  </si>
  <si>
    <r>
      <rPr>
        <sz val="9"/>
        <rFont val="Arial"/>
        <charset val="134"/>
      </rPr>
      <t>外币报表折算差额</t>
    </r>
  </si>
  <si>
    <r>
      <rPr>
        <b/>
        <sz val="9"/>
        <rFont val="宋体"/>
        <charset val="134"/>
      </rPr>
      <t>所有者权益</t>
    </r>
    <r>
      <rPr>
        <b/>
        <sz val="9"/>
        <rFont val="宋体"/>
        <charset val="134"/>
      </rPr>
      <t>合计</t>
    </r>
  </si>
  <si>
    <t>资产总计</t>
  </si>
  <si>
    <r>
      <rPr>
        <b/>
        <sz val="9"/>
        <rFont val="宋体"/>
        <charset val="134"/>
      </rPr>
      <t>负债和所有者权益</t>
    </r>
    <r>
      <rPr>
        <b/>
        <sz val="9"/>
        <rFont val="宋体"/>
        <charset val="134"/>
      </rPr>
      <t>总计</t>
    </r>
  </si>
  <si>
    <r>
      <rPr>
        <b/>
        <sz val="10"/>
        <color indexed="12"/>
        <rFont val="宋体"/>
        <charset val="134"/>
      </rPr>
      <t>返回索引目录</t>
    </r>
  </si>
  <si>
    <r>
      <rPr>
        <sz val="20"/>
        <rFont val="黑体"/>
        <charset val="134"/>
      </rPr>
      <t>资产评估结果汇总表</t>
    </r>
  </si>
  <si>
    <r>
      <rPr>
        <sz val="11"/>
        <rFont val="宋体"/>
        <charset val="134"/>
      </rPr>
      <t>表</t>
    </r>
    <r>
      <rPr>
        <sz val="11"/>
        <rFont val="Times New Roman"/>
        <charset val="134"/>
      </rPr>
      <t>1</t>
    </r>
  </si>
  <si>
    <r>
      <rPr>
        <sz val="11"/>
        <rFont val="宋体"/>
        <charset val="134"/>
      </rPr>
      <t>金额单位：人民币万元</t>
    </r>
  </si>
  <si>
    <r>
      <rPr>
        <sz val="10"/>
        <color indexed="8"/>
        <rFont val="宋体"/>
        <charset val="134"/>
      </rPr>
      <t>项</t>
    </r>
    <r>
      <rPr>
        <sz val="10"/>
        <color indexed="8"/>
        <rFont val="Times New Roman"/>
        <charset val="134"/>
      </rPr>
      <t xml:space="preserve">            </t>
    </r>
    <r>
      <rPr>
        <sz val="10"/>
        <color indexed="8"/>
        <rFont val="宋体"/>
        <charset val="134"/>
      </rPr>
      <t>目</t>
    </r>
  </si>
  <si>
    <r>
      <rPr>
        <sz val="10"/>
        <rFont val="宋体"/>
        <charset val="134"/>
      </rPr>
      <t>账面价值</t>
    </r>
  </si>
  <si>
    <r>
      <rPr>
        <sz val="10"/>
        <rFont val="宋体"/>
        <charset val="134"/>
      </rPr>
      <t>评估价值</t>
    </r>
  </si>
  <si>
    <r>
      <rPr>
        <sz val="10"/>
        <rFont val="宋体"/>
        <charset val="134"/>
      </rPr>
      <t>增减值</t>
    </r>
  </si>
  <si>
    <r>
      <rPr>
        <sz val="10"/>
        <rFont val="宋体"/>
        <charset val="134"/>
      </rPr>
      <t>增值率</t>
    </r>
    <r>
      <rPr>
        <sz val="10"/>
        <rFont val="Times New Roman"/>
        <charset val="134"/>
      </rPr>
      <t>%</t>
    </r>
  </si>
  <si>
    <t>A</t>
  </si>
  <si>
    <t>B</t>
  </si>
  <si>
    <t>C=B-A</t>
  </si>
  <si>
    <t>D=C/A×100%</t>
  </si>
  <si>
    <r>
      <rPr>
        <sz val="10"/>
        <rFont val="宋体"/>
        <charset val="134"/>
      </rPr>
      <t>流动资产</t>
    </r>
  </si>
  <si>
    <r>
      <rPr>
        <sz val="10"/>
        <rFont val="宋体"/>
        <charset val="134"/>
      </rPr>
      <t>非流动资产</t>
    </r>
  </si>
  <si>
    <r>
      <rPr>
        <sz val="10"/>
        <rFont val="宋体"/>
        <charset val="134"/>
      </rPr>
      <t>其中：长期股权投资</t>
    </r>
  </si>
  <si>
    <r>
      <rPr>
        <sz val="10"/>
        <rFont val="Times New Roman"/>
        <charset val="134"/>
      </rPr>
      <t xml:space="preserve">      </t>
    </r>
    <r>
      <rPr>
        <sz val="10"/>
        <rFont val="宋体"/>
        <charset val="134"/>
      </rPr>
      <t>投资性房地产</t>
    </r>
  </si>
  <si>
    <r>
      <rPr>
        <sz val="10"/>
        <rFont val="Times New Roman"/>
        <charset val="134"/>
      </rPr>
      <t xml:space="preserve">      </t>
    </r>
    <r>
      <rPr>
        <sz val="10"/>
        <rFont val="宋体"/>
        <charset val="134"/>
      </rPr>
      <t>固定资产</t>
    </r>
  </si>
  <si>
    <r>
      <rPr>
        <sz val="10"/>
        <rFont val="Times New Roman"/>
        <charset val="134"/>
      </rPr>
      <t xml:space="preserve">      </t>
    </r>
    <r>
      <rPr>
        <sz val="10"/>
        <rFont val="宋体"/>
        <charset val="134"/>
      </rPr>
      <t>在建工程</t>
    </r>
  </si>
  <si>
    <r>
      <rPr>
        <sz val="10"/>
        <rFont val="Times New Roman"/>
        <charset val="134"/>
      </rPr>
      <t xml:space="preserve">      </t>
    </r>
    <r>
      <rPr>
        <sz val="10"/>
        <rFont val="宋体"/>
        <charset val="134"/>
      </rPr>
      <t>油气资产</t>
    </r>
  </si>
  <si>
    <r>
      <rPr>
        <sz val="10"/>
        <rFont val="Times New Roman"/>
        <charset val="134"/>
      </rPr>
      <t xml:space="preserve">      </t>
    </r>
    <r>
      <rPr>
        <sz val="10"/>
        <rFont val="宋体"/>
        <charset val="134"/>
      </rPr>
      <t>无形资产</t>
    </r>
  </si>
  <si>
    <r>
      <rPr>
        <sz val="10"/>
        <rFont val="Times New Roman"/>
        <charset val="134"/>
      </rPr>
      <t xml:space="preserve">      </t>
    </r>
    <r>
      <rPr>
        <sz val="10"/>
        <rFont val="宋体"/>
        <charset val="134"/>
      </rPr>
      <t>其中：土地使用权</t>
    </r>
  </si>
  <si>
    <r>
      <rPr>
        <sz val="10"/>
        <rFont val="Times New Roman"/>
        <charset val="134"/>
      </rPr>
      <t xml:space="preserve">      </t>
    </r>
    <r>
      <rPr>
        <sz val="10"/>
        <rFont val="宋体"/>
        <charset val="134"/>
      </rPr>
      <t>其他非流动资产</t>
    </r>
  </si>
  <si>
    <r>
      <rPr>
        <b/>
        <sz val="10"/>
        <rFont val="宋体"/>
        <charset val="134"/>
      </rPr>
      <t>资产总计</t>
    </r>
  </si>
  <si>
    <r>
      <rPr>
        <sz val="10"/>
        <rFont val="宋体"/>
        <charset val="134"/>
      </rPr>
      <t>流动负债</t>
    </r>
  </si>
  <si>
    <r>
      <rPr>
        <sz val="10"/>
        <rFont val="宋体"/>
        <charset val="134"/>
      </rPr>
      <t>非流动负债</t>
    </r>
  </si>
  <si>
    <r>
      <rPr>
        <b/>
        <sz val="10"/>
        <rFont val="宋体"/>
        <charset val="134"/>
      </rPr>
      <t>负债总计</t>
    </r>
  </si>
  <si>
    <r>
      <rPr>
        <b/>
        <sz val="10"/>
        <rFont val="宋体"/>
        <charset val="134"/>
      </rPr>
      <t>净资产</t>
    </r>
  </si>
  <si>
    <t>评估机构：北京中企华资产评估有限责任公司</t>
  </si>
  <si>
    <t>打印边界</t>
  </si>
  <si>
    <r>
      <rPr>
        <sz val="18"/>
        <rFont val="黑体"/>
        <charset val="134"/>
      </rPr>
      <t>资产评估结果分类汇总表</t>
    </r>
  </si>
  <si>
    <t>评估基准日：2016年05月31日</t>
  </si>
  <si>
    <r>
      <rPr>
        <sz val="10"/>
        <rFont val="Times New Roman"/>
        <charset val="134"/>
      </rPr>
      <t xml:space="preserve">    </t>
    </r>
    <r>
      <rPr>
        <sz val="10"/>
        <rFont val="宋体"/>
        <charset val="134"/>
      </rPr>
      <t>表</t>
    </r>
    <r>
      <rPr>
        <sz val="10"/>
        <rFont val="Times New Roman"/>
        <charset val="134"/>
      </rPr>
      <t>2</t>
    </r>
  </si>
  <si>
    <t>被评估单位：××××××有限责任公司</t>
  </si>
  <si>
    <r>
      <rPr>
        <sz val="10"/>
        <rFont val="宋体"/>
        <charset val="134"/>
      </rPr>
      <t>序号</t>
    </r>
  </si>
  <si>
    <r>
      <rPr>
        <sz val="10"/>
        <color indexed="8"/>
        <rFont val="宋体"/>
        <charset val="134"/>
      </rPr>
      <t>科目名称</t>
    </r>
  </si>
  <si>
    <t>资产负债表校核列</t>
  </si>
  <si>
    <r>
      <rPr>
        <b/>
        <sz val="10"/>
        <color indexed="8"/>
        <rFont val="宋体"/>
        <charset val="134"/>
      </rPr>
      <t>一、流动资产合计</t>
    </r>
  </si>
  <si>
    <r>
      <rPr>
        <sz val="10"/>
        <color indexed="8"/>
        <rFont val="宋体"/>
        <charset val="134"/>
      </rPr>
      <t>货币资金</t>
    </r>
  </si>
  <si>
    <r>
      <rPr>
        <sz val="10"/>
        <color indexed="8"/>
        <rFont val="宋体"/>
        <charset val="134"/>
      </rPr>
      <t>交易性金融资产</t>
    </r>
  </si>
  <si>
    <t>应收票据及应收账款合计</t>
  </si>
  <si>
    <r>
      <rPr>
        <sz val="10"/>
        <color indexed="8"/>
        <rFont val="Times New Roman"/>
        <charset val="134"/>
      </rPr>
      <t xml:space="preserve">   </t>
    </r>
    <r>
      <rPr>
        <sz val="10"/>
        <color indexed="8"/>
        <rFont val="宋体"/>
        <charset val="134"/>
      </rPr>
      <t>减：坏帐准备</t>
    </r>
  </si>
  <si>
    <t>应收票据及应收账款净额</t>
  </si>
  <si>
    <r>
      <rPr>
        <sz val="10"/>
        <color indexed="8"/>
        <rFont val="宋体"/>
        <charset val="134"/>
      </rPr>
      <t>其他应收款合计</t>
    </r>
  </si>
  <si>
    <r>
      <rPr>
        <sz val="10"/>
        <color indexed="8"/>
        <rFont val="宋体"/>
        <charset val="134"/>
      </rPr>
      <t>其他应收款净额</t>
    </r>
  </si>
  <si>
    <r>
      <rPr>
        <sz val="10"/>
        <color indexed="8"/>
        <rFont val="宋体"/>
        <charset val="134"/>
      </rPr>
      <t>存货合计</t>
    </r>
  </si>
  <si>
    <r>
      <rPr>
        <sz val="10"/>
        <color indexed="8"/>
        <rFont val="Times New Roman"/>
        <charset val="134"/>
      </rPr>
      <t xml:space="preserve">   </t>
    </r>
    <r>
      <rPr>
        <sz val="10"/>
        <color indexed="8"/>
        <rFont val="宋体"/>
        <charset val="134"/>
      </rPr>
      <t>减：存货跌价准备</t>
    </r>
  </si>
  <si>
    <r>
      <rPr>
        <sz val="10"/>
        <color indexed="8"/>
        <rFont val="宋体"/>
        <charset val="134"/>
      </rPr>
      <t>存货净额</t>
    </r>
  </si>
  <si>
    <t>合同资产</t>
  </si>
  <si>
    <r>
      <rPr>
        <sz val="10"/>
        <color indexed="8"/>
        <rFont val="Times New Roman"/>
        <charset val="134"/>
      </rPr>
      <t xml:space="preserve">   </t>
    </r>
    <r>
      <rPr>
        <sz val="10"/>
        <color indexed="8"/>
        <rFont val="宋体"/>
        <charset val="134"/>
      </rPr>
      <t>减：合同资产减值准备</t>
    </r>
  </si>
  <si>
    <t>合同资产净额</t>
  </si>
  <si>
    <r>
      <rPr>
        <sz val="10"/>
        <color indexed="8"/>
        <rFont val="宋体"/>
        <charset val="134"/>
      </rPr>
      <t>一年内到期的非流动资产</t>
    </r>
  </si>
  <si>
    <r>
      <rPr>
        <sz val="10"/>
        <color indexed="8"/>
        <rFont val="宋体"/>
        <charset val="134"/>
      </rPr>
      <t>其他流动资产</t>
    </r>
  </si>
  <si>
    <r>
      <rPr>
        <b/>
        <sz val="10"/>
        <color indexed="8"/>
        <rFont val="宋体"/>
        <charset val="134"/>
      </rPr>
      <t>二、非流动资产合计</t>
    </r>
  </si>
  <si>
    <r>
      <rPr>
        <sz val="10"/>
        <color indexed="8"/>
        <rFont val="宋体"/>
        <charset val="134"/>
      </rPr>
      <t>长期应收款</t>
    </r>
  </si>
  <si>
    <r>
      <rPr>
        <sz val="10"/>
        <color indexed="8"/>
        <rFont val="宋体"/>
        <charset val="134"/>
      </rPr>
      <t>长期股权投资合计</t>
    </r>
  </si>
  <si>
    <r>
      <rPr>
        <sz val="10"/>
        <color indexed="8"/>
        <rFont val="Times New Roman"/>
        <charset val="134"/>
      </rPr>
      <t xml:space="preserve">  </t>
    </r>
    <r>
      <rPr>
        <sz val="10"/>
        <color indexed="8"/>
        <rFont val="宋体"/>
        <charset val="134"/>
      </rPr>
      <t>减：长期股权投资减值准备</t>
    </r>
  </si>
  <si>
    <r>
      <rPr>
        <sz val="10"/>
        <color indexed="8"/>
        <rFont val="宋体"/>
        <charset val="134"/>
      </rPr>
      <t>长期股权投资净额</t>
    </r>
  </si>
  <si>
    <r>
      <rPr>
        <sz val="10"/>
        <color indexed="8"/>
        <rFont val="宋体"/>
        <charset val="134"/>
      </rPr>
      <t>投资性房地产合计</t>
    </r>
  </si>
  <si>
    <r>
      <rPr>
        <sz val="10"/>
        <color indexed="8"/>
        <rFont val="Times New Roman"/>
        <charset val="134"/>
      </rPr>
      <t xml:space="preserve">  </t>
    </r>
    <r>
      <rPr>
        <sz val="10"/>
        <color indexed="8"/>
        <rFont val="宋体"/>
        <charset val="134"/>
      </rPr>
      <t>减：投资性房地产减值准备</t>
    </r>
  </si>
  <si>
    <r>
      <rPr>
        <sz val="10"/>
        <color indexed="8"/>
        <rFont val="宋体"/>
        <charset val="134"/>
      </rPr>
      <t>投资性房地产净额</t>
    </r>
  </si>
  <si>
    <r>
      <rPr>
        <sz val="10"/>
        <color indexed="8"/>
        <rFont val="宋体"/>
        <charset val="134"/>
      </rPr>
      <t>固定资产原值</t>
    </r>
  </si>
  <si>
    <r>
      <rPr>
        <sz val="10"/>
        <color indexed="8"/>
        <rFont val="宋体"/>
        <charset val="134"/>
      </rPr>
      <t>其中：建筑物类</t>
    </r>
  </si>
  <si>
    <r>
      <rPr>
        <sz val="10"/>
        <color indexed="8"/>
        <rFont val="宋体"/>
        <charset val="134"/>
      </rPr>
      <t>设</t>
    </r>
    <r>
      <rPr>
        <sz val="10"/>
        <color indexed="8"/>
        <rFont val="Times New Roman"/>
        <charset val="134"/>
      </rPr>
      <t xml:space="preserve"> </t>
    </r>
    <r>
      <rPr>
        <sz val="10"/>
        <color indexed="8"/>
        <rFont val="宋体"/>
        <charset val="134"/>
      </rPr>
      <t>备</t>
    </r>
    <r>
      <rPr>
        <sz val="10"/>
        <color indexed="8"/>
        <rFont val="Times New Roman"/>
        <charset val="134"/>
      </rPr>
      <t xml:space="preserve"> </t>
    </r>
    <r>
      <rPr>
        <sz val="10"/>
        <color indexed="8"/>
        <rFont val="宋体"/>
        <charset val="134"/>
      </rPr>
      <t>类</t>
    </r>
  </si>
  <si>
    <r>
      <rPr>
        <sz val="10"/>
        <color indexed="8"/>
        <rFont val="宋体"/>
        <charset val="134"/>
      </rPr>
      <t>土</t>
    </r>
    <r>
      <rPr>
        <sz val="10"/>
        <color indexed="8"/>
        <rFont val="Times New Roman"/>
        <charset val="134"/>
      </rPr>
      <t xml:space="preserve"> </t>
    </r>
    <r>
      <rPr>
        <sz val="10"/>
        <color indexed="8"/>
        <rFont val="宋体"/>
        <charset val="134"/>
      </rPr>
      <t>地</t>
    </r>
    <r>
      <rPr>
        <sz val="10"/>
        <color indexed="8"/>
        <rFont val="Times New Roman"/>
        <charset val="134"/>
      </rPr>
      <t xml:space="preserve"> </t>
    </r>
    <r>
      <rPr>
        <sz val="10"/>
        <color indexed="8"/>
        <rFont val="宋体"/>
        <charset val="134"/>
      </rPr>
      <t>类</t>
    </r>
  </si>
  <si>
    <r>
      <rPr>
        <sz val="10"/>
        <color indexed="8"/>
        <rFont val="宋体"/>
        <charset val="134"/>
      </rPr>
      <t>减：累计折旧</t>
    </r>
  </si>
  <si>
    <r>
      <rPr>
        <sz val="10"/>
        <color indexed="8"/>
        <rFont val="宋体"/>
        <charset val="134"/>
      </rPr>
      <t>固定资产净值</t>
    </r>
  </si>
  <si>
    <r>
      <rPr>
        <sz val="10"/>
        <color indexed="8"/>
        <rFont val="宋体"/>
        <charset val="134"/>
      </rPr>
      <t>减：固定资产减值准备</t>
    </r>
  </si>
  <si>
    <r>
      <rPr>
        <sz val="10"/>
        <color indexed="8"/>
        <rFont val="宋体"/>
        <charset val="134"/>
      </rPr>
      <t>固定资产净额</t>
    </r>
  </si>
  <si>
    <r>
      <rPr>
        <sz val="10"/>
        <color indexed="8"/>
        <rFont val="宋体"/>
        <charset val="134"/>
      </rPr>
      <t>在建工程</t>
    </r>
  </si>
  <si>
    <r>
      <rPr>
        <sz val="10"/>
        <color indexed="8"/>
        <rFont val="宋体"/>
        <charset val="134"/>
      </rPr>
      <t>生产性生物资产</t>
    </r>
  </si>
  <si>
    <r>
      <rPr>
        <sz val="10"/>
        <color indexed="8"/>
        <rFont val="宋体"/>
        <charset val="134"/>
      </rPr>
      <t>油气资产合计</t>
    </r>
  </si>
  <si>
    <r>
      <rPr>
        <sz val="10"/>
        <color indexed="8"/>
        <rFont val="Times New Roman"/>
        <charset val="134"/>
      </rPr>
      <t xml:space="preserve">  </t>
    </r>
    <r>
      <rPr>
        <sz val="10"/>
        <color indexed="8"/>
        <rFont val="宋体"/>
        <charset val="134"/>
      </rPr>
      <t>减：油气资产减值准备</t>
    </r>
  </si>
  <si>
    <r>
      <rPr>
        <sz val="10"/>
        <color indexed="8"/>
        <rFont val="宋体"/>
        <charset val="134"/>
      </rPr>
      <t>油气资产净额</t>
    </r>
  </si>
  <si>
    <r>
      <rPr>
        <sz val="10"/>
        <color indexed="8"/>
        <rFont val="宋体"/>
        <charset val="134"/>
      </rPr>
      <t>无形资产合计</t>
    </r>
  </si>
  <si>
    <r>
      <rPr>
        <sz val="10"/>
        <color indexed="8"/>
        <rFont val="宋体"/>
        <charset val="134"/>
      </rPr>
      <t>其中：土地使用权</t>
    </r>
  </si>
  <si>
    <r>
      <rPr>
        <sz val="10"/>
        <color indexed="8"/>
        <rFont val="Times New Roman"/>
        <charset val="134"/>
      </rPr>
      <t xml:space="preserve">  </t>
    </r>
    <r>
      <rPr>
        <sz val="10"/>
        <color indexed="8"/>
        <rFont val="宋体"/>
        <charset val="134"/>
      </rPr>
      <t>减：无形资产减值准备</t>
    </r>
  </si>
  <si>
    <r>
      <rPr>
        <sz val="10"/>
        <color indexed="8"/>
        <rFont val="宋体"/>
        <charset val="134"/>
      </rPr>
      <t>无形资产净额</t>
    </r>
  </si>
  <si>
    <r>
      <rPr>
        <sz val="10"/>
        <color indexed="8"/>
        <rFont val="宋体"/>
        <charset val="134"/>
      </rPr>
      <t>开发支出</t>
    </r>
  </si>
  <si>
    <r>
      <rPr>
        <sz val="10"/>
        <color indexed="8"/>
        <rFont val="宋体"/>
        <charset val="134"/>
      </rPr>
      <t>商誉</t>
    </r>
  </si>
  <si>
    <r>
      <rPr>
        <sz val="10"/>
        <color indexed="8"/>
        <rFont val="宋体"/>
        <charset val="134"/>
      </rPr>
      <t>长期待摊费用</t>
    </r>
  </si>
  <si>
    <r>
      <rPr>
        <sz val="10"/>
        <color indexed="8"/>
        <rFont val="宋体"/>
        <charset val="134"/>
      </rPr>
      <t>递延所得税资产</t>
    </r>
  </si>
  <si>
    <r>
      <rPr>
        <sz val="10"/>
        <color indexed="8"/>
        <rFont val="宋体"/>
        <charset val="134"/>
      </rPr>
      <t>其他非流动资产</t>
    </r>
  </si>
  <si>
    <r>
      <rPr>
        <b/>
        <sz val="10"/>
        <color indexed="8"/>
        <rFont val="宋体"/>
        <charset val="134"/>
      </rPr>
      <t>三、资产总计</t>
    </r>
  </si>
  <si>
    <r>
      <rPr>
        <b/>
        <sz val="10"/>
        <color indexed="8"/>
        <rFont val="宋体"/>
        <charset val="134"/>
      </rPr>
      <t>四、流动负债合计</t>
    </r>
  </si>
  <si>
    <r>
      <rPr>
        <sz val="10"/>
        <color indexed="8"/>
        <rFont val="宋体"/>
        <charset val="134"/>
      </rPr>
      <t>短期借款</t>
    </r>
  </si>
  <si>
    <r>
      <rPr>
        <sz val="10"/>
        <color indexed="8"/>
        <rFont val="宋体"/>
        <charset val="134"/>
      </rPr>
      <t>交易性金融负债</t>
    </r>
  </si>
  <si>
    <t>应付票据及应付账款</t>
  </si>
  <si>
    <r>
      <rPr>
        <sz val="10"/>
        <color indexed="8"/>
        <rFont val="宋体"/>
        <charset val="134"/>
      </rPr>
      <t>预收款项</t>
    </r>
  </si>
  <si>
    <t>合同负债</t>
  </si>
  <si>
    <r>
      <rPr>
        <sz val="10"/>
        <color indexed="8"/>
        <rFont val="宋体"/>
        <charset val="134"/>
      </rPr>
      <t>应付职工薪酬</t>
    </r>
  </si>
  <si>
    <r>
      <rPr>
        <sz val="10"/>
        <color indexed="8"/>
        <rFont val="宋体"/>
        <charset val="134"/>
      </rPr>
      <t>应交税费</t>
    </r>
  </si>
  <si>
    <r>
      <rPr>
        <sz val="10"/>
        <color indexed="8"/>
        <rFont val="宋体"/>
        <charset val="134"/>
      </rPr>
      <t>其他应付款</t>
    </r>
  </si>
  <si>
    <r>
      <rPr>
        <sz val="10"/>
        <color indexed="8"/>
        <rFont val="宋体"/>
        <charset val="134"/>
      </rPr>
      <t>一年内到期的非流动负债</t>
    </r>
  </si>
  <si>
    <r>
      <rPr>
        <sz val="10"/>
        <color indexed="8"/>
        <rFont val="宋体"/>
        <charset val="134"/>
      </rPr>
      <t>其他流动负债</t>
    </r>
  </si>
  <si>
    <r>
      <rPr>
        <b/>
        <sz val="10"/>
        <color indexed="8"/>
        <rFont val="宋体"/>
        <charset val="134"/>
      </rPr>
      <t>五、非流动负债合计</t>
    </r>
  </si>
  <si>
    <r>
      <rPr>
        <sz val="10"/>
        <color indexed="8"/>
        <rFont val="宋体"/>
        <charset val="134"/>
      </rPr>
      <t>长期借款</t>
    </r>
  </si>
  <si>
    <r>
      <rPr>
        <sz val="10"/>
        <color indexed="8"/>
        <rFont val="宋体"/>
        <charset val="134"/>
      </rPr>
      <t>长期应付款</t>
    </r>
  </si>
  <si>
    <r>
      <rPr>
        <sz val="10"/>
        <color indexed="8"/>
        <rFont val="宋体"/>
        <charset val="134"/>
      </rPr>
      <t>专项应付款</t>
    </r>
  </si>
  <si>
    <r>
      <rPr>
        <sz val="10"/>
        <color indexed="8"/>
        <rFont val="宋体"/>
        <charset val="134"/>
      </rPr>
      <t>预计负债</t>
    </r>
  </si>
  <si>
    <r>
      <rPr>
        <sz val="10"/>
        <color indexed="8"/>
        <rFont val="宋体"/>
        <charset val="134"/>
      </rPr>
      <t>递延所得税负债</t>
    </r>
  </si>
  <si>
    <r>
      <rPr>
        <sz val="10"/>
        <color indexed="8"/>
        <rFont val="宋体"/>
        <charset val="134"/>
      </rPr>
      <t>其他非流动负债</t>
    </r>
  </si>
  <si>
    <r>
      <rPr>
        <b/>
        <sz val="10"/>
        <color indexed="8"/>
        <rFont val="宋体"/>
        <charset val="134"/>
      </rPr>
      <t>六、负债总计</t>
    </r>
  </si>
  <si>
    <r>
      <rPr>
        <b/>
        <sz val="10"/>
        <color indexed="8"/>
        <rFont val="宋体"/>
        <charset val="134"/>
      </rPr>
      <t>七、净资产（所有者权益）</t>
    </r>
  </si>
  <si>
    <t>其中：扣除打开长投评估值的净资产</t>
  </si>
  <si>
    <r>
      <rPr>
        <sz val="10"/>
        <color indexed="8"/>
        <rFont val="宋体"/>
        <charset val="134"/>
      </rPr>
      <t>应收票据</t>
    </r>
  </si>
  <si>
    <r>
      <rPr>
        <sz val="10"/>
        <color indexed="8"/>
        <rFont val="宋体"/>
        <charset val="134"/>
      </rPr>
      <t>应收账款合计</t>
    </r>
  </si>
  <si>
    <r>
      <rPr>
        <sz val="10"/>
        <color indexed="8"/>
        <rFont val="宋体"/>
        <charset val="134"/>
      </rPr>
      <t>应收帐款净额</t>
    </r>
  </si>
  <si>
    <r>
      <rPr>
        <sz val="10"/>
        <color indexed="8"/>
        <rFont val="宋体"/>
        <charset val="134"/>
      </rPr>
      <t>应收利息</t>
    </r>
  </si>
  <si>
    <r>
      <rPr>
        <sz val="10"/>
        <color indexed="8"/>
        <rFont val="宋体"/>
        <charset val="134"/>
      </rPr>
      <t>应收股利</t>
    </r>
  </si>
  <si>
    <r>
      <rPr>
        <sz val="10"/>
        <color indexed="8"/>
        <rFont val="宋体"/>
        <charset val="134"/>
      </rPr>
      <t>可供出售金融资产</t>
    </r>
  </si>
  <si>
    <r>
      <rPr>
        <sz val="10"/>
        <color indexed="8"/>
        <rFont val="宋体"/>
        <charset val="134"/>
      </rPr>
      <t>持有至到期投资合计</t>
    </r>
  </si>
  <si>
    <r>
      <rPr>
        <sz val="10"/>
        <color indexed="8"/>
        <rFont val="宋体"/>
        <charset val="134"/>
      </rPr>
      <t>减：持有至到期投资减值准备</t>
    </r>
  </si>
  <si>
    <r>
      <rPr>
        <sz val="10"/>
        <color indexed="8"/>
        <rFont val="宋体"/>
        <charset val="134"/>
      </rPr>
      <t>持有至到期投资净额</t>
    </r>
  </si>
  <si>
    <r>
      <rPr>
        <sz val="10"/>
        <color indexed="8"/>
        <rFont val="宋体"/>
        <charset val="134"/>
      </rPr>
      <t>工程物资</t>
    </r>
  </si>
  <si>
    <r>
      <rPr>
        <sz val="10"/>
        <color indexed="8"/>
        <rFont val="宋体"/>
        <charset val="134"/>
      </rPr>
      <t>固定资产清理</t>
    </r>
  </si>
  <si>
    <r>
      <rPr>
        <sz val="10"/>
        <color indexed="8"/>
        <rFont val="宋体"/>
        <charset val="134"/>
      </rPr>
      <t>应付票据</t>
    </r>
  </si>
  <si>
    <r>
      <rPr>
        <sz val="10"/>
        <color indexed="8"/>
        <rFont val="宋体"/>
        <charset val="134"/>
      </rPr>
      <t>应付账款</t>
    </r>
  </si>
  <si>
    <r>
      <rPr>
        <sz val="10"/>
        <color indexed="8"/>
        <rFont val="宋体"/>
        <charset val="134"/>
      </rPr>
      <t>应付利息</t>
    </r>
  </si>
  <si>
    <r>
      <rPr>
        <sz val="10"/>
        <color indexed="8"/>
        <rFont val="宋体"/>
        <charset val="134"/>
      </rPr>
      <t>应付股利</t>
    </r>
  </si>
  <si>
    <r>
      <rPr>
        <sz val="10"/>
        <color indexed="8"/>
        <rFont val="宋体"/>
        <charset val="134"/>
      </rPr>
      <t>应付债券</t>
    </r>
  </si>
  <si>
    <t>流动资产评估汇总表</t>
  </si>
  <si>
    <r>
      <rPr>
        <sz val="10"/>
        <rFont val="宋体"/>
        <charset val="134"/>
      </rPr>
      <t>表</t>
    </r>
    <r>
      <rPr>
        <sz val="10"/>
        <rFont val="Times New Roman"/>
        <charset val="134"/>
      </rPr>
      <t>3</t>
    </r>
  </si>
  <si>
    <r>
      <rPr>
        <sz val="10"/>
        <color indexed="8"/>
        <rFont val="宋体"/>
        <charset val="134"/>
      </rPr>
      <t>金额单位：人民币元</t>
    </r>
  </si>
  <si>
    <r>
      <rPr>
        <sz val="10"/>
        <color indexed="8"/>
        <rFont val="宋体"/>
        <charset val="134"/>
      </rPr>
      <t>编号</t>
    </r>
  </si>
  <si>
    <r>
      <rPr>
        <sz val="10"/>
        <color indexed="8"/>
        <rFont val="宋体"/>
        <charset val="134"/>
      </rPr>
      <t>账面价值</t>
    </r>
  </si>
  <si>
    <r>
      <rPr>
        <sz val="10"/>
        <color indexed="8"/>
        <rFont val="宋体"/>
        <charset val="134"/>
      </rPr>
      <t>评估价值</t>
    </r>
  </si>
  <si>
    <r>
      <rPr>
        <sz val="10"/>
        <color indexed="8"/>
        <rFont val="宋体"/>
        <charset val="134"/>
      </rPr>
      <t>增减值</t>
    </r>
  </si>
  <si>
    <r>
      <rPr>
        <sz val="10"/>
        <color indexed="8"/>
        <rFont val="宋体"/>
        <charset val="134"/>
      </rPr>
      <t>增值率</t>
    </r>
    <r>
      <rPr>
        <sz val="10"/>
        <rFont val="Times New Roman"/>
        <charset val="134"/>
      </rPr>
      <t>%</t>
    </r>
  </si>
  <si>
    <t>3-1</t>
  </si>
  <si>
    <r>
      <rPr>
        <sz val="10"/>
        <rFont val="宋体"/>
        <charset val="134"/>
      </rPr>
      <t>货币资金</t>
    </r>
  </si>
  <si>
    <t>3-2</t>
  </si>
  <si>
    <r>
      <rPr>
        <sz val="10"/>
        <rFont val="宋体"/>
        <charset val="134"/>
      </rPr>
      <t>交易性金融资产</t>
    </r>
  </si>
  <si>
    <t>3-3</t>
  </si>
  <si>
    <r>
      <rPr>
        <sz val="10"/>
        <rFont val="宋体"/>
        <charset val="134"/>
      </rPr>
      <t>应收票据</t>
    </r>
  </si>
  <si>
    <t>3-4</t>
  </si>
  <si>
    <r>
      <rPr>
        <sz val="10"/>
        <rFont val="宋体"/>
        <charset val="134"/>
      </rPr>
      <t>应收账款合计</t>
    </r>
  </si>
  <si>
    <r>
      <rPr>
        <sz val="10"/>
        <rFont val="Times New Roman"/>
        <charset val="134"/>
      </rPr>
      <t xml:space="preserve">   </t>
    </r>
    <r>
      <rPr>
        <sz val="10"/>
        <rFont val="宋体"/>
        <charset val="134"/>
      </rPr>
      <t>减：坏帐准备</t>
    </r>
  </si>
  <si>
    <r>
      <rPr>
        <sz val="10"/>
        <rFont val="宋体"/>
        <charset val="134"/>
      </rPr>
      <t>应收帐款净额</t>
    </r>
  </si>
  <si>
    <t>3-5</t>
  </si>
  <si>
    <t>3-6</t>
  </si>
  <si>
    <r>
      <rPr>
        <sz val="10"/>
        <rFont val="宋体"/>
        <charset val="134"/>
      </rPr>
      <t>应收利息</t>
    </r>
  </si>
  <si>
    <t>3-7</t>
  </si>
  <si>
    <r>
      <rPr>
        <sz val="10"/>
        <rFont val="宋体"/>
        <charset val="134"/>
      </rPr>
      <t>应收股利</t>
    </r>
  </si>
  <si>
    <t>3-8</t>
  </si>
  <si>
    <r>
      <rPr>
        <sz val="10"/>
        <rFont val="宋体"/>
        <charset val="134"/>
      </rPr>
      <t>其他应收款合计</t>
    </r>
  </si>
  <si>
    <r>
      <rPr>
        <sz val="10"/>
        <rFont val="宋体"/>
        <charset val="134"/>
      </rPr>
      <t>其他应收款净额</t>
    </r>
  </si>
  <si>
    <t>3-9</t>
  </si>
  <si>
    <r>
      <rPr>
        <sz val="10"/>
        <rFont val="宋体"/>
        <charset val="134"/>
      </rPr>
      <t>存货合计</t>
    </r>
  </si>
  <si>
    <r>
      <rPr>
        <sz val="10"/>
        <rFont val="Times New Roman"/>
        <charset val="134"/>
      </rPr>
      <t xml:space="preserve">   </t>
    </r>
    <r>
      <rPr>
        <sz val="10"/>
        <rFont val="宋体"/>
        <charset val="134"/>
      </rPr>
      <t>减：存货跌价准备</t>
    </r>
  </si>
  <si>
    <r>
      <rPr>
        <sz val="10"/>
        <rFont val="宋体"/>
        <charset val="134"/>
      </rPr>
      <t>存货净额</t>
    </r>
  </si>
  <si>
    <t>3-10</t>
  </si>
  <si>
    <r>
      <rPr>
        <sz val="10"/>
        <rFont val="宋体"/>
        <charset val="134"/>
      </rPr>
      <t>一年内到期的非流动资产</t>
    </r>
  </si>
  <si>
    <t>3-11</t>
  </si>
  <si>
    <r>
      <rPr>
        <sz val="10"/>
        <rFont val="宋体"/>
        <charset val="134"/>
      </rPr>
      <t>其他流动资产</t>
    </r>
  </si>
  <si>
    <r>
      <rPr>
        <sz val="10"/>
        <color indexed="8"/>
        <rFont val="宋体"/>
        <charset val="134"/>
      </rPr>
      <t>流动资产合计</t>
    </r>
  </si>
  <si>
    <t>货币资金评估汇总表</t>
  </si>
  <si>
    <r>
      <rPr>
        <sz val="10"/>
        <rFont val="宋体"/>
        <charset val="134"/>
      </rPr>
      <t>表</t>
    </r>
    <r>
      <rPr>
        <sz val="10"/>
        <rFont val="Times New Roman"/>
        <charset val="134"/>
      </rPr>
      <t>3-1</t>
    </r>
  </si>
  <si>
    <r>
      <rPr>
        <sz val="10"/>
        <rFont val="宋体"/>
        <charset val="134"/>
      </rPr>
      <t>金额单位：人民币元</t>
    </r>
  </si>
  <si>
    <r>
      <rPr>
        <sz val="10"/>
        <rFont val="宋体"/>
        <charset val="134"/>
      </rPr>
      <t>编号</t>
    </r>
  </si>
  <si>
    <r>
      <rPr>
        <sz val="10"/>
        <rFont val="宋体"/>
        <charset val="134"/>
      </rPr>
      <t>科目名称</t>
    </r>
  </si>
  <si>
    <r>
      <rPr>
        <sz val="10"/>
        <rFont val="宋体"/>
        <charset val="134"/>
      </rPr>
      <t>备注</t>
    </r>
  </si>
  <si>
    <t>3-1-1</t>
  </si>
  <si>
    <r>
      <rPr>
        <sz val="10"/>
        <rFont val="宋体"/>
        <charset val="134"/>
      </rPr>
      <t>现金</t>
    </r>
  </si>
  <si>
    <t>3-1-2</t>
  </si>
  <si>
    <r>
      <rPr>
        <sz val="10"/>
        <rFont val="宋体"/>
        <charset val="134"/>
      </rPr>
      <t>银行存款</t>
    </r>
  </si>
  <si>
    <t>3-1-3</t>
  </si>
  <si>
    <r>
      <rPr>
        <sz val="10"/>
        <rFont val="宋体"/>
        <charset val="134"/>
      </rPr>
      <t>其他货币资金</t>
    </r>
  </si>
  <si>
    <r>
      <rPr>
        <sz val="10"/>
        <rFont val="宋体"/>
        <charset val="134"/>
      </rPr>
      <t>合</t>
    </r>
    <r>
      <rPr>
        <sz val="10"/>
        <rFont val="Times New Roman"/>
        <charset val="134"/>
      </rPr>
      <t xml:space="preserve">     </t>
    </r>
    <r>
      <rPr>
        <sz val="10"/>
        <rFont val="宋体"/>
        <charset val="134"/>
      </rPr>
      <t>计</t>
    </r>
  </si>
  <si>
    <t>货币资金—现金评估明细表</t>
  </si>
  <si>
    <r>
      <rPr>
        <sz val="10"/>
        <rFont val="Times New Roman"/>
        <charset val="134"/>
      </rPr>
      <t xml:space="preserve">                                                              </t>
    </r>
    <r>
      <rPr>
        <sz val="10"/>
        <rFont val="宋体"/>
        <charset val="134"/>
      </rPr>
      <t>表</t>
    </r>
    <r>
      <rPr>
        <sz val="10"/>
        <rFont val="Times New Roman"/>
        <charset val="134"/>
      </rPr>
      <t>3-1-1</t>
    </r>
  </si>
  <si>
    <t xml:space="preserve">金额单位：人民币元  </t>
  </si>
  <si>
    <r>
      <rPr>
        <sz val="10"/>
        <rFont val="宋体"/>
        <charset val="134"/>
      </rPr>
      <t>存放部门（单位</t>
    </r>
    <r>
      <rPr>
        <sz val="10"/>
        <rFont val="Times New Roman"/>
        <charset val="134"/>
      </rPr>
      <t>)</t>
    </r>
  </si>
  <si>
    <r>
      <rPr>
        <sz val="10"/>
        <rFont val="宋体"/>
        <charset val="134"/>
      </rPr>
      <t>币种</t>
    </r>
  </si>
  <si>
    <r>
      <rPr>
        <sz val="10"/>
        <rFont val="宋体"/>
        <charset val="134"/>
      </rPr>
      <t>外币账面金额</t>
    </r>
  </si>
  <si>
    <r>
      <rPr>
        <sz val="10"/>
        <rFont val="宋体"/>
        <charset val="134"/>
      </rPr>
      <t>评估基准日汇率</t>
    </r>
  </si>
  <si>
    <t>唯一标识列</t>
  </si>
  <si>
    <t>A1</t>
  </si>
  <si>
    <t>A2</t>
  </si>
  <si>
    <t>A3</t>
  </si>
  <si>
    <t>A4</t>
  </si>
  <si>
    <t>A5</t>
  </si>
  <si>
    <t>A6</t>
  </si>
  <si>
    <t>A7</t>
  </si>
  <si>
    <t>A8</t>
  </si>
  <si>
    <t>A9</t>
  </si>
  <si>
    <t>A10</t>
  </si>
  <si>
    <t>A11</t>
  </si>
  <si>
    <t>A12</t>
  </si>
  <si>
    <t>A13</t>
  </si>
  <si>
    <t>A14</t>
  </si>
  <si>
    <t>A15</t>
  </si>
  <si>
    <r>
      <rPr>
        <sz val="10"/>
        <rFont val="宋体"/>
        <charset val="134"/>
      </rPr>
      <t>合</t>
    </r>
    <r>
      <rPr>
        <sz val="10"/>
        <rFont val="Times New Roman"/>
        <charset val="134"/>
      </rPr>
      <t xml:space="preserve">         </t>
    </r>
    <r>
      <rPr>
        <sz val="10"/>
        <rFont val="宋体"/>
        <charset val="134"/>
      </rPr>
      <t>计</t>
    </r>
  </si>
  <si>
    <t>货币资金—银行存款评估明细表</t>
  </si>
  <si>
    <r>
      <rPr>
        <sz val="10"/>
        <rFont val="宋体"/>
        <charset val="134"/>
      </rPr>
      <t>表</t>
    </r>
    <r>
      <rPr>
        <sz val="10"/>
        <rFont val="Times New Roman"/>
        <charset val="134"/>
      </rPr>
      <t>3-1-2</t>
    </r>
  </si>
  <si>
    <r>
      <rPr>
        <sz val="10"/>
        <rFont val="宋体"/>
        <charset val="134"/>
      </rPr>
      <t>开户银行</t>
    </r>
  </si>
  <si>
    <r>
      <rPr>
        <sz val="10"/>
        <rFont val="宋体"/>
        <charset val="134"/>
      </rPr>
      <t>账号</t>
    </r>
  </si>
  <si>
    <t>B1</t>
  </si>
  <si>
    <t>B2</t>
  </si>
  <si>
    <t>B3</t>
  </si>
  <si>
    <t>B4</t>
  </si>
  <si>
    <t>B5</t>
  </si>
  <si>
    <t>B6</t>
  </si>
  <si>
    <t>B7</t>
  </si>
  <si>
    <t>B8</t>
  </si>
  <si>
    <t>B9</t>
  </si>
  <si>
    <t>B10</t>
  </si>
  <si>
    <t>B11</t>
  </si>
  <si>
    <t>B12</t>
  </si>
  <si>
    <t>B13</t>
  </si>
  <si>
    <t>B14</t>
  </si>
  <si>
    <t>B15</t>
  </si>
  <si>
    <t>B16</t>
  </si>
  <si>
    <t>B17</t>
  </si>
  <si>
    <t>B18</t>
  </si>
  <si>
    <t>B19</t>
  </si>
  <si>
    <t>B20</t>
  </si>
  <si>
    <r>
      <rPr>
        <sz val="10"/>
        <rFont val="宋体"/>
        <charset val="134"/>
      </rPr>
      <t>合</t>
    </r>
    <r>
      <rPr>
        <sz val="10"/>
        <rFont val="Times New Roman"/>
        <charset val="134"/>
      </rPr>
      <t xml:space="preserve">             </t>
    </r>
    <r>
      <rPr>
        <sz val="10"/>
        <rFont val="宋体"/>
        <charset val="134"/>
      </rPr>
      <t>计</t>
    </r>
  </si>
  <si>
    <t>货币资金—其他货币资金评估明细表</t>
  </si>
  <si>
    <r>
      <rPr>
        <sz val="10"/>
        <rFont val="宋体"/>
        <charset val="134"/>
      </rPr>
      <t>表</t>
    </r>
    <r>
      <rPr>
        <sz val="10"/>
        <rFont val="Times New Roman"/>
        <charset val="134"/>
      </rPr>
      <t>3-1-3</t>
    </r>
  </si>
  <si>
    <r>
      <rPr>
        <sz val="10"/>
        <rFont val="宋体"/>
        <charset val="134"/>
      </rPr>
      <t>名称及内容</t>
    </r>
  </si>
  <si>
    <r>
      <rPr>
        <sz val="10"/>
        <rFont val="宋体"/>
        <charset val="134"/>
      </rPr>
      <t>用途</t>
    </r>
  </si>
  <si>
    <t>C1</t>
  </si>
  <si>
    <t>C2</t>
  </si>
  <si>
    <t>C3</t>
  </si>
  <si>
    <t>C4</t>
  </si>
  <si>
    <t>C5</t>
  </si>
  <si>
    <t>C6</t>
  </si>
  <si>
    <t>C7</t>
  </si>
  <si>
    <t>C8</t>
  </si>
  <si>
    <t>C9</t>
  </si>
  <si>
    <t>C10</t>
  </si>
  <si>
    <t>C11</t>
  </si>
  <si>
    <t>C12</t>
  </si>
  <si>
    <t>C13</t>
  </si>
  <si>
    <t>C14</t>
  </si>
  <si>
    <t>C15</t>
  </si>
  <si>
    <t>C16</t>
  </si>
  <si>
    <t>C17</t>
  </si>
  <si>
    <t>C18</t>
  </si>
  <si>
    <t>C19</t>
  </si>
  <si>
    <t>C20</t>
  </si>
  <si>
    <t>交易性金融资产评估汇总表</t>
  </si>
  <si>
    <r>
      <rPr>
        <sz val="10"/>
        <rFont val="宋体"/>
        <charset val="134"/>
      </rPr>
      <t>表</t>
    </r>
    <r>
      <rPr>
        <sz val="10"/>
        <rFont val="Times New Roman"/>
        <charset val="134"/>
      </rPr>
      <t>3-2</t>
    </r>
  </si>
  <si>
    <t>3-2-1</t>
  </si>
  <si>
    <r>
      <rPr>
        <sz val="10"/>
        <rFont val="宋体"/>
        <charset val="134"/>
      </rPr>
      <t>交易性金融资产</t>
    </r>
    <r>
      <rPr>
        <sz val="10"/>
        <rFont val="Times New Roman"/>
        <charset val="134"/>
      </rPr>
      <t>-</t>
    </r>
    <r>
      <rPr>
        <sz val="10"/>
        <rFont val="宋体"/>
        <charset val="134"/>
      </rPr>
      <t>股票投资</t>
    </r>
  </si>
  <si>
    <t>3-2-2</t>
  </si>
  <si>
    <r>
      <rPr>
        <sz val="10"/>
        <rFont val="宋体"/>
        <charset val="134"/>
      </rPr>
      <t>交易性金融资产</t>
    </r>
    <r>
      <rPr>
        <sz val="10"/>
        <rFont val="Times New Roman"/>
        <charset val="134"/>
      </rPr>
      <t>-</t>
    </r>
    <r>
      <rPr>
        <sz val="10"/>
        <rFont val="宋体"/>
        <charset val="134"/>
      </rPr>
      <t>债券投资</t>
    </r>
  </si>
  <si>
    <t>3-2-3</t>
  </si>
  <si>
    <r>
      <rPr>
        <sz val="10"/>
        <rFont val="宋体"/>
        <charset val="134"/>
      </rPr>
      <t>交易性金融资产</t>
    </r>
    <r>
      <rPr>
        <sz val="10"/>
        <rFont val="Times New Roman"/>
        <charset val="134"/>
      </rPr>
      <t>-</t>
    </r>
    <r>
      <rPr>
        <sz val="10"/>
        <rFont val="宋体"/>
        <charset val="134"/>
      </rPr>
      <t>基金投资</t>
    </r>
  </si>
  <si>
    <t>3-2-4</t>
  </si>
  <si>
    <t>交易性金融资产--其他投资</t>
  </si>
  <si>
    <r>
      <rPr>
        <sz val="10"/>
        <rFont val="宋体"/>
        <charset val="134"/>
      </rPr>
      <t>合</t>
    </r>
    <r>
      <rPr>
        <sz val="10"/>
        <rFont val="Times New Roman"/>
        <charset val="134"/>
      </rPr>
      <t xml:space="preserve">      </t>
    </r>
    <r>
      <rPr>
        <sz val="10"/>
        <rFont val="宋体"/>
        <charset val="134"/>
      </rPr>
      <t>计</t>
    </r>
  </si>
  <si>
    <t>交易性金融资产—股票投资评估明细表</t>
  </si>
  <si>
    <r>
      <rPr>
        <sz val="10"/>
        <rFont val="宋体"/>
        <charset val="134"/>
      </rPr>
      <t>表</t>
    </r>
    <r>
      <rPr>
        <sz val="10"/>
        <rFont val="Times New Roman"/>
        <charset val="134"/>
      </rPr>
      <t>3-2-1</t>
    </r>
  </si>
  <si>
    <r>
      <rPr>
        <sz val="10"/>
        <rFont val="宋体"/>
        <charset val="134"/>
      </rPr>
      <t>被投资单位名称</t>
    </r>
  </si>
  <si>
    <r>
      <rPr>
        <sz val="10"/>
        <rFont val="宋体"/>
        <charset val="134"/>
      </rPr>
      <t>股票名称</t>
    </r>
  </si>
  <si>
    <r>
      <rPr>
        <sz val="10"/>
        <rFont val="宋体"/>
        <charset val="134"/>
      </rPr>
      <t>股票代码</t>
    </r>
  </si>
  <si>
    <r>
      <rPr>
        <sz val="10"/>
        <rFont val="宋体"/>
        <charset val="134"/>
      </rPr>
      <t>投资日期</t>
    </r>
  </si>
  <si>
    <r>
      <rPr>
        <sz val="10"/>
        <rFont val="宋体"/>
        <charset val="134"/>
      </rPr>
      <t>持股数量</t>
    </r>
  </si>
  <si>
    <r>
      <rPr>
        <sz val="10"/>
        <rFont val="宋体"/>
        <charset val="134"/>
      </rPr>
      <t>成</t>
    </r>
    <r>
      <rPr>
        <sz val="10"/>
        <rFont val="Times New Roman"/>
        <charset val="134"/>
      </rPr>
      <t xml:space="preserve">  </t>
    </r>
    <r>
      <rPr>
        <sz val="10"/>
        <rFont val="宋体"/>
        <charset val="134"/>
      </rPr>
      <t>本</t>
    </r>
  </si>
  <si>
    <r>
      <rPr>
        <sz val="10"/>
        <rFont val="宋体"/>
        <charset val="134"/>
      </rPr>
      <t>基准日收盘价元</t>
    </r>
    <r>
      <rPr>
        <sz val="10"/>
        <rFont val="Times New Roman"/>
        <charset val="134"/>
      </rPr>
      <t>/</t>
    </r>
    <r>
      <rPr>
        <sz val="10"/>
        <rFont val="宋体"/>
        <charset val="134"/>
      </rPr>
      <t>股</t>
    </r>
  </si>
  <si>
    <t>D1</t>
  </si>
  <si>
    <t>D2</t>
  </si>
  <si>
    <t>D3</t>
  </si>
  <si>
    <t>D4</t>
  </si>
  <si>
    <t>D5</t>
  </si>
  <si>
    <t>D6</t>
  </si>
  <si>
    <t>D7</t>
  </si>
  <si>
    <t>D8</t>
  </si>
  <si>
    <t>D9</t>
  </si>
  <si>
    <t>D10</t>
  </si>
  <si>
    <t>D11</t>
  </si>
  <si>
    <t>D12</t>
  </si>
  <si>
    <t>D13</t>
  </si>
  <si>
    <t>D14</t>
  </si>
  <si>
    <t>D15</t>
  </si>
  <si>
    <t>D16</t>
  </si>
  <si>
    <t>D17</t>
  </si>
  <si>
    <t>D18</t>
  </si>
  <si>
    <t>D19</t>
  </si>
  <si>
    <t>D20</t>
  </si>
  <si>
    <r>
      <rPr>
        <sz val="10"/>
        <rFont val="宋体"/>
        <charset val="134"/>
      </rPr>
      <t>合</t>
    </r>
    <r>
      <rPr>
        <sz val="10"/>
        <rFont val="Times New Roman"/>
        <charset val="134"/>
      </rPr>
      <t xml:space="preserve">          </t>
    </r>
    <r>
      <rPr>
        <sz val="10"/>
        <rFont val="宋体"/>
        <charset val="134"/>
      </rPr>
      <t>计</t>
    </r>
  </si>
  <si>
    <t>交易性金融资产—债券投资评估明细表</t>
  </si>
  <si>
    <r>
      <rPr>
        <sz val="10"/>
        <rFont val="宋体"/>
        <charset val="134"/>
      </rPr>
      <t>表</t>
    </r>
    <r>
      <rPr>
        <sz val="10"/>
        <rFont val="Times New Roman"/>
        <charset val="134"/>
      </rPr>
      <t>3-2-2</t>
    </r>
  </si>
  <si>
    <r>
      <rPr>
        <sz val="10"/>
        <rFont val="宋体"/>
        <charset val="134"/>
      </rPr>
      <t>债券名称</t>
    </r>
  </si>
  <si>
    <r>
      <rPr>
        <sz val="10"/>
        <rFont val="宋体"/>
        <charset val="134"/>
      </rPr>
      <t>债券代码</t>
    </r>
  </si>
  <si>
    <r>
      <rPr>
        <sz val="10"/>
        <rFont val="宋体"/>
        <charset val="134"/>
      </rPr>
      <t>发行日期</t>
    </r>
  </si>
  <si>
    <r>
      <rPr>
        <sz val="10"/>
        <rFont val="宋体"/>
        <charset val="134"/>
      </rPr>
      <t>票面利率</t>
    </r>
    <r>
      <rPr>
        <sz val="10"/>
        <rFont val="Times New Roman"/>
        <charset val="134"/>
      </rPr>
      <t>%</t>
    </r>
  </si>
  <si>
    <r>
      <rPr>
        <sz val="10"/>
        <rFont val="宋体"/>
        <charset val="134"/>
      </rPr>
      <t>成本</t>
    </r>
  </si>
  <si>
    <t>E1</t>
  </si>
  <si>
    <t>E2</t>
  </si>
  <si>
    <t>E3</t>
  </si>
  <si>
    <t>E4</t>
  </si>
  <si>
    <t>E5</t>
  </si>
  <si>
    <t>E6</t>
  </si>
  <si>
    <t>E7</t>
  </si>
  <si>
    <t>E8</t>
  </si>
  <si>
    <t>E9</t>
  </si>
  <si>
    <t>E10</t>
  </si>
  <si>
    <t>E11</t>
  </si>
  <si>
    <t>E12</t>
  </si>
  <si>
    <t>E13</t>
  </si>
  <si>
    <t>E14</t>
  </si>
  <si>
    <t>E15</t>
  </si>
  <si>
    <t>E16</t>
  </si>
  <si>
    <t>E17</t>
  </si>
  <si>
    <t>E18</t>
  </si>
  <si>
    <t>E19</t>
  </si>
  <si>
    <t>E20</t>
  </si>
  <si>
    <t>交易性金融资产—基金投资评估明细表</t>
  </si>
  <si>
    <r>
      <rPr>
        <sz val="10"/>
        <rFont val="宋体"/>
        <charset val="134"/>
      </rPr>
      <t>表</t>
    </r>
    <r>
      <rPr>
        <sz val="10"/>
        <rFont val="Times New Roman"/>
        <charset val="134"/>
      </rPr>
      <t>3-2-3</t>
    </r>
  </si>
  <si>
    <r>
      <rPr>
        <sz val="10"/>
        <rFont val="宋体"/>
        <charset val="134"/>
      </rPr>
      <t>基金发行单位</t>
    </r>
  </si>
  <si>
    <r>
      <rPr>
        <sz val="10"/>
        <rFont val="宋体"/>
        <charset val="134"/>
      </rPr>
      <t>基金名称</t>
    </r>
  </si>
  <si>
    <r>
      <rPr>
        <sz val="10"/>
        <rFont val="宋体"/>
        <charset val="134"/>
      </rPr>
      <t>基金类型</t>
    </r>
  </si>
  <si>
    <r>
      <rPr>
        <sz val="10"/>
        <rFont val="宋体"/>
        <charset val="134"/>
      </rPr>
      <t>基金代码</t>
    </r>
  </si>
  <si>
    <r>
      <rPr>
        <sz val="10"/>
        <rFont val="宋体"/>
        <charset val="134"/>
      </rPr>
      <t>基准日净值</t>
    </r>
    <r>
      <rPr>
        <sz val="10"/>
        <rFont val="Times New Roman"/>
        <charset val="134"/>
      </rPr>
      <t>/</t>
    </r>
    <r>
      <rPr>
        <sz val="10"/>
        <rFont val="宋体"/>
        <charset val="134"/>
      </rPr>
      <t>份</t>
    </r>
  </si>
  <si>
    <t>F1</t>
  </si>
  <si>
    <t>F2</t>
  </si>
  <si>
    <t>F3</t>
  </si>
  <si>
    <t>F4</t>
  </si>
  <si>
    <t>F5</t>
  </si>
  <si>
    <t>F6</t>
  </si>
  <si>
    <t>F7</t>
  </si>
  <si>
    <t>F8</t>
  </si>
  <si>
    <t>F9</t>
  </si>
  <si>
    <t>F10</t>
  </si>
  <si>
    <t>F11</t>
  </si>
  <si>
    <t>F12</t>
  </si>
  <si>
    <t>F13</t>
  </si>
  <si>
    <t>F14</t>
  </si>
  <si>
    <t>F15</t>
  </si>
  <si>
    <t>F16</t>
  </si>
  <si>
    <t>F17</t>
  </si>
  <si>
    <t>F18</t>
  </si>
  <si>
    <t>F19</t>
  </si>
  <si>
    <t>F20</t>
  </si>
  <si>
    <t>应收票据评估明细表</t>
  </si>
  <si>
    <r>
      <rPr>
        <sz val="10"/>
        <rFont val="宋体"/>
        <charset val="134"/>
      </rPr>
      <t>表</t>
    </r>
    <r>
      <rPr>
        <sz val="10"/>
        <rFont val="Times New Roman"/>
        <charset val="134"/>
      </rPr>
      <t>3-3</t>
    </r>
  </si>
  <si>
    <r>
      <rPr>
        <sz val="10"/>
        <rFont val="宋体"/>
        <charset val="134"/>
      </rPr>
      <t>户名（结算对象</t>
    </r>
    <r>
      <rPr>
        <sz val="10"/>
        <rFont val="Times New Roman"/>
        <charset val="134"/>
      </rPr>
      <t>)</t>
    </r>
  </si>
  <si>
    <r>
      <rPr>
        <sz val="10"/>
        <rFont val="宋体"/>
        <charset val="134"/>
      </rPr>
      <t>出票日期</t>
    </r>
  </si>
  <si>
    <r>
      <rPr>
        <sz val="10"/>
        <rFont val="宋体"/>
        <charset val="134"/>
      </rPr>
      <t>到期日期</t>
    </r>
  </si>
  <si>
    <t>账面余额</t>
  </si>
  <si>
    <r>
      <rPr>
        <sz val="10"/>
        <rFont val="宋体"/>
        <charset val="134"/>
      </rPr>
      <t>计提减值准备</t>
    </r>
  </si>
  <si>
    <t>G1</t>
  </si>
  <si>
    <t>G2</t>
  </si>
  <si>
    <t>G3</t>
  </si>
  <si>
    <t>G4</t>
  </si>
  <si>
    <t>G5</t>
  </si>
  <si>
    <t>G6</t>
  </si>
  <si>
    <t>G7</t>
  </si>
  <si>
    <t>G8</t>
  </si>
  <si>
    <t>G9</t>
  </si>
  <si>
    <t>G10</t>
  </si>
  <si>
    <t>G11</t>
  </si>
  <si>
    <t>G12</t>
  </si>
  <si>
    <t>G13</t>
  </si>
  <si>
    <t>G14</t>
  </si>
  <si>
    <t>G15</t>
  </si>
  <si>
    <t>G16</t>
  </si>
  <si>
    <t>G17</t>
  </si>
  <si>
    <r>
      <rPr>
        <sz val="10"/>
        <color indexed="8"/>
        <rFont val="宋体"/>
        <charset val="134"/>
      </rPr>
      <t>应收票据合计</t>
    </r>
  </si>
  <si>
    <t>G18</t>
  </si>
  <si>
    <r>
      <rPr>
        <sz val="10"/>
        <color indexed="8"/>
        <rFont val="宋体"/>
        <charset val="134"/>
      </rPr>
      <t>减：应收票据坏账准备</t>
    </r>
  </si>
  <si>
    <t>G19</t>
  </si>
  <si>
    <r>
      <rPr>
        <sz val="10"/>
        <rFont val="宋体"/>
        <charset val="134"/>
      </rPr>
      <t>应收票据净额</t>
    </r>
  </si>
  <si>
    <t>应收账款评估明细表</t>
  </si>
  <si>
    <r>
      <rPr>
        <sz val="10"/>
        <rFont val="宋体"/>
        <charset val="134"/>
      </rPr>
      <t>表</t>
    </r>
    <r>
      <rPr>
        <sz val="10"/>
        <rFont val="Times New Roman"/>
        <charset val="134"/>
      </rPr>
      <t>3-4</t>
    </r>
  </si>
  <si>
    <r>
      <rPr>
        <sz val="10"/>
        <rFont val="宋体"/>
        <charset val="134"/>
      </rPr>
      <t>欠款单位名称（结算对象</t>
    </r>
    <r>
      <rPr>
        <sz val="10"/>
        <rFont val="Times New Roman"/>
        <charset val="134"/>
      </rPr>
      <t>)</t>
    </r>
  </si>
  <si>
    <r>
      <rPr>
        <sz val="10"/>
        <rFont val="宋体"/>
        <charset val="134"/>
      </rPr>
      <t>业务内容</t>
    </r>
  </si>
  <si>
    <r>
      <rPr>
        <sz val="10"/>
        <rFont val="宋体"/>
        <charset val="134"/>
      </rPr>
      <t>最后一次
变动日期</t>
    </r>
  </si>
  <si>
    <r>
      <rPr>
        <sz val="10"/>
        <rFont val="宋体"/>
        <charset val="134"/>
      </rPr>
      <t>账龄（月）</t>
    </r>
  </si>
  <si>
    <r>
      <rPr>
        <sz val="10"/>
        <rFont val="宋体"/>
        <charset val="134"/>
      </rPr>
      <t>坏账准备</t>
    </r>
  </si>
  <si>
    <t/>
  </si>
  <si>
    <t>H1</t>
  </si>
  <si>
    <t>H2</t>
  </si>
  <si>
    <t>H3</t>
  </si>
  <si>
    <t>H4</t>
  </si>
  <si>
    <t>H5</t>
  </si>
  <si>
    <t>H6</t>
  </si>
  <si>
    <t>H7</t>
  </si>
  <si>
    <t>H8</t>
  </si>
  <si>
    <t>H9</t>
  </si>
  <si>
    <t>H10</t>
  </si>
  <si>
    <t>H11</t>
  </si>
  <si>
    <t>H12</t>
  </si>
  <si>
    <r>
      <rPr>
        <sz val="10"/>
        <color indexed="8"/>
        <rFont val="宋体"/>
        <charset val="134"/>
      </rPr>
      <t>减：坏账准备</t>
    </r>
  </si>
  <si>
    <r>
      <rPr>
        <sz val="10"/>
        <color indexed="8"/>
        <rFont val="宋体"/>
        <charset val="134"/>
      </rPr>
      <t>减：评估风险损失</t>
    </r>
  </si>
  <si>
    <r>
      <rPr>
        <sz val="10"/>
        <rFont val="宋体"/>
        <charset val="134"/>
      </rPr>
      <t>应收账款净额</t>
    </r>
  </si>
  <si>
    <t>预付款项评估明细表</t>
  </si>
  <si>
    <r>
      <rPr>
        <sz val="10"/>
        <rFont val="宋体"/>
        <charset val="134"/>
      </rPr>
      <t>表</t>
    </r>
    <r>
      <rPr>
        <sz val="10"/>
        <rFont val="Times New Roman"/>
        <charset val="134"/>
      </rPr>
      <t>3-5</t>
    </r>
  </si>
  <si>
    <r>
      <rPr>
        <sz val="10"/>
        <rFont val="宋体"/>
        <charset val="134"/>
      </rPr>
      <t>收款单位名称（结算对象</t>
    </r>
    <r>
      <rPr>
        <sz val="10"/>
        <rFont val="Times New Roman"/>
        <charset val="134"/>
      </rPr>
      <t>)</t>
    </r>
  </si>
  <si>
    <r>
      <rPr>
        <sz val="10"/>
        <rFont val="宋体"/>
        <charset val="134"/>
      </rPr>
      <t>发生日期</t>
    </r>
  </si>
  <si>
    <r>
      <rPr>
        <sz val="10"/>
        <rFont val="宋体"/>
        <charset val="134"/>
      </rPr>
      <t>基准日汇率</t>
    </r>
  </si>
  <si>
    <t>I1</t>
  </si>
  <si>
    <t>I2</t>
  </si>
  <si>
    <t>I3</t>
  </si>
  <si>
    <t>I4</t>
  </si>
  <si>
    <t>I5</t>
  </si>
  <si>
    <t>I6</t>
  </si>
  <si>
    <t>I7</t>
  </si>
  <si>
    <t>I8</t>
  </si>
  <si>
    <t>I9</t>
  </si>
  <si>
    <t>I10</t>
  </si>
  <si>
    <t>I11</t>
  </si>
  <si>
    <t>I12</t>
  </si>
  <si>
    <t>I13</t>
  </si>
  <si>
    <t>I14</t>
  </si>
  <si>
    <t>I15</t>
  </si>
  <si>
    <t>I16</t>
  </si>
  <si>
    <r>
      <rPr>
        <sz val="10"/>
        <color indexed="8"/>
        <rFont val="宋体"/>
        <charset val="134"/>
      </rPr>
      <t>预付款项合计</t>
    </r>
  </si>
  <si>
    <r>
      <rPr>
        <sz val="10"/>
        <color indexed="8"/>
        <rFont val="宋体"/>
        <charset val="134"/>
      </rPr>
      <t>减：预付款项坏账准备</t>
    </r>
  </si>
  <si>
    <t>预付款项净额</t>
  </si>
  <si>
    <t>应收利息评估明细表</t>
  </si>
  <si>
    <r>
      <rPr>
        <sz val="10"/>
        <rFont val="宋体"/>
        <charset val="134"/>
      </rPr>
      <t>表</t>
    </r>
    <r>
      <rPr>
        <sz val="10"/>
        <rFont val="Times New Roman"/>
        <charset val="134"/>
      </rPr>
      <t>3-6</t>
    </r>
  </si>
  <si>
    <r>
      <rPr>
        <sz val="10"/>
        <rFont val="宋体"/>
        <charset val="134"/>
      </rPr>
      <t>本金</t>
    </r>
  </si>
  <si>
    <r>
      <rPr>
        <sz val="10"/>
        <rFont val="宋体"/>
        <charset val="134"/>
      </rPr>
      <t>利息所属期间</t>
    </r>
  </si>
  <si>
    <r>
      <rPr>
        <sz val="10"/>
        <rFont val="宋体"/>
        <charset val="134"/>
      </rPr>
      <t>利息率</t>
    </r>
    <r>
      <rPr>
        <sz val="10"/>
        <rFont val="Times New Roman"/>
        <charset val="134"/>
      </rPr>
      <t>%</t>
    </r>
  </si>
  <si>
    <t>J1</t>
  </si>
  <si>
    <t>J2</t>
  </si>
  <si>
    <t>J3</t>
  </si>
  <si>
    <t>J4</t>
  </si>
  <si>
    <t>J5</t>
  </si>
  <si>
    <t>J6</t>
  </si>
  <si>
    <t>J7</t>
  </si>
  <si>
    <t>J8</t>
  </si>
  <si>
    <t>J9</t>
  </si>
  <si>
    <t>J10</t>
  </si>
  <si>
    <t>J11</t>
  </si>
  <si>
    <t>J12</t>
  </si>
  <si>
    <t>J13</t>
  </si>
  <si>
    <t>J14</t>
  </si>
  <si>
    <t>J15</t>
  </si>
  <si>
    <t>J16</t>
  </si>
  <si>
    <t>J17</t>
  </si>
  <si>
    <t>J18</t>
  </si>
  <si>
    <t>J19</t>
  </si>
  <si>
    <t>J20</t>
  </si>
  <si>
    <t>J21</t>
  </si>
  <si>
    <t>J22</t>
  </si>
  <si>
    <r>
      <rPr>
        <sz val="10"/>
        <rFont val="宋体"/>
        <charset val="134"/>
      </rPr>
      <t>合</t>
    </r>
    <r>
      <rPr>
        <sz val="10"/>
        <rFont val="Times New Roman"/>
        <charset val="134"/>
      </rPr>
      <t xml:space="preserve">            </t>
    </r>
    <r>
      <rPr>
        <sz val="10"/>
        <rFont val="宋体"/>
        <charset val="134"/>
      </rPr>
      <t>计</t>
    </r>
  </si>
  <si>
    <t>应收股利（应收利润）评估明细表</t>
  </si>
  <si>
    <r>
      <rPr>
        <sz val="10"/>
        <rFont val="宋体"/>
        <charset val="134"/>
      </rPr>
      <t>表</t>
    </r>
    <r>
      <rPr>
        <sz val="10"/>
        <rFont val="Times New Roman"/>
        <charset val="134"/>
      </rPr>
      <t>3-7</t>
    </r>
  </si>
  <si>
    <r>
      <rPr>
        <sz val="10"/>
        <rFont val="宋体"/>
        <charset val="134"/>
      </rPr>
      <t>股利（利润）所属期间</t>
    </r>
  </si>
  <si>
    <t>K1</t>
  </si>
  <si>
    <t>K2</t>
  </si>
  <si>
    <t>K3</t>
  </si>
  <si>
    <t>K4</t>
  </si>
  <si>
    <t>K5</t>
  </si>
  <si>
    <t>K6</t>
  </si>
  <si>
    <t>K7</t>
  </si>
  <si>
    <t>K8</t>
  </si>
  <si>
    <t>K9</t>
  </si>
  <si>
    <t>K10</t>
  </si>
  <si>
    <t>K11</t>
  </si>
  <si>
    <t>K12</t>
  </si>
  <si>
    <t>K13</t>
  </si>
  <si>
    <t>K14</t>
  </si>
  <si>
    <t>K15</t>
  </si>
  <si>
    <t>K16</t>
  </si>
  <si>
    <t>K17</t>
  </si>
  <si>
    <t>K18</t>
  </si>
  <si>
    <t>K19</t>
  </si>
  <si>
    <t>K20</t>
  </si>
  <si>
    <t>其他应收款评估明细表</t>
  </si>
  <si>
    <r>
      <rPr>
        <sz val="10"/>
        <rFont val="宋体"/>
        <charset val="134"/>
      </rPr>
      <t>表</t>
    </r>
    <r>
      <rPr>
        <sz val="10"/>
        <rFont val="Times New Roman"/>
        <charset val="134"/>
      </rPr>
      <t>3-8</t>
    </r>
  </si>
  <si>
    <t>L1</t>
  </si>
  <si>
    <t>L2</t>
  </si>
  <si>
    <t>L3</t>
  </si>
  <si>
    <t>L4</t>
  </si>
  <si>
    <t>L5</t>
  </si>
  <si>
    <t>L6</t>
  </si>
  <si>
    <t>L7</t>
  </si>
  <si>
    <t>L8</t>
  </si>
  <si>
    <t>L9</t>
  </si>
  <si>
    <t>L10</t>
  </si>
  <si>
    <t>L11</t>
  </si>
  <si>
    <t>L12</t>
  </si>
  <si>
    <t>L13</t>
  </si>
  <si>
    <t>L14</t>
  </si>
  <si>
    <t>L15</t>
  </si>
  <si>
    <t>L16</t>
  </si>
  <si>
    <t>L17</t>
  </si>
  <si>
    <t>L18</t>
  </si>
  <si>
    <t>L19</t>
  </si>
  <si>
    <t>L20</t>
  </si>
  <si>
    <t>L21</t>
  </si>
  <si>
    <t>存货评估汇总表</t>
  </si>
  <si>
    <r>
      <rPr>
        <sz val="10"/>
        <rFont val="宋体"/>
        <charset val="134"/>
      </rPr>
      <t>表</t>
    </r>
    <r>
      <rPr>
        <sz val="10"/>
        <rFont val="Times New Roman"/>
        <charset val="134"/>
      </rPr>
      <t>3-9</t>
    </r>
  </si>
  <si>
    <t>计提减值准备金额</t>
  </si>
  <si>
    <t>3-9-1</t>
  </si>
  <si>
    <r>
      <rPr>
        <sz val="10"/>
        <rFont val="宋体"/>
        <charset val="134"/>
      </rPr>
      <t>材料采购（在途物资）</t>
    </r>
  </si>
  <si>
    <t>3-9-2</t>
  </si>
  <si>
    <r>
      <rPr>
        <sz val="10"/>
        <rFont val="宋体"/>
        <charset val="134"/>
      </rPr>
      <t>原材料</t>
    </r>
  </si>
  <si>
    <t>3-9-3</t>
  </si>
  <si>
    <r>
      <rPr>
        <sz val="10"/>
        <rFont val="宋体"/>
        <charset val="134"/>
      </rPr>
      <t>在库周转材料</t>
    </r>
  </si>
  <si>
    <t>3-9-4</t>
  </si>
  <si>
    <r>
      <rPr>
        <sz val="10"/>
        <rFont val="宋体"/>
        <charset val="134"/>
      </rPr>
      <t>委托加工物资</t>
    </r>
  </si>
  <si>
    <t>3-9-5</t>
  </si>
  <si>
    <r>
      <rPr>
        <sz val="10"/>
        <rFont val="宋体"/>
        <charset val="134"/>
      </rPr>
      <t>产成品（库存商品）</t>
    </r>
  </si>
  <si>
    <t>3-9-6</t>
  </si>
  <si>
    <r>
      <rPr>
        <sz val="10"/>
        <rFont val="宋体"/>
        <charset val="134"/>
      </rPr>
      <t>在产品（自制半成品）</t>
    </r>
  </si>
  <si>
    <t>3-9-7</t>
  </si>
  <si>
    <r>
      <rPr>
        <sz val="10"/>
        <rFont val="宋体"/>
        <charset val="134"/>
      </rPr>
      <t>发出商品</t>
    </r>
  </si>
  <si>
    <t>3-9-8</t>
  </si>
  <si>
    <r>
      <rPr>
        <sz val="10"/>
        <rFont val="宋体"/>
        <charset val="134"/>
      </rPr>
      <t>在用周转材料</t>
    </r>
  </si>
  <si>
    <t>3-9-9</t>
  </si>
  <si>
    <t>开发产品</t>
  </si>
  <si>
    <t>3-9-10</t>
  </si>
  <si>
    <t>开发成本</t>
  </si>
  <si>
    <t>3-9-11</t>
  </si>
  <si>
    <t>消耗性生物资产</t>
  </si>
  <si>
    <t>3-9-12</t>
  </si>
  <si>
    <r>
      <rPr>
        <sz val="10"/>
        <rFont val="宋体"/>
        <charset val="134"/>
      </rPr>
      <t>减：存货跌价准备</t>
    </r>
  </si>
  <si>
    <t>存货—材料采购（在途物资）评估明细表</t>
  </si>
  <si>
    <r>
      <rPr>
        <sz val="10"/>
        <rFont val="宋体"/>
        <charset val="134"/>
      </rPr>
      <t>表</t>
    </r>
    <r>
      <rPr>
        <sz val="10"/>
        <rFont val="Times New Roman"/>
        <charset val="134"/>
      </rPr>
      <t>3-9-1</t>
    </r>
  </si>
  <si>
    <r>
      <rPr>
        <sz val="10"/>
        <rFont val="宋体"/>
        <charset val="134"/>
      </rPr>
      <t>名称及规格型号</t>
    </r>
  </si>
  <si>
    <r>
      <rPr>
        <sz val="10"/>
        <rFont val="宋体"/>
        <charset val="134"/>
      </rPr>
      <t>计量单位</t>
    </r>
  </si>
  <si>
    <r>
      <rPr>
        <sz val="10"/>
        <rFont val="宋体"/>
        <charset val="134"/>
      </rPr>
      <t>数量</t>
    </r>
  </si>
  <si>
    <r>
      <rPr>
        <sz val="10"/>
        <rFont val="宋体"/>
        <charset val="134"/>
      </rPr>
      <t>单价</t>
    </r>
  </si>
  <si>
    <r>
      <rPr>
        <sz val="10"/>
        <rFont val="宋体"/>
        <charset val="134"/>
      </rPr>
      <t>金额</t>
    </r>
  </si>
  <si>
    <r>
      <rPr>
        <sz val="10"/>
        <rFont val="宋体"/>
        <charset val="134"/>
      </rPr>
      <t>实际数量</t>
    </r>
  </si>
  <si>
    <r>
      <rPr>
        <sz val="10"/>
        <rFont val="宋体"/>
        <charset val="134"/>
      </rPr>
      <t>评估单价</t>
    </r>
  </si>
  <si>
    <t>M1</t>
  </si>
  <si>
    <t>M2</t>
  </si>
  <si>
    <t>M3</t>
  </si>
  <si>
    <t>M4</t>
  </si>
  <si>
    <t>M5</t>
  </si>
  <si>
    <t>M6</t>
  </si>
  <si>
    <t>M7</t>
  </si>
  <si>
    <t>M8</t>
  </si>
  <si>
    <t>M9</t>
  </si>
  <si>
    <t>M10</t>
  </si>
  <si>
    <t>M11</t>
  </si>
  <si>
    <t>M12</t>
  </si>
  <si>
    <t>M13</t>
  </si>
  <si>
    <t>M14</t>
  </si>
  <si>
    <t>M15</t>
  </si>
  <si>
    <t>M16</t>
  </si>
  <si>
    <t>M17</t>
  </si>
  <si>
    <r>
      <rPr>
        <sz val="10"/>
        <color indexed="8"/>
        <rFont val="宋体"/>
        <charset val="134"/>
      </rPr>
      <t>材料采购（在途物资）合计</t>
    </r>
  </si>
  <si>
    <r>
      <rPr>
        <sz val="10"/>
        <color indexed="8"/>
        <rFont val="宋体"/>
        <charset val="134"/>
      </rPr>
      <t>减：材料采购（在途物资）跌价准备</t>
    </r>
  </si>
  <si>
    <t>材料采购（在途物资）净额</t>
  </si>
  <si>
    <t>存货—原材料评估明细表</t>
  </si>
  <si>
    <r>
      <rPr>
        <sz val="10"/>
        <rFont val="宋体"/>
        <charset val="134"/>
      </rPr>
      <t>表</t>
    </r>
    <r>
      <rPr>
        <sz val="10"/>
        <rFont val="Times New Roman"/>
        <charset val="134"/>
      </rPr>
      <t>3-9-2</t>
    </r>
  </si>
  <si>
    <r>
      <rPr>
        <sz val="10"/>
        <rFont val="宋体"/>
        <charset val="134"/>
      </rPr>
      <t>存放地点</t>
    </r>
  </si>
  <si>
    <r>
      <rPr>
        <sz val="10"/>
        <rFont val="宋体"/>
        <charset val="134"/>
      </rPr>
      <t>购进年月</t>
    </r>
  </si>
  <si>
    <r>
      <rPr>
        <sz val="10"/>
        <rFont val="宋体"/>
        <charset val="134"/>
      </rPr>
      <t>基准日近期单价</t>
    </r>
  </si>
  <si>
    <t>N1</t>
  </si>
  <si>
    <t>N2</t>
  </si>
  <si>
    <t>N3</t>
  </si>
  <si>
    <t>N4</t>
  </si>
  <si>
    <t>N5</t>
  </si>
  <si>
    <t>N6</t>
  </si>
  <si>
    <t>N7</t>
  </si>
  <si>
    <t>N8</t>
  </si>
  <si>
    <t>N9</t>
  </si>
  <si>
    <t>N10</t>
  </si>
  <si>
    <t>N11</t>
  </si>
  <si>
    <t>N12</t>
  </si>
  <si>
    <t>N13</t>
  </si>
  <si>
    <t>N14</t>
  </si>
  <si>
    <t>N15</t>
  </si>
  <si>
    <t>N16</t>
  </si>
  <si>
    <t>N17</t>
  </si>
  <si>
    <t>N18</t>
  </si>
  <si>
    <t>N19</t>
  </si>
  <si>
    <t>N20</t>
  </si>
  <si>
    <t>N21</t>
  </si>
  <si>
    <t>N22</t>
  </si>
  <si>
    <t>N23</t>
  </si>
  <si>
    <t>N24</t>
  </si>
  <si>
    <t>N25</t>
  </si>
  <si>
    <t>N26</t>
  </si>
  <si>
    <t>N27</t>
  </si>
  <si>
    <r>
      <rPr>
        <sz val="10"/>
        <color indexed="8"/>
        <rFont val="宋体"/>
        <charset val="134"/>
      </rPr>
      <t>原材料合计</t>
    </r>
  </si>
  <si>
    <r>
      <rPr>
        <sz val="10"/>
        <color indexed="8"/>
        <rFont val="宋体"/>
        <charset val="134"/>
      </rPr>
      <t>减：原材料跌价准备</t>
    </r>
  </si>
  <si>
    <t>原材料净额</t>
  </si>
  <si>
    <t>存货—在库周转材料评估明细表</t>
  </si>
  <si>
    <r>
      <rPr>
        <sz val="10"/>
        <rFont val="Times New Roman"/>
        <charset val="134"/>
      </rPr>
      <t xml:space="preserve"> </t>
    </r>
    <r>
      <rPr>
        <sz val="10"/>
        <rFont val="宋体"/>
        <charset val="134"/>
      </rPr>
      <t>表</t>
    </r>
    <r>
      <rPr>
        <sz val="10"/>
        <rFont val="Times New Roman"/>
        <charset val="134"/>
      </rPr>
      <t>3-9-3</t>
    </r>
  </si>
  <si>
    <t>O1</t>
  </si>
  <si>
    <t>O2</t>
  </si>
  <si>
    <t>O3</t>
  </si>
  <si>
    <t>O4</t>
  </si>
  <si>
    <t>O5</t>
  </si>
  <si>
    <t>O6</t>
  </si>
  <si>
    <t>O7</t>
  </si>
  <si>
    <t>O8</t>
  </si>
  <si>
    <t>O9</t>
  </si>
  <si>
    <t>O10</t>
  </si>
  <si>
    <t>O11</t>
  </si>
  <si>
    <t>O12</t>
  </si>
  <si>
    <t>O13</t>
  </si>
  <si>
    <t>O14</t>
  </si>
  <si>
    <t>O15</t>
  </si>
  <si>
    <t>O16</t>
  </si>
  <si>
    <t>O17</t>
  </si>
  <si>
    <t>O18</t>
  </si>
  <si>
    <t>O19</t>
  </si>
  <si>
    <t>O20</t>
  </si>
  <si>
    <t>O21</t>
  </si>
  <si>
    <r>
      <rPr>
        <sz val="10"/>
        <color indexed="8"/>
        <rFont val="宋体"/>
        <charset val="134"/>
      </rPr>
      <t>在用周转材料合计</t>
    </r>
  </si>
  <si>
    <r>
      <rPr>
        <sz val="10"/>
        <color indexed="8"/>
        <rFont val="宋体"/>
        <charset val="134"/>
      </rPr>
      <t>减：在用周转材料跌价准备</t>
    </r>
  </si>
  <si>
    <t>在用周转材料净额</t>
  </si>
  <si>
    <t>存货—委托加工物资评估明细表</t>
  </si>
  <si>
    <r>
      <rPr>
        <sz val="10"/>
        <rFont val="宋体"/>
        <charset val="134"/>
      </rPr>
      <t>表</t>
    </r>
    <r>
      <rPr>
        <sz val="10"/>
        <rFont val="Times New Roman"/>
        <charset val="134"/>
      </rPr>
      <t>3-9-4</t>
    </r>
  </si>
  <si>
    <r>
      <rPr>
        <sz val="10"/>
        <rFont val="宋体"/>
        <charset val="134"/>
      </rPr>
      <t>加工单位名称</t>
    </r>
  </si>
  <si>
    <t>P1</t>
  </si>
  <si>
    <t>P2</t>
  </si>
  <si>
    <t>P3</t>
  </si>
  <si>
    <t>P4</t>
  </si>
  <si>
    <t>P5</t>
  </si>
  <si>
    <t>P6</t>
  </si>
  <si>
    <t>P7</t>
  </si>
  <si>
    <t>P8</t>
  </si>
  <si>
    <t>P9</t>
  </si>
  <si>
    <t>P10</t>
  </si>
  <si>
    <t>P11</t>
  </si>
  <si>
    <t>P12</t>
  </si>
  <si>
    <t>P13</t>
  </si>
  <si>
    <t>P14</t>
  </si>
  <si>
    <t>P15</t>
  </si>
  <si>
    <t>P16</t>
  </si>
  <si>
    <t>P17</t>
  </si>
  <si>
    <r>
      <rPr>
        <sz val="10"/>
        <color indexed="8"/>
        <rFont val="宋体"/>
        <charset val="134"/>
      </rPr>
      <t>委托加工物资合计</t>
    </r>
  </si>
  <si>
    <r>
      <rPr>
        <sz val="10"/>
        <color indexed="8"/>
        <rFont val="宋体"/>
        <charset val="134"/>
      </rPr>
      <t>减：委托加工物资跌价准备</t>
    </r>
  </si>
  <si>
    <t>委托加工物资净额</t>
  </si>
  <si>
    <t>存货—产成品（库存商品、开发产品、农产品）评估明细表</t>
  </si>
  <si>
    <r>
      <rPr>
        <sz val="10"/>
        <rFont val="宋体"/>
        <charset val="134"/>
      </rPr>
      <t>表</t>
    </r>
    <r>
      <rPr>
        <sz val="10"/>
        <rFont val="Times New Roman"/>
        <charset val="134"/>
      </rPr>
      <t>3-9-5</t>
    </r>
  </si>
  <si>
    <r>
      <rPr>
        <sz val="10"/>
        <rFont val="宋体"/>
        <charset val="134"/>
      </rPr>
      <t>名</t>
    </r>
    <r>
      <rPr>
        <sz val="10"/>
        <rFont val="Times New Roman"/>
        <charset val="134"/>
      </rPr>
      <t xml:space="preserve">  </t>
    </r>
    <r>
      <rPr>
        <sz val="10"/>
        <rFont val="宋体"/>
        <charset val="134"/>
      </rPr>
      <t>称</t>
    </r>
  </si>
  <si>
    <r>
      <rPr>
        <sz val="10"/>
        <rFont val="宋体"/>
        <charset val="134"/>
      </rPr>
      <t>规格型号</t>
    </r>
  </si>
  <si>
    <r>
      <rPr>
        <sz val="10"/>
        <rFont val="宋体"/>
        <charset val="134"/>
      </rPr>
      <t>基准日不含增值税销售单价</t>
    </r>
  </si>
  <si>
    <r>
      <rPr>
        <sz val="10"/>
        <rFont val="宋体"/>
        <charset val="134"/>
      </rPr>
      <t>销售状态
畅销</t>
    </r>
    <r>
      <rPr>
        <sz val="10"/>
        <rFont val="Times New Roman"/>
        <charset val="134"/>
      </rPr>
      <t>/</t>
    </r>
    <r>
      <rPr>
        <sz val="10"/>
        <rFont val="宋体"/>
        <charset val="134"/>
      </rPr>
      <t>正常</t>
    </r>
    <r>
      <rPr>
        <sz val="10"/>
        <rFont val="Times New Roman"/>
        <charset val="134"/>
      </rPr>
      <t>/</t>
    </r>
    <r>
      <rPr>
        <sz val="10"/>
        <rFont val="宋体"/>
        <charset val="134"/>
      </rPr>
      <t>滞销</t>
    </r>
  </si>
  <si>
    <r>
      <rPr>
        <sz val="10"/>
        <rFont val="宋体"/>
        <charset val="134"/>
      </rPr>
      <t>计提减值准备金额</t>
    </r>
  </si>
  <si>
    <t>Q1</t>
  </si>
  <si>
    <t>Q2</t>
  </si>
  <si>
    <t>Q3</t>
  </si>
  <si>
    <t>Q4</t>
  </si>
  <si>
    <t>Q5</t>
  </si>
  <si>
    <t>Q6</t>
  </si>
  <si>
    <t>Q7</t>
  </si>
  <si>
    <t>Q8</t>
  </si>
  <si>
    <t>Q9</t>
  </si>
  <si>
    <t>Q10</t>
  </si>
  <si>
    <t>Q11</t>
  </si>
  <si>
    <t>Q12</t>
  </si>
  <si>
    <t>Q13</t>
  </si>
  <si>
    <t>Q14</t>
  </si>
  <si>
    <t>Q15</t>
  </si>
  <si>
    <t>Q16</t>
  </si>
  <si>
    <t>Q17</t>
  </si>
  <si>
    <r>
      <rPr>
        <sz val="10"/>
        <color indexed="8"/>
        <rFont val="宋体"/>
        <charset val="134"/>
      </rPr>
      <t>产成品（库存商品）合计</t>
    </r>
  </si>
  <si>
    <r>
      <rPr>
        <sz val="10"/>
        <color indexed="8"/>
        <rFont val="宋体"/>
        <charset val="134"/>
      </rPr>
      <t>减：产成品（库存商品）跌价准备</t>
    </r>
  </si>
  <si>
    <t>产成品（库存商品）净额</t>
  </si>
  <si>
    <t>存货—在产品（自制半成品）评估明细表</t>
  </si>
  <si>
    <r>
      <rPr>
        <sz val="10"/>
        <rFont val="宋体"/>
        <charset val="134"/>
      </rPr>
      <t>表</t>
    </r>
    <r>
      <rPr>
        <sz val="10"/>
        <rFont val="Times New Roman"/>
        <charset val="134"/>
      </rPr>
      <t>3-9-6</t>
    </r>
  </si>
  <si>
    <r>
      <rPr>
        <sz val="10"/>
        <rFont val="宋体"/>
        <charset val="134"/>
      </rPr>
      <t>完工程度</t>
    </r>
    <r>
      <rPr>
        <sz val="10"/>
        <rFont val="Times New Roman"/>
        <charset val="134"/>
      </rPr>
      <t>%</t>
    </r>
  </si>
  <si>
    <t>R1</t>
  </si>
  <si>
    <t>R2</t>
  </si>
  <si>
    <t>R3</t>
  </si>
  <si>
    <t>R4</t>
  </si>
  <si>
    <t>R5</t>
  </si>
  <si>
    <t>R6</t>
  </si>
  <si>
    <t>R7</t>
  </si>
  <si>
    <t>R8</t>
  </si>
  <si>
    <t>R9</t>
  </si>
  <si>
    <t>R10</t>
  </si>
  <si>
    <t>R11</t>
  </si>
  <si>
    <t>R12</t>
  </si>
  <si>
    <t>R13</t>
  </si>
  <si>
    <t>R14</t>
  </si>
  <si>
    <t>R15</t>
  </si>
  <si>
    <t>R16</t>
  </si>
  <si>
    <t>R17</t>
  </si>
  <si>
    <r>
      <rPr>
        <sz val="10"/>
        <color indexed="8"/>
        <rFont val="宋体"/>
        <charset val="134"/>
      </rPr>
      <t>在产品（自制半成品）合计</t>
    </r>
  </si>
  <si>
    <r>
      <rPr>
        <sz val="10"/>
        <color indexed="8"/>
        <rFont val="宋体"/>
        <charset val="134"/>
      </rPr>
      <t>减：在产品（自制半成品）跌价准备</t>
    </r>
  </si>
  <si>
    <t>在产品（自制半成品）净额</t>
  </si>
  <si>
    <t>存货—发出商品评估明细表</t>
  </si>
  <si>
    <r>
      <rPr>
        <sz val="10"/>
        <rFont val="宋体"/>
        <charset val="134"/>
      </rPr>
      <t>表</t>
    </r>
    <r>
      <rPr>
        <sz val="10"/>
        <rFont val="Times New Roman"/>
        <charset val="134"/>
      </rPr>
      <t>3-9-7</t>
    </r>
  </si>
  <si>
    <r>
      <rPr>
        <sz val="10"/>
        <rFont val="宋体"/>
        <charset val="134"/>
      </rPr>
      <t>商品名称</t>
    </r>
  </si>
  <si>
    <r>
      <rPr>
        <sz val="10"/>
        <rFont val="宋体"/>
        <charset val="134"/>
      </rPr>
      <t>对方单位名称</t>
    </r>
  </si>
  <si>
    <t>S1</t>
  </si>
  <si>
    <t>S2</t>
  </si>
  <si>
    <t>S3</t>
  </si>
  <si>
    <t>S4</t>
  </si>
  <si>
    <t>S5</t>
  </si>
  <si>
    <t>S6</t>
  </si>
  <si>
    <t>S7</t>
  </si>
  <si>
    <t>S8</t>
  </si>
  <si>
    <t>S9</t>
  </si>
  <si>
    <t>S10</t>
  </si>
  <si>
    <t>S11</t>
  </si>
  <si>
    <t>S12</t>
  </si>
  <si>
    <t>S13</t>
  </si>
  <si>
    <t>S14</t>
  </si>
  <si>
    <t>S15</t>
  </si>
  <si>
    <t>S16</t>
  </si>
  <si>
    <t>S17</t>
  </si>
  <si>
    <r>
      <rPr>
        <sz val="10"/>
        <color indexed="8"/>
        <rFont val="宋体"/>
        <charset val="134"/>
      </rPr>
      <t>发出商品合计</t>
    </r>
  </si>
  <si>
    <r>
      <rPr>
        <sz val="10"/>
        <color indexed="8"/>
        <rFont val="宋体"/>
        <charset val="134"/>
      </rPr>
      <t>减：发出商品跌价准备</t>
    </r>
  </si>
  <si>
    <t>发出商品净额</t>
  </si>
  <si>
    <t>存货—在用周转材料评估明细表</t>
  </si>
  <si>
    <r>
      <rPr>
        <sz val="10"/>
        <rFont val="宋体"/>
        <charset val="134"/>
      </rPr>
      <t>表</t>
    </r>
    <r>
      <rPr>
        <sz val="10"/>
        <rFont val="Times New Roman"/>
        <charset val="134"/>
      </rPr>
      <t>3-9-8</t>
    </r>
  </si>
  <si>
    <t>计量单位</t>
  </si>
  <si>
    <r>
      <rPr>
        <sz val="10"/>
        <rFont val="宋体"/>
        <charset val="134"/>
      </rPr>
      <t>启用日期</t>
    </r>
  </si>
  <si>
    <r>
      <rPr>
        <sz val="10"/>
        <rFont val="宋体"/>
        <charset val="134"/>
      </rPr>
      <t>原始入账价值</t>
    </r>
  </si>
  <si>
    <r>
      <rPr>
        <sz val="10"/>
        <rFont val="宋体"/>
        <charset val="134"/>
      </rPr>
      <t>账面价值（摊余价值）</t>
    </r>
  </si>
  <si>
    <r>
      <rPr>
        <sz val="10"/>
        <rFont val="宋体"/>
        <charset val="134"/>
      </rPr>
      <t>评估原价</t>
    </r>
  </si>
  <si>
    <r>
      <rPr>
        <sz val="10"/>
        <rFont val="宋体"/>
        <charset val="134"/>
      </rPr>
      <t>成新率</t>
    </r>
    <r>
      <rPr>
        <sz val="10"/>
        <rFont val="Times New Roman"/>
        <charset val="134"/>
      </rPr>
      <t>%</t>
    </r>
  </si>
  <si>
    <t>T1</t>
  </si>
  <si>
    <t>T2</t>
  </si>
  <si>
    <t>T3</t>
  </si>
  <si>
    <t>T4</t>
  </si>
  <si>
    <t>T5</t>
  </si>
  <si>
    <t>T6</t>
  </si>
  <si>
    <t>T7</t>
  </si>
  <si>
    <t>T8</t>
  </si>
  <si>
    <t>T9</t>
  </si>
  <si>
    <t>T10</t>
  </si>
  <si>
    <t>T11</t>
  </si>
  <si>
    <t>T12</t>
  </si>
  <si>
    <t>T13</t>
  </si>
  <si>
    <t>T14</t>
  </si>
  <si>
    <t>T15</t>
  </si>
  <si>
    <t>T16</t>
  </si>
  <si>
    <t>T17</t>
  </si>
  <si>
    <t>存货—开发产品评估明细表</t>
  </si>
  <si>
    <r>
      <rPr>
        <sz val="10"/>
        <rFont val="宋体"/>
        <charset val="134"/>
      </rPr>
      <t>表</t>
    </r>
    <r>
      <rPr>
        <sz val="10"/>
        <rFont val="Times New Roman"/>
        <charset val="134"/>
      </rPr>
      <t>3-9-9</t>
    </r>
  </si>
  <si>
    <r>
      <rPr>
        <sz val="10"/>
        <rFont val="宋体"/>
        <charset val="134"/>
      </rPr>
      <t>项目名称</t>
    </r>
  </si>
  <si>
    <t>土地证号或不动产权证书号</t>
  </si>
  <si>
    <r>
      <rPr>
        <sz val="10"/>
        <rFont val="宋体"/>
        <charset val="134"/>
      </rPr>
      <t>土地使用权人</t>
    </r>
  </si>
  <si>
    <r>
      <rPr>
        <sz val="10"/>
        <rFont val="宋体"/>
        <charset val="134"/>
      </rPr>
      <t>详细地址</t>
    </r>
  </si>
  <si>
    <t>土地用途</t>
  </si>
  <si>
    <r>
      <rPr>
        <sz val="10"/>
        <rFont val="宋体"/>
        <charset val="134"/>
      </rPr>
      <t>结构</t>
    </r>
  </si>
  <si>
    <r>
      <rPr>
        <sz val="10"/>
        <rFont val="宋体"/>
        <charset val="134"/>
      </rPr>
      <t>开工日期</t>
    </r>
  </si>
  <si>
    <r>
      <rPr>
        <sz val="10"/>
        <rFont val="宋体"/>
        <charset val="134"/>
      </rPr>
      <t>完工日期</t>
    </r>
  </si>
  <si>
    <t>建设用地规划</t>
  </si>
  <si>
    <t>建设工程规划</t>
  </si>
  <si>
    <t>建筑工程施工</t>
  </si>
  <si>
    <t>商品房预售</t>
  </si>
  <si>
    <r>
      <rPr>
        <sz val="10"/>
        <rFont val="宋体"/>
        <charset val="134"/>
      </rPr>
      <t>基准日留存面积（平方米，车位填写个数）</t>
    </r>
  </si>
  <si>
    <t>跌价准备金额</t>
  </si>
  <si>
    <t>账面净额</t>
  </si>
  <si>
    <r>
      <rPr>
        <sz val="10"/>
        <rFont val="宋体"/>
        <charset val="134"/>
      </rPr>
      <t>许可证号</t>
    </r>
  </si>
  <si>
    <r>
      <rPr>
        <sz val="10"/>
        <rFont val="宋体"/>
        <charset val="134"/>
      </rPr>
      <t>住宅</t>
    </r>
  </si>
  <si>
    <r>
      <rPr>
        <sz val="10"/>
        <rFont val="宋体"/>
        <charset val="134"/>
      </rPr>
      <t>商业</t>
    </r>
  </si>
  <si>
    <t>公共配套</t>
  </si>
  <si>
    <t>车位（个）</t>
  </si>
  <si>
    <t>幼儿园/菜市场</t>
  </si>
  <si>
    <r>
      <rPr>
        <sz val="10"/>
        <rFont val="宋体"/>
        <charset val="134"/>
      </rPr>
      <t>其他</t>
    </r>
  </si>
  <si>
    <t>U1</t>
  </si>
  <si>
    <t>U2</t>
  </si>
  <si>
    <t>U3</t>
  </si>
  <si>
    <t>U4</t>
  </si>
  <si>
    <t>U5</t>
  </si>
  <si>
    <t>U6</t>
  </si>
  <si>
    <t>U7</t>
  </si>
  <si>
    <t>U8</t>
  </si>
  <si>
    <t>U9</t>
  </si>
  <si>
    <t>U10</t>
  </si>
  <si>
    <t>U11</t>
  </si>
  <si>
    <t>U12</t>
  </si>
  <si>
    <t>U13</t>
  </si>
  <si>
    <t>U14</t>
  </si>
  <si>
    <t>U15</t>
  </si>
  <si>
    <t>U16</t>
  </si>
  <si>
    <t>U17</t>
  </si>
  <si>
    <r>
      <rPr>
        <sz val="10"/>
        <color indexed="8"/>
        <rFont val="宋体"/>
        <charset val="134"/>
      </rPr>
      <t>开发产品合计</t>
    </r>
  </si>
  <si>
    <r>
      <rPr>
        <sz val="10"/>
        <color indexed="8"/>
        <rFont val="宋体"/>
        <charset val="134"/>
      </rPr>
      <t>减：开发产品跌价准备</t>
    </r>
  </si>
  <si>
    <t>开发产品净额</t>
  </si>
  <si>
    <t>存货—开发成本评估明细表</t>
  </si>
  <si>
    <r>
      <rPr>
        <sz val="10"/>
        <rFont val="宋体"/>
        <charset val="134"/>
      </rPr>
      <t>表</t>
    </r>
    <r>
      <rPr>
        <sz val="10"/>
        <rFont val="Times New Roman"/>
        <charset val="134"/>
      </rPr>
      <t>3-9-10</t>
    </r>
  </si>
  <si>
    <t>土地使用权面积（平方米）</t>
  </si>
  <si>
    <r>
      <rPr>
        <sz val="10"/>
        <rFont val="宋体"/>
        <charset val="134"/>
      </rPr>
      <t>预计完工日期</t>
    </r>
  </si>
  <si>
    <t>预售</t>
  </si>
  <si>
    <t>基准日留存面积（平方米，车位填写个数）</t>
  </si>
  <si>
    <t>账面价值</t>
  </si>
  <si>
    <t>跌价准备</t>
  </si>
  <si>
    <t>评估价值</t>
  </si>
  <si>
    <r>
      <rPr>
        <sz val="10"/>
        <rFont val="宋体"/>
        <charset val="134"/>
      </rPr>
      <t>公共配套</t>
    </r>
  </si>
  <si>
    <t>V1</t>
  </si>
  <si>
    <t>V2</t>
  </si>
  <si>
    <t>V3</t>
  </si>
  <si>
    <t>V4</t>
  </si>
  <si>
    <t>V5</t>
  </si>
  <si>
    <t>V6</t>
  </si>
  <si>
    <t>V7</t>
  </si>
  <si>
    <t>V8</t>
  </si>
  <si>
    <t>V9</t>
  </si>
  <si>
    <t>V10</t>
  </si>
  <si>
    <t>V11</t>
  </si>
  <si>
    <t>V12</t>
  </si>
  <si>
    <t>V13</t>
  </si>
  <si>
    <t>V14</t>
  </si>
  <si>
    <t>V15</t>
  </si>
  <si>
    <t>V16</t>
  </si>
  <si>
    <t>V17</t>
  </si>
  <si>
    <r>
      <rPr>
        <sz val="10"/>
        <color indexed="8"/>
        <rFont val="宋体"/>
        <charset val="134"/>
      </rPr>
      <t>开发成本合计</t>
    </r>
  </si>
  <si>
    <r>
      <rPr>
        <sz val="10"/>
        <color indexed="8"/>
        <rFont val="宋体"/>
        <charset val="134"/>
      </rPr>
      <t>减：跌价准备</t>
    </r>
  </si>
  <si>
    <t>开发成本净额</t>
  </si>
  <si>
    <r>
      <rPr>
        <sz val="18"/>
        <rFont val="黑体"/>
        <charset val="134"/>
      </rPr>
      <t>存货</t>
    </r>
    <r>
      <rPr>
        <sz val="18"/>
        <rFont val="Arial Narrow"/>
        <charset val="134"/>
      </rPr>
      <t>—</t>
    </r>
    <r>
      <rPr>
        <sz val="18"/>
        <rFont val="黑体"/>
        <charset val="134"/>
      </rPr>
      <t>消耗性生物资产评估明细表</t>
    </r>
  </si>
  <si>
    <r>
      <rPr>
        <sz val="10"/>
        <rFont val="宋体"/>
        <charset val="134"/>
      </rPr>
      <t>表</t>
    </r>
    <r>
      <rPr>
        <sz val="10"/>
        <rFont val="Arial Narrow"/>
        <charset val="134"/>
      </rPr>
      <t>3-9-11</t>
    </r>
  </si>
  <si>
    <r>
      <rPr>
        <sz val="10"/>
        <rFont val="宋体"/>
        <charset val="134"/>
      </rPr>
      <t>名</t>
    </r>
    <r>
      <rPr>
        <sz val="10"/>
        <rFont val="Arial Narrow"/>
        <charset val="134"/>
      </rPr>
      <t xml:space="preserve">  </t>
    </r>
    <r>
      <rPr>
        <sz val="10"/>
        <rFont val="宋体"/>
        <charset val="134"/>
      </rPr>
      <t>称</t>
    </r>
  </si>
  <si>
    <r>
      <rPr>
        <sz val="10"/>
        <rFont val="宋体"/>
        <charset val="134"/>
      </rPr>
      <t>销售状态
畅销</t>
    </r>
    <r>
      <rPr>
        <sz val="10"/>
        <rFont val="Arial Narrow"/>
        <charset val="134"/>
      </rPr>
      <t>/</t>
    </r>
    <r>
      <rPr>
        <sz val="10"/>
        <rFont val="宋体"/>
        <charset val="134"/>
      </rPr>
      <t>正常</t>
    </r>
    <r>
      <rPr>
        <sz val="10"/>
        <rFont val="Arial Narrow"/>
        <charset val="134"/>
      </rPr>
      <t>/</t>
    </r>
    <r>
      <rPr>
        <sz val="10"/>
        <rFont val="宋体"/>
        <charset val="134"/>
      </rPr>
      <t>滞销</t>
    </r>
  </si>
  <si>
    <r>
      <rPr>
        <sz val="10"/>
        <rFont val="宋体"/>
        <charset val="134"/>
      </rPr>
      <t>增值率</t>
    </r>
    <r>
      <rPr>
        <sz val="10"/>
        <rFont val="Arial Narrow"/>
        <charset val="134"/>
      </rPr>
      <t>%</t>
    </r>
  </si>
  <si>
    <t>单价</t>
  </si>
  <si>
    <t>金额</t>
  </si>
  <si>
    <t>评估单价</t>
  </si>
  <si>
    <t>W1</t>
  </si>
  <si>
    <t>W2</t>
  </si>
  <si>
    <t>W3</t>
  </si>
  <si>
    <t>W4</t>
  </si>
  <si>
    <t>W5</t>
  </si>
  <si>
    <t>W6</t>
  </si>
  <si>
    <t>W7</t>
  </si>
  <si>
    <t>W8</t>
  </si>
  <si>
    <t>W9</t>
  </si>
  <si>
    <t>W10</t>
  </si>
  <si>
    <t>W11</t>
  </si>
  <si>
    <t>W12</t>
  </si>
  <si>
    <t>W13</t>
  </si>
  <si>
    <t>W14</t>
  </si>
  <si>
    <t>W15</t>
  </si>
  <si>
    <t>W16</t>
  </si>
  <si>
    <t>W17</t>
  </si>
  <si>
    <r>
      <rPr>
        <sz val="10"/>
        <color indexed="8"/>
        <rFont val="宋体"/>
        <charset val="134"/>
      </rPr>
      <t>消耗性生物资产合计</t>
    </r>
  </si>
  <si>
    <r>
      <rPr>
        <sz val="10"/>
        <color indexed="8"/>
        <rFont val="宋体"/>
        <charset val="134"/>
      </rPr>
      <t>减：消耗性生物资产跌价准备</t>
    </r>
  </si>
  <si>
    <t>消耗性生物资产净额</t>
  </si>
  <si>
    <t>存货——工程施工评估明细表</t>
  </si>
  <si>
    <r>
      <rPr>
        <sz val="10"/>
        <rFont val="宋体"/>
        <charset val="134"/>
      </rPr>
      <t>表</t>
    </r>
    <r>
      <rPr>
        <sz val="10"/>
        <rFont val="Times New Roman"/>
        <charset val="134"/>
      </rPr>
      <t>3-9-12</t>
    </r>
  </si>
  <si>
    <r>
      <rPr>
        <sz val="10"/>
        <rFont val="宋体"/>
        <charset val="134"/>
      </rPr>
      <t>合同金额</t>
    </r>
  </si>
  <si>
    <t>开工时间</t>
  </si>
  <si>
    <t>预计完工时间</t>
  </si>
  <si>
    <t>基准日完工程度%</t>
  </si>
  <si>
    <r>
      <rPr>
        <sz val="10"/>
        <rFont val="宋体"/>
        <charset val="134"/>
      </rPr>
      <t>预计</t>
    </r>
  </si>
  <si>
    <r>
      <rPr>
        <sz val="10"/>
        <rFont val="宋体"/>
        <charset val="134"/>
      </rPr>
      <t>已结转</t>
    </r>
  </si>
  <si>
    <r>
      <rPr>
        <sz val="10"/>
        <rFont val="宋体"/>
        <charset val="134"/>
      </rPr>
      <t>总成本</t>
    </r>
  </si>
  <si>
    <r>
      <rPr>
        <sz val="10"/>
        <rFont val="宋体"/>
        <charset val="134"/>
      </rPr>
      <t>收入</t>
    </r>
  </si>
  <si>
    <r>
      <rPr>
        <sz val="10"/>
        <rFont val="宋体"/>
        <charset val="134"/>
      </rPr>
      <t>材料费</t>
    </r>
  </si>
  <si>
    <t>人工费</t>
  </si>
  <si>
    <t>机械使用费</t>
  </si>
  <si>
    <r>
      <rPr>
        <sz val="10"/>
        <rFont val="Times New Roman"/>
        <charset val="134"/>
      </rPr>
      <t>QHSE</t>
    </r>
    <r>
      <rPr>
        <sz val="10"/>
        <rFont val="宋体"/>
        <charset val="134"/>
      </rPr>
      <t>费用</t>
    </r>
  </si>
  <si>
    <r>
      <rPr>
        <sz val="10"/>
        <rFont val="宋体"/>
        <charset val="134"/>
      </rPr>
      <t>运输费</t>
    </r>
  </si>
  <si>
    <r>
      <rPr>
        <sz val="10"/>
        <rFont val="宋体"/>
        <charset val="134"/>
      </rPr>
      <t>安装费</t>
    </r>
  </si>
  <si>
    <t>分包费</t>
  </si>
  <si>
    <r>
      <rPr>
        <sz val="10"/>
        <rFont val="宋体"/>
        <charset val="134"/>
      </rPr>
      <t>税金</t>
    </r>
  </si>
  <si>
    <t>制造费用</t>
  </si>
  <si>
    <r>
      <rPr>
        <sz val="10"/>
        <rFont val="宋体"/>
        <charset val="134"/>
      </rPr>
      <t>其他费用</t>
    </r>
  </si>
  <si>
    <r>
      <rPr>
        <sz val="10"/>
        <rFont val="宋体"/>
        <charset val="134"/>
      </rPr>
      <t>合同成本</t>
    </r>
  </si>
  <si>
    <r>
      <rPr>
        <sz val="10"/>
        <rFont val="宋体"/>
        <charset val="134"/>
      </rPr>
      <t>合同毛利</t>
    </r>
  </si>
  <si>
    <r>
      <rPr>
        <sz val="10"/>
        <rFont val="宋体"/>
        <charset val="134"/>
      </rPr>
      <t>工程结算</t>
    </r>
  </si>
  <si>
    <t>X1</t>
  </si>
  <si>
    <t>X2</t>
  </si>
  <si>
    <t>X3</t>
  </si>
  <si>
    <t>X4</t>
  </si>
  <si>
    <t>X5</t>
  </si>
  <si>
    <t>X6</t>
  </si>
  <si>
    <t>X7</t>
  </si>
  <si>
    <t>X8</t>
  </si>
  <si>
    <t>X9</t>
  </si>
  <si>
    <t>X10</t>
  </si>
  <si>
    <t>X11</t>
  </si>
  <si>
    <t>X12</t>
  </si>
  <si>
    <t>X13</t>
  </si>
  <si>
    <t>X14</t>
  </si>
  <si>
    <t>X15</t>
  </si>
  <si>
    <t>X16</t>
  </si>
  <si>
    <t>X17</t>
  </si>
  <si>
    <t>X18</t>
  </si>
  <si>
    <t>X19</t>
  </si>
  <si>
    <t>一年内到期的非流动资产评估明细表</t>
  </si>
  <si>
    <r>
      <rPr>
        <sz val="10"/>
        <rFont val="宋体"/>
        <charset val="134"/>
      </rPr>
      <t>表</t>
    </r>
    <r>
      <rPr>
        <sz val="10"/>
        <rFont val="Times New Roman"/>
        <charset val="134"/>
      </rPr>
      <t>3-10</t>
    </r>
  </si>
  <si>
    <r>
      <rPr>
        <sz val="10"/>
        <rFont val="宋体"/>
        <charset val="134"/>
      </rPr>
      <t>项目及内容</t>
    </r>
  </si>
  <si>
    <r>
      <rPr>
        <sz val="10"/>
        <rFont val="宋体"/>
        <charset val="134"/>
      </rPr>
      <t>结算内容</t>
    </r>
  </si>
  <si>
    <t>Y1</t>
  </si>
  <si>
    <t>Y2</t>
  </si>
  <si>
    <t>Y3</t>
  </si>
  <si>
    <t>Y4</t>
  </si>
  <si>
    <t>Y5</t>
  </si>
  <si>
    <t>Y6</t>
  </si>
  <si>
    <t>Y7</t>
  </si>
  <si>
    <t>Y8</t>
  </si>
  <si>
    <t>Y9</t>
  </si>
  <si>
    <t>Y10</t>
  </si>
  <si>
    <t>Y11</t>
  </si>
  <si>
    <t>Y12</t>
  </si>
  <si>
    <t>Y13</t>
  </si>
  <si>
    <t>Y14</t>
  </si>
  <si>
    <t>Y15</t>
  </si>
  <si>
    <t>Y16</t>
  </si>
  <si>
    <t>Y17</t>
  </si>
  <si>
    <t>Y18</t>
  </si>
  <si>
    <t>Y19</t>
  </si>
  <si>
    <t>Y20</t>
  </si>
  <si>
    <t>其他流动资产评估明细表</t>
  </si>
  <si>
    <r>
      <rPr>
        <sz val="10"/>
        <rFont val="宋体"/>
        <charset val="134"/>
      </rPr>
      <t>表</t>
    </r>
    <r>
      <rPr>
        <sz val="10"/>
        <rFont val="Times New Roman"/>
        <charset val="134"/>
      </rPr>
      <t>3-11</t>
    </r>
  </si>
  <si>
    <t>Z1</t>
  </si>
  <si>
    <t>Z2</t>
  </si>
  <si>
    <t>Z3</t>
  </si>
  <si>
    <t>Z4</t>
  </si>
  <si>
    <t>Z5</t>
  </si>
  <si>
    <t>Z6</t>
  </si>
  <si>
    <t>Z7</t>
  </si>
  <si>
    <t>Z8</t>
  </si>
  <si>
    <t>Z9</t>
  </si>
  <si>
    <t>Z10</t>
  </si>
  <si>
    <t>Z11</t>
  </si>
  <si>
    <t>Z12</t>
  </si>
  <si>
    <t>Z13</t>
  </si>
  <si>
    <t>Z14</t>
  </si>
  <si>
    <t>Z15</t>
  </si>
  <si>
    <t>Z16</t>
  </si>
  <si>
    <t>Z17</t>
  </si>
  <si>
    <t>Z18</t>
  </si>
  <si>
    <t>Z19</t>
  </si>
  <si>
    <t>Z20</t>
  </si>
  <si>
    <t>合同资产评估明细表</t>
  </si>
  <si>
    <r>
      <rPr>
        <sz val="10"/>
        <rFont val="宋体"/>
        <charset val="134"/>
      </rPr>
      <t>表</t>
    </r>
    <r>
      <rPr>
        <sz val="10"/>
        <rFont val="Times New Roman"/>
        <charset val="134"/>
      </rPr>
      <t>3-12</t>
    </r>
  </si>
  <si>
    <t>承担除信用风险之外的其他风险内容</t>
  </si>
  <si>
    <t>AA1</t>
  </si>
  <si>
    <t>AA2</t>
  </si>
  <si>
    <t>AA3</t>
  </si>
  <si>
    <t>AA4</t>
  </si>
  <si>
    <t>AA5</t>
  </si>
  <si>
    <t>AA6</t>
  </si>
  <si>
    <t>AA7</t>
  </si>
  <si>
    <t>AA8</t>
  </si>
  <si>
    <t>AA9</t>
  </si>
  <si>
    <t>AA10</t>
  </si>
  <si>
    <t>AA11</t>
  </si>
  <si>
    <t>AA12</t>
  </si>
  <si>
    <t>AA13</t>
  </si>
  <si>
    <t>AA14</t>
  </si>
  <si>
    <t>AA15</t>
  </si>
  <si>
    <t>AA16</t>
  </si>
  <si>
    <t>合同资产合计</t>
  </si>
  <si>
    <t>非流动资产评估汇总表</t>
  </si>
  <si>
    <r>
      <rPr>
        <sz val="10"/>
        <rFont val="宋体"/>
        <charset val="134"/>
      </rPr>
      <t>表</t>
    </r>
    <r>
      <rPr>
        <sz val="10"/>
        <rFont val="Times New Roman"/>
        <charset val="134"/>
      </rPr>
      <t>4</t>
    </r>
  </si>
  <si>
    <t>4-1</t>
  </si>
  <si>
    <t>4-2</t>
  </si>
  <si>
    <t>4-3</t>
  </si>
  <si>
    <t>4-4</t>
  </si>
  <si>
    <t>4-5</t>
  </si>
  <si>
    <t>4-6</t>
  </si>
  <si>
    <t>4-7</t>
  </si>
  <si>
    <t>4-8</t>
  </si>
  <si>
    <t>4-9</t>
  </si>
  <si>
    <t>4-10</t>
  </si>
  <si>
    <t>4-11</t>
  </si>
  <si>
    <t>4-12</t>
  </si>
  <si>
    <t>4-13</t>
  </si>
  <si>
    <t>4-14</t>
  </si>
  <si>
    <t>4-15</t>
  </si>
  <si>
    <t>4-16</t>
  </si>
  <si>
    <t>4-17</t>
  </si>
  <si>
    <t>可供出售金融资产评估汇总表</t>
  </si>
  <si>
    <r>
      <rPr>
        <sz val="10"/>
        <rFont val="宋体"/>
        <charset val="134"/>
      </rPr>
      <t>表</t>
    </r>
    <r>
      <rPr>
        <sz val="10"/>
        <rFont val="Times New Roman"/>
        <charset val="134"/>
      </rPr>
      <t>4-1</t>
    </r>
  </si>
  <si>
    <t>4-1-1</t>
  </si>
  <si>
    <r>
      <rPr>
        <sz val="10"/>
        <rFont val="宋体"/>
        <charset val="134"/>
      </rPr>
      <t>可供出售金融资产</t>
    </r>
    <r>
      <rPr>
        <sz val="10"/>
        <rFont val="Times New Roman"/>
        <charset val="134"/>
      </rPr>
      <t>-</t>
    </r>
    <r>
      <rPr>
        <sz val="10"/>
        <rFont val="宋体"/>
        <charset val="134"/>
      </rPr>
      <t>股票投资</t>
    </r>
  </si>
  <si>
    <t>4-1-2</t>
  </si>
  <si>
    <r>
      <rPr>
        <sz val="10"/>
        <rFont val="宋体"/>
        <charset val="134"/>
      </rPr>
      <t>可供出售金融资产</t>
    </r>
    <r>
      <rPr>
        <sz val="10"/>
        <rFont val="Times New Roman"/>
        <charset val="134"/>
      </rPr>
      <t>-</t>
    </r>
    <r>
      <rPr>
        <sz val="10"/>
        <rFont val="宋体"/>
        <charset val="134"/>
      </rPr>
      <t>债券投资</t>
    </r>
  </si>
  <si>
    <t>4-1-3</t>
  </si>
  <si>
    <r>
      <rPr>
        <sz val="10"/>
        <rFont val="宋体"/>
        <charset val="134"/>
      </rPr>
      <t>可供出售金融资产</t>
    </r>
    <r>
      <rPr>
        <sz val="10"/>
        <rFont val="Times New Roman"/>
        <charset val="134"/>
      </rPr>
      <t>-</t>
    </r>
    <r>
      <rPr>
        <sz val="10"/>
        <rFont val="宋体"/>
        <charset val="134"/>
      </rPr>
      <t>其他投资</t>
    </r>
  </si>
  <si>
    <t>可供出售金融资产—股票投资评估明细表</t>
  </si>
  <si>
    <r>
      <rPr>
        <sz val="10"/>
        <rFont val="宋体"/>
        <charset val="134"/>
      </rPr>
      <t>表</t>
    </r>
    <r>
      <rPr>
        <sz val="10"/>
        <rFont val="Times New Roman"/>
        <charset val="134"/>
      </rPr>
      <t>4-1-1</t>
    </r>
  </si>
  <si>
    <r>
      <rPr>
        <sz val="10"/>
        <rFont val="宋体"/>
        <charset val="134"/>
      </rPr>
      <t>股票性质</t>
    </r>
  </si>
  <si>
    <r>
      <rPr>
        <sz val="10"/>
        <rFont val="宋体"/>
        <charset val="134"/>
      </rPr>
      <t>基准日市价</t>
    </r>
  </si>
  <si>
    <r>
      <rPr>
        <sz val="10"/>
        <rFont val="宋体"/>
        <charset val="134"/>
      </rPr>
      <t>取得成本</t>
    </r>
  </si>
  <si>
    <t>AB1</t>
  </si>
  <si>
    <t>AB2</t>
  </si>
  <si>
    <t>AB3</t>
  </si>
  <si>
    <t>AB4</t>
  </si>
  <si>
    <t>AB5</t>
  </si>
  <si>
    <t>AB6</t>
  </si>
  <si>
    <t>AB7</t>
  </si>
  <si>
    <t>AB8</t>
  </si>
  <si>
    <t>AB9</t>
  </si>
  <si>
    <t>AB10</t>
  </si>
  <si>
    <t>AB11</t>
  </si>
  <si>
    <t>AB12</t>
  </si>
  <si>
    <t>AB13</t>
  </si>
  <si>
    <t>AB14</t>
  </si>
  <si>
    <t>AB15</t>
  </si>
  <si>
    <t>AB16</t>
  </si>
  <si>
    <t>AB17</t>
  </si>
  <si>
    <r>
      <rPr>
        <sz val="10"/>
        <color indexed="8"/>
        <rFont val="宋体"/>
        <charset val="134"/>
      </rPr>
      <t>合</t>
    </r>
    <r>
      <rPr>
        <sz val="10"/>
        <color indexed="8"/>
        <rFont val="Times New Roman"/>
        <charset val="134"/>
      </rPr>
      <t xml:space="preserve">    </t>
    </r>
    <r>
      <rPr>
        <sz val="10"/>
        <color indexed="8"/>
        <rFont val="宋体"/>
        <charset val="134"/>
      </rPr>
      <t>计</t>
    </r>
  </si>
  <si>
    <r>
      <rPr>
        <sz val="10"/>
        <color indexed="8"/>
        <rFont val="宋体"/>
        <charset val="134"/>
      </rPr>
      <t>减：减值准备</t>
    </r>
  </si>
  <si>
    <r>
      <rPr>
        <sz val="10"/>
        <rFont val="宋体"/>
        <charset val="134"/>
      </rPr>
      <t>净</t>
    </r>
    <r>
      <rPr>
        <sz val="10"/>
        <rFont val="Times New Roman"/>
        <charset val="134"/>
      </rPr>
      <t xml:space="preserve">    </t>
    </r>
    <r>
      <rPr>
        <sz val="10"/>
        <rFont val="宋体"/>
        <charset val="134"/>
      </rPr>
      <t>额</t>
    </r>
  </si>
  <si>
    <t>可供出售金融资产—债券投资评估明细表</t>
  </si>
  <si>
    <r>
      <rPr>
        <sz val="10"/>
        <rFont val="Times New Roman"/>
        <charset val="134"/>
      </rPr>
      <t xml:space="preserve"> </t>
    </r>
    <r>
      <rPr>
        <sz val="10"/>
        <rFont val="宋体"/>
        <charset val="134"/>
      </rPr>
      <t>表</t>
    </r>
    <r>
      <rPr>
        <sz val="10"/>
        <rFont val="Times New Roman"/>
        <charset val="134"/>
      </rPr>
      <t>4-1-2</t>
    </r>
  </si>
  <si>
    <r>
      <rPr>
        <sz val="10"/>
        <rFont val="宋体"/>
        <charset val="134"/>
      </rPr>
      <t>债券种类</t>
    </r>
  </si>
  <si>
    <r>
      <rPr>
        <sz val="10"/>
        <rFont val="宋体"/>
        <charset val="134"/>
      </rPr>
      <t>到期日</t>
    </r>
  </si>
  <si>
    <r>
      <rPr>
        <sz val="10"/>
        <rFont val="宋体"/>
        <charset val="134"/>
      </rPr>
      <t>成本（面值）</t>
    </r>
  </si>
  <si>
    <t>AC1</t>
  </si>
  <si>
    <t>AC2</t>
  </si>
  <si>
    <t>AC3</t>
  </si>
  <si>
    <t>AC4</t>
  </si>
  <si>
    <t>AC5</t>
  </si>
  <si>
    <t>AC6</t>
  </si>
  <si>
    <t>AC7</t>
  </si>
  <si>
    <t>AC8</t>
  </si>
  <si>
    <t>AC9</t>
  </si>
  <si>
    <t>AC10</t>
  </si>
  <si>
    <t>AC11</t>
  </si>
  <si>
    <t>AC12</t>
  </si>
  <si>
    <t>AC13</t>
  </si>
  <si>
    <t>AC14</t>
  </si>
  <si>
    <t>AC15</t>
  </si>
  <si>
    <t>AC16</t>
  </si>
  <si>
    <t>AC17</t>
  </si>
  <si>
    <t>可供出售金融资产—其他投资评估明细表</t>
  </si>
  <si>
    <r>
      <rPr>
        <sz val="10"/>
        <rFont val="宋体"/>
        <charset val="134"/>
      </rPr>
      <t>表</t>
    </r>
    <r>
      <rPr>
        <sz val="10"/>
        <rFont val="Times New Roman"/>
        <charset val="134"/>
      </rPr>
      <t>4-1-3</t>
    </r>
  </si>
  <si>
    <r>
      <rPr>
        <sz val="10"/>
        <rFont val="宋体"/>
        <charset val="134"/>
      </rPr>
      <t>金融资产名称</t>
    </r>
  </si>
  <si>
    <r>
      <rPr>
        <sz val="10"/>
        <rFont val="宋体"/>
        <charset val="134"/>
      </rPr>
      <t>金融资产代码</t>
    </r>
  </si>
  <si>
    <r>
      <rPr>
        <sz val="10"/>
        <rFont val="宋体"/>
        <charset val="134"/>
      </rPr>
      <t>持有数量</t>
    </r>
  </si>
  <si>
    <t>AD1</t>
  </si>
  <si>
    <t>AD2</t>
  </si>
  <si>
    <t>AD3</t>
  </si>
  <si>
    <t>AD4</t>
  </si>
  <si>
    <t>AD5</t>
  </si>
  <si>
    <t>AD6</t>
  </si>
  <si>
    <t>AD7</t>
  </si>
  <si>
    <t>AD8</t>
  </si>
  <si>
    <t>AD9</t>
  </si>
  <si>
    <t>AD10</t>
  </si>
  <si>
    <t>AD11</t>
  </si>
  <si>
    <t>AD12</t>
  </si>
  <si>
    <t>AD13</t>
  </si>
  <si>
    <t>AD14</t>
  </si>
  <si>
    <t>AD15</t>
  </si>
  <si>
    <t>AD16</t>
  </si>
  <si>
    <t>AD17</t>
  </si>
  <si>
    <t>持有至到期投资评估明细表</t>
  </si>
  <si>
    <r>
      <rPr>
        <sz val="10"/>
        <rFont val="宋体"/>
        <charset val="134"/>
      </rPr>
      <t>表</t>
    </r>
    <r>
      <rPr>
        <sz val="10"/>
        <rFont val="Times New Roman"/>
        <charset val="134"/>
      </rPr>
      <t>4-2</t>
    </r>
  </si>
  <si>
    <r>
      <rPr>
        <sz val="10"/>
        <rFont val="宋体"/>
        <charset val="134"/>
      </rPr>
      <t>投资类别</t>
    </r>
  </si>
  <si>
    <r>
      <rPr>
        <sz val="10"/>
        <rFont val="宋体"/>
        <charset val="134"/>
      </rPr>
      <t>投资成本</t>
    </r>
  </si>
  <si>
    <t>AE1</t>
  </si>
  <si>
    <t>AE2</t>
  </si>
  <si>
    <t>AE3</t>
  </si>
  <si>
    <t>AE4</t>
  </si>
  <si>
    <t>AE5</t>
  </si>
  <si>
    <t>AE6</t>
  </si>
  <si>
    <t>AE7</t>
  </si>
  <si>
    <t>AE8</t>
  </si>
  <si>
    <t>AE9</t>
  </si>
  <si>
    <t>AE10</t>
  </si>
  <si>
    <t>AE11</t>
  </si>
  <si>
    <t>AE12</t>
  </si>
  <si>
    <t>AE13</t>
  </si>
  <si>
    <t>AE14</t>
  </si>
  <si>
    <t>AE15</t>
  </si>
  <si>
    <t>AE16</t>
  </si>
  <si>
    <t>AE17</t>
  </si>
  <si>
    <r>
      <rPr>
        <sz val="10"/>
        <color indexed="8"/>
        <rFont val="宋体"/>
        <charset val="134"/>
      </rPr>
      <t>持有至到期投资资产合计</t>
    </r>
  </si>
  <si>
    <r>
      <rPr>
        <sz val="10"/>
        <rFont val="宋体"/>
        <charset val="134"/>
      </rPr>
      <t>持有至到期投资资产净额</t>
    </r>
  </si>
  <si>
    <t>·</t>
  </si>
  <si>
    <t>长期应收款评估明细表</t>
  </si>
  <si>
    <r>
      <rPr>
        <sz val="10"/>
        <rFont val="宋体"/>
        <charset val="134"/>
      </rPr>
      <t>表</t>
    </r>
    <r>
      <rPr>
        <sz val="10"/>
        <rFont val="Times New Roman"/>
        <charset val="134"/>
      </rPr>
      <t>4-3</t>
    </r>
  </si>
  <si>
    <t>AF1</t>
  </si>
  <si>
    <t>AF2</t>
  </si>
  <si>
    <t>AF3</t>
  </si>
  <si>
    <t>AF4</t>
  </si>
  <si>
    <t>AF5</t>
  </si>
  <si>
    <t>AF6</t>
  </si>
  <si>
    <t>AF7</t>
  </si>
  <si>
    <t>AF8</t>
  </si>
  <si>
    <t>AF9</t>
  </si>
  <si>
    <t>AF10</t>
  </si>
  <si>
    <t>AF11</t>
  </si>
  <si>
    <t>AF12</t>
  </si>
  <si>
    <t>AF13</t>
  </si>
  <si>
    <t>AF14</t>
  </si>
  <si>
    <t>AF15</t>
  </si>
  <si>
    <t>AF16</t>
  </si>
  <si>
    <t>AF17</t>
  </si>
  <si>
    <r>
      <rPr>
        <sz val="10"/>
        <color indexed="8"/>
        <rFont val="宋体"/>
        <charset val="134"/>
      </rPr>
      <t>长期应收款合计</t>
    </r>
  </si>
  <si>
    <r>
      <rPr>
        <sz val="10"/>
        <color indexed="8"/>
        <rFont val="宋体"/>
        <charset val="134"/>
      </rPr>
      <t>减：长期应收款坏账准备</t>
    </r>
  </si>
  <si>
    <r>
      <rPr>
        <sz val="10"/>
        <rFont val="宋体"/>
        <charset val="134"/>
      </rPr>
      <t>长期应收款净额</t>
    </r>
  </si>
  <si>
    <t>长期股权投资评估明细表</t>
  </si>
  <si>
    <r>
      <rPr>
        <sz val="10"/>
        <rFont val="宋体"/>
        <charset val="134"/>
      </rPr>
      <t>表</t>
    </r>
    <r>
      <rPr>
        <sz val="10"/>
        <rFont val="Times New Roman"/>
        <charset val="134"/>
      </rPr>
      <t>4-4</t>
    </r>
  </si>
  <si>
    <r>
      <rPr>
        <sz val="10"/>
        <rFont val="宋体"/>
        <charset val="134"/>
      </rPr>
      <t>协议投资期限</t>
    </r>
  </si>
  <si>
    <r>
      <rPr>
        <sz val="10"/>
        <rFont val="宋体"/>
        <charset val="134"/>
      </rPr>
      <t>持股比例（</t>
    </r>
    <r>
      <rPr>
        <sz val="10"/>
        <rFont val="Times New Roman"/>
        <charset val="134"/>
      </rPr>
      <t>%</t>
    </r>
    <r>
      <rPr>
        <sz val="10"/>
        <rFont val="宋体"/>
        <charset val="134"/>
      </rPr>
      <t>）</t>
    </r>
  </si>
  <si>
    <r>
      <rPr>
        <sz val="10"/>
        <rFont val="宋体"/>
        <charset val="134"/>
      </rPr>
      <t>是否控股</t>
    </r>
  </si>
  <si>
    <r>
      <rPr>
        <sz val="10"/>
        <rFont val="宋体"/>
        <charset val="134"/>
      </rPr>
      <t>核算方法</t>
    </r>
  </si>
  <si>
    <r>
      <rPr>
        <sz val="10"/>
        <rFont val="宋体"/>
        <charset val="134"/>
      </rPr>
      <t>被投资单位</t>
    </r>
    <r>
      <rPr>
        <sz val="10"/>
        <rFont val="Times New Roman"/>
        <charset val="134"/>
      </rPr>
      <t>100%</t>
    </r>
    <r>
      <rPr>
        <sz val="10"/>
        <rFont val="宋体"/>
        <charset val="134"/>
      </rPr>
      <t>股权评估结果</t>
    </r>
  </si>
  <si>
    <t>AG1</t>
  </si>
  <si>
    <t>AG2</t>
  </si>
  <si>
    <t>AG3</t>
  </si>
  <si>
    <t>AG4</t>
  </si>
  <si>
    <t>AG5</t>
  </si>
  <si>
    <t>AG6</t>
  </si>
  <si>
    <t>AG7</t>
  </si>
  <si>
    <t>AG8</t>
  </si>
  <si>
    <t>AG9</t>
  </si>
  <si>
    <t>AG10</t>
  </si>
  <si>
    <t>AG11</t>
  </si>
  <si>
    <t>AG12</t>
  </si>
  <si>
    <t>AG13</t>
  </si>
  <si>
    <t>AG14</t>
  </si>
  <si>
    <t>AG15</t>
  </si>
  <si>
    <t>AG16</t>
  </si>
  <si>
    <r>
      <rPr>
        <sz val="10"/>
        <color indexed="8"/>
        <rFont val="宋体"/>
        <charset val="134"/>
      </rPr>
      <t>减：长期股权投资减值准备</t>
    </r>
  </si>
  <si>
    <r>
      <rPr>
        <sz val="10"/>
        <rFont val="宋体"/>
        <charset val="134"/>
      </rPr>
      <t>长期股权投资净额</t>
    </r>
  </si>
  <si>
    <t>投资性房地产汇总表</t>
  </si>
  <si>
    <r>
      <rPr>
        <sz val="10"/>
        <rFont val="宋体"/>
        <charset val="134"/>
      </rPr>
      <t>表</t>
    </r>
    <r>
      <rPr>
        <sz val="10"/>
        <rFont val="Times New Roman"/>
        <charset val="134"/>
      </rPr>
      <t>4-5</t>
    </r>
  </si>
  <si>
    <t>4-5-1</t>
  </si>
  <si>
    <t>4-5-2</t>
  </si>
  <si>
    <t>4-5-3</t>
  </si>
  <si>
    <t>4-5-4</t>
  </si>
  <si>
    <t>投资性地产（公允计量）</t>
  </si>
  <si>
    <t>投资性房地产合计</t>
  </si>
  <si>
    <t>减：投资性房地产减值准备</t>
  </si>
  <si>
    <t>投资性房地产净额</t>
  </si>
  <si>
    <t>投资性房地产——房屋评估明细表（采用成本模式计量）</t>
  </si>
  <si>
    <r>
      <rPr>
        <sz val="10"/>
        <rFont val="宋体"/>
        <charset val="134"/>
      </rPr>
      <t>表</t>
    </r>
    <r>
      <rPr>
        <sz val="10"/>
        <rFont val="Times New Roman"/>
        <charset val="134"/>
      </rPr>
      <t>4-5-1</t>
    </r>
  </si>
  <si>
    <r>
      <rPr>
        <sz val="10"/>
        <rFont val="宋体"/>
        <charset val="134"/>
      </rPr>
      <t>房屋对应宗地信息</t>
    </r>
  </si>
  <si>
    <r>
      <rPr>
        <sz val="10"/>
        <rFont val="宋体"/>
        <charset val="134"/>
      </rPr>
      <t>房产证号</t>
    </r>
  </si>
  <si>
    <r>
      <rPr>
        <sz val="10"/>
        <rFont val="宋体"/>
        <charset val="134"/>
      </rPr>
      <t>房产证载权利人</t>
    </r>
  </si>
  <si>
    <r>
      <rPr>
        <sz val="10"/>
        <rFont val="宋体"/>
        <charset val="134"/>
      </rPr>
      <t>房屋名称</t>
    </r>
  </si>
  <si>
    <r>
      <rPr>
        <sz val="10"/>
        <rFont val="宋体"/>
        <charset val="134"/>
      </rPr>
      <t>来源（外购、自建、自用转入、存货转入等）</t>
    </r>
  </si>
  <si>
    <t>房产用途</t>
  </si>
  <si>
    <r>
      <rPr>
        <sz val="10"/>
        <rFont val="宋体"/>
        <charset val="134"/>
      </rPr>
      <t>建成
年月</t>
    </r>
  </si>
  <si>
    <r>
      <rPr>
        <sz val="10"/>
        <rFont val="宋体"/>
        <charset val="134"/>
      </rPr>
      <t>建筑面积
（</t>
    </r>
    <r>
      <rPr>
        <sz val="10"/>
        <rFont val="Times New Roman"/>
        <charset val="134"/>
      </rPr>
      <t>m</t>
    </r>
    <r>
      <rPr>
        <vertAlign val="superscript"/>
        <sz val="10"/>
        <rFont val="Times New Roman"/>
        <charset val="134"/>
      </rPr>
      <t>2</t>
    </r>
    <r>
      <rPr>
        <sz val="10"/>
        <rFont val="宋体"/>
        <charset val="134"/>
      </rPr>
      <t>）</t>
    </r>
  </si>
  <si>
    <r>
      <rPr>
        <sz val="10"/>
        <rFont val="宋体"/>
        <charset val="134"/>
      </rPr>
      <t xml:space="preserve">成本单价
</t>
    </r>
    <r>
      <rPr>
        <sz val="10"/>
        <rFont val="Times New Roman"/>
        <charset val="134"/>
      </rPr>
      <t>(</t>
    </r>
    <r>
      <rPr>
        <sz val="10"/>
        <rFont val="宋体"/>
        <charset val="134"/>
      </rPr>
      <t>元</t>
    </r>
    <r>
      <rPr>
        <sz val="10"/>
        <rFont val="Times New Roman"/>
        <charset val="134"/>
      </rPr>
      <t>/m</t>
    </r>
    <r>
      <rPr>
        <vertAlign val="superscript"/>
        <sz val="10"/>
        <rFont val="Times New Roman"/>
        <charset val="134"/>
      </rPr>
      <t>2</t>
    </r>
    <r>
      <rPr>
        <sz val="10"/>
        <rFont val="Times New Roman"/>
        <charset val="134"/>
      </rPr>
      <t>)</t>
    </r>
  </si>
  <si>
    <r>
      <rPr>
        <sz val="10"/>
        <rFont val="宋体"/>
        <charset val="134"/>
      </rPr>
      <t xml:space="preserve">评估单价
</t>
    </r>
    <r>
      <rPr>
        <sz val="10"/>
        <rFont val="Times New Roman"/>
        <charset val="134"/>
      </rPr>
      <t>(</t>
    </r>
    <r>
      <rPr>
        <sz val="10"/>
        <rFont val="宋体"/>
        <charset val="134"/>
      </rPr>
      <t>元</t>
    </r>
    <r>
      <rPr>
        <sz val="10"/>
        <rFont val="Times New Roman"/>
        <charset val="134"/>
      </rPr>
      <t>/m</t>
    </r>
    <r>
      <rPr>
        <vertAlign val="superscript"/>
        <sz val="10"/>
        <rFont val="Times New Roman"/>
        <charset val="134"/>
      </rPr>
      <t>2</t>
    </r>
    <r>
      <rPr>
        <sz val="10"/>
        <rFont val="Times New Roman"/>
        <charset val="134"/>
      </rPr>
      <t>)</t>
    </r>
  </si>
  <si>
    <r>
      <rPr>
        <sz val="10"/>
        <rFont val="宋体"/>
        <charset val="134"/>
      </rPr>
      <t>对应土地证号</t>
    </r>
  </si>
  <si>
    <r>
      <rPr>
        <sz val="10"/>
        <rFont val="宋体"/>
        <charset val="134"/>
      </rPr>
      <t>对应宗地名称</t>
    </r>
  </si>
  <si>
    <r>
      <rPr>
        <sz val="10"/>
        <rFont val="宋体"/>
        <charset val="134"/>
      </rPr>
      <t>宗地开发程度</t>
    </r>
  </si>
  <si>
    <r>
      <rPr>
        <sz val="10"/>
        <rFont val="宋体"/>
        <charset val="134"/>
      </rPr>
      <t>宗地位置</t>
    </r>
  </si>
  <si>
    <r>
      <rPr>
        <sz val="10"/>
        <rFont val="宋体"/>
        <charset val="134"/>
      </rPr>
      <t>宗地用途</t>
    </r>
  </si>
  <si>
    <r>
      <rPr>
        <sz val="10"/>
        <rFont val="宋体"/>
        <charset val="134"/>
      </rPr>
      <t>用地性质</t>
    </r>
  </si>
  <si>
    <r>
      <rPr>
        <sz val="10"/>
        <rFont val="宋体"/>
        <charset val="134"/>
      </rPr>
      <t>原值</t>
    </r>
  </si>
  <si>
    <r>
      <rPr>
        <sz val="10"/>
        <rFont val="宋体"/>
        <charset val="134"/>
      </rPr>
      <t>净值</t>
    </r>
  </si>
  <si>
    <t>AH1</t>
  </si>
  <si>
    <t>AH2</t>
  </si>
  <si>
    <t>AH3</t>
  </si>
  <si>
    <t>AH4</t>
  </si>
  <si>
    <t>AH5</t>
  </si>
  <si>
    <t>AH6</t>
  </si>
  <si>
    <t>AH7</t>
  </si>
  <si>
    <t>AH8</t>
  </si>
  <si>
    <t>AH9</t>
  </si>
  <si>
    <t>AH10</t>
  </si>
  <si>
    <t>AH11</t>
  </si>
  <si>
    <t>AH12</t>
  </si>
  <si>
    <t>AH13</t>
  </si>
  <si>
    <t>AH14</t>
  </si>
  <si>
    <t>AH15</t>
  </si>
  <si>
    <t>AH16</t>
  </si>
  <si>
    <t>AH17</t>
  </si>
  <si>
    <r>
      <rPr>
        <sz val="10"/>
        <color indexed="8"/>
        <rFont val="宋体"/>
        <charset val="134"/>
      </rPr>
      <t>投资性房地产－房屋合计</t>
    </r>
  </si>
  <si>
    <r>
      <rPr>
        <sz val="10"/>
        <color indexed="8"/>
        <rFont val="宋体"/>
        <charset val="134"/>
      </rPr>
      <t>减：投资性房地产减值准备</t>
    </r>
  </si>
  <si>
    <r>
      <rPr>
        <sz val="10"/>
        <rFont val="宋体"/>
        <charset val="134"/>
      </rPr>
      <t>投资性房地产－房屋净额</t>
    </r>
  </si>
  <si>
    <t>投资性房地产——房屋评估明细表（采用公允价值模式计量）</t>
  </si>
  <si>
    <r>
      <rPr>
        <sz val="10"/>
        <rFont val="宋体"/>
        <charset val="134"/>
      </rPr>
      <t>表</t>
    </r>
    <r>
      <rPr>
        <sz val="10"/>
        <rFont val="Times New Roman"/>
        <charset val="134"/>
      </rPr>
      <t>4-5-2</t>
    </r>
  </si>
  <si>
    <t>房产证载权利人</t>
  </si>
  <si>
    <t>建成
年月</t>
  </si>
  <si>
    <r>
      <rPr>
        <sz val="10"/>
        <rFont val="宋体"/>
        <charset val="134"/>
      </rPr>
      <t>原始入账价值</t>
    </r>
    <r>
      <rPr>
        <sz val="10"/>
        <rFont val="Times New Roman"/>
        <charset val="134"/>
      </rPr>
      <t xml:space="preserve"> 
</t>
    </r>
    <r>
      <rPr>
        <sz val="10"/>
        <rFont val="宋体"/>
        <charset val="134"/>
      </rPr>
      <t>（转入日公允价值）</t>
    </r>
  </si>
  <si>
    <t>AI1</t>
  </si>
  <si>
    <t>AI2</t>
  </si>
  <si>
    <t>AI3</t>
  </si>
  <si>
    <t>AI4</t>
  </si>
  <si>
    <t>AI5</t>
  </si>
  <si>
    <t>AI6</t>
  </si>
  <si>
    <t>AI7</t>
  </si>
  <si>
    <t>AI8</t>
  </si>
  <si>
    <t>AI9</t>
  </si>
  <si>
    <t>AI10</t>
  </si>
  <si>
    <t>AI11</t>
  </si>
  <si>
    <t>AI12</t>
  </si>
  <si>
    <t>AI13</t>
  </si>
  <si>
    <t>AI14</t>
  </si>
  <si>
    <t>AI15</t>
  </si>
  <si>
    <t>AI16</t>
  </si>
  <si>
    <t>AI17</t>
  </si>
  <si>
    <t>AI18</t>
  </si>
  <si>
    <t>AI19</t>
  </si>
  <si>
    <t>投资性房地产——土地使用权评估明细表（采用成本模式计量）</t>
  </si>
  <si>
    <r>
      <rPr>
        <sz val="10"/>
        <rFont val="宋体"/>
        <charset val="134"/>
      </rPr>
      <t>表</t>
    </r>
    <r>
      <rPr>
        <sz val="10"/>
        <rFont val="Times New Roman"/>
        <charset val="134"/>
      </rPr>
      <t>4-5-3</t>
    </r>
  </si>
  <si>
    <r>
      <rPr>
        <sz val="10"/>
        <rFont val="宋体"/>
        <charset val="134"/>
      </rPr>
      <t>土地权证编号</t>
    </r>
  </si>
  <si>
    <r>
      <rPr>
        <sz val="10"/>
        <rFont val="宋体"/>
        <charset val="134"/>
      </rPr>
      <t>宗地名称</t>
    </r>
  </si>
  <si>
    <r>
      <rPr>
        <sz val="10"/>
        <rFont val="宋体"/>
        <charset val="134"/>
      </rPr>
      <t>是否空地</t>
    </r>
  </si>
  <si>
    <r>
      <rPr>
        <sz val="10"/>
        <rFont val="宋体"/>
        <charset val="134"/>
      </rPr>
      <t>土地位置</t>
    </r>
  </si>
  <si>
    <r>
      <rPr>
        <sz val="10"/>
        <rFont val="宋体"/>
        <charset val="134"/>
      </rPr>
      <t>取得日期</t>
    </r>
  </si>
  <si>
    <r>
      <rPr>
        <sz val="10"/>
        <rFont val="宋体"/>
        <charset val="134"/>
      </rPr>
      <t>土地用途</t>
    </r>
  </si>
  <si>
    <r>
      <rPr>
        <sz val="10"/>
        <rFont val="宋体"/>
        <charset val="134"/>
      </rPr>
      <t>准用年限</t>
    </r>
  </si>
  <si>
    <r>
      <rPr>
        <sz val="10"/>
        <rFont val="宋体"/>
        <charset val="134"/>
      </rPr>
      <t>开发程度</t>
    </r>
  </si>
  <si>
    <r>
      <rPr>
        <sz val="10"/>
        <rFont val="宋体"/>
        <charset val="134"/>
      </rPr>
      <t>面积</t>
    </r>
    <r>
      <rPr>
        <sz val="10"/>
        <rFont val="Times New Roman"/>
        <charset val="134"/>
      </rPr>
      <t>(m</t>
    </r>
    <r>
      <rPr>
        <vertAlign val="superscript"/>
        <sz val="10"/>
        <rFont val="Times New Roman"/>
        <charset val="134"/>
      </rPr>
      <t>2</t>
    </r>
    <r>
      <rPr>
        <sz val="10"/>
        <rFont val="Times New Roman"/>
        <charset val="134"/>
      </rPr>
      <t>)</t>
    </r>
  </si>
  <si>
    <t>AJ1</t>
  </si>
  <si>
    <t>AJ2</t>
  </si>
  <si>
    <t>AJ3</t>
  </si>
  <si>
    <t>AJ4</t>
  </si>
  <si>
    <t>AJ5</t>
  </si>
  <si>
    <t>AJ6</t>
  </si>
  <si>
    <t>AJ7</t>
  </si>
  <si>
    <t>AJ8</t>
  </si>
  <si>
    <t>AJ9</t>
  </si>
  <si>
    <t>AJ10</t>
  </si>
  <si>
    <t>AJ11</t>
  </si>
  <si>
    <t>AJ12</t>
  </si>
  <si>
    <t>AJ13</t>
  </si>
  <si>
    <t>AJ14</t>
  </si>
  <si>
    <t>AJ15</t>
  </si>
  <si>
    <t>AJ16</t>
  </si>
  <si>
    <t>AJ17</t>
  </si>
  <si>
    <t>AJ18</t>
  </si>
  <si>
    <t>AJ19</t>
  </si>
  <si>
    <t>AJ20</t>
  </si>
  <si>
    <t>AJ21</t>
  </si>
  <si>
    <t>AJ22</t>
  </si>
  <si>
    <t>AJ23</t>
  </si>
  <si>
    <r>
      <rPr>
        <sz val="10"/>
        <color indexed="8"/>
        <rFont val="宋体"/>
        <charset val="134"/>
      </rPr>
      <t>投资性地产合计</t>
    </r>
  </si>
  <si>
    <r>
      <rPr>
        <sz val="10"/>
        <rFont val="宋体"/>
        <charset val="134"/>
      </rPr>
      <t>投资性地产净额</t>
    </r>
  </si>
  <si>
    <t>投资性房地产——土地使用权评估明细表（采用公允价值模式计量）</t>
  </si>
  <si>
    <r>
      <rPr>
        <sz val="10"/>
        <rFont val="宋体"/>
        <charset val="134"/>
      </rPr>
      <t>表</t>
    </r>
    <r>
      <rPr>
        <sz val="10"/>
        <rFont val="Times New Roman"/>
        <charset val="134"/>
      </rPr>
      <t>4-5-4</t>
    </r>
  </si>
  <si>
    <r>
      <rPr>
        <sz val="10"/>
        <rFont val="宋体"/>
        <charset val="134"/>
      </rPr>
      <t xml:space="preserve">面积
</t>
    </r>
    <r>
      <rPr>
        <sz val="10"/>
        <rFont val="Times New Roman"/>
        <charset val="134"/>
      </rPr>
      <t>(m</t>
    </r>
    <r>
      <rPr>
        <vertAlign val="superscript"/>
        <sz val="10"/>
        <rFont val="Times New Roman"/>
        <charset val="134"/>
      </rPr>
      <t>2</t>
    </r>
    <r>
      <rPr>
        <sz val="10"/>
        <rFont val="Times New Roman"/>
        <charset val="134"/>
      </rPr>
      <t>)</t>
    </r>
  </si>
  <si>
    <t>原始入账价值
（转入日公允价值）</t>
  </si>
  <si>
    <t>AK1</t>
  </si>
  <si>
    <t>AK2</t>
  </si>
  <si>
    <t>AK3</t>
  </si>
  <si>
    <t>AK4</t>
  </si>
  <si>
    <t>AK5</t>
  </si>
  <si>
    <t>AK6</t>
  </si>
  <si>
    <t>AK7</t>
  </si>
  <si>
    <t>AK8</t>
  </si>
  <si>
    <t>AK9</t>
  </si>
  <si>
    <t>AK10</t>
  </si>
  <si>
    <t>AK11</t>
  </si>
  <si>
    <t>AK12</t>
  </si>
  <si>
    <t>AK13</t>
  </si>
  <si>
    <t>AK14</t>
  </si>
  <si>
    <t>AK15</t>
  </si>
  <si>
    <t>AK16</t>
  </si>
  <si>
    <t>AK17</t>
  </si>
  <si>
    <t>AK18</t>
  </si>
  <si>
    <t>AK19</t>
  </si>
  <si>
    <t>AK20</t>
  </si>
  <si>
    <t>固定资产评估汇总表</t>
  </si>
  <si>
    <r>
      <rPr>
        <sz val="10"/>
        <rFont val="宋体"/>
        <charset val="134"/>
      </rPr>
      <t>评估基准日：</t>
    </r>
    <r>
      <rPr>
        <sz val="10"/>
        <rFont val="Times New Roman"/>
        <charset val="134"/>
      </rPr>
      <t>2019</t>
    </r>
    <r>
      <rPr>
        <sz val="10"/>
        <rFont val="宋体"/>
        <charset val="134"/>
      </rPr>
      <t>年</t>
    </r>
    <r>
      <rPr>
        <sz val="10"/>
        <rFont val="Times New Roman"/>
        <charset val="134"/>
      </rPr>
      <t>3</t>
    </r>
    <r>
      <rPr>
        <sz val="10"/>
        <rFont val="宋体"/>
        <charset val="134"/>
      </rPr>
      <t>月</t>
    </r>
    <r>
      <rPr>
        <sz val="10"/>
        <rFont val="Times New Roman"/>
        <charset val="134"/>
      </rPr>
      <t>10</t>
    </r>
    <r>
      <rPr>
        <sz val="10"/>
        <rFont val="宋体"/>
        <charset val="134"/>
      </rPr>
      <t>日</t>
    </r>
  </si>
  <si>
    <r>
      <rPr>
        <sz val="10"/>
        <rFont val="宋体"/>
        <charset val="134"/>
      </rPr>
      <t>表</t>
    </r>
    <r>
      <rPr>
        <sz val="10"/>
        <rFont val="Times New Roman"/>
        <charset val="134"/>
      </rPr>
      <t>4-6</t>
    </r>
  </si>
  <si>
    <r>
      <rPr>
        <sz val="10"/>
        <rFont val="宋体"/>
        <charset val="134"/>
      </rPr>
      <t>增值额</t>
    </r>
  </si>
  <si>
    <r>
      <rPr>
        <sz val="10"/>
        <color theme="0"/>
        <rFont val="宋体"/>
        <charset val="134"/>
      </rPr>
      <t>房屋建筑物类合计</t>
    </r>
  </si>
  <si>
    <t>4-6-1</t>
  </si>
  <si>
    <r>
      <rPr>
        <sz val="10"/>
        <color theme="0"/>
        <rFont val="宋体"/>
        <charset val="134"/>
      </rPr>
      <t>固定资产</t>
    </r>
    <r>
      <rPr>
        <sz val="10"/>
        <color theme="0"/>
        <rFont val="Times New Roman"/>
        <charset val="134"/>
      </rPr>
      <t>-</t>
    </r>
    <r>
      <rPr>
        <sz val="10"/>
        <color theme="0"/>
        <rFont val="宋体"/>
        <charset val="134"/>
      </rPr>
      <t>房屋建筑物</t>
    </r>
  </si>
  <si>
    <t>4-6-2</t>
  </si>
  <si>
    <r>
      <rPr>
        <sz val="10"/>
        <color theme="0"/>
        <rFont val="宋体"/>
        <charset val="134"/>
      </rPr>
      <t>固定资产</t>
    </r>
    <r>
      <rPr>
        <sz val="10"/>
        <color theme="0"/>
        <rFont val="Times New Roman"/>
        <charset val="134"/>
      </rPr>
      <t>-</t>
    </r>
    <r>
      <rPr>
        <sz val="10"/>
        <color theme="0"/>
        <rFont val="宋体"/>
        <charset val="134"/>
      </rPr>
      <t>构筑物及其他辅助设施</t>
    </r>
  </si>
  <si>
    <t>4-6-3</t>
  </si>
  <si>
    <r>
      <rPr>
        <sz val="10"/>
        <color theme="0"/>
        <rFont val="宋体"/>
        <charset val="134"/>
      </rPr>
      <t>固定资产</t>
    </r>
    <r>
      <rPr>
        <sz val="10"/>
        <color theme="0"/>
        <rFont val="Times New Roman"/>
        <charset val="134"/>
      </rPr>
      <t>-</t>
    </r>
    <r>
      <rPr>
        <sz val="10"/>
        <color theme="0"/>
        <rFont val="宋体"/>
        <charset val="134"/>
      </rPr>
      <t>管道及沟槽</t>
    </r>
  </si>
  <si>
    <t>4-6-4</t>
  </si>
  <si>
    <t>固定资产-井巷工程</t>
  </si>
  <si>
    <r>
      <rPr>
        <sz val="10"/>
        <color indexed="8"/>
        <rFont val="宋体"/>
        <charset val="134"/>
      </rPr>
      <t>设备类合计</t>
    </r>
  </si>
  <si>
    <t>4-6-5</t>
  </si>
  <si>
    <r>
      <rPr>
        <sz val="10"/>
        <color indexed="8"/>
        <rFont val="宋体"/>
        <charset val="134"/>
      </rPr>
      <t>固定资产</t>
    </r>
    <r>
      <rPr>
        <sz val="10"/>
        <color indexed="8"/>
        <rFont val="Times New Roman"/>
        <charset val="134"/>
      </rPr>
      <t>-</t>
    </r>
    <r>
      <rPr>
        <sz val="10"/>
        <color indexed="8"/>
        <rFont val="宋体"/>
        <charset val="134"/>
      </rPr>
      <t>机器设备</t>
    </r>
  </si>
  <si>
    <t>4-6-6</t>
  </si>
  <si>
    <r>
      <rPr>
        <sz val="10"/>
        <color theme="0"/>
        <rFont val="宋体"/>
        <charset val="134"/>
      </rPr>
      <t>固定资产</t>
    </r>
    <r>
      <rPr>
        <sz val="10"/>
        <color theme="0"/>
        <rFont val="Times New Roman"/>
        <charset val="134"/>
      </rPr>
      <t>-</t>
    </r>
    <r>
      <rPr>
        <sz val="10"/>
        <color theme="0"/>
        <rFont val="宋体"/>
        <charset val="134"/>
      </rPr>
      <t>车辆</t>
    </r>
  </si>
  <si>
    <t>4-6-7</t>
  </si>
  <si>
    <r>
      <rPr>
        <sz val="10"/>
        <color theme="0"/>
        <rFont val="宋体"/>
        <charset val="134"/>
      </rPr>
      <t>固定资产</t>
    </r>
    <r>
      <rPr>
        <sz val="10"/>
        <color theme="0"/>
        <rFont val="Times New Roman"/>
        <charset val="134"/>
      </rPr>
      <t>-</t>
    </r>
    <r>
      <rPr>
        <sz val="10"/>
        <color theme="0"/>
        <rFont val="宋体"/>
        <charset val="134"/>
      </rPr>
      <t>电子设备</t>
    </r>
  </si>
  <si>
    <t>4-6-8</t>
  </si>
  <si>
    <r>
      <rPr>
        <sz val="10"/>
        <color theme="0"/>
        <rFont val="宋体"/>
        <charset val="134"/>
      </rPr>
      <t>固定资产</t>
    </r>
    <r>
      <rPr>
        <sz val="10"/>
        <color theme="0"/>
        <rFont val="Times New Roman"/>
        <charset val="134"/>
      </rPr>
      <t>—</t>
    </r>
    <r>
      <rPr>
        <sz val="10"/>
        <color theme="0"/>
        <rFont val="宋体"/>
        <charset val="134"/>
      </rPr>
      <t>土地</t>
    </r>
  </si>
  <si>
    <t>4-6-9</t>
  </si>
  <si>
    <r>
      <rPr>
        <sz val="10"/>
        <color theme="0"/>
        <rFont val="宋体"/>
        <charset val="134"/>
      </rPr>
      <t>固定资产</t>
    </r>
    <r>
      <rPr>
        <sz val="10"/>
        <color theme="0"/>
        <rFont val="Times New Roman"/>
        <charset val="134"/>
      </rPr>
      <t>—</t>
    </r>
    <r>
      <rPr>
        <sz val="10"/>
        <color theme="0"/>
        <rFont val="宋体"/>
        <charset val="134"/>
      </rPr>
      <t>船舶</t>
    </r>
  </si>
  <si>
    <r>
      <rPr>
        <sz val="10"/>
        <color indexed="8"/>
        <rFont val="宋体"/>
        <charset val="134"/>
      </rPr>
      <t>固定资产合计</t>
    </r>
  </si>
  <si>
    <r>
      <rPr>
        <sz val="10"/>
        <rFont val="宋体"/>
        <charset val="134"/>
      </rPr>
      <t>减：固定资产减值准备</t>
    </r>
  </si>
  <si>
    <t>固定资产—房屋建筑物评估明细表</t>
  </si>
  <si>
    <r>
      <rPr>
        <sz val="10"/>
        <rFont val="宋体"/>
        <charset val="134"/>
      </rPr>
      <t>表</t>
    </r>
    <r>
      <rPr>
        <sz val="10"/>
        <rFont val="Times New Roman"/>
        <charset val="134"/>
      </rPr>
      <t>4-6-1</t>
    </r>
  </si>
  <si>
    <r>
      <rPr>
        <sz val="10"/>
        <rFont val="宋体"/>
        <charset val="134"/>
      </rPr>
      <t>资产编号</t>
    </r>
  </si>
  <si>
    <t>宗地编号</t>
  </si>
  <si>
    <t>所占宗地情况</t>
  </si>
  <si>
    <t>对应土地证号</t>
  </si>
  <si>
    <r>
      <rPr>
        <sz val="10"/>
        <rFont val="宋体"/>
        <charset val="134"/>
      </rPr>
      <t>建筑物名称</t>
    </r>
  </si>
  <si>
    <r>
      <rPr>
        <sz val="10"/>
        <rFont val="宋体"/>
        <charset val="134"/>
      </rPr>
      <t>檐高</t>
    </r>
    <r>
      <rPr>
        <sz val="10"/>
        <rFont val="Times New Roman"/>
        <charset val="134"/>
      </rPr>
      <t>(</t>
    </r>
    <r>
      <rPr>
        <sz val="10"/>
        <rFont val="宋体"/>
        <charset val="134"/>
      </rPr>
      <t>米</t>
    </r>
    <r>
      <rPr>
        <sz val="10"/>
        <rFont val="Times New Roman"/>
        <charset val="134"/>
      </rPr>
      <t>)</t>
    </r>
  </si>
  <si>
    <t>层数</t>
  </si>
  <si>
    <t>层高</t>
  </si>
  <si>
    <t>资产状况</t>
  </si>
  <si>
    <r>
      <rPr>
        <sz val="10"/>
        <rFont val="宋体"/>
        <charset val="134"/>
      </rPr>
      <t xml:space="preserve">建筑面积
</t>
    </r>
    <r>
      <rPr>
        <sz val="10"/>
        <rFont val="Times New Roman"/>
        <charset val="134"/>
      </rPr>
      <t>(m</t>
    </r>
    <r>
      <rPr>
        <vertAlign val="superscript"/>
        <sz val="10"/>
        <rFont val="Times New Roman"/>
        <charset val="134"/>
      </rPr>
      <t>2</t>
    </r>
    <r>
      <rPr>
        <sz val="10"/>
        <rFont val="Times New Roman"/>
        <charset val="134"/>
      </rPr>
      <t>)</t>
    </r>
  </si>
  <si>
    <r>
      <rPr>
        <sz val="10"/>
        <rFont val="宋体"/>
        <charset val="134"/>
      </rPr>
      <t>折旧年限</t>
    </r>
  </si>
  <si>
    <t>宗地面积</t>
  </si>
  <si>
    <t>宗地性质</t>
  </si>
  <si>
    <t>AL1</t>
  </si>
  <si>
    <t>AL2</t>
  </si>
  <si>
    <t>AL3</t>
  </si>
  <si>
    <t>AL4</t>
  </si>
  <si>
    <t>AL5</t>
  </si>
  <si>
    <t>AL6</t>
  </si>
  <si>
    <t>AL7</t>
  </si>
  <si>
    <t>AL8</t>
  </si>
  <si>
    <t>AL9</t>
  </si>
  <si>
    <t>AL10</t>
  </si>
  <si>
    <t>AL11</t>
  </si>
  <si>
    <t>AL12</t>
  </si>
  <si>
    <t>AL13</t>
  </si>
  <si>
    <t>AL14</t>
  </si>
  <si>
    <t>AL15</t>
  </si>
  <si>
    <t>AL16</t>
  </si>
  <si>
    <t>AL17</t>
  </si>
  <si>
    <r>
      <rPr>
        <sz val="10"/>
        <color indexed="8"/>
        <rFont val="宋体"/>
        <charset val="134"/>
      </rPr>
      <t>房屋建筑物合计</t>
    </r>
  </si>
  <si>
    <r>
      <rPr>
        <sz val="10"/>
        <color indexed="8"/>
        <rFont val="宋体"/>
        <charset val="134"/>
      </rPr>
      <t>减：房屋建筑物减值准备</t>
    </r>
  </si>
  <si>
    <r>
      <rPr>
        <sz val="10"/>
        <rFont val="宋体"/>
        <charset val="134"/>
      </rPr>
      <t>房屋建筑物净额</t>
    </r>
  </si>
  <si>
    <t>固定资产—构筑物及其他辅助设施评估明细表</t>
  </si>
  <si>
    <r>
      <rPr>
        <sz val="10"/>
        <rFont val="宋体"/>
        <charset val="134"/>
      </rPr>
      <t>表</t>
    </r>
    <r>
      <rPr>
        <sz val="10"/>
        <rFont val="Times New Roman"/>
        <charset val="134"/>
      </rPr>
      <t>4-6-2</t>
    </r>
  </si>
  <si>
    <r>
      <rPr>
        <sz val="10"/>
        <rFont val="Times New Roman"/>
        <charset val="134"/>
      </rPr>
      <t xml:space="preserve"> </t>
    </r>
    <r>
      <rPr>
        <sz val="10"/>
        <rFont val="宋体"/>
        <charset val="134"/>
      </rPr>
      <t>名称</t>
    </r>
  </si>
  <si>
    <t>材质或结构</t>
  </si>
  <si>
    <r>
      <rPr>
        <sz val="10"/>
        <rFont val="宋体"/>
        <charset val="134"/>
      </rPr>
      <t>规格尺寸</t>
    </r>
  </si>
  <si>
    <r>
      <rPr>
        <sz val="10"/>
        <rFont val="宋体"/>
        <charset val="134"/>
      </rPr>
      <t>建成年月</t>
    </r>
  </si>
  <si>
    <r>
      <rPr>
        <sz val="10"/>
        <rFont val="宋体"/>
        <charset val="134"/>
      </rPr>
      <t>评估单价</t>
    </r>
    <r>
      <rPr>
        <sz val="10"/>
        <rFont val="Times New Roman"/>
        <charset val="134"/>
      </rPr>
      <t>(</t>
    </r>
    <r>
      <rPr>
        <sz val="10"/>
        <rFont val="宋体"/>
        <charset val="134"/>
      </rPr>
      <t>元</t>
    </r>
    <r>
      <rPr>
        <sz val="10"/>
        <rFont val="Times New Roman"/>
        <charset val="134"/>
      </rPr>
      <t>/m</t>
    </r>
    <r>
      <rPr>
        <vertAlign val="superscript"/>
        <sz val="10"/>
        <rFont val="Times New Roman"/>
        <charset val="134"/>
      </rPr>
      <t>2</t>
    </r>
    <r>
      <rPr>
        <sz val="10"/>
        <rFont val="Times New Roman"/>
        <charset val="134"/>
      </rPr>
      <t>)</t>
    </r>
  </si>
  <si>
    <t>AM1</t>
  </si>
  <si>
    <t>AM2</t>
  </si>
  <si>
    <t>AM3</t>
  </si>
  <si>
    <t>AM4</t>
  </si>
  <si>
    <t>AM5</t>
  </si>
  <si>
    <t>AM6</t>
  </si>
  <si>
    <t>AM7</t>
  </si>
  <si>
    <t>AM8</t>
  </si>
  <si>
    <t>AM9</t>
  </si>
  <si>
    <t>AM10</t>
  </si>
  <si>
    <t>AM11</t>
  </si>
  <si>
    <t>AM12</t>
  </si>
  <si>
    <t>AM13</t>
  </si>
  <si>
    <t>AM14</t>
  </si>
  <si>
    <t>AM15</t>
  </si>
  <si>
    <t>AM16</t>
  </si>
  <si>
    <t>AM17</t>
  </si>
  <si>
    <r>
      <rPr>
        <sz val="10"/>
        <color indexed="8"/>
        <rFont val="宋体"/>
        <charset val="134"/>
      </rPr>
      <t>构筑物合计</t>
    </r>
  </si>
  <si>
    <r>
      <rPr>
        <sz val="10"/>
        <color indexed="8"/>
        <rFont val="宋体"/>
        <charset val="134"/>
      </rPr>
      <t>减：构筑物及其他辅助设施减值准备</t>
    </r>
  </si>
  <si>
    <r>
      <rPr>
        <sz val="10"/>
        <rFont val="宋体"/>
        <charset val="134"/>
      </rPr>
      <t>构筑物净额</t>
    </r>
  </si>
  <si>
    <t>固定资产—管道和沟槽评估明细表</t>
  </si>
  <si>
    <r>
      <rPr>
        <sz val="10"/>
        <rFont val="宋体"/>
        <charset val="134"/>
      </rPr>
      <t>表</t>
    </r>
    <r>
      <rPr>
        <sz val="10"/>
        <rFont val="Times New Roman"/>
        <charset val="134"/>
      </rPr>
      <t>4-6-3</t>
    </r>
  </si>
  <si>
    <r>
      <rPr>
        <sz val="10"/>
        <rFont val="宋体"/>
        <charset val="134"/>
      </rPr>
      <t>起讫地址</t>
    </r>
  </si>
  <si>
    <r>
      <rPr>
        <sz val="10"/>
        <rFont val="宋体"/>
        <charset val="134"/>
      </rPr>
      <t xml:space="preserve">长度
</t>
    </r>
    <r>
      <rPr>
        <sz val="10"/>
        <rFont val="Times New Roman"/>
        <charset val="134"/>
      </rPr>
      <t>(m)</t>
    </r>
  </si>
  <si>
    <r>
      <rPr>
        <sz val="10"/>
        <rFont val="宋体"/>
        <charset val="134"/>
      </rPr>
      <t xml:space="preserve">漕深
</t>
    </r>
    <r>
      <rPr>
        <sz val="10"/>
        <rFont val="Times New Roman"/>
        <charset val="134"/>
      </rPr>
      <t>(m)</t>
    </r>
  </si>
  <si>
    <r>
      <rPr>
        <sz val="10"/>
        <rFont val="宋体"/>
        <charset val="134"/>
      </rPr>
      <t>沟宽</t>
    </r>
    <r>
      <rPr>
        <sz val="10"/>
        <rFont val="Times New Roman"/>
        <charset val="134"/>
      </rPr>
      <t>*</t>
    </r>
    <r>
      <rPr>
        <sz val="10"/>
        <rFont val="宋体"/>
        <charset val="134"/>
      </rPr>
      <t>沟厚</t>
    </r>
    <r>
      <rPr>
        <sz val="10"/>
        <rFont val="Times New Roman"/>
        <charset val="134"/>
      </rPr>
      <t xml:space="preserve">(mm*mm)
</t>
    </r>
    <r>
      <rPr>
        <sz val="10"/>
        <rFont val="宋体"/>
        <charset val="134"/>
      </rPr>
      <t>管径</t>
    </r>
    <r>
      <rPr>
        <sz val="10"/>
        <rFont val="Times New Roman"/>
        <charset val="134"/>
      </rPr>
      <t>*</t>
    </r>
    <r>
      <rPr>
        <sz val="10"/>
        <rFont val="宋体"/>
        <charset val="134"/>
      </rPr>
      <t>壁厚</t>
    </r>
    <r>
      <rPr>
        <sz val="10"/>
        <rFont val="Times New Roman"/>
        <charset val="134"/>
      </rPr>
      <t>(mm*mm)</t>
    </r>
  </si>
  <si>
    <r>
      <rPr>
        <sz val="10"/>
        <rFont val="宋体"/>
        <charset val="134"/>
      </rPr>
      <t>材质</t>
    </r>
  </si>
  <si>
    <r>
      <rPr>
        <sz val="10"/>
        <rFont val="宋体"/>
        <charset val="134"/>
      </rPr>
      <t>绝缘方式</t>
    </r>
  </si>
  <si>
    <t>资产状态</t>
  </si>
  <si>
    <t>AN1</t>
  </si>
  <si>
    <t>AN2</t>
  </si>
  <si>
    <t>AN3</t>
  </si>
  <si>
    <t>AN4</t>
  </si>
  <si>
    <t>AN5</t>
  </si>
  <si>
    <t>AN6</t>
  </si>
  <si>
    <t>AN7</t>
  </si>
  <si>
    <t>AN8</t>
  </si>
  <si>
    <t>AN9</t>
  </si>
  <si>
    <t>AN10</t>
  </si>
  <si>
    <t>AN11</t>
  </si>
  <si>
    <t>AN12</t>
  </si>
  <si>
    <t>AN13</t>
  </si>
  <si>
    <t>AN14</t>
  </si>
  <si>
    <t>AN15</t>
  </si>
  <si>
    <t>AN16</t>
  </si>
  <si>
    <t>AN17</t>
  </si>
  <si>
    <r>
      <rPr>
        <sz val="10"/>
        <color indexed="8"/>
        <rFont val="宋体"/>
        <charset val="134"/>
      </rPr>
      <t>管道沟槽合计</t>
    </r>
  </si>
  <si>
    <r>
      <rPr>
        <sz val="10"/>
        <color indexed="8"/>
        <rFont val="宋体"/>
        <charset val="134"/>
      </rPr>
      <t>减：管道和沟槽减值准备</t>
    </r>
  </si>
  <si>
    <r>
      <rPr>
        <sz val="10"/>
        <rFont val="宋体"/>
        <charset val="134"/>
      </rPr>
      <t>管道沟槽净额</t>
    </r>
  </si>
  <si>
    <t>固定资产——井巷工程评估明细表</t>
  </si>
  <si>
    <r>
      <rPr>
        <sz val="10"/>
        <rFont val="宋体"/>
        <charset val="134"/>
      </rPr>
      <t>表</t>
    </r>
    <r>
      <rPr>
        <sz val="10"/>
        <rFont val="Times New Roman"/>
        <charset val="134"/>
      </rPr>
      <t>4-6-4</t>
    </r>
  </si>
  <si>
    <r>
      <rPr>
        <sz val="10"/>
        <rFont val="宋体"/>
        <charset val="134"/>
      </rPr>
      <t>井巷工程名称</t>
    </r>
  </si>
  <si>
    <r>
      <rPr>
        <sz val="10"/>
        <rFont val="宋体"/>
        <charset val="134"/>
      </rPr>
      <t>岩石硬度系数</t>
    </r>
  </si>
  <si>
    <r>
      <rPr>
        <sz val="10"/>
        <rFont val="宋体"/>
        <charset val="134"/>
      </rPr>
      <t>支护</t>
    </r>
  </si>
  <si>
    <r>
      <rPr>
        <sz val="10"/>
        <rFont val="宋体"/>
        <charset val="134"/>
      </rPr>
      <t xml:space="preserve">锚杆长度
</t>
    </r>
    <r>
      <rPr>
        <sz val="10"/>
        <rFont val="Times New Roman"/>
        <charset val="134"/>
      </rPr>
      <t>(M)</t>
    </r>
  </si>
  <si>
    <r>
      <rPr>
        <sz val="10"/>
        <rFont val="宋体"/>
        <charset val="134"/>
      </rPr>
      <t>锚杆数量
（根</t>
    </r>
    <r>
      <rPr>
        <sz val="10"/>
        <rFont val="Times New Roman"/>
        <charset val="134"/>
      </rPr>
      <t>/M</t>
    </r>
    <r>
      <rPr>
        <sz val="10"/>
        <rFont val="宋体"/>
        <charset val="134"/>
      </rPr>
      <t>）</t>
    </r>
  </si>
  <si>
    <r>
      <rPr>
        <sz val="10"/>
        <rFont val="宋体"/>
        <charset val="134"/>
      </rPr>
      <t xml:space="preserve">轨型
</t>
    </r>
    <r>
      <rPr>
        <sz val="10"/>
        <rFont val="Times New Roman"/>
        <charset val="134"/>
      </rPr>
      <t>(KG/M)</t>
    </r>
  </si>
  <si>
    <r>
      <rPr>
        <sz val="10"/>
        <rFont val="宋体"/>
        <charset val="134"/>
      </rPr>
      <t xml:space="preserve">轨距
</t>
    </r>
    <r>
      <rPr>
        <sz val="10"/>
        <rFont val="Times New Roman"/>
        <charset val="134"/>
      </rPr>
      <t>(MM)</t>
    </r>
  </si>
  <si>
    <r>
      <rPr>
        <sz val="10"/>
        <rFont val="宋体"/>
        <charset val="134"/>
      </rPr>
      <t>轨枕</t>
    </r>
  </si>
  <si>
    <r>
      <rPr>
        <sz val="10"/>
        <rFont val="宋体"/>
        <charset val="134"/>
      </rPr>
      <t xml:space="preserve">支护厚度
</t>
    </r>
    <r>
      <rPr>
        <sz val="10"/>
        <rFont val="Times New Roman"/>
        <charset val="134"/>
      </rPr>
      <t>(mm)</t>
    </r>
  </si>
  <si>
    <r>
      <rPr>
        <sz val="10"/>
        <rFont val="宋体"/>
        <charset val="134"/>
      </rPr>
      <t xml:space="preserve">掘进断面
</t>
    </r>
    <r>
      <rPr>
        <sz val="10"/>
        <rFont val="Times New Roman"/>
        <charset val="134"/>
      </rPr>
      <t>(m2)</t>
    </r>
  </si>
  <si>
    <r>
      <rPr>
        <sz val="10"/>
        <rFont val="宋体"/>
        <charset val="134"/>
      </rPr>
      <t>巷道倾角</t>
    </r>
  </si>
  <si>
    <r>
      <rPr>
        <sz val="10"/>
        <rFont val="宋体"/>
        <charset val="134"/>
      </rPr>
      <t xml:space="preserve">巷道长度
</t>
    </r>
    <r>
      <rPr>
        <sz val="10"/>
        <rFont val="Times New Roman"/>
        <charset val="134"/>
      </rPr>
      <t>(M)</t>
    </r>
  </si>
  <si>
    <r>
      <rPr>
        <sz val="10"/>
        <rFont val="宋体"/>
        <charset val="134"/>
      </rPr>
      <t xml:space="preserve">硐室体积
</t>
    </r>
    <r>
      <rPr>
        <sz val="10"/>
        <rFont val="Times New Roman"/>
        <charset val="134"/>
      </rPr>
      <t>(M3)</t>
    </r>
  </si>
  <si>
    <t>竣工年月</t>
  </si>
  <si>
    <r>
      <rPr>
        <sz val="10"/>
        <rFont val="宋体"/>
        <charset val="134"/>
      </rPr>
      <t>尚可使用年限</t>
    </r>
  </si>
  <si>
    <r>
      <rPr>
        <sz val="10"/>
        <rFont val="宋体"/>
        <charset val="134"/>
      </rPr>
      <t>方式</t>
    </r>
  </si>
  <si>
    <t>AO1</t>
  </si>
  <si>
    <t>AO2</t>
  </si>
  <si>
    <t>AO3</t>
  </si>
  <si>
    <t>AO4</t>
  </si>
  <si>
    <t>AO5</t>
  </si>
  <si>
    <t>AO6</t>
  </si>
  <si>
    <t>AO7</t>
  </si>
  <si>
    <t>AO8</t>
  </si>
  <si>
    <t>AO9</t>
  </si>
  <si>
    <t>AO10</t>
  </si>
  <si>
    <t>AO11</t>
  </si>
  <si>
    <t>AO12</t>
  </si>
  <si>
    <t>AO13</t>
  </si>
  <si>
    <t>AO14</t>
  </si>
  <si>
    <t>AO15</t>
  </si>
  <si>
    <t>AO16</t>
  </si>
  <si>
    <t>AO17</t>
  </si>
  <si>
    <r>
      <rPr>
        <sz val="10"/>
        <color indexed="8"/>
        <rFont val="宋体"/>
        <charset val="134"/>
      </rPr>
      <t>井巷工程合计</t>
    </r>
  </si>
  <si>
    <r>
      <rPr>
        <sz val="10"/>
        <color indexed="8"/>
        <rFont val="宋体"/>
        <charset val="134"/>
      </rPr>
      <t>减：井巷工程减值准备</t>
    </r>
  </si>
  <si>
    <t>井巷工程净额</t>
  </si>
  <si>
    <r>
      <rPr>
        <sz val="18"/>
        <rFont val="黑体"/>
        <charset val="134"/>
      </rPr>
      <t>固定资产</t>
    </r>
    <r>
      <rPr>
        <sz val="18"/>
        <rFont val="Arial Narrow"/>
        <charset val="134"/>
      </rPr>
      <t>—</t>
    </r>
    <r>
      <rPr>
        <sz val="18"/>
        <rFont val="黑体"/>
        <charset val="134"/>
      </rPr>
      <t>机器设备评估明细表</t>
    </r>
  </si>
  <si>
    <r>
      <rPr>
        <sz val="10"/>
        <rFont val="宋体"/>
        <charset val="134"/>
      </rPr>
      <t>评估基准日：</t>
    </r>
    <r>
      <rPr>
        <sz val="10"/>
        <rFont val="Arial Narrow"/>
        <charset val="134"/>
      </rPr>
      <t>2019</t>
    </r>
    <r>
      <rPr>
        <sz val="10"/>
        <rFont val="宋体"/>
        <charset val="134"/>
      </rPr>
      <t>年</t>
    </r>
    <r>
      <rPr>
        <sz val="10"/>
        <rFont val="Arial Narrow"/>
        <charset val="134"/>
      </rPr>
      <t>3</t>
    </r>
    <r>
      <rPr>
        <sz val="10"/>
        <rFont val="宋体"/>
        <charset val="134"/>
      </rPr>
      <t>月</t>
    </r>
    <r>
      <rPr>
        <sz val="10"/>
        <rFont val="Arial Narrow"/>
        <charset val="134"/>
      </rPr>
      <t>10</t>
    </r>
    <r>
      <rPr>
        <sz val="10"/>
        <rFont val="宋体"/>
        <charset val="134"/>
      </rPr>
      <t>日</t>
    </r>
  </si>
  <si>
    <t>产权持有单位：中国神华能源股份有限公司神东煤炭分公司</t>
  </si>
  <si>
    <r>
      <rPr>
        <sz val="10"/>
        <rFont val="宋体"/>
        <charset val="134"/>
      </rPr>
      <t>设备名称</t>
    </r>
  </si>
  <si>
    <r>
      <rPr>
        <sz val="10"/>
        <rFont val="宋体"/>
        <charset val="134"/>
      </rPr>
      <t>生产厂家</t>
    </r>
  </si>
  <si>
    <t>存放地点</t>
  </si>
  <si>
    <r>
      <rPr>
        <sz val="10"/>
        <rFont val="宋体"/>
        <charset val="134"/>
      </rPr>
      <t>皮带机自移机尾</t>
    </r>
  </si>
  <si>
    <t>ZY2300</t>
  </si>
  <si>
    <r>
      <rPr>
        <sz val="10"/>
        <color indexed="8"/>
        <rFont val="宋体"/>
        <charset val="134"/>
      </rPr>
      <t>张家口煤矿机械有限责任公司</t>
    </r>
  </si>
  <si>
    <r>
      <rPr>
        <sz val="10"/>
        <color indexed="8"/>
        <rFont val="宋体"/>
        <charset val="134"/>
      </rPr>
      <t>台</t>
    </r>
  </si>
  <si>
    <r>
      <rPr>
        <sz val="10"/>
        <color theme="1"/>
        <rFont val="宋体"/>
        <charset val="134"/>
      </rPr>
      <t>维修二厂二期场地</t>
    </r>
  </si>
  <si>
    <r>
      <rPr>
        <sz val="10"/>
        <rFont val="宋体"/>
        <charset val="134"/>
      </rPr>
      <t>煤矿用带式转载机</t>
    </r>
  </si>
  <si>
    <t>DZQ100/100/40</t>
  </si>
  <si>
    <r>
      <rPr>
        <sz val="10"/>
        <color indexed="8"/>
        <rFont val="宋体"/>
        <charset val="134"/>
      </rPr>
      <t>煤炭科学研究总院太原分院</t>
    </r>
  </si>
  <si>
    <r>
      <rPr>
        <sz val="10"/>
        <rFont val="宋体"/>
        <charset val="134"/>
      </rPr>
      <t>专业化基地露天场地</t>
    </r>
  </si>
  <si>
    <t>标段三十一</t>
  </si>
  <si>
    <t>台</t>
  </si>
  <si>
    <t>影响资产处置变现的因素</t>
  </si>
  <si>
    <t>现状条件</t>
  </si>
  <si>
    <t>影响程度</t>
  </si>
  <si>
    <t>满分</t>
  </si>
  <si>
    <r>
      <rPr>
        <sz val="10"/>
        <color rgb="FF000000"/>
        <rFont val="宋体"/>
        <charset val="134"/>
      </rPr>
      <t>分值</t>
    </r>
    <r>
      <rPr>
        <sz val="10"/>
        <color rgb="FF000000"/>
        <rFont val="Arial Narrow"/>
        <charset val="134"/>
      </rPr>
      <t>%</t>
    </r>
  </si>
  <si>
    <t>产权完整性影响</t>
  </si>
  <si>
    <t>基本完整</t>
  </si>
  <si>
    <t>　完整</t>
  </si>
  <si>
    <t>社会需求及当前政策影响</t>
  </si>
  <si>
    <t>较大，需要采煤高度、煤层厚度符合才可使用</t>
  </si>
  <si>
    <t>设备类型的影响</t>
  </si>
  <si>
    <t>通用？专用？是否可拆卸？</t>
  </si>
  <si>
    <t>专用，不可拆卸</t>
  </si>
  <si>
    <t>设备质量的影响</t>
  </si>
  <si>
    <t>好、一般、较差</t>
  </si>
  <si>
    <t>　好</t>
  </si>
  <si>
    <t>拟处置方式（是否能单独处置）影响</t>
  </si>
  <si>
    <t>能不能</t>
  </si>
  <si>
    <t>　能</t>
  </si>
  <si>
    <t>处置时间要求</t>
  </si>
  <si>
    <t>时间要求紧</t>
  </si>
  <si>
    <t>一般</t>
  </si>
  <si>
    <t>变现率</t>
  </si>
  <si>
    <t>固定资产—机器设备评估明细表</t>
  </si>
  <si>
    <r>
      <rPr>
        <sz val="10"/>
        <rFont val="宋体"/>
        <charset val="134"/>
      </rPr>
      <t>表</t>
    </r>
    <r>
      <rPr>
        <sz val="10"/>
        <rFont val="Times New Roman"/>
        <charset val="134"/>
      </rPr>
      <t>4-6-5</t>
    </r>
  </si>
  <si>
    <r>
      <rPr>
        <sz val="10"/>
        <rFont val="宋体"/>
        <charset val="134"/>
      </rPr>
      <t>设备材质</t>
    </r>
  </si>
  <si>
    <r>
      <rPr>
        <sz val="10"/>
        <rFont val="宋体"/>
        <charset val="134"/>
      </rPr>
      <t>设备重量（</t>
    </r>
    <r>
      <rPr>
        <sz val="10"/>
        <rFont val="Times New Roman"/>
        <charset val="134"/>
      </rPr>
      <t>T</t>
    </r>
    <r>
      <rPr>
        <sz val="10"/>
        <rFont val="宋体"/>
        <charset val="134"/>
      </rPr>
      <t>）</t>
    </r>
  </si>
  <si>
    <r>
      <rPr>
        <sz val="10"/>
        <rFont val="宋体"/>
        <charset val="134"/>
      </rPr>
      <t>购置日期</t>
    </r>
  </si>
  <si>
    <r>
      <rPr>
        <sz val="10"/>
        <rFont val="宋体"/>
        <charset val="134"/>
      </rPr>
      <t>设备近期市场价格</t>
    </r>
  </si>
  <si>
    <r>
      <rPr>
        <sz val="10"/>
        <rFont val="宋体"/>
        <charset val="134"/>
      </rPr>
      <t>近期价格内涵</t>
    </r>
  </si>
  <si>
    <t>1</t>
  </si>
  <si>
    <t>42194105A090093</t>
  </si>
  <si>
    <t>液压支架</t>
  </si>
  <si>
    <t>2*4319KN</t>
  </si>
  <si>
    <t>美国比塞洛斯(Bucyrus DBT)公司</t>
  </si>
  <si>
    <t>报废</t>
  </si>
  <si>
    <t>维修二厂龙门吊场地</t>
  </si>
  <si>
    <t>2002-01-02</t>
  </si>
  <si>
    <t>AP1</t>
  </si>
  <si>
    <t>2</t>
  </si>
  <si>
    <t>42194105A090094</t>
  </si>
  <si>
    <t>AP2</t>
  </si>
  <si>
    <t>3</t>
  </si>
  <si>
    <t>42194105A090095</t>
  </si>
  <si>
    <t>AP3</t>
  </si>
  <si>
    <t>4</t>
  </si>
  <si>
    <t>42194105A090096</t>
  </si>
  <si>
    <t>AP4</t>
  </si>
  <si>
    <t>5</t>
  </si>
  <si>
    <t>42194105A090097</t>
  </si>
  <si>
    <t>AP5</t>
  </si>
  <si>
    <t>6</t>
  </si>
  <si>
    <t>42194105A090098</t>
  </si>
  <si>
    <t>AP6</t>
  </si>
  <si>
    <t>7</t>
  </si>
  <si>
    <t>42194105A090099</t>
  </si>
  <si>
    <t>AP7</t>
  </si>
  <si>
    <t>8</t>
  </si>
  <si>
    <t>42194105A090100</t>
  </si>
  <si>
    <t>AP8</t>
  </si>
  <si>
    <t>9</t>
  </si>
  <si>
    <t>42194105A090101</t>
  </si>
  <si>
    <t>AP9</t>
  </si>
  <si>
    <t>10</t>
  </si>
  <si>
    <t>42194105A090102</t>
  </si>
  <si>
    <t>AP10</t>
  </si>
  <si>
    <t>11</t>
  </si>
  <si>
    <t>42194105A090103</t>
  </si>
  <si>
    <t>AP11</t>
  </si>
  <si>
    <t>12</t>
  </si>
  <si>
    <t>42194105A090104</t>
  </si>
  <si>
    <t>AP12</t>
  </si>
  <si>
    <t>13</t>
  </si>
  <si>
    <t>42194105A090105</t>
  </si>
  <si>
    <t>AP13</t>
  </si>
  <si>
    <t>14</t>
  </si>
  <si>
    <t>42194105A090106</t>
  </si>
  <si>
    <t>AP14</t>
  </si>
  <si>
    <t>15</t>
  </si>
  <si>
    <t>42194105A090107</t>
  </si>
  <si>
    <t>AP15</t>
  </si>
  <si>
    <t>16</t>
  </si>
  <si>
    <t>42194105A090108</t>
  </si>
  <si>
    <t>AP16</t>
  </si>
  <si>
    <t>17</t>
  </si>
  <si>
    <t>42194105A090109</t>
  </si>
  <si>
    <t>AP17</t>
  </si>
  <si>
    <t>18</t>
  </si>
  <si>
    <t>42194105A090110</t>
  </si>
  <si>
    <t>AP18</t>
  </si>
  <si>
    <t>19</t>
  </si>
  <si>
    <t>42194105A090112</t>
  </si>
  <si>
    <t>AP19</t>
  </si>
  <si>
    <t>20</t>
  </si>
  <si>
    <t>42194105A090113</t>
  </si>
  <si>
    <t>AP20</t>
  </si>
  <si>
    <t>21</t>
  </si>
  <si>
    <t>42194105A090114</t>
  </si>
  <si>
    <t>AP21</t>
  </si>
  <si>
    <t>22</t>
  </si>
  <si>
    <t>42194105A090115</t>
  </si>
  <si>
    <t>AP22</t>
  </si>
  <si>
    <t>23</t>
  </si>
  <si>
    <t>42194105A090116</t>
  </si>
  <si>
    <t>AP23</t>
  </si>
  <si>
    <t>24</t>
  </si>
  <si>
    <t>42194105A090117</t>
  </si>
  <si>
    <t>AP24</t>
  </si>
  <si>
    <t>25</t>
  </si>
  <si>
    <t>42194105A090118</t>
  </si>
  <si>
    <t>AP25</t>
  </si>
  <si>
    <t>26</t>
  </si>
  <si>
    <t>42194105A090119</t>
  </si>
  <si>
    <t>AP26</t>
  </si>
  <si>
    <t>27</t>
  </si>
  <si>
    <t>42194105A090120</t>
  </si>
  <si>
    <t>AP27</t>
  </si>
  <si>
    <t>28</t>
  </si>
  <si>
    <t>42194105A090121</t>
  </si>
  <si>
    <t>AP28</t>
  </si>
  <si>
    <t>29</t>
  </si>
  <si>
    <t>42194105A090122</t>
  </si>
  <si>
    <t>AP29</t>
  </si>
  <si>
    <t>30</t>
  </si>
  <si>
    <t>42194105A090123</t>
  </si>
  <si>
    <t>AP30</t>
  </si>
  <si>
    <t>31</t>
  </si>
  <si>
    <t>42194105A090124</t>
  </si>
  <si>
    <t>AP31</t>
  </si>
  <si>
    <t>32</t>
  </si>
  <si>
    <t>42194105A090125</t>
  </si>
  <si>
    <t>AP32</t>
  </si>
  <si>
    <t>33</t>
  </si>
  <si>
    <t>42194105A090126</t>
  </si>
  <si>
    <t>AP33</t>
  </si>
  <si>
    <t>34</t>
  </si>
  <si>
    <t>42194105A090127</t>
  </si>
  <si>
    <t>AP34</t>
  </si>
  <si>
    <t>35</t>
  </si>
  <si>
    <t>42194105A090128</t>
  </si>
  <si>
    <t>AP35</t>
  </si>
  <si>
    <t>36</t>
  </si>
  <si>
    <t>42194105A090129</t>
  </si>
  <si>
    <t>AP36</t>
  </si>
  <si>
    <t>37</t>
  </si>
  <si>
    <t>42194105A090130</t>
  </si>
  <si>
    <t>AP37</t>
  </si>
  <si>
    <t>38</t>
  </si>
  <si>
    <t>42194105A090131</t>
  </si>
  <si>
    <t>AP38</t>
  </si>
  <si>
    <t>39</t>
  </si>
  <si>
    <t>42194105A090132</t>
  </si>
  <si>
    <t>AP39</t>
  </si>
  <si>
    <t>40</t>
  </si>
  <si>
    <t>42194105A090133</t>
  </si>
  <si>
    <t>AP40</t>
  </si>
  <si>
    <t>41</t>
  </si>
  <si>
    <t>42194105A090134</t>
  </si>
  <si>
    <t>AP41</t>
  </si>
  <si>
    <t>42</t>
  </si>
  <si>
    <t>42194105A090135</t>
  </si>
  <si>
    <t>43</t>
  </si>
  <si>
    <t>42194105A090136</t>
  </si>
  <si>
    <t>44</t>
  </si>
  <si>
    <t>42194105A090137</t>
  </si>
  <si>
    <t>45</t>
  </si>
  <si>
    <t>42194105A090138</t>
  </si>
  <si>
    <t>46</t>
  </si>
  <si>
    <t>42194105A090140</t>
  </si>
  <si>
    <t>47</t>
  </si>
  <si>
    <t>42194105A090141</t>
  </si>
  <si>
    <t>48</t>
  </si>
  <si>
    <t>42194105A090142</t>
  </si>
  <si>
    <t>49</t>
  </si>
  <si>
    <t>42194105A090143</t>
  </si>
  <si>
    <t>50</t>
  </si>
  <si>
    <t>42194105A090144</t>
  </si>
  <si>
    <t>51</t>
  </si>
  <si>
    <t>42194105A090041</t>
  </si>
  <si>
    <t>52</t>
  </si>
  <si>
    <t>42194105A090042</t>
  </si>
  <si>
    <t>53</t>
  </si>
  <si>
    <t>42194105A090028</t>
  </si>
  <si>
    <t>54</t>
  </si>
  <si>
    <t>42194105A090085</t>
  </si>
  <si>
    <t>55</t>
  </si>
  <si>
    <t>42194105A090084</t>
  </si>
  <si>
    <t>56</t>
  </si>
  <si>
    <t>42194105A090059</t>
  </si>
  <si>
    <t>57</t>
  </si>
  <si>
    <t>42194105A090072</t>
  </si>
  <si>
    <t>58</t>
  </si>
  <si>
    <t>42194105A090021</t>
  </si>
  <si>
    <t>59</t>
  </si>
  <si>
    <t>42194105A090111</t>
  </si>
  <si>
    <t>60</t>
  </si>
  <si>
    <t>42194105A090091</t>
  </si>
  <si>
    <t>61</t>
  </si>
  <si>
    <t>42194105A090061</t>
  </si>
  <si>
    <t>62</t>
  </si>
  <si>
    <t>42194105A090062</t>
  </si>
  <si>
    <t>63</t>
  </si>
  <si>
    <t>42194105A090063</t>
  </si>
  <si>
    <t>64</t>
  </si>
  <si>
    <t>42194105A090064</t>
  </si>
  <si>
    <t>65</t>
  </si>
  <si>
    <t>42194105A090065</t>
  </si>
  <si>
    <t>66</t>
  </si>
  <si>
    <t>42194105A090066</t>
  </si>
  <si>
    <t>67</t>
  </si>
  <si>
    <t>42194105A090067</t>
  </si>
  <si>
    <t>68</t>
  </si>
  <si>
    <t>42194105A090017</t>
  </si>
  <si>
    <t>69</t>
  </si>
  <si>
    <t>42194105A090068</t>
  </si>
  <si>
    <t>70</t>
  </si>
  <si>
    <t>42194105A090018</t>
  </si>
  <si>
    <t>71</t>
  </si>
  <si>
    <t>42194105A090069</t>
  </si>
  <si>
    <t>72</t>
  </si>
  <si>
    <t>42194105A090019</t>
  </si>
  <si>
    <t>73</t>
  </si>
  <si>
    <t>42194105A090070</t>
  </si>
  <si>
    <t>74</t>
  </si>
  <si>
    <t>42194105A090020</t>
  </si>
  <si>
    <t>75</t>
  </si>
  <si>
    <t>42194105A090071</t>
  </si>
  <si>
    <t>76</t>
  </si>
  <si>
    <t>42194105A090073</t>
  </si>
  <si>
    <t>77</t>
  </si>
  <si>
    <t>42194105A090074</t>
  </si>
  <si>
    <t>78</t>
  </si>
  <si>
    <t>42194105A090022</t>
  </si>
  <si>
    <t>79</t>
  </si>
  <si>
    <t>42194105A090023</t>
  </si>
  <si>
    <t>80</t>
  </si>
  <si>
    <t>42194105A090075</t>
  </si>
  <si>
    <t>81</t>
  </si>
  <si>
    <t>42194105A090077</t>
  </si>
  <si>
    <t>82</t>
  </si>
  <si>
    <t>42194105A090024</t>
  </si>
  <si>
    <t>83</t>
  </si>
  <si>
    <t>42194105A090078</t>
  </si>
  <si>
    <t>84</t>
  </si>
  <si>
    <t>42194105A090025</t>
  </si>
  <si>
    <t>85</t>
  </si>
  <si>
    <t>42194105A090079</t>
  </si>
  <si>
    <t>86</t>
  </si>
  <si>
    <t>42194105A090026</t>
  </si>
  <si>
    <t>87</t>
  </si>
  <si>
    <t>42194105A090027</t>
  </si>
  <si>
    <t>88</t>
  </si>
  <si>
    <t>42194105A090080</t>
  </si>
  <si>
    <t>89</t>
  </si>
  <si>
    <t>42194105A090081</t>
  </si>
  <si>
    <t>90</t>
  </si>
  <si>
    <t>42194105A090082</t>
  </si>
  <si>
    <t>91</t>
  </si>
  <si>
    <t>42194105A090029</t>
  </si>
  <si>
    <t>92</t>
  </si>
  <si>
    <t>42194105A090030</t>
  </si>
  <si>
    <t>93</t>
  </si>
  <si>
    <t>42194105A090031</t>
  </si>
  <si>
    <t>94</t>
  </si>
  <si>
    <t>42194105A090032</t>
  </si>
  <si>
    <t>95</t>
  </si>
  <si>
    <t>42194105A090033</t>
  </si>
  <si>
    <t>96</t>
  </si>
  <si>
    <t>42194105A090034</t>
  </si>
  <si>
    <t>97</t>
  </si>
  <si>
    <t>42194105A090083</t>
  </si>
  <si>
    <t>98</t>
  </si>
  <si>
    <t>42194105A090035</t>
  </si>
  <si>
    <t>99</t>
  </si>
  <si>
    <t>42194105A090036</t>
  </si>
  <si>
    <t>100</t>
  </si>
  <si>
    <t>42194105A090086</t>
  </si>
  <si>
    <t>101</t>
  </si>
  <si>
    <t>42194105A090087</t>
  </si>
  <si>
    <t>102</t>
  </si>
  <si>
    <t>42194105A090037</t>
  </si>
  <si>
    <t>103</t>
  </si>
  <si>
    <t>42194105A090038</t>
  </si>
  <si>
    <t>104</t>
  </si>
  <si>
    <t>42194105A090088</t>
  </si>
  <si>
    <t>105</t>
  </si>
  <si>
    <t>42194105A090089</t>
  </si>
  <si>
    <t>106</t>
  </si>
  <si>
    <t>42194105A090092</t>
  </si>
  <si>
    <t>107</t>
  </si>
  <si>
    <t>42194105A100001</t>
  </si>
  <si>
    <t>端头液压支架</t>
  </si>
  <si>
    <t>108</t>
  </si>
  <si>
    <t>42194105A100002</t>
  </si>
  <si>
    <t>109</t>
  </si>
  <si>
    <t>42194105A100003</t>
  </si>
  <si>
    <t>110</t>
  </si>
  <si>
    <t>42194105A100004</t>
  </si>
  <si>
    <t>111</t>
  </si>
  <si>
    <t>42194105A100005</t>
  </si>
  <si>
    <t>112</t>
  </si>
  <si>
    <t>42194105A100006</t>
  </si>
  <si>
    <t>2002-01-01</t>
  </si>
  <si>
    <t>113</t>
  </si>
  <si>
    <t>42194105A090039</t>
  </si>
  <si>
    <t>114</t>
  </si>
  <si>
    <t>42194105A090040</t>
  </si>
  <si>
    <t>115</t>
  </si>
  <si>
    <t>42194105A090076</t>
  </si>
  <si>
    <t>116</t>
  </si>
  <si>
    <t>42194105A090090</t>
  </si>
  <si>
    <t>117</t>
  </si>
  <si>
    <t>42194105A090001</t>
  </si>
  <si>
    <t>118</t>
  </si>
  <si>
    <t>42194105A090043</t>
  </si>
  <si>
    <t>119</t>
  </si>
  <si>
    <t>42194105A090044</t>
  </si>
  <si>
    <t>120</t>
  </si>
  <si>
    <t>42194105A090045</t>
  </si>
  <si>
    <t>121</t>
  </si>
  <si>
    <t>42194105A090002</t>
  </si>
  <si>
    <t>122</t>
  </si>
  <si>
    <t>42194105A090046</t>
  </si>
  <si>
    <t>123</t>
  </si>
  <si>
    <t>42194105A090003</t>
  </si>
  <si>
    <t>124</t>
  </si>
  <si>
    <t>42194105A090047</t>
  </si>
  <si>
    <t>125</t>
  </si>
  <si>
    <t>42194105A090048</t>
  </si>
  <si>
    <t>126</t>
  </si>
  <si>
    <t>42194105A090050</t>
  </si>
  <si>
    <t>127</t>
  </si>
  <si>
    <t>42194105A090004</t>
  </si>
  <si>
    <t>128</t>
  </si>
  <si>
    <t>42194105A090051</t>
  </si>
  <si>
    <t>129</t>
  </si>
  <si>
    <t>42194105A090052</t>
  </si>
  <si>
    <t>130</t>
  </si>
  <si>
    <t>42194105A090053</t>
  </si>
  <si>
    <t>131</t>
  </si>
  <si>
    <t>42194105A090054</t>
  </si>
  <si>
    <t>132</t>
  </si>
  <si>
    <t>42194105A090055</t>
  </si>
  <si>
    <t>133</t>
  </si>
  <si>
    <t>42194105A090056</t>
  </si>
  <si>
    <t>134</t>
  </si>
  <si>
    <t>42194105A090057</t>
  </si>
  <si>
    <t>135</t>
  </si>
  <si>
    <t>42194105A090005</t>
  </si>
  <si>
    <t>136</t>
  </si>
  <si>
    <t>42194105A090058</t>
  </si>
  <si>
    <t>137</t>
  </si>
  <si>
    <t>42194105A090006</t>
  </si>
  <si>
    <t>138</t>
  </si>
  <si>
    <t>42194105A090060</t>
  </si>
  <si>
    <t>139</t>
  </si>
  <si>
    <t>42194105A090007</t>
  </si>
  <si>
    <t>140</t>
  </si>
  <si>
    <t>42194105A090008</t>
  </si>
  <si>
    <t>141</t>
  </si>
  <si>
    <t>42194105A090009</t>
  </si>
  <si>
    <t>142</t>
  </si>
  <si>
    <t>42194105A090010</t>
  </si>
  <si>
    <t>143</t>
  </si>
  <si>
    <t>42194105A090011</t>
  </si>
  <si>
    <t>144</t>
  </si>
  <si>
    <t>42194105A090012</t>
  </si>
  <si>
    <t>145</t>
  </si>
  <si>
    <t>42194105A090013</t>
  </si>
  <si>
    <t>146</t>
  </si>
  <si>
    <t>42194105A090014</t>
  </si>
  <si>
    <t>147</t>
  </si>
  <si>
    <t>42194105A090015</t>
  </si>
  <si>
    <t>148</t>
  </si>
  <si>
    <t>42194105A090016</t>
  </si>
  <si>
    <t>149</t>
  </si>
  <si>
    <t>42194105A090049</t>
  </si>
  <si>
    <t>2002-01-03</t>
  </si>
  <si>
    <t>150</t>
  </si>
  <si>
    <t>42194105A090139</t>
  </si>
  <si>
    <t>151</t>
  </si>
  <si>
    <t>42194105A010271</t>
  </si>
  <si>
    <t>2*7625</t>
  </si>
  <si>
    <t>美国久益(JOY)环球采矿设备有限公司</t>
  </si>
  <si>
    <t>维修三厂报废场地存放</t>
  </si>
  <si>
    <t>152</t>
  </si>
  <si>
    <t>42194105A010273</t>
  </si>
  <si>
    <t>153</t>
  </si>
  <si>
    <t>42194105A020007</t>
  </si>
  <si>
    <t>2*7625KN</t>
  </si>
  <si>
    <t>154</t>
  </si>
  <si>
    <t>42194105A010138</t>
  </si>
  <si>
    <t>155</t>
  </si>
  <si>
    <t>42194105A010139</t>
  </si>
  <si>
    <t>156</t>
  </si>
  <si>
    <t>42194105A010140</t>
  </si>
  <si>
    <t>157</t>
  </si>
  <si>
    <t>42194105A010141</t>
  </si>
  <si>
    <t>158</t>
  </si>
  <si>
    <t>42194105A010142</t>
  </si>
  <si>
    <t>159</t>
  </si>
  <si>
    <t>42194105A010143</t>
  </si>
  <si>
    <t>160</t>
  </si>
  <si>
    <t>42194105A010152</t>
  </si>
  <si>
    <t>161</t>
  </si>
  <si>
    <t>42194105A010153</t>
  </si>
  <si>
    <t>162</t>
  </si>
  <si>
    <t>42194105A010154</t>
  </si>
  <si>
    <t>163</t>
  </si>
  <si>
    <t>42194105A010155</t>
  </si>
  <si>
    <t>164</t>
  </si>
  <si>
    <t>42194105A010156</t>
  </si>
  <si>
    <t>165</t>
  </si>
  <si>
    <t>42194105A010157</t>
  </si>
  <si>
    <t>166</t>
  </si>
  <si>
    <t>42194105A010158</t>
  </si>
  <si>
    <t>167</t>
  </si>
  <si>
    <t>42194105A010159</t>
  </si>
  <si>
    <t>168</t>
  </si>
  <si>
    <t>42194105A010160</t>
  </si>
  <si>
    <t>169</t>
  </si>
  <si>
    <t>42194105A010161</t>
  </si>
  <si>
    <t>170</t>
  </si>
  <si>
    <t>42194105A010162</t>
  </si>
  <si>
    <t>171</t>
  </si>
  <si>
    <t>42194105A010163</t>
  </si>
  <si>
    <t>172</t>
  </si>
  <si>
    <t>42194105A010164</t>
  </si>
  <si>
    <t>173</t>
  </si>
  <si>
    <t>42194105A010165</t>
  </si>
  <si>
    <t>174</t>
  </si>
  <si>
    <t>42194105A010166</t>
  </si>
  <si>
    <t>175</t>
  </si>
  <si>
    <t>42194105A010167</t>
  </si>
  <si>
    <t>176</t>
  </si>
  <si>
    <t>42194105A010168</t>
  </si>
  <si>
    <t>177</t>
  </si>
  <si>
    <t>42194105A010169</t>
  </si>
  <si>
    <t>178</t>
  </si>
  <si>
    <t>42194105A010170</t>
  </si>
  <si>
    <t>179</t>
  </si>
  <si>
    <t>42194105A010171</t>
  </si>
  <si>
    <t>180</t>
  </si>
  <si>
    <t>42194105A010172</t>
  </si>
  <si>
    <t>181</t>
  </si>
  <si>
    <t>42194105A010173</t>
  </si>
  <si>
    <t>182</t>
  </si>
  <si>
    <t>42194105A010174</t>
  </si>
  <si>
    <t>183</t>
  </si>
  <si>
    <t>42194105A010175</t>
  </si>
  <si>
    <t>184</t>
  </si>
  <si>
    <t>42194105A010176</t>
  </si>
  <si>
    <t>185</t>
  </si>
  <si>
    <t>42194105A010177</t>
  </si>
  <si>
    <t>186</t>
  </si>
  <si>
    <t>42194105A010178</t>
  </si>
  <si>
    <t>187</t>
  </si>
  <si>
    <t>42194105A010179</t>
  </si>
  <si>
    <t>188</t>
  </si>
  <si>
    <t>42194105A010180</t>
  </si>
  <si>
    <t>189</t>
  </si>
  <si>
    <t>42194105A010181</t>
  </si>
  <si>
    <t>190</t>
  </si>
  <si>
    <t>42194105A010182</t>
  </si>
  <si>
    <t>191</t>
  </si>
  <si>
    <t>42194105A010183</t>
  </si>
  <si>
    <t>192</t>
  </si>
  <si>
    <t>42194105A010184</t>
  </si>
  <si>
    <t>193</t>
  </si>
  <si>
    <t>42194105A010185</t>
  </si>
  <si>
    <t>194</t>
  </si>
  <si>
    <t>42194105A010186</t>
  </si>
  <si>
    <t>195</t>
  </si>
  <si>
    <t>42194105A010187</t>
  </si>
  <si>
    <t>196</t>
  </si>
  <si>
    <t>42194105A010188</t>
  </si>
  <si>
    <t>197</t>
  </si>
  <si>
    <t>42194105A010189</t>
  </si>
  <si>
    <t>198</t>
  </si>
  <si>
    <t>42194105A010190</t>
  </si>
  <si>
    <t>199</t>
  </si>
  <si>
    <t>42194105A010191</t>
  </si>
  <si>
    <t>200</t>
  </si>
  <si>
    <t>42194105A010192</t>
  </si>
  <si>
    <t>201</t>
  </si>
  <si>
    <t>42194105A010194</t>
  </si>
  <si>
    <t>202</t>
  </si>
  <si>
    <t>42194105A010195</t>
  </si>
  <si>
    <t>203</t>
  </si>
  <si>
    <t>42194105A010196</t>
  </si>
  <si>
    <t>204</t>
  </si>
  <si>
    <t>42194105A010197</t>
  </si>
  <si>
    <t>205</t>
  </si>
  <si>
    <t>42194105A010198</t>
  </si>
  <si>
    <t>206</t>
  </si>
  <si>
    <t>42194105A010199</t>
  </si>
  <si>
    <t>207</t>
  </si>
  <si>
    <t>42194105A010200</t>
  </si>
  <si>
    <t>208</t>
  </si>
  <si>
    <t>42194105A010201</t>
  </si>
  <si>
    <t>209</t>
  </si>
  <si>
    <t>42194105A010202</t>
  </si>
  <si>
    <t>210</t>
  </si>
  <si>
    <t>42194105A020009</t>
  </si>
  <si>
    <t>中间液压支架</t>
  </si>
  <si>
    <t>Y7625-22/43</t>
  </si>
  <si>
    <t>211</t>
  </si>
  <si>
    <t>42194105A020010</t>
  </si>
  <si>
    <t>212</t>
  </si>
  <si>
    <t>42194105A020011</t>
  </si>
  <si>
    <t>213</t>
  </si>
  <si>
    <t>42194105A020012</t>
  </si>
  <si>
    <t>214</t>
  </si>
  <si>
    <t>42194105A010203</t>
  </si>
  <si>
    <t>215</t>
  </si>
  <si>
    <t>42194105A010204</t>
  </si>
  <si>
    <t>216</t>
  </si>
  <si>
    <t>42194105A010205</t>
  </si>
  <si>
    <t>217</t>
  </si>
  <si>
    <t>42194105A010206</t>
  </si>
  <si>
    <t>218</t>
  </si>
  <si>
    <t>42194105A010207</t>
  </si>
  <si>
    <t>219</t>
  </si>
  <si>
    <t>42194105A010208</t>
  </si>
  <si>
    <t>220</t>
  </si>
  <si>
    <t>42194105A010209</t>
  </si>
  <si>
    <t>221</t>
  </si>
  <si>
    <t>42194105A010210</t>
  </si>
  <si>
    <t>222</t>
  </si>
  <si>
    <t>42194105A010211</t>
  </si>
  <si>
    <t>223</t>
  </si>
  <si>
    <t>42194105A010212</t>
  </si>
  <si>
    <t>224</t>
  </si>
  <si>
    <t>42194105A010213</t>
  </si>
  <si>
    <t>225</t>
  </si>
  <si>
    <t>42194105A010228</t>
  </si>
  <si>
    <t>226</t>
  </si>
  <si>
    <t>42194105A010229</t>
  </si>
  <si>
    <t>227</t>
  </si>
  <si>
    <t>42194105A010230</t>
  </si>
  <si>
    <t>228</t>
  </si>
  <si>
    <t>42194105A010231</t>
  </si>
  <si>
    <t>229</t>
  </si>
  <si>
    <t>42194105A010250</t>
  </si>
  <si>
    <t>230</t>
  </si>
  <si>
    <t>42194105A010232</t>
  </si>
  <si>
    <t>231</t>
  </si>
  <si>
    <t>42194105A010233</t>
  </si>
  <si>
    <t>232</t>
  </si>
  <si>
    <t>42194105A010234</t>
  </si>
  <si>
    <t>233</t>
  </si>
  <si>
    <t>42194105A010251</t>
  </si>
  <si>
    <t>234</t>
  </si>
  <si>
    <t>42194105A010252</t>
  </si>
  <si>
    <t>235</t>
  </si>
  <si>
    <t>42194105A010235</t>
  </si>
  <si>
    <t>236</t>
  </si>
  <si>
    <t>42194105A010236</t>
  </si>
  <si>
    <t>237</t>
  </si>
  <si>
    <t>42194105A010253</t>
  </si>
  <si>
    <t>238</t>
  </si>
  <si>
    <t>42194105A010237</t>
  </si>
  <si>
    <t>239</t>
  </si>
  <si>
    <t>42194105A010254</t>
  </si>
  <si>
    <t>240</t>
  </si>
  <si>
    <t>42194105A010238</t>
  </si>
  <si>
    <t>241</t>
  </si>
  <si>
    <t>42194105A010239</t>
  </si>
  <si>
    <t>242</t>
  </si>
  <si>
    <t>42194105A010255</t>
  </si>
  <si>
    <t>243</t>
  </si>
  <si>
    <t>42194105A010240</t>
  </si>
  <si>
    <t>244</t>
  </si>
  <si>
    <t>42194105A010241</t>
  </si>
  <si>
    <t>245</t>
  </si>
  <si>
    <t>42194105A010242</t>
  </si>
  <si>
    <t>246</t>
  </si>
  <si>
    <t>42194105A010243</t>
  </si>
  <si>
    <t>247</t>
  </si>
  <si>
    <t>42194105A010257</t>
  </si>
  <si>
    <t>248</t>
  </si>
  <si>
    <t>42194105A010244</t>
  </si>
  <si>
    <t>249</t>
  </si>
  <si>
    <t>42194105A010258</t>
  </si>
  <si>
    <t>250</t>
  </si>
  <si>
    <t>42194105A010245</t>
  </si>
  <si>
    <t>251</t>
  </si>
  <si>
    <t>42194105A010259</t>
  </si>
  <si>
    <t>252</t>
  </si>
  <si>
    <t>42194105A010246</t>
  </si>
  <si>
    <t>253</t>
  </si>
  <si>
    <t>42194105A010248</t>
  </si>
  <si>
    <t>254</t>
  </si>
  <si>
    <t>42194105A010260</t>
  </si>
  <si>
    <t>255</t>
  </si>
  <si>
    <t>42194105A010249</t>
  </si>
  <si>
    <t>256</t>
  </si>
  <si>
    <t>42194105A010291</t>
  </si>
  <si>
    <t>257</t>
  </si>
  <si>
    <t>42194105A010293</t>
  </si>
  <si>
    <t>258</t>
  </si>
  <si>
    <t>42194105A010292</t>
  </si>
  <si>
    <t>259</t>
  </si>
  <si>
    <t>42194105A010294</t>
  </si>
  <si>
    <t>260</t>
  </si>
  <si>
    <t>42194105A010295</t>
  </si>
  <si>
    <t>261</t>
  </si>
  <si>
    <t>42194105A010296</t>
  </si>
  <si>
    <t>262</t>
  </si>
  <si>
    <t>42194105A010275</t>
  </si>
  <si>
    <t>263</t>
  </si>
  <si>
    <t>42194105A010276</t>
  </si>
  <si>
    <t>264</t>
  </si>
  <si>
    <t>42194105A010277</t>
  </si>
  <si>
    <t>265</t>
  </si>
  <si>
    <t>42194105A010278</t>
  </si>
  <si>
    <t>266</t>
  </si>
  <si>
    <t>42194105A010279</t>
  </si>
  <si>
    <t>267</t>
  </si>
  <si>
    <t>42194105A010280</t>
  </si>
  <si>
    <t>268</t>
  </si>
  <si>
    <t>42194105A010282</t>
  </si>
  <si>
    <t>269</t>
  </si>
  <si>
    <t>42194105A010283</t>
  </si>
  <si>
    <t>270</t>
  </si>
  <si>
    <t>42194105A010284</t>
  </si>
  <si>
    <t>271</t>
  </si>
  <si>
    <t>42194105A010285</t>
  </si>
  <si>
    <t>272</t>
  </si>
  <si>
    <t>42194105A010286</t>
  </si>
  <si>
    <t>273</t>
  </si>
  <si>
    <t>42194105A010287</t>
  </si>
  <si>
    <t>274</t>
  </si>
  <si>
    <t>42194105A010288</t>
  </si>
  <si>
    <t>275</t>
  </si>
  <si>
    <t>42194105A010289</t>
  </si>
  <si>
    <t>276</t>
  </si>
  <si>
    <t>42194105A010290</t>
  </si>
  <si>
    <t>277</t>
  </si>
  <si>
    <t>42194105A010272</t>
  </si>
  <si>
    <t>278</t>
  </si>
  <si>
    <t>42194105A010247</t>
  </si>
  <si>
    <t>279</t>
  </si>
  <si>
    <t>42194105A030005</t>
  </si>
  <si>
    <t>2*8670</t>
  </si>
  <si>
    <t>280</t>
  </si>
  <si>
    <t>42194105A030006</t>
  </si>
  <si>
    <t>281</t>
  </si>
  <si>
    <t>42194105A030007</t>
  </si>
  <si>
    <t>282</t>
  </si>
  <si>
    <t>42194105A030008</t>
  </si>
  <si>
    <t>283</t>
  </si>
  <si>
    <t>42194105A030009</t>
  </si>
  <si>
    <t>284</t>
  </si>
  <si>
    <t>42194105A030010</t>
  </si>
  <si>
    <t>285</t>
  </si>
  <si>
    <t>42194105A030011</t>
  </si>
  <si>
    <t>286</t>
  </si>
  <si>
    <t>42194105A030012</t>
  </si>
  <si>
    <t>287</t>
  </si>
  <si>
    <t>42194105A030013</t>
  </si>
  <si>
    <t>288</t>
  </si>
  <si>
    <t>42194105A030014</t>
  </si>
  <si>
    <t>289</t>
  </si>
  <si>
    <t>42194105A030015</t>
  </si>
  <si>
    <t>290</t>
  </si>
  <si>
    <t>42194105A030016</t>
  </si>
  <si>
    <t>291</t>
  </si>
  <si>
    <t>42194105A030063</t>
  </si>
  <si>
    <t>292</t>
  </si>
  <si>
    <t>42194105A030064</t>
  </si>
  <si>
    <t>293</t>
  </si>
  <si>
    <t>42194105A030065</t>
  </si>
  <si>
    <t>294</t>
  </si>
  <si>
    <t>42194105A030066</t>
  </si>
  <si>
    <t>295</t>
  </si>
  <si>
    <t>42194105A030067</t>
  </si>
  <si>
    <t>296</t>
  </si>
  <si>
    <t>42194105A030068</t>
  </si>
  <si>
    <t>297</t>
  </si>
  <si>
    <t>42194105A030069</t>
  </si>
  <si>
    <t>298</t>
  </si>
  <si>
    <t>42194105A030070</t>
  </si>
  <si>
    <t>299</t>
  </si>
  <si>
    <t>42194105A030071</t>
  </si>
  <si>
    <t>300</t>
  </si>
  <si>
    <t>42194105A030072</t>
  </si>
  <si>
    <t>301</t>
  </si>
  <si>
    <t>42194105A030073</t>
  </si>
  <si>
    <t>302</t>
  </si>
  <si>
    <t>42194105A030074</t>
  </si>
  <si>
    <t>303</t>
  </si>
  <si>
    <t>42194105A030075</t>
  </si>
  <si>
    <t>304</t>
  </si>
  <si>
    <t>42194105A030076</t>
  </si>
  <si>
    <t>305</t>
  </si>
  <si>
    <t>42194105A030077</t>
  </si>
  <si>
    <t>306</t>
  </si>
  <si>
    <t>42194105A030078</t>
  </si>
  <si>
    <t>307</t>
  </si>
  <si>
    <t>42194105A030079</t>
  </si>
  <si>
    <t>308</t>
  </si>
  <si>
    <t>42194105A030080</t>
  </si>
  <si>
    <t>309</t>
  </si>
  <si>
    <t>42194105A030081</t>
  </si>
  <si>
    <t>310</t>
  </si>
  <si>
    <t>42194105A030082</t>
  </si>
  <si>
    <t>311</t>
  </si>
  <si>
    <t>42194105A030083</t>
  </si>
  <si>
    <t>312</t>
  </si>
  <si>
    <t>42194105A030084</t>
  </si>
  <si>
    <t>313</t>
  </si>
  <si>
    <t>42194105A030085</t>
  </si>
  <si>
    <t>314</t>
  </si>
  <si>
    <t>42194105A030086</t>
  </si>
  <si>
    <t>315</t>
  </si>
  <si>
    <t>42194105A030087</t>
  </si>
  <si>
    <t>316</t>
  </si>
  <si>
    <t>42194105A030088</t>
  </si>
  <si>
    <t>317</t>
  </si>
  <si>
    <t>42194105A030089</t>
  </si>
  <si>
    <t>318</t>
  </si>
  <si>
    <t>42194105A030090</t>
  </si>
  <si>
    <t>319</t>
  </si>
  <si>
    <t>42194105A030091</t>
  </si>
  <si>
    <t>320</t>
  </si>
  <si>
    <t>42194105A030092</t>
  </si>
  <si>
    <t>321</t>
  </si>
  <si>
    <t>42194105A030093</t>
  </si>
  <si>
    <t>322</t>
  </si>
  <si>
    <t>42194105A030094</t>
  </si>
  <si>
    <t>323</t>
  </si>
  <si>
    <t>42194105A030095</t>
  </si>
  <si>
    <t>324</t>
  </si>
  <si>
    <t>42194105A030096</t>
  </si>
  <si>
    <t>325</t>
  </si>
  <si>
    <t>42194105A030097</t>
  </si>
  <si>
    <t>326</t>
  </si>
  <si>
    <t>42194105A030098</t>
  </si>
  <si>
    <t>327</t>
  </si>
  <si>
    <t>42194105A030099</t>
  </si>
  <si>
    <t>328</t>
  </si>
  <si>
    <t>42194105A030100</t>
  </si>
  <si>
    <t>329</t>
  </si>
  <si>
    <t>42194105A030101</t>
  </si>
  <si>
    <t>330</t>
  </si>
  <si>
    <t>42194105A030102</t>
  </si>
  <si>
    <t>331</t>
  </si>
  <si>
    <t>42194105A030103</t>
  </si>
  <si>
    <t>332</t>
  </si>
  <si>
    <t>42194105A030104</t>
  </si>
  <si>
    <t>333</t>
  </si>
  <si>
    <t>42194105A030105</t>
  </si>
  <si>
    <t>334</t>
  </si>
  <si>
    <t>42194105A030106</t>
  </si>
  <si>
    <t>335</t>
  </si>
  <si>
    <t>42194105A030107</t>
  </si>
  <si>
    <t>336</t>
  </si>
  <si>
    <t>42194105A030108</t>
  </si>
  <si>
    <t>337</t>
  </si>
  <si>
    <t>42194105A030109</t>
  </si>
  <si>
    <t>338</t>
  </si>
  <si>
    <t>42194105A030110</t>
  </si>
  <si>
    <t>339</t>
  </si>
  <si>
    <t>42194105A030111</t>
  </si>
  <si>
    <t>340</t>
  </si>
  <si>
    <t>42194105A030112</t>
  </si>
  <si>
    <t>341</t>
  </si>
  <si>
    <t>42194105A030113</t>
  </si>
  <si>
    <t>342</t>
  </si>
  <si>
    <t>42194105A030114</t>
  </si>
  <si>
    <t>343</t>
  </si>
  <si>
    <t>42194105A030115</t>
  </si>
  <si>
    <t>344</t>
  </si>
  <si>
    <t>42194105A030116</t>
  </si>
  <si>
    <t>345</t>
  </si>
  <si>
    <t>42194105A030117</t>
  </si>
  <si>
    <t>346</t>
  </si>
  <si>
    <t>42194105A030118</t>
  </si>
  <si>
    <t>347</t>
  </si>
  <si>
    <t>42194105A030119</t>
  </si>
  <si>
    <t>348</t>
  </si>
  <si>
    <t>42194105A030120</t>
  </si>
  <si>
    <t>349</t>
  </si>
  <si>
    <t>42194105A030121</t>
  </si>
  <si>
    <t>350</t>
  </si>
  <si>
    <t>42194105A030122</t>
  </si>
  <si>
    <t>351</t>
  </si>
  <si>
    <t>42194105A030123</t>
  </si>
  <si>
    <t>352</t>
  </si>
  <si>
    <t>42194105A030124</t>
  </si>
  <si>
    <t>353</t>
  </si>
  <si>
    <t>42194105A030125</t>
  </si>
  <si>
    <t>354</t>
  </si>
  <si>
    <t>42194105A030126</t>
  </si>
  <si>
    <t>355</t>
  </si>
  <si>
    <t>42194105A030127</t>
  </si>
  <si>
    <t>356</t>
  </si>
  <si>
    <t>42194105A030128</t>
  </si>
  <si>
    <t>357</t>
  </si>
  <si>
    <t>42194105A030129</t>
  </si>
  <si>
    <t>358</t>
  </si>
  <si>
    <t>42194105A030130</t>
  </si>
  <si>
    <t>359</t>
  </si>
  <si>
    <t>42194105A030131</t>
  </si>
  <si>
    <t>360</t>
  </si>
  <si>
    <t>42194105A030132</t>
  </si>
  <si>
    <t>361</t>
  </si>
  <si>
    <t>42194105A030133</t>
  </si>
  <si>
    <t>362</t>
  </si>
  <si>
    <t>42194105A030134</t>
  </si>
  <si>
    <t>363</t>
  </si>
  <si>
    <t>42194105A030135</t>
  </si>
  <si>
    <t>364</t>
  </si>
  <si>
    <t>42194105A030136</t>
  </si>
  <si>
    <t>365</t>
  </si>
  <si>
    <t>42194105A030137</t>
  </si>
  <si>
    <t>366</t>
  </si>
  <si>
    <t>42194105A040001</t>
  </si>
  <si>
    <t>367</t>
  </si>
  <si>
    <t>42194105A040002</t>
  </si>
  <si>
    <t>368</t>
  </si>
  <si>
    <t>42194105A040003</t>
  </si>
  <si>
    <t>369</t>
  </si>
  <si>
    <t>42194105A040004</t>
  </si>
  <si>
    <t>370</t>
  </si>
  <si>
    <t>42194105A040005</t>
  </si>
  <si>
    <t>371</t>
  </si>
  <si>
    <t>42194105A040006</t>
  </si>
  <si>
    <t>372</t>
  </si>
  <si>
    <t>42194105A030001</t>
  </si>
  <si>
    <t>373</t>
  </si>
  <si>
    <t>42194105A030002</t>
  </si>
  <si>
    <t>374</t>
  </si>
  <si>
    <t>42194105A030003</t>
  </si>
  <si>
    <t>375</t>
  </si>
  <si>
    <t>42194105A030004</t>
  </si>
  <si>
    <t>376</t>
  </si>
  <si>
    <t>42194105A030138</t>
  </si>
  <si>
    <t>377</t>
  </si>
  <si>
    <t>42194105A030139</t>
  </si>
  <si>
    <t>378</t>
  </si>
  <si>
    <t>42194105A030140</t>
  </si>
  <si>
    <t>379</t>
  </si>
  <si>
    <t>42194105A030141</t>
  </si>
  <si>
    <t>380</t>
  </si>
  <si>
    <t>42194105A030142</t>
  </si>
  <si>
    <t>381</t>
  </si>
  <si>
    <t>42194105A030143</t>
  </si>
  <si>
    <t>382</t>
  </si>
  <si>
    <t>42194105A030144</t>
  </si>
  <si>
    <t>383</t>
  </si>
  <si>
    <t>42194105A030017</t>
  </si>
  <si>
    <t>384</t>
  </si>
  <si>
    <t>42194105A030018</t>
  </si>
  <si>
    <t>385</t>
  </si>
  <si>
    <t>42194105A030019</t>
  </si>
  <si>
    <t>386</t>
  </si>
  <si>
    <t>42194105A030020</t>
  </si>
  <si>
    <t>387</t>
  </si>
  <si>
    <t>42194105A030021</t>
  </si>
  <si>
    <t>388</t>
  </si>
  <si>
    <t>42194105A030022</t>
  </si>
  <si>
    <t>389</t>
  </si>
  <si>
    <t>42194105A030023</t>
  </si>
  <si>
    <t>390</t>
  </si>
  <si>
    <t>42194105A030024</t>
  </si>
  <si>
    <t>391</t>
  </si>
  <si>
    <t>42194105A030025</t>
  </si>
  <si>
    <t>392</t>
  </si>
  <si>
    <t>42194105A030026</t>
  </si>
  <si>
    <t>393</t>
  </si>
  <si>
    <t>42194105A030027</t>
  </si>
  <si>
    <t>394</t>
  </si>
  <si>
    <t>42194105A030028</t>
  </si>
  <si>
    <t>395</t>
  </si>
  <si>
    <t>42194105A030029</t>
  </si>
  <si>
    <t>396</t>
  </si>
  <si>
    <t>42194105A030030</t>
  </si>
  <si>
    <t>397</t>
  </si>
  <si>
    <t>42194105A030031</t>
  </si>
  <si>
    <t>398</t>
  </si>
  <si>
    <t>42194105A030032</t>
  </si>
  <si>
    <t>399</t>
  </si>
  <si>
    <t>42194105A030033</t>
  </si>
  <si>
    <t>400</t>
  </si>
  <si>
    <t>42194105A030034</t>
  </si>
  <si>
    <t>401</t>
  </si>
  <si>
    <t>42194105A030035</t>
  </si>
  <si>
    <t>402</t>
  </si>
  <si>
    <t>42194105A030036</t>
  </si>
  <si>
    <t>403</t>
  </si>
  <si>
    <t>42194105A030037</t>
  </si>
  <si>
    <t>404</t>
  </si>
  <si>
    <t>42194105A030038</t>
  </si>
  <si>
    <t>405</t>
  </si>
  <si>
    <t>42194105A030039</t>
  </si>
  <si>
    <t>406</t>
  </si>
  <si>
    <t>42194105A030040</t>
  </si>
  <si>
    <t>407</t>
  </si>
  <si>
    <t>42194105A030041</t>
  </si>
  <si>
    <t>408</t>
  </si>
  <si>
    <t>42194105A030042</t>
  </si>
  <si>
    <t>409</t>
  </si>
  <si>
    <t>42194105A030043</t>
  </si>
  <si>
    <t>410</t>
  </si>
  <si>
    <t>42194105A030044</t>
  </si>
  <si>
    <t>411</t>
  </si>
  <si>
    <t>42194105A030045</t>
  </si>
  <si>
    <t>412</t>
  </si>
  <si>
    <t>42194105A030046</t>
  </si>
  <si>
    <t>413</t>
  </si>
  <si>
    <t>42194105A030047</t>
  </si>
  <si>
    <t>414</t>
  </si>
  <si>
    <t>42194105A030048</t>
  </si>
  <si>
    <t>415</t>
  </si>
  <si>
    <t>42194105A030049</t>
  </si>
  <si>
    <t>416</t>
  </si>
  <si>
    <t>42194105A030050</t>
  </si>
  <si>
    <t>417</t>
  </si>
  <si>
    <t>42194105A030051</t>
  </si>
  <si>
    <t>418</t>
  </si>
  <si>
    <t>42194105A030052</t>
  </si>
  <si>
    <t>419</t>
  </si>
  <si>
    <t>42194105A030053</t>
  </si>
  <si>
    <t>420</t>
  </si>
  <si>
    <t>42194105A030054</t>
  </si>
  <si>
    <t>421</t>
  </si>
  <si>
    <t>42194105A030055</t>
  </si>
  <si>
    <t>422</t>
  </si>
  <si>
    <t>42194105A030056</t>
  </si>
  <si>
    <t>423</t>
  </si>
  <si>
    <t>42194105A030057</t>
  </si>
  <si>
    <t>424</t>
  </si>
  <si>
    <t>42194105A030058</t>
  </si>
  <si>
    <t>425</t>
  </si>
  <si>
    <t>42194105A030059</t>
  </si>
  <si>
    <t>426</t>
  </si>
  <si>
    <t>42194105A030060</t>
  </si>
  <si>
    <t>427</t>
  </si>
  <si>
    <t>42194105A030061</t>
  </si>
  <si>
    <t>428</t>
  </si>
  <si>
    <t>42194105A030062</t>
  </si>
  <si>
    <t>429</t>
  </si>
  <si>
    <t>42194105B820049</t>
  </si>
  <si>
    <t>ZY6200/13/28</t>
  </si>
  <si>
    <t>北京煤矿机械厂</t>
  </si>
  <si>
    <t>维修二厂二期场地</t>
  </si>
  <si>
    <t>430</t>
  </si>
  <si>
    <t>42194105B820050</t>
  </si>
  <si>
    <t>431</t>
  </si>
  <si>
    <t>42194105B820051</t>
  </si>
  <si>
    <t>432</t>
  </si>
  <si>
    <t>42194105B820052</t>
  </si>
  <si>
    <t>433</t>
  </si>
  <si>
    <t>42194105B820053</t>
  </si>
  <si>
    <t>434</t>
  </si>
  <si>
    <t>42194105B820054</t>
  </si>
  <si>
    <t>435</t>
  </si>
  <si>
    <t>42194105B820055</t>
  </si>
  <si>
    <t>436</t>
  </si>
  <si>
    <t>42194105B820056</t>
  </si>
  <si>
    <t>437</t>
  </si>
  <si>
    <t>42194105B820057</t>
  </si>
  <si>
    <t>438</t>
  </si>
  <si>
    <t>42194105B820058</t>
  </si>
  <si>
    <t>439</t>
  </si>
  <si>
    <t>42194105B820060</t>
  </si>
  <si>
    <t>440</t>
  </si>
  <si>
    <t>42194105B820062</t>
  </si>
  <si>
    <t>441</t>
  </si>
  <si>
    <t>42194105B820063</t>
  </si>
  <si>
    <t>442</t>
  </si>
  <si>
    <t>42194105B820064</t>
  </si>
  <si>
    <t>443</t>
  </si>
  <si>
    <t>42194105B820065</t>
  </si>
  <si>
    <t>444</t>
  </si>
  <si>
    <t>42194105B820067</t>
  </si>
  <si>
    <t>445</t>
  </si>
  <si>
    <t>42194105B820068</t>
  </si>
  <si>
    <t>446</t>
  </si>
  <si>
    <t>42194105B820069</t>
  </si>
  <si>
    <t>447</t>
  </si>
  <si>
    <t>42194105B820070</t>
  </si>
  <si>
    <t>448</t>
  </si>
  <si>
    <t>42194105B820071</t>
  </si>
  <si>
    <t>449</t>
  </si>
  <si>
    <t>42194105B820072</t>
  </si>
  <si>
    <t>450</t>
  </si>
  <si>
    <t>42194105B820073</t>
  </si>
  <si>
    <t>451</t>
  </si>
  <si>
    <t>42194105B820074</t>
  </si>
  <si>
    <t>452</t>
  </si>
  <si>
    <t>42194105B820077</t>
  </si>
  <si>
    <t>453</t>
  </si>
  <si>
    <t>42194105B820078</t>
  </si>
  <si>
    <t>454</t>
  </si>
  <si>
    <t>42194105B820079</t>
  </si>
  <si>
    <t>455</t>
  </si>
  <si>
    <t>42194105B820080</t>
  </si>
  <si>
    <t>456</t>
  </si>
  <si>
    <t>42194105B820081</t>
  </si>
  <si>
    <t>457</t>
  </si>
  <si>
    <t>42194105B820082</t>
  </si>
  <si>
    <t>458</t>
  </si>
  <si>
    <t>42194105B820083</t>
  </si>
  <si>
    <t>459</t>
  </si>
  <si>
    <t>42194105B820084</t>
  </si>
  <si>
    <t>460</t>
  </si>
  <si>
    <t>42194105B820085</t>
  </si>
  <si>
    <t>461</t>
  </si>
  <si>
    <t>42194105B820087</t>
  </si>
  <si>
    <t>462</t>
  </si>
  <si>
    <t>42194105B820089</t>
  </si>
  <si>
    <t>463</t>
  </si>
  <si>
    <t>42194105B820090</t>
  </si>
  <si>
    <t>464</t>
  </si>
  <si>
    <t>42194105B820091</t>
  </si>
  <si>
    <t>465</t>
  </si>
  <si>
    <t>42194105B820092</t>
  </si>
  <si>
    <t>466</t>
  </si>
  <si>
    <t>42194105B820093</t>
  </si>
  <si>
    <t>467</t>
  </si>
  <si>
    <t>42194105B820095</t>
  </si>
  <si>
    <t>468</t>
  </si>
  <si>
    <t>42194105B820096</t>
  </si>
  <si>
    <t>469</t>
  </si>
  <si>
    <t>42194105B820097</t>
  </si>
  <si>
    <t>470</t>
  </si>
  <si>
    <t>42194105B820099</t>
  </si>
  <si>
    <t>471</t>
  </si>
  <si>
    <t>42194105B820101</t>
  </si>
  <si>
    <t>472</t>
  </si>
  <si>
    <t>42194105B820102</t>
  </si>
  <si>
    <t>473</t>
  </si>
  <si>
    <t>42194105B820103</t>
  </si>
  <si>
    <t>474</t>
  </si>
  <si>
    <t>42194105B820104</t>
  </si>
  <si>
    <t>475</t>
  </si>
  <si>
    <t>42194105B820105</t>
  </si>
  <si>
    <t>476</t>
  </si>
  <si>
    <t>42194105B820106</t>
  </si>
  <si>
    <t>477</t>
  </si>
  <si>
    <t>42194105B820107</t>
  </si>
  <si>
    <t>478</t>
  </si>
  <si>
    <t>42194105B820109</t>
  </si>
  <si>
    <t>479</t>
  </si>
  <si>
    <t>42194105B820110</t>
  </si>
  <si>
    <t>480</t>
  </si>
  <si>
    <t>42194105B820111</t>
  </si>
  <si>
    <t>481</t>
  </si>
  <si>
    <t>42194105B820112</t>
  </si>
  <si>
    <t>482</t>
  </si>
  <si>
    <t>42194105B820113</t>
  </si>
  <si>
    <t>483</t>
  </si>
  <si>
    <t>42194105B820114</t>
  </si>
  <si>
    <t>484</t>
  </si>
  <si>
    <t>42194105B820115</t>
  </si>
  <si>
    <t>485</t>
  </si>
  <si>
    <t>42194105B820117</t>
  </si>
  <si>
    <t>486</t>
  </si>
  <si>
    <t>42194105B820118</t>
  </si>
  <si>
    <t>487</t>
  </si>
  <si>
    <t>42194105B820119</t>
  </si>
  <si>
    <t>488</t>
  </si>
  <si>
    <t>42194105B820120</t>
  </si>
  <si>
    <t>489</t>
  </si>
  <si>
    <t>42194105B820121</t>
  </si>
  <si>
    <t>490</t>
  </si>
  <si>
    <t>42194105B820122</t>
  </si>
  <si>
    <t>491</t>
  </si>
  <si>
    <t>42194105B820123</t>
  </si>
  <si>
    <t>492</t>
  </si>
  <si>
    <t>42194105B820124</t>
  </si>
  <si>
    <t>493</t>
  </si>
  <si>
    <t>42194105B820125</t>
  </si>
  <si>
    <t>494</t>
  </si>
  <si>
    <t>42194105B820126</t>
  </si>
  <si>
    <t>495</t>
  </si>
  <si>
    <t>42194105B820128</t>
  </si>
  <si>
    <t>496</t>
  </si>
  <si>
    <t>42194105B820129</t>
  </si>
  <si>
    <t>497</t>
  </si>
  <si>
    <t>42194105B820130</t>
  </si>
  <si>
    <t>498</t>
  </si>
  <si>
    <t>42194105B820132</t>
  </si>
  <si>
    <t>499</t>
  </si>
  <si>
    <t>42194105B820133</t>
  </si>
  <si>
    <t>500</t>
  </si>
  <si>
    <t>42194105B820134</t>
  </si>
  <si>
    <t>501</t>
  </si>
  <si>
    <t>42194105B820135</t>
  </si>
  <si>
    <t>502</t>
  </si>
  <si>
    <t>42194105B820136</t>
  </si>
  <si>
    <t>503</t>
  </si>
  <si>
    <t>42194105B820137</t>
  </si>
  <si>
    <t>504</t>
  </si>
  <si>
    <t>42194105B820139</t>
  </si>
  <si>
    <t>505</t>
  </si>
  <si>
    <t>42194105B820140</t>
  </si>
  <si>
    <t>506</t>
  </si>
  <si>
    <t>42194105B820021</t>
  </si>
  <si>
    <t>507</t>
  </si>
  <si>
    <t>42194105B820022</t>
  </si>
  <si>
    <t>508</t>
  </si>
  <si>
    <t>42194105B820023</t>
  </si>
  <si>
    <t>509</t>
  </si>
  <si>
    <t>42194105B820025</t>
  </si>
  <si>
    <t>510</t>
  </si>
  <si>
    <t>42194105B820026</t>
  </si>
  <si>
    <t>511</t>
  </si>
  <si>
    <t>42194105B820027</t>
  </si>
  <si>
    <t>512</t>
  </si>
  <si>
    <t>42194105B820029</t>
  </si>
  <si>
    <t>513</t>
  </si>
  <si>
    <t>42194105B820030</t>
  </si>
  <si>
    <t>514</t>
  </si>
  <si>
    <t>42194105B820031</t>
  </si>
  <si>
    <t>515</t>
  </si>
  <si>
    <t>42194105B820032</t>
  </si>
  <si>
    <t>516</t>
  </si>
  <si>
    <t>42194105B820033</t>
  </si>
  <si>
    <t>517</t>
  </si>
  <si>
    <t>42194105B820035</t>
  </si>
  <si>
    <t>518</t>
  </si>
  <si>
    <t>42194105B820037</t>
  </si>
  <si>
    <t>519</t>
  </si>
  <si>
    <t>42194105B820038</t>
  </si>
  <si>
    <t>520</t>
  </si>
  <si>
    <t>42194105B820039</t>
  </si>
  <si>
    <t>521</t>
  </si>
  <si>
    <t>42194105B820040</t>
  </si>
  <si>
    <t>522</t>
  </si>
  <si>
    <t>42194105B820041</t>
  </si>
  <si>
    <t>523</t>
  </si>
  <si>
    <t>42194105B820042</t>
  </si>
  <si>
    <t>524</t>
  </si>
  <si>
    <t>42194105B820043</t>
  </si>
  <si>
    <t>525</t>
  </si>
  <si>
    <t>42194105B820044</t>
  </si>
  <si>
    <t>526</t>
  </si>
  <si>
    <t>42194105B820047</t>
  </si>
  <si>
    <t>527</t>
  </si>
  <si>
    <t>42194105B820094</t>
  </si>
  <si>
    <t>528</t>
  </si>
  <si>
    <t>42194105B820028</t>
  </si>
  <si>
    <t>529</t>
  </si>
  <si>
    <t>42194105B820061</t>
  </si>
  <si>
    <t>530</t>
  </si>
  <si>
    <t>42194105B820001</t>
  </si>
  <si>
    <t>531</t>
  </si>
  <si>
    <t>42194105B820002</t>
  </si>
  <si>
    <t>532</t>
  </si>
  <si>
    <t>42194105B820003</t>
  </si>
  <si>
    <t>533</t>
  </si>
  <si>
    <t>42194105B820004</t>
  </si>
  <si>
    <t>534</t>
  </si>
  <si>
    <t>42194105B820005</t>
  </si>
  <si>
    <t>535</t>
  </si>
  <si>
    <t>42194105B820006</t>
  </si>
  <si>
    <t>536</t>
  </si>
  <si>
    <t>42194105B820007</t>
  </si>
  <si>
    <t>537</t>
  </si>
  <si>
    <t>42194105B820009</t>
  </si>
  <si>
    <t>538</t>
  </si>
  <si>
    <t>42194105B820010</t>
  </si>
  <si>
    <t>539</t>
  </si>
  <si>
    <t>42194105B820011</t>
  </si>
  <si>
    <t>540</t>
  </si>
  <si>
    <t>42194105B820012</t>
  </si>
  <si>
    <t>541</t>
  </si>
  <si>
    <t>42194105B820013</t>
  </si>
  <si>
    <t>542</t>
  </si>
  <si>
    <t>42194105B820014</t>
  </si>
  <si>
    <t>543</t>
  </si>
  <si>
    <t>42194105B820015</t>
  </si>
  <si>
    <t>544</t>
  </si>
  <si>
    <t>42194105B820016</t>
  </si>
  <si>
    <t>545</t>
  </si>
  <si>
    <t>42194105B820017</t>
  </si>
  <si>
    <t>546</t>
  </si>
  <si>
    <t>42194105B820018</t>
  </si>
  <si>
    <t>547</t>
  </si>
  <si>
    <t>42194105B820019</t>
  </si>
  <si>
    <t>548</t>
  </si>
  <si>
    <t>42194105B820020</t>
  </si>
  <si>
    <t>549</t>
  </si>
  <si>
    <t>42194105B820036</t>
  </si>
  <si>
    <t>550</t>
  </si>
  <si>
    <t>42194105B820059</t>
  </si>
  <si>
    <t>551</t>
  </si>
  <si>
    <t>42194105B820076</t>
  </si>
  <si>
    <t>552</t>
  </si>
  <si>
    <t>42194105B820100</t>
  </si>
  <si>
    <t>553</t>
  </si>
  <si>
    <t>42194105B820116</t>
  </si>
  <si>
    <t>554</t>
  </si>
  <si>
    <t>42194105B820138</t>
  </si>
  <si>
    <t>555</t>
  </si>
  <si>
    <t>42194105B820045</t>
  </si>
  <si>
    <t>556</t>
  </si>
  <si>
    <t>42194105B820086</t>
  </si>
  <si>
    <t>557</t>
  </si>
  <si>
    <t>42194105B820131</t>
  </si>
  <si>
    <t>558</t>
  </si>
  <si>
    <t>42194105B820024</t>
  </si>
  <si>
    <t>559</t>
  </si>
  <si>
    <t>42194105B820034</t>
  </si>
  <si>
    <t>560</t>
  </si>
  <si>
    <t>42194105B820066</t>
  </si>
  <si>
    <t>561</t>
  </si>
  <si>
    <t>42194105B820075</t>
  </si>
  <si>
    <t>562</t>
  </si>
  <si>
    <t>42194105B820108</t>
  </si>
  <si>
    <t>563</t>
  </si>
  <si>
    <t>42194105B820048</t>
  </si>
  <si>
    <t>564</t>
  </si>
  <si>
    <t>42194105B820088</t>
  </si>
  <si>
    <t>565</t>
  </si>
  <si>
    <t>42194105B820008</t>
  </si>
  <si>
    <t>566</t>
  </si>
  <si>
    <t>42194105B820098</t>
  </si>
  <si>
    <t>567</t>
  </si>
  <si>
    <t>42194105B820127</t>
  </si>
  <si>
    <t>568</t>
  </si>
  <si>
    <t>42194105B820046</t>
  </si>
  <si>
    <t>569</t>
  </si>
  <si>
    <t>42194105B820141</t>
  </si>
  <si>
    <t>570</t>
  </si>
  <si>
    <t>42194105A160009</t>
  </si>
  <si>
    <t>端头支架</t>
  </si>
  <si>
    <t>8670KN</t>
  </si>
  <si>
    <t>571</t>
  </si>
  <si>
    <t>42194105A160010</t>
  </si>
  <si>
    <t>572</t>
  </si>
  <si>
    <t>42194105A160012</t>
  </si>
  <si>
    <t>573</t>
  </si>
  <si>
    <t>42194105A160014</t>
  </si>
  <si>
    <t>574</t>
  </si>
  <si>
    <t>42194105A150225</t>
  </si>
  <si>
    <t>支架</t>
  </si>
  <si>
    <t>575</t>
  </si>
  <si>
    <t>42194105A150218</t>
  </si>
  <si>
    <t>576</t>
  </si>
  <si>
    <t>42194105A150211</t>
  </si>
  <si>
    <t>577</t>
  </si>
  <si>
    <t>42194105A150205</t>
  </si>
  <si>
    <t>578</t>
  </si>
  <si>
    <t>42194105A150198</t>
  </si>
  <si>
    <t>579</t>
  </si>
  <si>
    <t>42194105A150231</t>
  </si>
  <si>
    <t>580</t>
  </si>
  <si>
    <t>42194105A150292</t>
  </si>
  <si>
    <t>581</t>
  </si>
  <si>
    <t>42194105A150280</t>
  </si>
  <si>
    <t>582</t>
  </si>
  <si>
    <t>42194105A150262</t>
  </si>
  <si>
    <t>583</t>
  </si>
  <si>
    <t>42194105A150244</t>
  </si>
  <si>
    <t>584</t>
  </si>
  <si>
    <t>42194105A150233</t>
  </si>
  <si>
    <t>585</t>
  </si>
  <si>
    <t>42194105A150214</t>
  </si>
  <si>
    <t>586</t>
  </si>
  <si>
    <t>42194105A150189</t>
  </si>
  <si>
    <t>587</t>
  </si>
  <si>
    <t>42194105A150184</t>
  </si>
  <si>
    <t>588</t>
  </si>
  <si>
    <t>42194105A150200</t>
  </si>
  <si>
    <t>589</t>
  </si>
  <si>
    <t>42194105A150208</t>
  </si>
  <si>
    <t>590</t>
  </si>
  <si>
    <t>42194105A150223</t>
  </si>
  <si>
    <t>591</t>
  </si>
  <si>
    <t>42194105A150240</t>
  </si>
  <si>
    <t>592</t>
  </si>
  <si>
    <t>42194105A150242</t>
  </si>
  <si>
    <t>593</t>
  </si>
  <si>
    <t>42194105A150248</t>
  </si>
  <si>
    <t>594</t>
  </si>
  <si>
    <t>42194105A150255</t>
  </si>
  <si>
    <t>595</t>
  </si>
  <si>
    <t>42194105A150245</t>
  </si>
  <si>
    <t>596</t>
  </si>
  <si>
    <t>42194105A150247</t>
  </si>
  <si>
    <t>597</t>
  </si>
  <si>
    <t>42194105A150249</t>
  </si>
  <si>
    <t>598</t>
  </si>
  <si>
    <t>42194105A150250</t>
  </si>
  <si>
    <t>599</t>
  </si>
  <si>
    <t>42194105A150251</t>
  </si>
  <si>
    <t>600</t>
  </si>
  <si>
    <t>42194105A150252</t>
  </si>
  <si>
    <t>601</t>
  </si>
  <si>
    <t>42194105A150257</t>
  </si>
  <si>
    <t>602</t>
  </si>
  <si>
    <t>42194105A150260</t>
  </si>
  <si>
    <t>603</t>
  </si>
  <si>
    <t>42194105A150261</t>
  </si>
  <si>
    <t>604</t>
  </si>
  <si>
    <t>42194105A150265</t>
  </si>
  <si>
    <t>605</t>
  </si>
  <si>
    <t>42194105A150268</t>
  </si>
  <si>
    <t>606</t>
  </si>
  <si>
    <t>42194105A150269</t>
  </si>
  <si>
    <t>607</t>
  </si>
  <si>
    <t>42194105A150275</t>
  </si>
  <si>
    <t>608</t>
  </si>
  <si>
    <t>42194105A150276</t>
  </si>
  <si>
    <t>609</t>
  </si>
  <si>
    <t>42194105A150277</t>
  </si>
  <si>
    <t>610</t>
  </si>
  <si>
    <t>42194105A150281</t>
  </si>
  <si>
    <t>611</t>
  </si>
  <si>
    <t>42194105A150282</t>
  </si>
  <si>
    <t>612</t>
  </si>
  <si>
    <t>42194105A150283</t>
  </si>
  <si>
    <t>613</t>
  </si>
  <si>
    <t>42194105A150284</t>
  </si>
  <si>
    <t>614</t>
  </si>
  <si>
    <t>42194105A150286</t>
  </si>
  <si>
    <t>615</t>
  </si>
  <si>
    <t>42194105A150288</t>
  </si>
  <si>
    <t>616</t>
  </si>
  <si>
    <t>42194105A150175</t>
  </si>
  <si>
    <t>617</t>
  </si>
  <si>
    <t>42194105A150176</t>
  </si>
  <si>
    <t>618</t>
  </si>
  <si>
    <t>42194105A150179</t>
  </si>
  <si>
    <t>619</t>
  </si>
  <si>
    <t>42194105A150180</t>
  </si>
  <si>
    <t>620</t>
  </si>
  <si>
    <t>42194105A150181</t>
  </si>
  <si>
    <t>621</t>
  </si>
  <si>
    <t>42194105A150183</t>
  </si>
  <si>
    <t>622</t>
  </si>
  <si>
    <t>42194105A150185</t>
  </si>
  <si>
    <t>623</t>
  </si>
  <si>
    <t>42194105A150186</t>
  </si>
  <si>
    <t>624</t>
  </si>
  <si>
    <t>42194105A150187</t>
  </si>
  <si>
    <t>625</t>
  </si>
  <si>
    <t>42194105A150289</t>
  </si>
  <si>
    <t>626</t>
  </si>
  <si>
    <t>42194105A150293</t>
  </si>
  <si>
    <t>627</t>
  </si>
  <si>
    <t>42194105A150296</t>
  </si>
  <si>
    <t>628</t>
  </si>
  <si>
    <t>42194105A150297</t>
  </si>
  <si>
    <t>629</t>
  </si>
  <si>
    <t>42194105A150298</t>
  </si>
  <si>
    <t>630</t>
  </si>
  <si>
    <t>42194105A150299</t>
  </si>
  <si>
    <t>631</t>
  </si>
  <si>
    <t>42194105A150300</t>
  </si>
  <si>
    <t>632</t>
  </si>
  <si>
    <t>42194105A150302</t>
  </si>
  <si>
    <t>633</t>
  </si>
  <si>
    <t>42194105A150303</t>
  </si>
  <si>
    <t>634</t>
  </si>
  <si>
    <t>42194105A150304</t>
  </si>
  <si>
    <t>635</t>
  </si>
  <si>
    <t>42194105A150305</t>
  </si>
  <si>
    <t>636</t>
  </si>
  <si>
    <t>42194105A150309</t>
  </si>
  <si>
    <t>637</t>
  </si>
  <si>
    <t>42194105A150310</t>
  </si>
  <si>
    <t>638</t>
  </si>
  <si>
    <t>42194105A150315</t>
  </si>
  <si>
    <t>639</t>
  </si>
  <si>
    <t>42194105A150237</t>
  </si>
  <si>
    <t>640</t>
  </si>
  <si>
    <t>42194105A150274</t>
  </si>
  <si>
    <t>641</t>
  </si>
  <si>
    <t>42194105A150291</t>
  </si>
  <si>
    <t>642</t>
  </si>
  <si>
    <t>42194105A150294</t>
  </si>
  <si>
    <t>643</t>
  </si>
  <si>
    <t>42194105A150190</t>
  </si>
  <si>
    <t>644</t>
  </si>
  <si>
    <t>42194105A150192</t>
  </si>
  <si>
    <t>645</t>
  </si>
  <si>
    <t>42194105A150193</t>
  </si>
  <si>
    <t>646</t>
  </si>
  <si>
    <t>42194105A150194</t>
  </si>
  <si>
    <t>647</t>
  </si>
  <si>
    <t>42194105A150195</t>
  </si>
  <si>
    <t>648</t>
  </si>
  <si>
    <t>42194105A150197</t>
  </si>
  <si>
    <t>649</t>
  </si>
  <si>
    <t>42194105A150199</t>
  </si>
  <si>
    <t>650</t>
  </si>
  <si>
    <t>42194105A150201</t>
  </si>
  <si>
    <t>651</t>
  </si>
  <si>
    <t>42194105A150266</t>
  </si>
  <si>
    <t>652</t>
  </si>
  <si>
    <t>42194105A150259</t>
  </si>
  <si>
    <t>653</t>
  </si>
  <si>
    <t>42194105A150253</t>
  </si>
  <si>
    <t>654</t>
  </si>
  <si>
    <t>42194105A150246</t>
  </si>
  <si>
    <t>655</t>
  </si>
  <si>
    <t>42194105A150202</t>
  </si>
  <si>
    <t>656</t>
  </si>
  <si>
    <t>42194105A150203</t>
  </si>
  <si>
    <t>657</t>
  </si>
  <si>
    <t>42194105A150204</t>
  </si>
  <si>
    <t>658</t>
  </si>
  <si>
    <t>42194105A150206</t>
  </si>
  <si>
    <t>659</t>
  </si>
  <si>
    <t>42194105A150207</t>
  </si>
  <si>
    <t>660</t>
  </si>
  <si>
    <t>42194105A150209</t>
  </si>
  <si>
    <t>661</t>
  </si>
  <si>
    <t>42194105A150210</t>
  </si>
  <si>
    <t>662</t>
  </si>
  <si>
    <t>42194105A150212</t>
  </si>
  <si>
    <t>663</t>
  </si>
  <si>
    <t>42194105A150220</t>
  </si>
  <si>
    <t>664</t>
  </si>
  <si>
    <t>42194105A150222</t>
  </si>
  <si>
    <t>665</t>
  </si>
  <si>
    <t>42194105A150227</t>
  </si>
  <si>
    <t>666</t>
  </si>
  <si>
    <t>42194105A150228</t>
  </si>
  <si>
    <t>667</t>
  </si>
  <si>
    <t>42194105A150230</t>
  </si>
  <si>
    <t>668</t>
  </si>
  <si>
    <t>42194105A150234</t>
  </si>
  <si>
    <t>669</t>
  </si>
  <si>
    <t>42194105A150236</t>
  </si>
  <si>
    <t>670</t>
  </si>
  <si>
    <t>42194105A150238</t>
  </si>
  <si>
    <t>671</t>
  </si>
  <si>
    <t>42194105A150287</t>
  </si>
  <si>
    <t>672</t>
  </si>
  <si>
    <t>42194105A150295</t>
  </si>
  <si>
    <t>673</t>
  </si>
  <si>
    <t>42194105A150307</t>
  </si>
  <si>
    <t>674</t>
  </si>
  <si>
    <t>42194105A150308</t>
  </si>
  <si>
    <t>675</t>
  </si>
  <si>
    <t>42194105A150314</t>
  </si>
  <si>
    <t>676</t>
  </si>
  <si>
    <t>42194105A150235</t>
  </si>
  <si>
    <t>677</t>
  </si>
  <si>
    <t>42194105A150221</t>
  </si>
  <si>
    <t>678</t>
  </si>
  <si>
    <t>42194105A150290</t>
  </si>
  <si>
    <t>679</t>
  </si>
  <si>
    <t>42194105A150217</t>
  </si>
  <si>
    <t>680</t>
  </si>
  <si>
    <t>42194105A150243</t>
  </si>
  <si>
    <t>681</t>
  </si>
  <si>
    <t>42194105A150311</t>
  </si>
  <si>
    <t>682</t>
  </si>
  <si>
    <t>42194105A160008</t>
  </si>
  <si>
    <t>683</t>
  </si>
  <si>
    <t>42194105A150174</t>
  </si>
  <si>
    <t>684</t>
  </si>
  <si>
    <t>42194105A150241</t>
  </si>
  <si>
    <t>685</t>
  </si>
  <si>
    <t>42194105A160013</t>
  </si>
  <si>
    <t>686</t>
  </si>
  <si>
    <t>42194105A150270</t>
  </si>
  <si>
    <t>687</t>
  </si>
  <si>
    <t>42194105A150264</t>
  </si>
  <si>
    <t>688</t>
  </si>
  <si>
    <t>42194105A150263</t>
  </si>
  <si>
    <t>689</t>
  </si>
  <si>
    <t>42194105A150258</t>
  </si>
  <si>
    <t>690</t>
  </si>
  <si>
    <t>42194105A150232</t>
  </si>
  <si>
    <t>691</t>
  </si>
  <si>
    <t>42194105A150215</t>
  </si>
  <si>
    <t>692</t>
  </si>
  <si>
    <t>42194105A150254</t>
  </si>
  <si>
    <t>693</t>
  </si>
  <si>
    <t>42194105A150279</t>
  </si>
  <si>
    <t>694</t>
  </si>
  <si>
    <t>42194105A150178</t>
  </si>
  <si>
    <t>695</t>
  </si>
  <si>
    <t>42194105A150301</t>
  </si>
  <si>
    <t>696</t>
  </si>
  <si>
    <t>42194105A150182</t>
  </si>
  <si>
    <t>697</t>
  </si>
  <si>
    <t>42194105A150177</t>
  </si>
  <si>
    <t>698</t>
  </si>
  <si>
    <t>42194105A150224</t>
  </si>
  <si>
    <t>699</t>
  </si>
  <si>
    <t>42194105A150271</t>
  </si>
  <si>
    <t>700</t>
  </si>
  <si>
    <t>42194105A150285</t>
  </si>
  <si>
    <t>701</t>
  </si>
  <si>
    <t>42194105A150229</t>
  </si>
  <si>
    <t>702</t>
  </si>
  <si>
    <t>42194105A150267</t>
  </si>
  <si>
    <t>703</t>
  </si>
  <si>
    <t>42194105A150272</t>
  </si>
  <si>
    <t>704</t>
  </si>
  <si>
    <t>42194105A150273</t>
  </si>
  <si>
    <t>705</t>
  </si>
  <si>
    <t>42194105A150188</t>
  </si>
  <si>
    <t>706</t>
  </si>
  <si>
    <t>42194105A150239</t>
  </si>
  <si>
    <t>707</t>
  </si>
  <si>
    <t>42194105A150306</t>
  </si>
  <si>
    <t>708</t>
  </si>
  <si>
    <t>42194105A150278</t>
  </si>
  <si>
    <t>709</t>
  </si>
  <si>
    <t>42194105A150213</t>
  </si>
  <si>
    <t>710</t>
  </si>
  <si>
    <t>42194105A150219</t>
  </si>
  <si>
    <t>711</t>
  </si>
  <si>
    <t>42194105A150256</t>
  </si>
  <si>
    <t>712</t>
  </si>
  <si>
    <t>42194105A150216</t>
  </si>
  <si>
    <t>713</t>
  </si>
  <si>
    <t>42194105A150313</t>
  </si>
  <si>
    <t>714</t>
  </si>
  <si>
    <t>42194105A150226</t>
  </si>
  <si>
    <t>715</t>
  </si>
  <si>
    <t>42194105A150196</t>
  </si>
  <si>
    <t>716</t>
  </si>
  <si>
    <t>42194105A150191</t>
  </si>
  <si>
    <t>717</t>
  </si>
  <si>
    <t>42194105A150312</t>
  </si>
  <si>
    <t>718</t>
  </si>
  <si>
    <t>42194105A160011</t>
  </si>
  <si>
    <t>719</t>
  </si>
  <si>
    <t>44412011A090003</t>
  </si>
  <si>
    <t>LWS536采煤机</t>
  </si>
  <si>
    <t>7LS-6</t>
  </si>
  <si>
    <t>马家塔总库</t>
  </si>
  <si>
    <t>2004-12-31</t>
  </si>
  <si>
    <t>720</t>
  </si>
  <si>
    <t>44412011B848001</t>
  </si>
  <si>
    <t>采煤机</t>
  </si>
  <si>
    <t>MG750/1815-GWD</t>
  </si>
  <si>
    <t xml:space="preserve">煤炭科学研究总院山西煤机装备有限公司 </t>
  </si>
  <si>
    <t>添漫梁总库</t>
  </si>
  <si>
    <t>721</t>
  </si>
  <si>
    <t>44412011B818001</t>
  </si>
  <si>
    <t>电牵引采煤机</t>
  </si>
  <si>
    <t>MGTY750/1800-3.3D</t>
  </si>
  <si>
    <t>722</t>
  </si>
  <si>
    <t>44412011B010001</t>
  </si>
  <si>
    <t>MG300/720-WD</t>
  </si>
  <si>
    <t>上海天地科技分公司</t>
  </si>
  <si>
    <t>723</t>
  </si>
  <si>
    <t>44412011B215001</t>
  </si>
  <si>
    <t>MG500/1290WD</t>
  </si>
  <si>
    <t>西安煤机厂</t>
  </si>
  <si>
    <t>724</t>
  </si>
  <si>
    <t>44412011A020002</t>
  </si>
  <si>
    <t>6LS5</t>
  </si>
  <si>
    <t>725</t>
  </si>
  <si>
    <t>44412011A020004</t>
  </si>
  <si>
    <t>726</t>
  </si>
  <si>
    <t>43552016A090002</t>
  </si>
  <si>
    <t>工作面刮板输送机</t>
  </si>
  <si>
    <t>（3X1000KW）（373M）</t>
  </si>
  <si>
    <t>727</t>
  </si>
  <si>
    <t>43552015A090002</t>
  </si>
  <si>
    <t>顺槽转载机</t>
  </si>
  <si>
    <t>哈拉沟22408面在用</t>
  </si>
  <si>
    <t>728</t>
  </si>
  <si>
    <t>44441055A090002</t>
  </si>
  <si>
    <t>顺槽破碎机</t>
  </si>
  <si>
    <t>729</t>
  </si>
  <si>
    <t>44441055BC25001</t>
  </si>
  <si>
    <t>破碎机</t>
  </si>
  <si>
    <t>SGZ1000/2*700</t>
  </si>
  <si>
    <t>西北奔牛机械有限公司</t>
  </si>
  <si>
    <t>730</t>
  </si>
  <si>
    <t>43552015B515001</t>
  </si>
  <si>
    <t>转载机</t>
  </si>
  <si>
    <t>731</t>
  </si>
  <si>
    <t>43552015B515004</t>
  </si>
  <si>
    <t>刮板输送机（一套）</t>
  </si>
  <si>
    <t>732</t>
  </si>
  <si>
    <t>43552014BF55002</t>
  </si>
  <si>
    <t>刮板输送机（三机）</t>
  </si>
  <si>
    <t>733</t>
  </si>
  <si>
    <t>43552016A080003</t>
  </si>
  <si>
    <t>3X855KW</t>
  </si>
  <si>
    <t>734</t>
  </si>
  <si>
    <t>43552015A070003</t>
  </si>
  <si>
    <t>400KW</t>
  </si>
  <si>
    <t>735</t>
  </si>
  <si>
    <t>44441055A080005</t>
  </si>
  <si>
    <t>736</t>
  </si>
  <si>
    <t>43225015A020008</t>
  </si>
  <si>
    <t>乳化液泵</t>
  </si>
  <si>
    <t>S250</t>
  </si>
  <si>
    <t>英国雷波(RMI)采矿国际有限责任公司</t>
  </si>
  <si>
    <t>废旧物资回收站</t>
  </si>
  <si>
    <t>737</t>
  </si>
  <si>
    <t>43225015A020009</t>
  </si>
  <si>
    <t>738</t>
  </si>
  <si>
    <t>43225015A020012</t>
  </si>
  <si>
    <t>739</t>
  </si>
  <si>
    <t>43225016A010002</t>
  </si>
  <si>
    <t>喷雾泵</t>
  </si>
  <si>
    <t>S200</t>
  </si>
  <si>
    <t>740</t>
  </si>
  <si>
    <t>43225016A010001</t>
  </si>
  <si>
    <t>741</t>
  </si>
  <si>
    <t>42240002A010009</t>
  </si>
  <si>
    <t>1998-01-01</t>
  </si>
  <si>
    <t>742</t>
  </si>
  <si>
    <t>43225015A030001</t>
  </si>
  <si>
    <t>S300</t>
  </si>
  <si>
    <t>2002-12-31</t>
  </si>
  <si>
    <t>743</t>
  </si>
  <si>
    <t>43225015A030002</t>
  </si>
  <si>
    <t>744</t>
  </si>
  <si>
    <t>42240001A120001</t>
  </si>
  <si>
    <t>745</t>
  </si>
  <si>
    <t>43225016A010012</t>
  </si>
  <si>
    <t>746</t>
  </si>
  <si>
    <t>乳化液箱</t>
  </si>
  <si>
    <t>747</t>
  </si>
  <si>
    <t>42240002A010006</t>
  </si>
  <si>
    <t>喷雾泵箱</t>
  </si>
  <si>
    <t>748</t>
  </si>
  <si>
    <t>43225015A030010</t>
  </si>
  <si>
    <t>2003-12-31</t>
  </si>
  <si>
    <t>749</t>
  </si>
  <si>
    <t>43225015A030011</t>
  </si>
  <si>
    <t>750</t>
  </si>
  <si>
    <t>43225015A030012</t>
  </si>
  <si>
    <t>751</t>
  </si>
  <si>
    <t>42240001A120004</t>
  </si>
  <si>
    <t>752</t>
  </si>
  <si>
    <t>43225016A010020</t>
  </si>
  <si>
    <t>753</t>
  </si>
  <si>
    <t>43225016A010021</t>
  </si>
  <si>
    <t>754</t>
  </si>
  <si>
    <t>42240002A010011</t>
  </si>
  <si>
    <t>755</t>
  </si>
  <si>
    <t>43225015A030013</t>
  </si>
  <si>
    <t>756</t>
  </si>
  <si>
    <t>43225015A030014</t>
  </si>
  <si>
    <t>757</t>
  </si>
  <si>
    <t>43225015A030015</t>
  </si>
  <si>
    <t>758</t>
  </si>
  <si>
    <t>42240001A120005</t>
  </si>
  <si>
    <t>759</t>
  </si>
  <si>
    <t>43225016A010022</t>
  </si>
  <si>
    <t>760</t>
  </si>
  <si>
    <t>43225016A010023</t>
  </si>
  <si>
    <t>761</t>
  </si>
  <si>
    <t>42240002A010012</t>
  </si>
  <si>
    <t>762</t>
  </si>
  <si>
    <t>42240001A120009</t>
  </si>
  <si>
    <t>763</t>
  </si>
  <si>
    <t>43225016A010031</t>
  </si>
  <si>
    <t>764</t>
  </si>
  <si>
    <t>43225015A030031</t>
  </si>
  <si>
    <t>乳化泵</t>
  </si>
  <si>
    <t>765</t>
  </si>
  <si>
    <t>42240002A010016</t>
  </si>
  <si>
    <t>766</t>
  </si>
  <si>
    <t>43225015A030028</t>
  </si>
  <si>
    <t>767</t>
  </si>
  <si>
    <t>43225015A030029</t>
  </si>
  <si>
    <t>768</t>
  </si>
  <si>
    <t>43225015A030030</t>
  </si>
  <si>
    <t>769</t>
  </si>
  <si>
    <t>43225016A010030</t>
  </si>
  <si>
    <t>770</t>
  </si>
  <si>
    <t>43225015A058002</t>
  </si>
  <si>
    <t>泵站</t>
  </si>
  <si>
    <t>4×430＋3×500（K35055M82K16065M62</t>
  </si>
  <si>
    <t>德国卡玛特(KAMAT)泵业有限公司</t>
  </si>
  <si>
    <t>771</t>
  </si>
  <si>
    <t>43225015A058003</t>
  </si>
  <si>
    <t>772</t>
  </si>
  <si>
    <t>43225015A058004</t>
  </si>
  <si>
    <t>井下防爆泵站(第套7泵3箱)</t>
  </si>
  <si>
    <t>773</t>
  </si>
  <si>
    <t>43225015A058005</t>
  </si>
  <si>
    <t>774</t>
  </si>
  <si>
    <t>43551024A030005</t>
  </si>
  <si>
    <t>胶带输送机</t>
  </si>
  <si>
    <t>B=1400MM L-236.458M Q=2000L/H V=3</t>
  </si>
  <si>
    <t>美国朗艾道(LONG-AIDOX)公司</t>
  </si>
  <si>
    <t>瓷窑湾场地</t>
  </si>
  <si>
    <t>775</t>
  </si>
  <si>
    <t>43551024A040002</t>
  </si>
  <si>
    <t>顺槽胶带输送机</t>
  </si>
  <si>
    <t>ACE3*375-1400MM/1140</t>
  </si>
  <si>
    <t>澳大利亚大陆ACE胶带机及设备公司</t>
  </si>
  <si>
    <t>776</t>
  </si>
  <si>
    <t>43551024A040006</t>
  </si>
  <si>
    <t>ACE3*375-1400MM</t>
  </si>
  <si>
    <t>777</t>
  </si>
  <si>
    <t>43551024A040011</t>
  </si>
  <si>
    <t>ACE3X375-1400MM/1140</t>
  </si>
  <si>
    <t>778</t>
  </si>
  <si>
    <t>43551024A040012</t>
  </si>
  <si>
    <t>779</t>
  </si>
  <si>
    <t>44412035A030005</t>
  </si>
  <si>
    <t>连续采煤机</t>
  </si>
  <si>
    <t>12CM15-10D</t>
  </si>
  <si>
    <t>专业化基地露天场地</t>
  </si>
  <si>
    <t>780</t>
  </si>
  <si>
    <t>44412035A030002</t>
  </si>
  <si>
    <t>781</t>
  </si>
  <si>
    <t>44412035A030008</t>
  </si>
  <si>
    <t>782</t>
  </si>
  <si>
    <t>44412035A090005</t>
  </si>
  <si>
    <t>12CM27-11D</t>
  </si>
  <si>
    <t>783</t>
  </si>
  <si>
    <t>44412035A090001</t>
  </si>
  <si>
    <t>连采机</t>
  </si>
  <si>
    <t>784</t>
  </si>
  <si>
    <t>44412054A010002</t>
  </si>
  <si>
    <t>掘锚机</t>
  </si>
  <si>
    <t>12CM15-16DDVG</t>
  </si>
  <si>
    <t>2005-06-14</t>
  </si>
  <si>
    <t>785</t>
  </si>
  <si>
    <t>44412054A010001</t>
  </si>
  <si>
    <t>12CM-15WHBM</t>
  </si>
  <si>
    <t>786</t>
  </si>
  <si>
    <t>44412054A030002</t>
  </si>
  <si>
    <t>MB670S</t>
  </si>
  <si>
    <t>山特维克矿山工程机械(中国)有限公司</t>
  </si>
  <si>
    <t>787</t>
  </si>
  <si>
    <t>44412054A025001</t>
  </si>
  <si>
    <t>MB670LH</t>
  </si>
  <si>
    <t>788</t>
  </si>
  <si>
    <t>44412054A025002</t>
  </si>
  <si>
    <t>MB670</t>
  </si>
  <si>
    <t>789</t>
  </si>
  <si>
    <t>44412054B030005</t>
  </si>
  <si>
    <t>综掘机</t>
  </si>
  <si>
    <t>S100-41G型</t>
  </si>
  <si>
    <t>佳木斯煤机厂</t>
  </si>
  <si>
    <t>1996-12-02</t>
  </si>
  <si>
    <t>790</t>
  </si>
  <si>
    <t>44412054B060001</t>
  </si>
  <si>
    <t>EBJ120-TP</t>
  </si>
  <si>
    <t>煤炭科学研究总院太原分院</t>
  </si>
  <si>
    <t>791</t>
  </si>
  <si>
    <t>44412054B075002</t>
  </si>
  <si>
    <t>EBZ-132</t>
  </si>
  <si>
    <t>包头北方工程机械制造有限责任公司</t>
  </si>
  <si>
    <t>2004-12-29</t>
  </si>
  <si>
    <t>792</t>
  </si>
  <si>
    <t>44412054B075006</t>
  </si>
  <si>
    <t>2004-06-30</t>
  </si>
  <si>
    <t>793</t>
  </si>
  <si>
    <t>44412054B078001</t>
  </si>
  <si>
    <t>EBH-132</t>
  </si>
  <si>
    <t>2006-12-31</t>
  </si>
  <si>
    <t>794</t>
  </si>
  <si>
    <t>44412054B078002</t>
  </si>
  <si>
    <t>795</t>
  </si>
  <si>
    <t>44412054B078003</t>
  </si>
  <si>
    <t>796</t>
  </si>
  <si>
    <t>44412054B075007</t>
  </si>
  <si>
    <t>掘进机</t>
  </si>
  <si>
    <t>2006-12-30</t>
  </si>
  <si>
    <t>797</t>
  </si>
  <si>
    <t>44412054B075009</t>
  </si>
  <si>
    <t>798</t>
  </si>
  <si>
    <t>799</t>
  </si>
  <si>
    <t>44412054B078006</t>
  </si>
  <si>
    <t>800</t>
  </si>
  <si>
    <t>801</t>
  </si>
  <si>
    <t>44412054B075008</t>
  </si>
  <si>
    <t>802</t>
  </si>
  <si>
    <t>44412054B070001</t>
  </si>
  <si>
    <t>EBZ-100</t>
  </si>
  <si>
    <t>石家庄煤矿机械有限责任公司</t>
  </si>
  <si>
    <t>2006-03-28</t>
  </si>
  <si>
    <t>803</t>
  </si>
  <si>
    <t>44412054B070002</t>
  </si>
  <si>
    <t>掘进机（含转载机）</t>
  </si>
  <si>
    <t>2006-12-28</t>
  </si>
  <si>
    <t>804</t>
  </si>
  <si>
    <t>44412054B075003</t>
  </si>
  <si>
    <t>805</t>
  </si>
  <si>
    <t>44412054B075001</t>
  </si>
  <si>
    <t>806</t>
  </si>
  <si>
    <t>807</t>
  </si>
  <si>
    <t>808</t>
  </si>
  <si>
    <t>44412040A100007</t>
  </si>
  <si>
    <t>锚杆机</t>
  </si>
  <si>
    <t>ARO-40-RELMB-CWT</t>
  </si>
  <si>
    <t>澳大利亚约翰芬雷(JOHNFINLAY)工程有限责任公司</t>
  </si>
  <si>
    <t>专业化基地</t>
  </si>
  <si>
    <t>809</t>
  </si>
  <si>
    <t>44412040A100009</t>
  </si>
  <si>
    <t>810</t>
  </si>
  <si>
    <t>44412040A130020</t>
  </si>
  <si>
    <t>4E00-2250-WT</t>
  </si>
  <si>
    <t>811</t>
  </si>
  <si>
    <t>44412040B030001</t>
  </si>
  <si>
    <t>四臂锚杆机钻车</t>
  </si>
  <si>
    <t>CMM20-4</t>
  </si>
  <si>
    <t>创新基地</t>
  </si>
  <si>
    <t>812</t>
  </si>
  <si>
    <t>44412037A090001</t>
  </si>
  <si>
    <t>梭车</t>
  </si>
  <si>
    <t>7C790</t>
  </si>
  <si>
    <t>专业化场地</t>
  </si>
  <si>
    <t>813</t>
  </si>
  <si>
    <t>44412037A090002</t>
  </si>
  <si>
    <t>814</t>
  </si>
  <si>
    <t>44412037A030001</t>
  </si>
  <si>
    <t>10SC32-36B</t>
  </si>
  <si>
    <t>815</t>
  </si>
  <si>
    <t>44412037A040004</t>
  </si>
  <si>
    <t>816</t>
  </si>
  <si>
    <t>44412036A030004</t>
  </si>
  <si>
    <t>运煤车</t>
  </si>
  <si>
    <t>CH818</t>
  </si>
  <si>
    <t>2003-10-31</t>
  </si>
  <si>
    <t>817</t>
  </si>
  <si>
    <t>44412036A010006</t>
  </si>
  <si>
    <t>818</t>
  </si>
  <si>
    <t>44412036A010013</t>
  </si>
  <si>
    <t>1997-01-01</t>
  </si>
  <si>
    <t>819</t>
  </si>
  <si>
    <t>44412036A030009</t>
  </si>
  <si>
    <t>820</t>
  </si>
  <si>
    <t>44412036A030018</t>
  </si>
  <si>
    <t>821</t>
  </si>
  <si>
    <t>44412036A030019</t>
  </si>
  <si>
    <t>822</t>
  </si>
  <si>
    <t>44412036A030023</t>
  </si>
  <si>
    <t>823</t>
  </si>
  <si>
    <t>44412036A030014</t>
  </si>
  <si>
    <t>824</t>
  </si>
  <si>
    <t>44412036A030002</t>
  </si>
  <si>
    <t>1996-10-01</t>
  </si>
  <si>
    <t>825</t>
  </si>
  <si>
    <t>44412036A030017</t>
  </si>
  <si>
    <t>826</t>
  </si>
  <si>
    <t>44412036A050018</t>
  </si>
  <si>
    <t>827</t>
  </si>
  <si>
    <t>44412036A050019</t>
  </si>
  <si>
    <t>828</t>
  </si>
  <si>
    <t>44412039A010003</t>
  </si>
  <si>
    <t>给料破碎机</t>
  </si>
  <si>
    <t>MCH1030</t>
  </si>
  <si>
    <t>上湾运转队</t>
  </si>
  <si>
    <t>829</t>
  </si>
  <si>
    <t>44412039A010018</t>
  </si>
  <si>
    <t>830</t>
  </si>
  <si>
    <t>44412039A010019</t>
  </si>
  <si>
    <t>专业化服务基地</t>
  </si>
  <si>
    <t>831</t>
  </si>
  <si>
    <t>44412039A010017</t>
  </si>
  <si>
    <t>832</t>
  </si>
  <si>
    <t>44412042A010002</t>
  </si>
  <si>
    <t>铲车</t>
  </si>
  <si>
    <t>UN-488</t>
  </si>
  <si>
    <t>1996-11-02</t>
  </si>
  <si>
    <t>833</t>
  </si>
  <si>
    <t>44412042A040009</t>
  </si>
  <si>
    <t>834</t>
  </si>
  <si>
    <t>44412042A020002</t>
  </si>
  <si>
    <t>835</t>
  </si>
  <si>
    <t>44412042A020005</t>
  </si>
  <si>
    <t>836</t>
  </si>
  <si>
    <t>44412363A060006</t>
  </si>
  <si>
    <t>多用途车</t>
  </si>
  <si>
    <t>MYNE.TRUCK4</t>
  </si>
  <si>
    <t>多米诺</t>
  </si>
  <si>
    <t>维修二厂中转库</t>
  </si>
  <si>
    <t>2001-01-02</t>
  </si>
  <si>
    <t>837</t>
  </si>
  <si>
    <t>44412363A060001</t>
  </si>
  <si>
    <t>1996-10-28</t>
  </si>
  <si>
    <t>838</t>
  </si>
  <si>
    <t>46211605B410003</t>
  </si>
  <si>
    <t>组合开关</t>
  </si>
  <si>
    <t>QJZ-4*315/1140</t>
  </si>
  <si>
    <t>江苏常州联力自动化科技有限公司</t>
  </si>
  <si>
    <t>839</t>
  </si>
  <si>
    <t>46211605A010008</t>
  </si>
  <si>
    <t>CHP11</t>
  </si>
  <si>
    <t>英国布兰德温和福兰西斯(B&amp;F)有限责任公司</t>
  </si>
  <si>
    <t>840</t>
  </si>
  <si>
    <t>46211605A010009</t>
  </si>
  <si>
    <t>841</t>
  </si>
  <si>
    <t>46211604A040005</t>
  </si>
  <si>
    <t>CHP33</t>
  </si>
  <si>
    <t>842</t>
  </si>
  <si>
    <t>46211605A010004</t>
  </si>
  <si>
    <t>开关</t>
  </si>
  <si>
    <t>843</t>
  </si>
  <si>
    <t>46211605A040003</t>
  </si>
  <si>
    <t>CHP11/9</t>
  </si>
  <si>
    <t>1140V</t>
  </si>
  <si>
    <t>844</t>
  </si>
  <si>
    <t>46211605A040001</t>
  </si>
  <si>
    <t>845</t>
  </si>
  <si>
    <t>46211605A040005</t>
  </si>
  <si>
    <t>846</t>
  </si>
  <si>
    <t>46211604A040003</t>
  </si>
  <si>
    <t>847</t>
  </si>
  <si>
    <t>46211604A040006</t>
  </si>
  <si>
    <t>848</t>
  </si>
  <si>
    <t>46211604A040009</t>
  </si>
  <si>
    <t>CHP33/9</t>
  </si>
  <si>
    <t>849</t>
  </si>
  <si>
    <t>46211604A090002</t>
  </si>
  <si>
    <t>850</t>
  </si>
  <si>
    <t>46211604A090003</t>
  </si>
  <si>
    <t>851</t>
  </si>
  <si>
    <t>46211604A090005</t>
  </si>
  <si>
    <t>852</t>
  </si>
  <si>
    <t>46211604A090008</t>
  </si>
  <si>
    <t>3300V 9*450A</t>
  </si>
  <si>
    <t>853</t>
  </si>
  <si>
    <t>46211604A090007</t>
  </si>
  <si>
    <t>854</t>
  </si>
  <si>
    <t>46211605A010006</t>
  </si>
  <si>
    <t>855</t>
  </si>
  <si>
    <t>46211605A010002</t>
  </si>
  <si>
    <t>856</t>
  </si>
  <si>
    <t>46211605A010011</t>
  </si>
  <si>
    <t>857</t>
  </si>
  <si>
    <t>46211605A010005</t>
  </si>
  <si>
    <t>858</t>
  </si>
  <si>
    <t>46211605A040002</t>
  </si>
  <si>
    <t>859</t>
  </si>
  <si>
    <t>46211605A040007</t>
  </si>
  <si>
    <t>1140V 9*315A</t>
  </si>
  <si>
    <t>860</t>
  </si>
  <si>
    <t>46121203A080001</t>
  </si>
  <si>
    <t>移动变电站</t>
  </si>
  <si>
    <t>3000KVA，10000V/6000V/3300V</t>
  </si>
  <si>
    <t>澳大利亚AMPCONTROL公司</t>
  </si>
  <si>
    <t>861</t>
  </si>
  <si>
    <t>46121203A080003</t>
  </si>
  <si>
    <t>862</t>
  </si>
  <si>
    <t>46121203A080004</t>
  </si>
  <si>
    <t>863</t>
  </si>
  <si>
    <t>46121203A080005</t>
  </si>
  <si>
    <t>864</t>
  </si>
  <si>
    <t>46121203A080006</t>
  </si>
  <si>
    <t>865</t>
  </si>
  <si>
    <t>46121203A080007</t>
  </si>
  <si>
    <t>866</t>
  </si>
  <si>
    <t>46121203A080008</t>
  </si>
  <si>
    <t>867</t>
  </si>
  <si>
    <t>46121203A060002</t>
  </si>
  <si>
    <t>变压器</t>
  </si>
  <si>
    <t>3000KVA，10KV/6/3.3KV</t>
  </si>
  <si>
    <t xml:space="preserve">南非迪马科(DIMAKO)矿用变压器公司 </t>
  </si>
  <si>
    <t>868</t>
  </si>
  <si>
    <t>46121203A040002</t>
  </si>
  <si>
    <t>2500KVA/10KV/3.3</t>
  </si>
  <si>
    <t>英国布鲁什(BRUSH)变压器有限责任公司</t>
  </si>
  <si>
    <t>869</t>
  </si>
  <si>
    <t>46121203A040001</t>
  </si>
  <si>
    <t>2500KVA/10/3.3KV</t>
  </si>
  <si>
    <t>870</t>
  </si>
  <si>
    <t>46121203A030001</t>
  </si>
  <si>
    <t>2000KWA/10KV/3.3KV</t>
  </si>
  <si>
    <t>871</t>
  </si>
  <si>
    <t>46121203A020001</t>
  </si>
  <si>
    <t>2000KVA/10KV/6KV/3.3KV</t>
  </si>
  <si>
    <t>872</t>
  </si>
  <si>
    <t>46121203A020003</t>
  </si>
  <si>
    <t>隔爆型移动变电站</t>
  </si>
  <si>
    <t>2000KVA/10KV/3.3KV</t>
  </si>
  <si>
    <t>873</t>
  </si>
  <si>
    <t>46121203A020007</t>
  </si>
  <si>
    <t>2000KVA/10KV/3.3</t>
  </si>
  <si>
    <t>874</t>
  </si>
  <si>
    <t>46121203A020005</t>
  </si>
  <si>
    <t>875</t>
  </si>
  <si>
    <t>43551031B518002</t>
  </si>
  <si>
    <t>皮带机自移机尾</t>
  </si>
  <si>
    <t>张家口煤矿机械有限责任公司</t>
  </si>
  <si>
    <t>876</t>
  </si>
  <si>
    <t>43551030B085002</t>
  </si>
  <si>
    <t>煤矿用带式转载机</t>
  </si>
  <si>
    <t>机器设备合计</t>
  </si>
  <si>
    <t>减：机器设备减值准备</t>
  </si>
  <si>
    <t>机器设备净额</t>
  </si>
  <si>
    <t>固定资产—车辆评估明细表</t>
  </si>
  <si>
    <r>
      <rPr>
        <sz val="10"/>
        <rFont val="宋体"/>
        <charset val="134"/>
      </rPr>
      <t>表</t>
    </r>
    <r>
      <rPr>
        <sz val="10"/>
        <rFont val="Times New Roman"/>
        <charset val="134"/>
      </rPr>
      <t>4-6-6</t>
    </r>
  </si>
  <si>
    <r>
      <rPr>
        <sz val="10"/>
        <rFont val="宋体"/>
        <charset val="134"/>
      </rPr>
      <t>车辆牌号</t>
    </r>
  </si>
  <si>
    <r>
      <rPr>
        <sz val="10"/>
        <rFont val="宋体"/>
        <charset val="134"/>
      </rPr>
      <t>行驶证载权利人</t>
    </r>
  </si>
  <si>
    <r>
      <rPr>
        <sz val="10"/>
        <rFont val="宋体"/>
        <charset val="134"/>
      </rPr>
      <t>车辆名称</t>
    </r>
  </si>
  <si>
    <r>
      <rPr>
        <sz val="10"/>
        <rFont val="宋体"/>
        <charset val="134"/>
      </rPr>
      <t>所属部门</t>
    </r>
  </si>
  <si>
    <r>
      <rPr>
        <sz val="10"/>
        <rFont val="宋体"/>
        <charset val="134"/>
      </rPr>
      <t xml:space="preserve">已行驶里程
</t>
    </r>
    <r>
      <rPr>
        <sz val="10"/>
        <rFont val="Times New Roman"/>
        <charset val="134"/>
      </rPr>
      <t>(</t>
    </r>
    <r>
      <rPr>
        <sz val="10"/>
        <rFont val="宋体"/>
        <charset val="134"/>
      </rPr>
      <t>公里</t>
    </r>
    <r>
      <rPr>
        <sz val="10"/>
        <rFont val="Times New Roman"/>
        <charset val="134"/>
      </rPr>
      <t>)</t>
    </r>
  </si>
  <si>
    <t>AQ1</t>
  </si>
  <si>
    <t>AQ2</t>
  </si>
  <si>
    <t>AQ3</t>
  </si>
  <si>
    <t>AQ4</t>
  </si>
  <si>
    <t>AQ5</t>
  </si>
  <si>
    <t>AQ6</t>
  </si>
  <si>
    <t>AQ7</t>
  </si>
  <si>
    <t>AQ8</t>
  </si>
  <si>
    <t>AQ9</t>
  </si>
  <si>
    <t>AQ10</t>
  </si>
  <si>
    <t>AQ11</t>
  </si>
  <si>
    <t>AQ12</t>
  </si>
  <si>
    <t>AQ13</t>
  </si>
  <si>
    <t>AQ14</t>
  </si>
  <si>
    <t>AQ15</t>
  </si>
  <si>
    <t>AQ16</t>
  </si>
  <si>
    <t>AQ17</t>
  </si>
  <si>
    <r>
      <rPr>
        <sz val="10"/>
        <color indexed="8"/>
        <rFont val="宋体"/>
        <charset val="134"/>
      </rPr>
      <t>车辆合计</t>
    </r>
  </si>
  <si>
    <r>
      <rPr>
        <sz val="10"/>
        <color indexed="8"/>
        <rFont val="宋体"/>
        <charset val="134"/>
      </rPr>
      <t>减：车辆减值准备</t>
    </r>
  </si>
  <si>
    <r>
      <rPr>
        <sz val="10"/>
        <rFont val="宋体"/>
        <charset val="134"/>
      </rPr>
      <t>车辆净额</t>
    </r>
  </si>
  <si>
    <t>固定资产—电子设备评估明细表</t>
  </si>
  <si>
    <r>
      <rPr>
        <sz val="10"/>
        <rFont val="宋体"/>
        <charset val="134"/>
      </rPr>
      <t>表</t>
    </r>
    <r>
      <rPr>
        <sz val="10"/>
        <rFont val="Times New Roman"/>
        <charset val="134"/>
      </rPr>
      <t>4-6-7</t>
    </r>
  </si>
  <si>
    <t>AR1</t>
  </si>
  <si>
    <t>AR2</t>
  </si>
  <si>
    <t>AR3</t>
  </si>
  <si>
    <t>AR4</t>
  </si>
  <si>
    <t>AR5</t>
  </si>
  <si>
    <t>AR6</t>
  </si>
  <si>
    <t>AR7</t>
  </si>
  <si>
    <t>AR8</t>
  </si>
  <si>
    <t>AR9</t>
  </si>
  <si>
    <t>AR10</t>
  </si>
  <si>
    <t>AR11</t>
  </si>
  <si>
    <t>AR12</t>
  </si>
  <si>
    <t>AR13</t>
  </si>
  <si>
    <t>AR14</t>
  </si>
  <si>
    <t>AR15</t>
  </si>
  <si>
    <t>AR16</t>
  </si>
  <si>
    <t>AR17</t>
  </si>
  <si>
    <r>
      <rPr>
        <sz val="10"/>
        <color indexed="8"/>
        <rFont val="宋体"/>
        <charset val="134"/>
      </rPr>
      <t>电子设备合计</t>
    </r>
  </si>
  <si>
    <r>
      <rPr>
        <sz val="10"/>
        <color indexed="8"/>
        <rFont val="宋体"/>
        <charset val="134"/>
      </rPr>
      <t>减：电子设备减值准备</t>
    </r>
  </si>
  <si>
    <r>
      <rPr>
        <sz val="10"/>
        <rFont val="宋体"/>
        <charset val="134"/>
      </rPr>
      <t>电子设备净额</t>
    </r>
  </si>
  <si>
    <t>固定资产—土地评估明细表</t>
  </si>
  <si>
    <r>
      <rPr>
        <sz val="10"/>
        <rFont val="宋体"/>
        <charset val="134"/>
      </rPr>
      <t>表</t>
    </r>
    <r>
      <rPr>
        <sz val="10"/>
        <rFont val="Times New Roman"/>
        <charset val="134"/>
      </rPr>
      <t>4-6-8</t>
    </r>
  </si>
  <si>
    <t>证载权利人</t>
  </si>
  <si>
    <t>终止日期</t>
  </si>
  <si>
    <t>AS1</t>
  </si>
  <si>
    <t>AS2</t>
  </si>
  <si>
    <t>AS3</t>
  </si>
  <si>
    <t>AS4</t>
  </si>
  <si>
    <t>AS5</t>
  </si>
  <si>
    <t>AS6</t>
  </si>
  <si>
    <t>AS7</t>
  </si>
  <si>
    <t>AS8</t>
  </si>
  <si>
    <t>AS9</t>
  </si>
  <si>
    <t>AS10</t>
  </si>
  <si>
    <t>AS11</t>
  </si>
  <si>
    <t>AS12</t>
  </si>
  <si>
    <t>AS13</t>
  </si>
  <si>
    <t>AS14</t>
  </si>
  <si>
    <t>AS15</t>
  </si>
  <si>
    <t>AS16</t>
  </si>
  <si>
    <t>AS17</t>
  </si>
  <si>
    <t>AS18</t>
  </si>
  <si>
    <t>AS19</t>
  </si>
  <si>
    <r>
      <rPr>
        <sz val="10"/>
        <rFont val="宋体"/>
        <charset val="134"/>
      </rPr>
      <t>合</t>
    </r>
    <r>
      <rPr>
        <sz val="10"/>
        <rFont val="Times New Roman"/>
        <charset val="134"/>
      </rPr>
      <t xml:space="preserve">    </t>
    </r>
    <r>
      <rPr>
        <sz val="10"/>
        <rFont val="宋体"/>
        <charset val="134"/>
      </rPr>
      <t>计</t>
    </r>
  </si>
  <si>
    <r>
      <rPr>
        <b/>
        <sz val="16"/>
        <rFont val="黑体"/>
        <charset val="134"/>
      </rPr>
      <t>固定资产</t>
    </r>
    <r>
      <rPr>
        <b/>
        <sz val="16"/>
        <rFont val="Arial Narrow"/>
        <charset val="134"/>
      </rPr>
      <t>--</t>
    </r>
    <r>
      <rPr>
        <b/>
        <sz val="16"/>
        <rFont val="黑体"/>
        <charset val="134"/>
      </rPr>
      <t>船舶清查评估明细表</t>
    </r>
  </si>
  <si>
    <t>表4-6-9</t>
  </si>
  <si>
    <t>序号</t>
  </si>
  <si>
    <t>船舶编号</t>
  </si>
  <si>
    <t>船舶名称</t>
  </si>
  <si>
    <t>船舶类型</t>
  </si>
  <si>
    <t>建造厂家</t>
  </si>
  <si>
    <t>已行驶海里</t>
  </si>
  <si>
    <t>额定功率</t>
  </si>
  <si>
    <r>
      <rPr>
        <sz val="10"/>
        <rFont val="宋体"/>
        <charset val="134"/>
      </rPr>
      <t>额定载重</t>
    </r>
    <r>
      <rPr>
        <sz val="10"/>
        <rFont val="Times New Roman"/>
        <charset val="134"/>
      </rPr>
      <t>(</t>
    </r>
    <r>
      <rPr>
        <sz val="10"/>
        <rFont val="宋体"/>
        <charset val="134"/>
      </rPr>
      <t>客</t>
    </r>
    <r>
      <rPr>
        <sz val="10"/>
        <rFont val="Times New Roman"/>
        <charset val="134"/>
      </rPr>
      <t>)</t>
    </r>
    <r>
      <rPr>
        <sz val="10"/>
        <rFont val="宋体"/>
        <charset val="134"/>
      </rPr>
      <t>量</t>
    </r>
  </si>
  <si>
    <t>满载排水量(t)</t>
  </si>
  <si>
    <t>空载排水量(t)</t>
  </si>
  <si>
    <t>满载吃水(m)</t>
  </si>
  <si>
    <t>空载吃水(m)</t>
  </si>
  <si>
    <t>空船重量(t)</t>
  </si>
  <si>
    <t>定员(人)</t>
  </si>
  <si>
    <t>航速(节)</t>
  </si>
  <si>
    <t>航区</t>
  </si>
  <si>
    <t>船级社</t>
  </si>
  <si>
    <t>总吨位</t>
  </si>
  <si>
    <t>净吨位</t>
  </si>
  <si>
    <t>货舱涂层</t>
  </si>
  <si>
    <t>船舶主尺度</t>
  </si>
  <si>
    <t>最近一次船检情况</t>
  </si>
  <si>
    <t>主机</t>
  </si>
  <si>
    <t>发电机</t>
  </si>
  <si>
    <t>购置日期</t>
  </si>
  <si>
    <t>启用日期</t>
  </si>
  <si>
    <t>建造完成日期</t>
  </si>
  <si>
    <r>
      <rPr>
        <sz val="10"/>
        <rFont val="宋体"/>
        <charset val="134"/>
      </rPr>
      <t>合同价</t>
    </r>
    <r>
      <rPr>
        <sz val="10"/>
        <rFont val="Times New Roman"/>
        <charset val="134"/>
      </rPr>
      <t>(</t>
    </r>
    <r>
      <rPr>
        <sz val="10"/>
        <rFont val="宋体"/>
        <charset val="134"/>
      </rPr>
      <t>美元或人民币</t>
    </r>
    <r>
      <rPr>
        <sz val="10"/>
        <rFont val="Times New Roman"/>
        <charset val="134"/>
      </rPr>
      <t>)</t>
    </r>
  </si>
  <si>
    <t>备注</t>
  </si>
  <si>
    <t>船长</t>
  </si>
  <si>
    <t>型宽</t>
  </si>
  <si>
    <t>型深</t>
  </si>
  <si>
    <t>船体</t>
  </si>
  <si>
    <t>轮机</t>
  </si>
  <si>
    <t>舾装</t>
  </si>
  <si>
    <t>电气</t>
  </si>
  <si>
    <t>生产厂商、型号、功率、转速</t>
  </si>
  <si>
    <t>数量</t>
  </si>
  <si>
    <t>原动机生产厂商、型号、功率、转速</t>
  </si>
  <si>
    <t>主发电机功率(KW)</t>
  </si>
  <si>
    <r>
      <rPr>
        <sz val="10"/>
        <rFont val="宋体"/>
        <charset val="134"/>
      </rPr>
      <t>美元</t>
    </r>
    <r>
      <rPr>
        <sz val="10"/>
        <rFont val="Times New Roman"/>
        <charset val="134"/>
      </rPr>
      <t>($)</t>
    </r>
  </si>
  <si>
    <r>
      <rPr>
        <sz val="10"/>
        <rFont val="宋体"/>
        <charset val="134"/>
      </rPr>
      <t>人民币</t>
    </r>
    <r>
      <rPr>
        <sz val="10"/>
        <rFont val="Times New Roman"/>
        <charset val="134"/>
      </rPr>
      <t>(</t>
    </r>
    <r>
      <rPr>
        <sz val="10"/>
        <rFont val="宋体"/>
        <charset val="134"/>
      </rPr>
      <t>￥</t>
    </r>
    <r>
      <rPr>
        <sz val="10"/>
        <rFont val="Times New Roman"/>
        <charset val="134"/>
      </rPr>
      <t>)</t>
    </r>
  </si>
  <si>
    <t>原值</t>
  </si>
  <si>
    <t>净值</t>
  </si>
  <si>
    <r>
      <rPr>
        <sz val="10"/>
        <rFont val="宋体"/>
        <charset val="134"/>
      </rPr>
      <t>成新率</t>
    </r>
    <r>
      <rPr>
        <sz val="10"/>
        <rFont val="Arial Narrow"/>
        <charset val="134"/>
      </rPr>
      <t>%</t>
    </r>
  </si>
  <si>
    <t>AT1</t>
  </si>
  <si>
    <t>AT2</t>
  </si>
  <si>
    <t>AT3</t>
  </si>
  <si>
    <t>AT4</t>
  </si>
  <si>
    <t>AT5</t>
  </si>
  <si>
    <t>AT6</t>
  </si>
  <si>
    <t>AT7</t>
  </si>
  <si>
    <t>AT8</t>
  </si>
  <si>
    <t>AT9</t>
  </si>
  <si>
    <t>AT10</t>
  </si>
  <si>
    <t>AT11</t>
  </si>
  <si>
    <t>AT12</t>
  </si>
  <si>
    <t>AT13</t>
  </si>
  <si>
    <t>AT14</t>
  </si>
  <si>
    <t>AT15</t>
  </si>
  <si>
    <t>AT16</t>
  </si>
  <si>
    <t>AT17</t>
  </si>
  <si>
    <t>船舶合计</t>
  </si>
  <si>
    <t>减：船舶减值准备</t>
  </si>
  <si>
    <t>船舶净额</t>
  </si>
  <si>
    <t>在建工程评估汇总表</t>
  </si>
  <si>
    <r>
      <rPr>
        <sz val="10"/>
        <rFont val="宋体"/>
        <charset val="134"/>
      </rPr>
      <t>表</t>
    </r>
    <r>
      <rPr>
        <sz val="10"/>
        <rFont val="Times New Roman"/>
        <charset val="134"/>
      </rPr>
      <t>4-7</t>
    </r>
  </si>
  <si>
    <t>4-7-1</t>
  </si>
  <si>
    <r>
      <rPr>
        <sz val="10"/>
        <rFont val="宋体"/>
        <charset val="134"/>
      </rPr>
      <t>在建工程</t>
    </r>
    <r>
      <rPr>
        <sz val="10"/>
        <rFont val="Times New Roman"/>
        <charset val="134"/>
      </rPr>
      <t>—</t>
    </r>
    <r>
      <rPr>
        <sz val="10"/>
        <rFont val="宋体"/>
        <charset val="134"/>
      </rPr>
      <t>土建工程</t>
    </r>
  </si>
  <si>
    <t>4-7-2</t>
  </si>
  <si>
    <r>
      <rPr>
        <sz val="10"/>
        <rFont val="宋体"/>
        <charset val="134"/>
      </rPr>
      <t>在建工程</t>
    </r>
    <r>
      <rPr>
        <sz val="10"/>
        <rFont val="Times New Roman"/>
        <charset val="134"/>
      </rPr>
      <t>—</t>
    </r>
    <r>
      <rPr>
        <sz val="10"/>
        <rFont val="宋体"/>
        <charset val="134"/>
      </rPr>
      <t>设备安装工程</t>
    </r>
  </si>
  <si>
    <t>4-7-3</t>
  </si>
  <si>
    <t>待摊投资</t>
  </si>
  <si>
    <r>
      <rPr>
        <sz val="10"/>
        <rFont val="宋体"/>
        <charset val="134"/>
      </rPr>
      <t>在建工程合计</t>
    </r>
  </si>
  <si>
    <r>
      <rPr>
        <sz val="10"/>
        <rFont val="宋体"/>
        <charset val="134"/>
      </rPr>
      <t>减：在建工程减值准备</t>
    </r>
  </si>
  <si>
    <r>
      <rPr>
        <sz val="10"/>
        <rFont val="宋体"/>
        <charset val="134"/>
      </rPr>
      <t>在建工程净额</t>
    </r>
  </si>
  <si>
    <t>在建工程—土建工程评估明细表</t>
  </si>
  <si>
    <r>
      <rPr>
        <sz val="10"/>
        <rFont val="宋体"/>
        <charset val="134"/>
      </rPr>
      <t>表</t>
    </r>
    <r>
      <rPr>
        <sz val="10"/>
        <rFont val="Times New Roman"/>
        <charset val="134"/>
      </rPr>
      <t>4-7-1</t>
    </r>
  </si>
  <si>
    <r>
      <rPr>
        <sz val="10"/>
        <rFont val="宋体"/>
        <charset val="134"/>
      </rPr>
      <t>建筑面积</t>
    </r>
    <r>
      <rPr>
        <sz val="10"/>
        <rFont val="Times New Roman"/>
        <charset val="134"/>
      </rPr>
      <t>/</t>
    </r>
    <r>
      <rPr>
        <sz val="10"/>
        <rFont val="宋体"/>
        <charset val="134"/>
      </rPr>
      <t>容积
（</t>
    </r>
    <r>
      <rPr>
        <sz val="10"/>
        <rFont val="Times New Roman"/>
        <charset val="134"/>
      </rPr>
      <t>m</t>
    </r>
    <r>
      <rPr>
        <vertAlign val="superscript"/>
        <sz val="10"/>
        <rFont val="Times New Roman"/>
        <charset val="134"/>
      </rPr>
      <t>2</t>
    </r>
    <r>
      <rPr>
        <sz val="10"/>
        <rFont val="Times New Roman"/>
        <charset val="134"/>
      </rPr>
      <t>/m</t>
    </r>
    <r>
      <rPr>
        <vertAlign val="superscript"/>
        <sz val="10"/>
        <rFont val="Times New Roman"/>
        <charset val="134"/>
      </rPr>
      <t>3</t>
    </r>
    <r>
      <rPr>
        <sz val="10"/>
        <rFont val="宋体"/>
        <charset val="134"/>
      </rPr>
      <t>）</t>
    </r>
  </si>
  <si>
    <r>
      <rPr>
        <sz val="10"/>
        <rFont val="宋体"/>
        <charset val="134"/>
      </rPr>
      <t>形象进度</t>
    </r>
  </si>
  <si>
    <r>
      <rPr>
        <sz val="10"/>
        <rFont val="宋体"/>
        <charset val="134"/>
      </rPr>
      <t>付款比例</t>
    </r>
  </si>
  <si>
    <r>
      <rPr>
        <sz val="10"/>
        <rFont val="宋体"/>
        <charset val="134"/>
      </rPr>
      <t>概算金额</t>
    </r>
    <r>
      <rPr>
        <sz val="10"/>
        <rFont val="Times New Roman"/>
        <charset val="134"/>
      </rPr>
      <t>(</t>
    </r>
    <r>
      <rPr>
        <sz val="10"/>
        <rFont val="宋体"/>
        <charset val="134"/>
      </rPr>
      <t>元</t>
    </r>
    <r>
      <rPr>
        <sz val="10"/>
        <rFont val="Times New Roman"/>
        <charset val="134"/>
      </rPr>
      <t>)</t>
    </r>
  </si>
  <si>
    <r>
      <rPr>
        <sz val="10"/>
        <rFont val="宋体"/>
        <charset val="134"/>
      </rPr>
      <t xml:space="preserve">土地出让合同
</t>
    </r>
    <r>
      <rPr>
        <sz val="10"/>
        <rFont val="Times New Roman"/>
        <charset val="134"/>
      </rPr>
      <t>(</t>
    </r>
    <r>
      <rPr>
        <sz val="10"/>
        <rFont val="宋体"/>
        <charset val="134"/>
      </rPr>
      <t>有</t>
    </r>
    <r>
      <rPr>
        <sz val="10"/>
        <rFont val="Times New Roman"/>
        <charset val="134"/>
      </rPr>
      <t>/</t>
    </r>
    <r>
      <rPr>
        <sz val="10"/>
        <rFont val="宋体"/>
        <charset val="134"/>
      </rPr>
      <t>无</t>
    </r>
    <r>
      <rPr>
        <sz val="10"/>
        <rFont val="Times New Roman"/>
        <charset val="134"/>
      </rPr>
      <t>)</t>
    </r>
  </si>
  <si>
    <r>
      <rPr>
        <sz val="10"/>
        <rFont val="宋体"/>
        <charset val="134"/>
      </rPr>
      <t xml:space="preserve">建筑用地许可证
</t>
    </r>
    <r>
      <rPr>
        <sz val="10"/>
        <rFont val="Times New Roman"/>
        <charset val="134"/>
      </rPr>
      <t>(</t>
    </r>
    <r>
      <rPr>
        <sz val="10"/>
        <rFont val="宋体"/>
        <charset val="134"/>
      </rPr>
      <t>有</t>
    </r>
    <r>
      <rPr>
        <sz val="10"/>
        <rFont val="Times New Roman"/>
        <charset val="134"/>
      </rPr>
      <t>/</t>
    </r>
    <r>
      <rPr>
        <sz val="10"/>
        <rFont val="宋体"/>
        <charset val="134"/>
      </rPr>
      <t>无</t>
    </r>
    <r>
      <rPr>
        <sz val="10"/>
        <rFont val="Times New Roman"/>
        <charset val="134"/>
      </rPr>
      <t>)</t>
    </r>
  </si>
  <si>
    <r>
      <rPr>
        <sz val="10"/>
        <rFont val="宋体"/>
        <charset val="134"/>
      </rPr>
      <t xml:space="preserve">建筑规划许可证
</t>
    </r>
    <r>
      <rPr>
        <sz val="10"/>
        <rFont val="Times New Roman"/>
        <charset val="134"/>
      </rPr>
      <t>(</t>
    </r>
    <r>
      <rPr>
        <sz val="10"/>
        <rFont val="宋体"/>
        <charset val="134"/>
      </rPr>
      <t>有</t>
    </r>
    <r>
      <rPr>
        <sz val="10"/>
        <rFont val="Times New Roman"/>
        <charset val="134"/>
      </rPr>
      <t>/</t>
    </r>
    <r>
      <rPr>
        <sz val="10"/>
        <rFont val="宋体"/>
        <charset val="134"/>
      </rPr>
      <t>无</t>
    </r>
    <r>
      <rPr>
        <sz val="10"/>
        <rFont val="Times New Roman"/>
        <charset val="134"/>
      </rPr>
      <t>)</t>
    </r>
  </si>
  <si>
    <r>
      <rPr>
        <sz val="10"/>
        <rFont val="宋体"/>
        <charset val="134"/>
      </rPr>
      <t xml:space="preserve">建筑开工许可证
</t>
    </r>
    <r>
      <rPr>
        <sz val="10"/>
        <rFont val="Times New Roman"/>
        <charset val="134"/>
      </rPr>
      <t>(</t>
    </r>
    <r>
      <rPr>
        <sz val="10"/>
        <rFont val="宋体"/>
        <charset val="134"/>
      </rPr>
      <t>有</t>
    </r>
    <r>
      <rPr>
        <sz val="10"/>
        <rFont val="Times New Roman"/>
        <charset val="134"/>
      </rPr>
      <t>/</t>
    </r>
    <r>
      <rPr>
        <sz val="10"/>
        <rFont val="宋体"/>
        <charset val="134"/>
      </rPr>
      <t>无</t>
    </r>
    <r>
      <rPr>
        <sz val="10"/>
        <rFont val="Times New Roman"/>
        <charset val="134"/>
      </rPr>
      <t>)</t>
    </r>
  </si>
  <si>
    <t>AU1</t>
  </si>
  <si>
    <t>AU2</t>
  </si>
  <si>
    <t>AU3</t>
  </si>
  <si>
    <t>AU4</t>
  </si>
  <si>
    <t>AU5</t>
  </si>
  <si>
    <t>AU6</t>
  </si>
  <si>
    <t>AU7</t>
  </si>
  <si>
    <t>AU8</t>
  </si>
  <si>
    <t>AU9</t>
  </si>
  <si>
    <t>AU10</t>
  </si>
  <si>
    <t>AU11</t>
  </si>
  <si>
    <t>AU12</t>
  </si>
  <si>
    <t>AU13</t>
  </si>
  <si>
    <t>AU14</t>
  </si>
  <si>
    <t>AU15</t>
  </si>
  <si>
    <t>AU16</t>
  </si>
  <si>
    <t>AU17</t>
  </si>
  <si>
    <r>
      <rPr>
        <sz val="10"/>
        <color indexed="8"/>
        <rFont val="宋体"/>
        <charset val="134"/>
      </rPr>
      <t>在建工程－土建工程合计</t>
    </r>
  </si>
  <si>
    <r>
      <rPr>
        <sz val="10"/>
        <color indexed="8"/>
        <rFont val="宋体"/>
        <charset val="134"/>
      </rPr>
      <t>减：在建土建工程减值准备</t>
    </r>
  </si>
  <si>
    <r>
      <rPr>
        <sz val="10"/>
        <rFont val="宋体"/>
        <charset val="134"/>
      </rPr>
      <t>在建工程－土建工程净额</t>
    </r>
  </si>
  <si>
    <t>在建工程—设备安装工程评估明细表</t>
  </si>
  <si>
    <r>
      <rPr>
        <sz val="10"/>
        <rFont val="宋体"/>
        <charset val="134"/>
      </rPr>
      <t>表</t>
    </r>
    <r>
      <rPr>
        <sz val="10"/>
        <rFont val="Times New Roman"/>
        <charset val="134"/>
      </rPr>
      <t>4-7-2</t>
    </r>
  </si>
  <si>
    <r>
      <rPr>
        <sz val="10"/>
        <rFont val="宋体"/>
        <charset val="134"/>
      </rPr>
      <t>开工
日期</t>
    </r>
  </si>
  <si>
    <r>
      <rPr>
        <sz val="10"/>
        <rFont val="宋体"/>
        <charset val="134"/>
      </rPr>
      <t>预计完
工日期</t>
    </r>
  </si>
  <si>
    <r>
      <rPr>
        <sz val="10"/>
        <rFont val="宋体"/>
        <charset val="134"/>
      </rPr>
      <t>合同</t>
    </r>
    <r>
      <rPr>
        <sz val="10"/>
        <rFont val="Times New Roman"/>
        <charset val="134"/>
      </rPr>
      <t>(</t>
    </r>
    <r>
      <rPr>
        <sz val="10"/>
        <rFont val="宋体"/>
        <charset val="134"/>
      </rPr>
      <t>概算</t>
    </r>
    <r>
      <rPr>
        <sz val="10"/>
        <rFont val="Times New Roman"/>
        <charset val="134"/>
      </rPr>
      <t>)</t>
    </r>
    <r>
      <rPr>
        <sz val="10"/>
        <rFont val="宋体"/>
        <charset val="134"/>
      </rPr>
      <t>金额</t>
    </r>
  </si>
  <si>
    <r>
      <rPr>
        <sz val="10"/>
        <rFont val="宋体"/>
        <charset val="134"/>
      </rPr>
      <t xml:space="preserve">付款比例
</t>
    </r>
    <r>
      <rPr>
        <sz val="10"/>
        <rFont val="Times New Roman"/>
        <charset val="134"/>
      </rPr>
      <t>(%)</t>
    </r>
  </si>
  <si>
    <r>
      <rPr>
        <sz val="10"/>
        <rFont val="宋体"/>
        <charset val="134"/>
      </rPr>
      <t>设备费</t>
    </r>
  </si>
  <si>
    <r>
      <rPr>
        <sz val="10"/>
        <rFont val="宋体"/>
        <charset val="134"/>
      </rPr>
      <t>资金成本</t>
    </r>
  </si>
  <si>
    <r>
      <rPr>
        <sz val="10"/>
        <rFont val="宋体"/>
        <charset val="134"/>
      </rPr>
      <t>安装费及其他</t>
    </r>
  </si>
  <si>
    <r>
      <rPr>
        <sz val="10"/>
        <rFont val="宋体"/>
        <charset val="134"/>
      </rPr>
      <t>合计</t>
    </r>
  </si>
  <si>
    <t>AV1</t>
  </si>
  <si>
    <t>AV2</t>
  </si>
  <si>
    <t>AV3</t>
  </si>
  <si>
    <t>AV4</t>
  </si>
  <si>
    <t>AV5</t>
  </si>
  <si>
    <t>AV6</t>
  </si>
  <si>
    <t>AV7</t>
  </si>
  <si>
    <t>AV8</t>
  </si>
  <si>
    <t>AV9</t>
  </si>
  <si>
    <t>AV10</t>
  </si>
  <si>
    <t>AV11</t>
  </si>
  <si>
    <t>AV12</t>
  </si>
  <si>
    <t>AV13</t>
  </si>
  <si>
    <t>AV14</t>
  </si>
  <si>
    <t>AV15</t>
  </si>
  <si>
    <t>AV16</t>
  </si>
  <si>
    <t>AV17</t>
  </si>
  <si>
    <r>
      <rPr>
        <sz val="10"/>
        <color indexed="8"/>
        <rFont val="宋体"/>
        <charset val="134"/>
      </rPr>
      <t>在建工程－设备在建工程合计</t>
    </r>
  </si>
  <si>
    <r>
      <rPr>
        <sz val="10"/>
        <color indexed="8"/>
        <rFont val="宋体"/>
        <charset val="134"/>
      </rPr>
      <t>减：在建设备安装工程减值准备</t>
    </r>
  </si>
  <si>
    <r>
      <rPr>
        <sz val="10"/>
        <rFont val="宋体"/>
        <charset val="134"/>
      </rPr>
      <t>在建工程－设备在建工程净额</t>
    </r>
  </si>
  <si>
    <r>
      <rPr>
        <b/>
        <sz val="16"/>
        <rFont val="黑体"/>
        <charset val="134"/>
      </rPr>
      <t>在建工程</t>
    </r>
    <r>
      <rPr>
        <b/>
        <sz val="16"/>
        <rFont val="Times New Roman"/>
        <charset val="134"/>
      </rPr>
      <t>-</t>
    </r>
    <r>
      <rPr>
        <b/>
        <sz val="16"/>
        <rFont val="黑体"/>
        <charset val="134"/>
      </rPr>
      <t>待摊基建支出清查评估明细表</t>
    </r>
  </si>
  <si>
    <r>
      <rPr>
        <sz val="10"/>
        <rFont val="宋体"/>
        <charset val="134"/>
      </rPr>
      <t>表</t>
    </r>
    <r>
      <rPr>
        <sz val="10"/>
        <rFont val="Times New Roman"/>
        <charset val="134"/>
      </rPr>
      <t>4-7-3</t>
    </r>
  </si>
  <si>
    <r>
      <rPr>
        <sz val="10"/>
        <rFont val="宋体"/>
        <charset val="134"/>
      </rPr>
      <t>费用内容</t>
    </r>
  </si>
  <si>
    <r>
      <rPr>
        <sz val="10"/>
        <rFont val="Arial Narrow"/>
        <charset val="134"/>
      </rPr>
      <t>增值率</t>
    </r>
    <r>
      <rPr>
        <sz val="10"/>
        <rFont val="Times New Roman"/>
        <charset val="134"/>
      </rPr>
      <t>%</t>
    </r>
  </si>
  <si>
    <t>AW1</t>
  </si>
  <si>
    <t>AW2</t>
  </si>
  <si>
    <t>AW3</t>
  </si>
  <si>
    <t>AW4</t>
  </si>
  <si>
    <t>AW5</t>
  </si>
  <si>
    <t>AW6</t>
  </si>
  <si>
    <t>AW7</t>
  </si>
  <si>
    <t>AW8</t>
  </si>
  <si>
    <t>AW9</t>
  </si>
  <si>
    <t>AW10</t>
  </si>
  <si>
    <t>AW11</t>
  </si>
  <si>
    <t>AW12</t>
  </si>
  <si>
    <t>AW13</t>
  </si>
  <si>
    <t>AW14</t>
  </si>
  <si>
    <t>AW15</t>
  </si>
  <si>
    <t>AW16</t>
  </si>
  <si>
    <t>AW17</t>
  </si>
  <si>
    <t>AW18</t>
  </si>
  <si>
    <t>AW19</t>
  </si>
  <si>
    <t>AW20</t>
  </si>
  <si>
    <t>AW21</t>
  </si>
  <si>
    <t>AW22</t>
  </si>
  <si>
    <t>AW23</t>
  </si>
  <si>
    <r>
      <rPr>
        <sz val="10"/>
        <rFont val="Times New Roman"/>
        <charset val="134"/>
      </rPr>
      <t xml:space="preserve">           </t>
    </r>
    <r>
      <rPr>
        <sz val="10"/>
        <rFont val="宋体"/>
        <charset val="134"/>
      </rPr>
      <t>合</t>
    </r>
    <r>
      <rPr>
        <sz val="10"/>
        <rFont val="Times New Roman"/>
        <charset val="134"/>
      </rPr>
      <t xml:space="preserve">        </t>
    </r>
    <r>
      <rPr>
        <sz val="10"/>
        <rFont val="宋体"/>
        <charset val="134"/>
      </rPr>
      <t>计</t>
    </r>
  </si>
  <si>
    <r>
      <rPr>
        <sz val="10"/>
        <rFont val="宋体"/>
        <charset val="134"/>
      </rPr>
      <t>打印边界</t>
    </r>
  </si>
  <si>
    <t>工程物资评估明细表</t>
  </si>
  <si>
    <r>
      <rPr>
        <sz val="10"/>
        <rFont val="宋体"/>
        <charset val="134"/>
      </rPr>
      <t>表</t>
    </r>
    <r>
      <rPr>
        <sz val="10"/>
        <rFont val="Times New Roman"/>
        <charset val="134"/>
      </rPr>
      <t>4-8</t>
    </r>
  </si>
  <si>
    <r>
      <rPr>
        <sz val="10"/>
        <rFont val="宋体"/>
        <charset val="134"/>
      </rPr>
      <t>名称</t>
    </r>
  </si>
  <si>
    <r>
      <rPr>
        <sz val="10"/>
        <rFont val="宋体"/>
        <charset val="134"/>
      </rPr>
      <t>工程项目</t>
    </r>
  </si>
  <si>
    <t>AX1</t>
  </si>
  <si>
    <t>AX2</t>
  </si>
  <si>
    <t>AX3</t>
  </si>
  <si>
    <t>AX4</t>
  </si>
  <si>
    <t>AX5</t>
  </si>
  <si>
    <t>AX6</t>
  </si>
  <si>
    <t>AX7</t>
  </si>
  <si>
    <t>AX8</t>
  </si>
  <si>
    <t>AX9</t>
  </si>
  <si>
    <t>AX10</t>
  </si>
  <si>
    <t>AX11</t>
  </si>
  <si>
    <t>AX12</t>
  </si>
  <si>
    <t>AX13</t>
  </si>
  <si>
    <t>AX14</t>
  </si>
  <si>
    <t>AX15</t>
  </si>
  <si>
    <t>AX16</t>
  </si>
  <si>
    <t>AX17</t>
  </si>
  <si>
    <r>
      <rPr>
        <sz val="10"/>
        <color indexed="8"/>
        <rFont val="宋体"/>
        <charset val="134"/>
      </rPr>
      <t>工程物资合计</t>
    </r>
  </si>
  <si>
    <r>
      <rPr>
        <sz val="10"/>
        <color indexed="8"/>
        <rFont val="宋体"/>
        <charset val="134"/>
      </rPr>
      <t>减：工程物资减值准备</t>
    </r>
  </si>
  <si>
    <r>
      <rPr>
        <sz val="10"/>
        <rFont val="宋体"/>
        <charset val="134"/>
      </rPr>
      <t>工程物资净额</t>
    </r>
  </si>
  <si>
    <t>固定资产清理评估明细表</t>
  </si>
  <si>
    <r>
      <rPr>
        <sz val="10"/>
        <rFont val="宋体"/>
        <charset val="134"/>
      </rPr>
      <t>表</t>
    </r>
    <r>
      <rPr>
        <sz val="10"/>
        <rFont val="Times New Roman"/>
        <charset val="134"/>
      </rPr>
      <t>4-9</t>
    </r>
  </si>
  <si>
    <r>
      <rPr>
        <sz val="10"/>
        <rFont val="宋体"/>
        <charset val="134"/>
      </rPr>
      <t>待处理资产名称</t>
    </r>
  </si>
  <si>
    <r>
      <rPr>
        <sz val="10"/>
        <rFont val="宋体"/>
        <charset val="134"/>
      </rPr>
      <t>在基准日是否存在实物</t>
    </r>
  </si>
  <si>
    <r>
      <rPr>
        <sz val="10"/>
        <rFont val="宋体"/>
        <charset val="134"/>
      </rPr>
      <t>在基准日至填表日期间是否已处置</t>
    </r>
  </si>
  <si>
    <r>
      <rPr>
        <sz val="10"/>
        <rFont val="宋体"/>
        <charset val="134"/>
      </rPr>
      <t>已确定的处置净收入额</t>
    </r>
  </si>
  <si>
    <t>AY1</t>
  </si>
  <si>
    <t>AY2</t>
  </si>
  <si>
    <t>AY3</t>
  </si>
  <si>
    <t>AY4</t>
  </si>
  <si>
    <t>AY5</t>
  </si>
  <si>
    <t>AY6</t>
  </si>
  <si>
    <t>AY7</t>
  </si>
  <si>
    <t>AY8</t>
  </si>
  <si>
    <t>AY9</t>
  </si>
  <si>
    <t>AY10</t>
  </si>
  <si>
    <t>AY11</t>
  </si>
  <si>
    <t>AY12</t>
  </si>
  <si>
    <t>AY13</t>
  </si>
  <si>
    <t>AY14</t>
  </si>
  <si>
    <t>AY15</t>
  </si>
  <si>
    <t>AY16</t>
  </si>
  <si>
    <t>AY17</t>
  </si>
  <si>
    <t>AY18</t>
  </si>
  <si>
    <t>AY19</t>
  </si>
  <si>
    <t>AY20</t>
  </si>
  <si>
    <t>生产性生物资产评估明细表</t>
  </si>
  <si>
    <r>
      <rPr>
        <sz val="10"/>
        <rFont val="宋体"/>
        <charset val="134"/>
      </rPr>
      <t>表</t>
    </r>
    <r>
      <rPr>
        <sz val="10"/>
        <rFont val="Times New Roman"/>
        <charset val="134"/>
      </rPr>
      <t>4-10</t>
    </r>
  </si>
  <si>
    <r>
      <rPr>
        <sz val="10"/>
        <rFont val="宋体"/>
        <charset val="134"/>
      </rPr>
      <t>种类</t>
    </r>
  </si>
  <si>
    <r>
      <rPr>
        <sz val="10"/>
        <rFont val="宋体"/>
        <charset val="134"/>
      </rPr>
      <t>群别</t>
    </r>
  </si>
  <si>
    <t>AZ1</t>
  </si>
  <si>
    <t>AZ2</t>
  </si>
  <si>
    <t>AZ3</t>
  </si>
  <si>
    <t>AZ4</t>
  </si>
  <si>
    <t>AZ5</t>
  </si>
  <si>
    <t>AZ6</t>
  </si>
  <si>
    <t>AZ7</t>
  </si>
  <si>
    <t>AZ8</t>
  </si>
  <si>
    <t>AZ9</t>
  </si>
  <si>
    <t>AZ10</t>
  </si>
  <si>
    <t>AZ11</t>
  </si>
  <si>
    <t>AZ12</t>
  </si>
  <si>
    <t>AZ13</t>
  </si>
  <si>
    <t>AZ14</t>
  </si>
  <si>
    <t>AZ15</t>
  </si>
  <si>
    <t>AZ16</t>
  </si>
  <si>
    <t>AZ17</t>
  </si>
  <si>
    <r>
      <rPr>
        <sz val="10"/>
        <color indexed="8"/>
        <rFont val="宋体"/>
        <charset val="134"/>
      </rPr>
      <t>合</t>
    </r>
    <r>
      <rPr>
        <sz val="10"/>
        <color indexed="8"/>
        <rFont val="Times New Roman"/>
        <charset val="134"/>
      </rPr>
      <t xml:space="preserve">            </t>
    </r>
    <r>
      <rPr>
        <sz val="10"/>
        <color indexed="8"/>
        <rFont val="宋体"/>
        <charset val="134"/>
      </rPr>
      <t>计</t>
    </r>
  </si>
  <si>
    <r>
      <rPr>
        <sz val="10"/>
        <color indexed="8"/>
        <rFont val="宋体"/>
        <charset val="134"/>
      </rPr>
      <t>减：生产性生物资产减值准备</t>
    </r>
  </si>
  <si>
    <r>
      <rPr>
        <sz val="10"/>
        <rFont val="宋体"/>
        <charset val="134"/>
      </rPr>
      <t>净</t>
    </r>
    <r>
      <rPr>
        <sz val="10"/>
        <rFont val="Times New Roman"/>
        <charset val="134"/>
      </rPr>
      <t xml:space="preserve">            </t>
    </r>
    <r>
      <rPr>
        <sz val="10"/>
        <rFont val="宋体"/>
        <charset val="134"/>
      </rPr>
      <t>额</t>
    </r>
  </si>
  <si>
    <t>油气资产评估明细表</t>
  </si>
  <si>
    <r>
      <rPr>
        <sz val="10"/>
        <rFont val="宋体"/>
        <charset val="134"/>
      </rPr>
      <t>表</t>
    </r>
    <r>
      <rPr>
        <sz val="10"/>
        <rFont val="Times New Roman"/>
        <charset val="134"/>
      </rPr>
      <t>4-11</t>
    </r>
  </si>
  <si>
    <r>
      <rPr>
        <sz val="10"/>
        <rFont val="宋体"/>
        <charset val="134"/>
      </rPr>
      <t>类别</t>
    </r>
  </si>
  <si>
    <r>
      <rPr>
        <sz val="10"/>
        <rFont val="宋体"/>
        <charset val="134"/>
      </rPr>
      <t>矿区（或油田）</t>
    </r>
  </si>
  <si>
    <r>
      <rPr>
        <sz val="10"/>
        <rFont val="宋体"/>
        <charset val="134"/>
      </rPr>
      <t>形成日期</t>
    </r>
  </si>
  <si>
    <r>
      <rPr>
        <sz val="10"/>
        <rFont val="宋体"/>
        <charset val="134"/>
      </rPr>
      <t>来源（购入、自行建造）</t>
    </r>
  </si>
  <si>
    <t>BA1</t>
  </si>
  <si>
    <t>BA2</t>
  </si>
  <si>
    <t>BA3</t>
  </si>
  <si>
    <t>BA4</t>
  </si>
  <si>
    <t>BA5</t>
  </si>
  <si>
    <t>BA6</t>
  </si>
  <si>
    <t>BA7</t>
  </si>
  <si>
    <t>BA8</t>
  </si>
  <si>
    <t>BA9</t>
  </si>
  <si>
    <t>BA10</t>
  </si>
  <si>
    <t>BA11</t>
  </si>
  <si>
    <t>BA12</t>
  </si>
  <si>
    <t>BA13</t>
  </si>
  <si>
    <t>BA14</t>
  </si>
  <si>
    <t>BA15</t>
  </si>
  <si>
    <t>BA16</t>
  </si>
  <si>
    <t>BA17</t>
  </si>
  <si>
    <r>
      <rPr>
        <sz val="10"/>
        <color indexed="8"/>
        <rFont val="宋体"/>
        <charset val="134"/>
      </rPr>
      <t>减：油气资产减值准备</t>
    </r>
  </si>
  <si>
    <r>
      <rPr>
        <sz val="10"/>
        <rFont val="宋体"/>
        <charset val="134"/>
      </rPr>
      <t>油气资产净额</t>
    </r>
  </si>
  <si>
    <t>无形资产评估汇总表</t>
  </si>
  <si>
    <r>
      <rPr>
        <sz val="10"/>
        <rFont val="宋体"/>
        <charset val="134"/>
      </rPr>
      <t>表</t>
    </r>
    <r>
      <rPr>
        <sz val="10"/>
        <rFont val="Times New Roman"/>
        <charset val="134"/>
      </rPr>
      <t>4-12</t>
    </r>
  </si>
  <si>
    <t>4-12-1</t>
  </si>
  <si>
    <r>
      <rPr>
        <sz val="10"/>
        <rFont val="宋体"/>
        <charset val="134"/>
      </rPr>
      <t>无形资产</t>
    </r>
    <r>
      <rPr>
        <sz val="10"/>
        <rFont val="Times New Roman"/>
        <charset val="134"/>
      </rPr>
      <t>-</t>
    </r>
    <r>
      <rPr>
        <sz val="10"/>
        <rFont val="宋体"/>
        <charset val="134"/>
      </rPr>
      <t>土地使用权</t>
    </r>
  </si>
  <si>
    <t>4-12-2</t>
  </si>
  <si>
    <r>
      <rPr>
        <sz val="10"/>
        <rFont val="宋体"/>
        <charset val="134"/>
      </rPr>
      <t>无形资产</t>
    </r>
    <r>
      <rPr>
        <sz val="10"/>
        <rFont val="Times New Roman"/>
        <charset val="134"/>
      </rPr>
      <t>-</t>
    </r>
    <r>
      <rPr>
        <sz val="10"/>
        <rFont val="宋体"/>
        <charset val="134"/>
      </rPr>
      <t>矿业权</t>
    </r>
  </si>
  <si>
    <t>4-12-3</t>
  </si>
  <si>
    <r>
      <rPr>
        <sz val="10"/>
        <rFont val="宋体"/>
        <charset val="134"/>
      </rPr>
      <t>无形资产</t>
    </r>
    <r>
      <rPr>
        <sz val="10"/>
        <rFont val="Times New Roman"/>
        <charset val="134"/>
      </rPr>
      <t>-</t>
    </r>
    <r>
      <rPr>
        <sz val="10"/>
        <rFont val="宋体"/>
        <charset val="134"/>
      </rPr>
      <t>其他无形资产</t>
    </r>
  </si>
  <si>
    <t>无形资产合计</t>
  </si>
  <si>
    <r>
      <rPr>
        <sz val="10"/>
        <rFont val="宋体"/>
        <charset val="134"/>
      </rPr>
      <t>其中：土地使用权</t>
    </r>
  </si>
  <si>
    <t>减：无形资产减值准备</t>
  </si>
  <si>
    <t>无形资产净额</t>
  </si>
  <si>
    <t>无形资产—土地使用权评估明细表</t>
  </si>
  <si>
    <r>
      <rPr>
        <sz val="10"/>
        <rFont val="宋体"/>
        <charset val="134"/>
      </rPr>
      <t>表</t>
    </r>
    <r>
      <rPr>
        <sz val="10"/>
        <rFont val="Times New Roman"/>
        <charset val="134"/>
      </rPr>
      <t>4-12-1</t>
    </r>
  </si>
  <si>
    <r>
      <rPr>
        <sz val="10"/>
        <rFont val="宋体"/>
        <charset val="134"/>
      </rPr>
      <t>他项权利</t>
    </r>
  </si>
  <si>
    <t>BB1</t>
  </si>
  <si>
    <t>BB2</t>
  </si>
  <si>
    <t>BB3</t>
  </si>
  <si>
    <t>BB4</t>
  </si>
  <si>
    <t>BB5</t>
  </si>
  <si>
    <t>BB6</t>
  </si>
  <si>
    <t>BB7</t>
  </si>
  <si>
    <t>BB8</t>
  </si>
  <si>
    <t>BB9</t>
  </si>
  <si>
    <t>BB10</t>
  </si>
  <si>
    <t>BB11</t>
  </si>
  <si>
    <t>BB12</t>
  </si>
  <si>
    <t>BB13</t>
  </si>
  <si>
    <t>BB14</t>
  </si>
  <si>
    <t>BB15</t>
  </si>
  <si>
    <t>BB16</t>
  </si>
  <si>
    <t>BB17</t>
  </si>
  <si>
    <t>BB18</t>
  </si>
  <si>
    <t>BB19</t>
  </si>
  <si>
    <t>BB20</t>
  </si>
  <si>
    <t>BB21</t>
  </si>
  <si>
    <t>BB22</t>
  </si>
  <si>
    <t>BB23</t>
  </si>
  <si>
    <r>
      <rPr>
        <sz val="10"/>
        <color indexed="8"/>
        <rFont val="宋体"/>
        <charset val="134"/>
      </rPr>
      <t>无形</t>
    </r>
    <r>
      <rPr>
        <sz val="10"/>
        <color indexed="8"/>
        <rFont val="Times New Roman"/>
        <charset val="134"/>
      </rPr>
      <t>-</t>
    </r>
    <r>
      <rPr>
        <sz val="10"/>
        <color indexed="8"/>
        <rFont val="宋体"/>
        <charset val="134"/>
      </rPr>
      <t>土地合计</t>
    </r>
  </si>
  <si>
    <r>
      <rPr>
        <sz val="10"/>
        <color indexed="8"/>
        <rFont val="宋体"/>
        <charset val="134"/>
      </rPr>
      <t>减：无形</t>
    </r>
    <r>
      <rPr>
        <sz val="10"/>
        <color indexed="8"/>
        <rFont val="Times New Roman"/>
        <charset val="134"/>
      </rPr>
      <t>-</t>
    </r>
    <r>
      <rPr>
        <sz val="10"/>
        <color indexed="8"/>
        <rFont val="宋体"/>
        <charset val="134"/>
      </rPr>
      <t>土地减值准备</t>
    </r>
  </si>
  <si>
    <t>无形-土地净额</t>
  </si>
  <si>
    <t>无形资产—矿业权评估明细表</t>
  </si>
  <si>
    <r>
      <rPr>
        <sz val="10"/>
        <rFont val="宋体"/>
        <charset val="134"/>
      </rPr>
      <t>表</t>
    </r>
    <r>
      <rPr>
        <sz val="10"/>
        <rFont val="Times New Roman"/>
        <charset val="134"/>
      </rPr>
      <t>4-12-2</t>
    </r>
  </si>
  <si>
    <r>
      <rPr>
        <sz val="10"/>
        <rFont val="宋体"/>
        <charset val="134"/>
      </rPr>
      <t>名称、种类
（探矿权</t>
    </r>
    <r>
      <rPr>
        <sz val="10"/>
        <rFont val="Times New Roman"/>
        <charset val="134"/>
      </rPr>
      <t>/</t>
    </r>
    <r>
      <rPr>
        <sz val="10"/>
        <rFont val="宋体"/>
        <charset val="134"/>
      </rPr>
      <t>采矿权）</t>
    </r>
  </si>
  <si>
    <r>
      <rPr>
        <sz val="10"/>
        <rFont val="宋体"/>
        <charset val="134"/>
      </rPr>
      <t>勘查（采矿）许可证编号</t>
    </r>
  </si>
  <si>
    <r>
      <rPr>
        <sz val="10"/>
        <rFont val="宋体"/>
        <charset val="134"/>
      </rPr>
      <t>取得方式</t>
    </r>
  </si>
  <si>
    <r>
      <rPr>
        <sz val="10"/>
        <rFont val="宋体"/>
        <charset val="134"/>
      </rPr>
      <t>剩余有效年限</t>
    </r>
  </si>
  <si>
    <r>
      <rPr>
        <sz val="10"/>
        <rFont val="宋体"/>
        <charset val="134"/>
      </rPr>
      <t>勘查开发阶段</t>
    </r>
  </si>
  <si>
    <t>核定（批准）
生产规模</t>
  </si>
  <si>
    <r>
      <rPr>
        <sz val="12"/>
        <rFont val="Times New Roman"/>
        <charset val="134"/>
      </rPr>
      <t>B</t>
    </r>
    <r>
      <rPr>
        <sz val="12"/>
        <rFont val="Times New Roman"/>
        <charset val="134"/>
      </rPr>
      <t>C1</t>
    </r>
  </si>
  <si>
    <r>
      <rPr>
        <sz val="12"/>
        <rFont val="Times New Roman"/>
        <charset val="134"/>
      </rPr>
      <t>B</t>
    </r>
    <r>
      <rPr>
        <sz val="12"/>
        <rFont val="Times New Roman"/>
        <charset val="134"/>
      </rPr>
      <t>C2</t>
    </r>
  </si>
  <si>
    <r>
      <rPr>
        <sz val="12"/>
        <rFont val="Times New Roman"/>
        <charset val="134"/>
      </rPr>
      <t>B</t>
    </r>
    <r>
      <rPr>
        <sz val="12"/>
        <rFont val="Times New Roman"/>
        <charset val="134"/>
      </rPr>
      <t>C3</t>
    </r>
  </si>
  <si>
    <r>
      <rPr>
        <sz val="12"/>
        <rFont val="Times New Roman"/>
        <charset val="134"/>
      </rPr>
      <t>B</t>
    </r>
    <r>
      <rPr>
        <sz val="12"/>
        <rFont val="Times New Roman"/>
        <charset val="134"/>
      </rPr>
      <t>C4</t>
    </r>
  </si>
  <si>
    <r>
      <rPr>
        <sz val="12"/>
        <rFont val="Times New Roman"/>
        <charset val="134"/>
      </rPr>
      <t>B</t>
    </r>
    <r>
      <rPr>
        <sz val="12"/>
        <rFont val="Times New Roman"/>
        <charset val="134"/>
      </rPr>
      <t>C5</t>
    </r>
  </si>
  <si>
    <r>
      <rPr>
        <sz val="12"/>
        <rFont val="Times New Roman"/>
        <charset val="134"/>
      </rPr>
      <t>B</t>
    </r>
    <r>
      <rPr>
        <sz val="12"/>
        <rFont val="Times New Roman"/>
        <charset val="134"/>
      </rPr>
      <t>C6</t>
    </r>
  </si>
  <si>
    <r>
      <rPr>
        <sz val="12"/>
        <rFont val="Times New Roman"/>
        <charset val="134"/>
      </rPr>
      <t>B</t>
    </r>
    <r>
      <rPr>
        <sz val="12"/>
        <rFont val="Times New Roman"/>
        <charset val="134"/>
      </rPr>
      <t>C7</t>
    </r>
  </si>
  <si>
    <r>
      <rPr>
        <sz val="12"/>
        <rFont val="Times New Roman"/>
        <charset val="134"/>
      </rPr>
      <t>B</t>
    </r>
    <r>
      <rPr>
        <sz val="12"/>
        <rFont val="Times New Roman"/>
        <charset val="134"/>
      </rPr>
      <t>C8</t>
    </r>
  </si>
  <si>
    <r>
      <rPr>
        <sz val="12"/>
        <rFont val="Times New Roman"/>
        <charset val="134"/>
      </rPr>
      <t>B</t>
    </r>
    <r>
      <rPr>
        <sz val="12"/>
        <rFont val="Times New Roman"/>
        <charset val="134"/>
      </rPr>
      <t>C9</t>
    </r>
  </si>
  <si>
    <r>
      <rPr>
        <sz val="12"/>
        <rFont val="Times New Roman"/>
        <charset val="134"/>
      </rPr>
      <t>B</t>
    </r>
    <r>
      <rPr>
        <sz val="12"/>
        <rFont val="Times New Roman"/>
        <charset val="134"/>
      </rPr>
      <t>C10</t>
    </r>
  </si>
  <si>
    <r>
      <rPr>
        <sz val="12"/>
        <rFont val="Times New Roman"/>
        <charset val="134"/>
      </rPr>
      <t>B</t>
    </r>
    <r>
      <rPr>
        <sz val="12"/>
        <rFont val="Times New Roman"/>
        <charset val="134"/>
      </rPr>
      <t>C11</t>
    </r>
  </si>
  <si>
    <r>
      <rPr>
        <sz val="12"/>
        <rFont val="Times New Roman"/>
        <charset val="134"/>
      </rPr>
      <t>B</t>
    </r>
    <r>
      <rPr>
        <sz val="12"/>
        <rFont val="Times New Roman"/>
        <charset val="134"/>
      </rPr>
      <t>C12</t>
    </r>
  </si>
  <si>
    <r>
      <rPr>
        <sz val="12"/>
        <rFont val="Times New Roman"/>
        <charset val="134"/>
      </rPr>
      <t>B</t>
    </r>
    <r>
      <rPr>
        <sz val="12"/>
        <rFont val="Times New Roman"/>
        <charset val="134"/>
      </rPr>
      <t>C13</t>
    </r>
  </si>
  <si>
    <r>
      <rPr>
        <sz val="12"/>
        <rFont val="Times New Roman"/>
        <charset val="134"/>
      </rPr>
      <t>B</t>
    </r>
    <r>
      <rPr>
        <sz val="12"/>
        <rFont val="Times New Roman"/>
        <charset val="134"/>
      </rPr>
      <t>C14</t>
    </r>
  </si>
  <si>
    <r>
      <rPr>
        <sz val="12"/>
        <rFont val="Times New Roman"/>
        <charset val="134"/>
      </rPr>
      <t>B</t>
    </r>
    <r>
      <rPr>
        <sz val="12"/>
        <rFont val="Times New Roman"/>
        <charset val="134"/>
      </rPr>
      <t>C15</t>
    </r>
  </si>
  <si>
    <r>
      <rPr>
        <sz val="12"/>
        <rFont val="Times New Roman"/>
        <charset val="134"/>
      </rPr>
      <t>B</t>
    </r>
    <r>
      <rPr>
        <sz val="12"/>
        <rFont val="Times New Roman"/>
        <charset val="134"/>
      </rPr>
      <t>C16</t>
    </r>
  </si>
  <si>
    <r>
      <rPr>
        <sz val="12"/>
        <rFont val="Times New Roman"/>
        <charset val="134"/>
      </rPr>
      <t>B</t>
    </r>
    <r>
      <rPr>
        <sz val="12"/>
        <rFont val="Times New Roman"/>
        <charset val="134"/>
      </rPr>
      <t>C17</t>
    </r>
  </si>
  <si>
    <r>
      <rPr>
        <sz val="12"/>
        <rFont val="Times New Roman"/>
        <charset val="134"/>
      </rPr>
      <t>B</t>
    </r>
    <r>
      <rPr>
        <sz val="12"/>
        <rFont val="Times New Roman"/>
        <charset val="134"/>
      </rPr>
      <t>C18</t>
    </r>
  </si>
  <si>
    <r>
      <rPr>
        <sz val="12"/>
        <rFont val="Times New Roman"/>
        <charset val="134"/>
      </rPr>
      <t>B</t>
    </r>
    <r>
      <rPr>
        <sz val="12"/>
        <rFont val="Times New Roman"/>
        <charset val="134"/>
      </rPr>
      <t>C19</t>
    </r>
  </si>
  <si>
    <r>
      <rPr>
        <sz val="12"/>
        <rFont val="Times New Roman"/>
        <charset val="134"/>
      </rPr>
      <t>B</t>
    </r>
    <r>
      <rPr>
        <sz val="12"/>
        <rFont val="Times New Roman"/>
        <charset val="134"/>
      </rPr>
      <t>C20</t>
    </r>
  </si>
  <si>
    <r>
      <rPr>
        <sz val="12"/>
        <rFont val="Times New Roman"/>
        <charset val="134"/>
      </rPr>
      <t>B</t>
    </r>
    <r>
      <rPr>
        <sz val="12"/>
        <rFont val="Times New Roman"/>
        <charset val="134"/>
      </rPr>
      <t>C21</t>
    </r>
  </si>
  <si>
    <r>
      <rPr>
        <sz val="10"/>
        <color indexed="8"/>
        <rFont val="宋体"/>
        <charset val="134"/>
      </rPr>
      <t>无形</t>
    </r>
    <r>
      <rPr>
        <sz val="10"/>
        <color indexed="8"/>
        <rFont val="Times New Roman"/>
        <charset val="134"/>
      </rPr>
      <t>-</t>
    </r>
    <r>
      <rPr>
        <sz val="10"/>
        <color indexed="8"/>
        <rFont val="宋体"/>
        <charset val="134"/>
      </rPr>
      <t>矿业权合计</t>
    </r>
  </si>
  <si>
    <r>
      <rPr>
        <sz val="10"/>
        <color indexed="8"/>
        <rFont val="宋体"/>
        <charset val="134"/>
      </rPr>
      <t>减：无形</t>
    </r>
    <r>
      <rPr>
        <sz val="10"/>
        <color indexed="8"/>
        <rFont val="Times New Roman"/>
        <charset val="134"/>
      </rPr>
      <t>-</t>
    </r>
    <r>
      <rPr>
        <sz val="10"/>
        <color indexed="8"/>
        <rFont val="宋体"/>
        <charset val="134"/>
      </rPr>
      <t>矿业权减值准备</t>
    </r>
  </si>
  <si>
    <t>无形-矿业权净额</t>
  </si>
  <si>
    <t>无形资产—其他无形资产评估明细表</t>
  </si>
  <si>
    <r>
      <rPr>
        <sz val="10"/>
        <rFont val="宋体"/>
        <charset val="134"/>
      </rPr>
      <t>表</t>
    </r>
    <r>
      <rPr>
        <sz val="10"/>
        <rFont val="Times New Roman"/>
        <charset val="134"/>
      </rPr>
      <t>4-12-3</t>
    </r>
  </si>
  <si>
    <t>无形资产名称和内容</t>
  </si>
  <si>
    <t>无形资产类型</t>
  </si>
  <si>
    <t>权证编号</t>
  </si>
  <si>
    <r>
      <rPr>
        <sz val="10"/>
        <rFont val="宋体"/>
        <charset val="134"/>
      </rPr>
      <t>法定</t>
    </r>
    <r>
      <rPr>
        <sz val="10"/>
        <rFont val="Times New Roman"/>
        <charset val="134"/>
      </rPr>
      <t>/</t>
    </r>
    <r>
      <rPr>
        <sz val="10"/>
        <rFont val="宋体"/>
        <charset val="134"/>
      </rPr>
      <t>预计使用年限</t>
    </r>
  </si>
  <si>
    <t>BD1</t>
  </si>
  <si>
    <t>BD2</t>
  </si>
  <si>
    <t>BD3</t>
  </si>
  <si>
    <t>BD4</t>
  </si>
  <si>
    <t>BD5</t>
  </si>
  <si>
    <t>BD6</t>
  </si>
  <si>
    <t>BD7</t>
  </si>
  <si>
    <t>BD8</t>
  </si>
  <si>
    <t>BD9</t>
  </si>
  <si>
    <t>BD10</t>
  </si>
  <si>
    <t>BD11</t>
  </si>
  <si>
    <t>BD12</t>
  </si>
  <si>
    <t>BD13</t>
  </si>
  <si>
    <t>BD14</t>
  </si>
  <si>
    <t>BD15</t>
  </si>
  <si>
    <t>BD16</t>
  </si>
  <si>
    <t>BD17</t>
  </si>
  <si>
    <t>BD18</t>
  </si>
  <si>
    <r>
      <rPr>
        <sz val="10"/>
        <color indexed="8"/>
        <rFont val="宋体"/>
        <charset val="134"/>
      </rPr>
      <t>无形</t>
    </r>
    <r>
      <rPr>
        <sz val="10"/>
        <color indexed="8"/>
        <rFont val="Times New Roman"/>
        <charset val="134"/>
      </rPr>
      <t>-</t>
    </r>
    <r>
      <rPr>
        <sz val="10"/>
        <color indexed="8"/>
        <rFont val="宋体"/>
        <charset val="134"/>
      </rPr>
      <t>其他合计</t>
    </r>
  </si>
  <si>
    <r>
      <rPr>
        <sz val="10"/>
        <color indexed="8"/>
        <rFont val="宋体"/>
        <charset val="134"/>
      </rPr>
      <t>减：无形</t>
    </r>
    <r>
      <rPr>
        <sz val="10"/>
        <color indexed="8"/>
        <rFont val="Times New Roman"/>
        <charset val="134"/>
      </rPr>
      <t>-</t>
    </r>
    <r>
      <rPr>
        <sz val="10"/>
        <color indexed="8"/>
        <rFont val="宋体"/>
        <charset val="134"/>
      </rPr>
      <t>其他减值准备</t>
    </r>
  </si>
  <si>
    <t>无形-其他净额</t>
  </si>
  <si>
    <t>开发支出评估明细表</t>
  </si>
  <si>
    <r>
      <rPr>
        <sz val="10"/>
        <rFont val="宋体"/>
        <charset val="134"/>
      </rPr>
      <t>表</t>
    </r>
    <r>
      <rPr>
        <sz val="10"/>
        <rFont val="Times New Roman"/>
        <charset val="134"/>
      </rPr>
      <t>4-13</t>
    </r>
  </si>
  <si>
    <r>
      <rPr>
        <sz val="10"/>
        <rFont val="宋体"/>
        <charset val="134"/>
      </rPr>
      <t>内容或名称</t>
    </r>
  </si>
  <si>
    <t>发生日期
（年月）</t>
  </si>
  <si>
    <t>预计完成日期
（年月）</t>
  </si>
  <si>
    <r>
      <rPr>
        <sz val="10"/>
        <rFont val="宋体"/>
        <charset val="134"/>
      </rPr>
      <t>拟形成无形资产类型（专有技术</t>
    </r>
    <r>
      <rPr>
        <sz val="10"/>
        <rFont val="Times New Roman"/>
        <charset val="134"/>
      </rPr>
      <t>/</t>
    </r>
    <r>
      <rPr>
        <sz val="10"/>
        <rFont val="宋体"/>
        <charset val="134"/>
      </rPr>
      <t>专利）</t>
    </r>
  </si>
  <si>
    <r>
      <rPr>
        <sz val="10"/>
        <rFont val="宋体"/>
        <charset val="134"/>
      </rPr>
      <t>技术成熟度</t>
    </r>
  </si>
  <si>
    <r>
      <rPr>
        <sz val="10"/>
        <rFont val="宋体"/>
        <charset val="134"/>
      </rPr>
      <t>业内技术水平</t>
    </r>
  </si>
  <si>
    <r>
      <rPr>
        <sz val="10"/>
        <rFont val="宋体"/>
        <charset val="134"/>
      </rPr>
      <t>预算投入金额</t>
    </r>
  </si>
  <si>
    <t>BE1</t>
  </si>
  <si>
    <t>BE2</t>
  </si>
  <si>
    <t>BE3</t>
  </si>
  <si>
    <t>BE4</t>
  </si>
  <si>
    <t>BE5</t>
  </si>
  <si>
    <t>BE6</t>
  </si>
  <si>
    <t>BE7</t>
  </si>
  <si>
    <t>BE8</t>
  </si>
  <si>
    <t>BE9</t>
  </si>
  <si>
    <t>BE10</t>
  </si>
  <si>
    <t>BE11</t>
  </si>
  <si>
    <t>BE12</t>
  </si>
  <si>
    <t>BE13</t>
  </si>
  <si>
    <t>BE14</t>
  </si>
  <si>
    <t>BE15</t>
  </si>
  <si>
    <t>BE16</t>
  </si>
  <si>
    <t>BE17</t>
  </si>
  <si>
    <t>BE18</t>
  </si>
  <si>
    <t>BE19</t>
  </si>
  <si>
    <t>BE20</t>
  </si>
  <si>
    <t>商誉评估明细表</t>
  </si>
  <si>
    <r>
      <rPr>
        <sz val="10"/>
        <rFont val="宋体"/>
        <charset val="134"/>
      </rPr>
      <t>表</t>
    </r>
    <r>
      <rPr>
        <sz val="10"/>
        <rFont val="Times New Roman"/>
        <charset val="134"/>
      </rPr>
      <t>4-14</t>
    </r>
  </si>
  <si>
    <t>BF1</t>
  </si>
  <si>
    <t>BF2</t>
  </si>
  <si>
    <t>BF3</t>
  </si>
  <si>
    <t>BF4</t>
  </si>
  <si>
    <t>BF5</t>
  </si>
  <si>
    <t>BF6</t>
  </si>
  <si>
    <t>BF7</t>
  </si>
  <si>
    <t>BF8</t>
  </si>
  <si>
    <t>BF9</t>
  </si>
  <si>
    <t>BF10</t>
  </si>
  <si>
    <t>BF11</t>
  </si>
  <si>
    <t>BF12</t>
  </si>
  <si>
    <t>BF13</t>
  </si>
  <si>
    <t>BF14</t>
  </si>
  <si>
    <t>BF15</t>
  </si>
  <si>
    <t>BF16</t>
  </si>
  <si>
    <t>BF17</t>
  </si>
  <si>
    <t>BF18</t>
  </si>
  <si>
    <r>
      <rPr>
        <sz val="10"/>
        <color indexed="8"/>
        <rFont val="宋体"/>
        <charset val="134"/>
      </rPr>
      <t>商誉合计</t>
    </r>
  </si>
  <si>
    <r>
      <rPr>
        <sz val="10"/>
        <color indexed="8"/>
        <rFont val="宋体"/>
        <charset val="134"/>
      </rPr>
      <t>减：商誉减值准备</t>
    </r>
  </si>
  <si>
    <r>
      <rPr>
        <sz val="10"/>
        <rFont val="宋体"/>
        <charset val="134"/>
      </rPr>
      <t>商誉净额</t>
    </r>
  </si>
  <si>
    <t>长期待摊费用评估明细表</t>
  </si>
  <si>
    <r>
      <rPr>
        <sz val="10"/>
        <rFont val="宋体"/>
        <charset val="134"/>
      </rPr>
      <t>表</t>
    </r>
    <r>
      <rPr>
        <sz val="10"/>
        <rFont val="Times New Roman"/>
        <charset val="134"/>
      </rPr>
      <t>4-15</t>
    </r>
  </si>
  <si>
    <r>
      <rPr>
        <sz val="10"/>
        <rFont val="宋体"/>
        <charset val="134"/>
      </rPr>
      <t>费用名称或内容</t>
    </r>
  </si>
  <si>
    <r>
      <rPr>
        <sz val="10"/>
        <rFont val="宋体"/>
        <charset val="134"/>
      </rPr>
      <t>原始发生额</t>
    </r>
  </si>
  <si>
    <t>预计摊销月数</t>
  </si>
  <si>
    <t>尚存受益月数</t>
  </si>
  <si>
    <t>BG1</t>
  </si>
  <si>
    <t>BG2</t>
  </si>
  <si>
    <t>BG3</t>
  </si>
  <si>
    <t>BG4</t>
  </si>
  <si>
    <t>BG5</t>
  </si>
  <si>
    <t>BG6</t>
  </si>
  <si>
    <t>BG7</t>
  </si>
  <si>
    <t>BG8</t>
  </si>
  <si>
    <t>BG9</t>
  </si>
  <si>
    <t>BG10</t>
  </si>
  <si>
    <t>BG11</t>
  </si>
  <si>
    <t>BG12</t>
  </si>
  <si>
    <t>BG13</t>
  </si>
  <si>
    <t>BG14</t>
  </si>
  <si>
    <t>BG15</t>
  </si>
  <si>
    <t>BG16</t>
  </si>
  <si>
    <t>BG17</t>
  </si>
  <si>
    <t>BG18</t>
  </si>
  <si>
    <t>BG19</t>
  </si>
  <si>
    <t>BG20</t>
  </si>
  <si>
    <r>
      <rPr>
        <sz val="10"/>
        <rFont val="宋体"/>
        <charset val="134"/>
      </rPr>
      <t>合</t>
    </r>
    <r>
      <rPr>
        <sz val="10"/>
        <rFont val="Times New Roman"/>
        <charset val="134"/>
      </rPr>
      <t xml:space="preserve">                    </t>
    </r>
    <r>
      <rPr>
        <sz val="10"/>
        <rFont val="宋体"/>
        <charset val="134"/>
      </rPr>
      <t>计</t>
    </r>
  </si>
  <si>
    <t>递延所得税资产评估明细表</t>
  </si>
  <si>
    <r>
      <rPr>
        <sz val="10"/>
        <rFont val="宋体"/>
        <charset val="134"/>
      </rPr>
      <t>表</t>
    </r>
    <r>
      <rPr>
        <sz val="10"/>
        <rFont val="Times New Roman"/>
        <charset val="134"/>
      </rPr>
      <t>4-16</t>
    </r>
  </si>
  <si>
    <t>BH1</t>
  </si>
  <si>
    <t>BH2</t>
  </si>
  <si>
    <t>BH3</t>
  </si>
  <si>
    <t>BH4</t>
  </si>
  <si>
    <t>BH5</t>
  </si>
  <si>
    <t>BH6</t>
  </si>
  <si>
    <t>BH7</t>
  </si>
  <si>
    <t>BH8</t>
  </si>
  <si>
    <t>BH9</t>
  </si>
  <si>
    <t>BH10</t>
  </si>
  <si>
    <t>BH11</t>
  </si>
  <si>
    <t>BH12</t>
  </si>
  <si>
    <t>BH13</t>
  </si>
  <si>
    <t>BH14</t>
  </si>
  <si>
    <t>BH15</t>
  </si>
  <si>
    <t>BH16</t>
  </si>
  <si>
    <t>BH17</t>
  </si>
  <si>
    <t>BH18</t>
  </si>
  <si>
    <t>BH19</t>
  </si>
  <si>
    <t>BH20</t>
  </si>
  <si>
    <t>其他非流动资产评估明细表</t>
  </si>
  <si>
    <r>
      <rPr>
        <sz val="10"/>
        <rFont val="宋体"/>
        <charset val="134"/>
      </rPr>
      <t>表</t>
    </r>
    <r>
      <rPr>
        <sz val="10"/>
        <rFont val="Times New Roman"/>
        <charset val="134"/>
      </rPr>
      <t>4-17</t>
    </r>
  </si>
  <si>
    <t>BI1</t>
  </si>
  <si>
    <t>BI2</t>
  </si>
  <si>
    <t>BI3</t>
  </si>
  <si>
    <t>BI4</t>
  </si>
  <si>
    <t>BI5</t>
  </si>
  <si>
    <t>BI6</t>
  </si>
  <si>
    <t>BI7</t>
  </si>
  <si>
    <t>BI8</t>
  </si>
  <si>
    <t>BI9</t>
  </si>
  <si>
    <t>BI10</t>
  </si>
  <si>
    <t>BI11</t>
  </si>
  <si>
    <t>BI12</t>
  </si>
  <si>
    <t>BI13</t>
  </si>
  <si>
    <t>BI14</t>
  </si>
  <si>
    <t>BI15</t>
  </si>
  <si>
    <t>BI16</t>
  </si>
  <si>
    <t>BI17</t>
  </si>
  <si>
    <t>BI18</t>
  </si>
  <si>
    <t>BI19</t>
  </si>
  <si>
    <t>BI20</t>
  </si>
  <si>
    <t>流动负债评估汇总表</t>
  </si>
  <si>
    <r>
      <rPr>
        <sz val="10"/>
        <rFont val="宋体"/>
        <charset val="134"/>
      </rPr>
      <t>表</t>
    </r>
    <r>
      <rPr>
        <sz val="10"/>
        <rFont val="Times New Roman"/>
        <charset val="134"/>
      </rPr>
      <t>5</t>
    </r>
  </si>
  <si>
    <t>5-1</t>
  </si>
  <si>
    <r>
      <rPr>
        <sz val="10"/>
        <rFont val="宋体"/>
        <charset val="134"/>
      </rPr>
      <t>短期借款</t>
    </r>
  </si>
  <si>
    <t>5-2</t>
  </si>
  <si>
    <r>
      <rPr>
        <sz val="10"/>
        <rFont val="宋体"/>
        <charset val="134"/>
      </rPr>
      <t>交易性金融负债</t>
    </r>
  </si>
  <si>
    <t>5-3</t>
  </si>
  <si>
    <r>
      <rPr>
        <sz val="10"/>
        <rFont val="宋体"/>
        <charset val="134"/>
      </rPr>
      <t>应付票据</t>
    </r>
  </si>
  <si>
    <t>5-4</t>
  </si>
  <si>
    <r>
      <rPr>
        <sz val="10"/>
        <rFont val="宋体"/>
        <charset val="134"/>
      </rPr>
      <t>应付账款</t>
    </r>
  </si>
  <si>
    <t>5-5</t>
  </si>
  <si>
    <t>5-6</t>
  </si>
  <si>
    <r>
      <rPr>
        <sz val="10"/>
        <rFont val="宋体"/>
        <charset val="134"/>
      </rPr>
      <t>应付职工薪酬</t>
    </r>
  </si>
  <si>
    <t>5-7</t>
  </si>
  <si>
    <r>
      <rPr>
        <sz val="10"/>
        <rFont val="宋体"/>
        <charset val="134"/>
      </rPr>
      <t>应交税费</t>
    </r>
  </si>
  <si>
    <t>5-8</t>
  </si>
  <si>
    <r>
      <rPr>
        <sz val="10"/>
        <rFont val="宋体"/>
        <charset val="134"/>
      </rPr>
      <t>应付利息</t>
    </r>
  </si>
  <si>
    <t>5-9</t>
  </si>
  <si>
    <r>
      <rPr>
        <sz val="10"/>
        <rFont val="宋体"/>
        <charset val="134"/>
      </rPr>
      <t>应付股利（应付利润）</t>
    </r>
  </si>
  <si>
    <t>5-10</t>
  </si>
  <si>
    <r>
      <rPr>
        <sz val="10"/>
        <rFont val="宋体"/>
        <charset val="134"/>
      </rPr>
      <t>其他应付款</t>
    </r>
  </si>
  <si>
    <t>5-11</t>
  </si>
  <si>
    <r>
      <rPr>
        <sz val="10"/>
        <rFont val="宋体"/>
        <charset val="134"/>
      </rPr>
      <t>一年内到期的非流动负债</t>
    </r>
  </si>
  <si>
    <t>5-12</t>
  </si>
  <si>
    <r>
      <rPr>
        <sz val="10"/>
        <rFont val="宋体"/>
        <charset val="134"/>
      </rPr>
      <t>其他流动负债</t>
    </r>
  </si>
  <si>
    <r>
      <rPr>
        <sz val="10"/>
        <rFont val="宋体"/>
        <charset val="134"/>
      </rPr>
      <t>流动负债合计</t>
    </r>
  </si>
  <si>
    <t>短期借款评估明细表</t>
  </si>
  <si>
    <r>
      <rPr>
        <sz val="10"/>
        <rFont val="Times New Roman"/>
        <charset val="134"/>
      </rPr>
      <t xml:space="preserve"> </t>
    </r>
    <r>
      <rPr>
        <sz val="10"/>
        <rFont val="宋体"/>
        <charset val="134"/>
      </rPr>
      <t>表</t>
    </r>
    <r>
      <rPr>
        <sz val="10"/>
        <rFont val="Times New Roman"/>
        <charset val="134"/>
      </rPr>
      <t>5-1</t>
    </r>
  </si>
  <si>
    <r>
      <rPr>
        <sz val="10"/>
        <rFont val="宋体"/>
        <charset val="134"/>
      </rPr>
      <t>放款银行（或机构）名称</t>
    </r>
  </si>
  <si>
    <r>
      <rPr>
        <sz val="10"/>
        <rFont val="宋体"/>
        <charset val="134"/>
      </rPr>
      <t>借款方式</t>
    </r>
  </si>
  <si>
    <r>
      <rPr>
        <sz val="10"/>
        <rFont val="宋体"/>
        <charset val="134"/>
      </rPr>
      <t>月利率</t>
    </r>
    <r>
      <rPr>
        <sz val="10"/>
        <rFont val="Times New Roman"/>
        <charset val="134"/>
      </rPr>
      <t>%</t>
    </r>
  </si>
  <si>
    <r>
      <rPr>
        <sz val="10"/>
        <rFont val="宋体"/>
        <charset val="134"/>
      </rPr>
      <t>外币金额</t>
    </r>
  </si>
  <si>
    <r>
      <rPr>
        <sz val="10"/>
        <rFont val="宋体"/>
        <charset val="134"/>
      </rPr>
      <t>外币基准日汇率</t>
    </r>
  </si>
  <si>
    <t>BJ1</t>
  </si>
  <si>
    <t>BJ2</t>
  </si>
  <si>
    <t>BJ3</t>
  </si>
  <si>
    <t>BJ4</t>
  </si>
  <si>
    <t>BJ5</t>
  </si>
  <si>
    <t>BJ6</t>
  </si>
  <si>
    <t>BJ7</t>
  </si>
  <si>
    <t>BJ8</t>
  </si>
  <si>
    <t>BJ9</t>
  </si>
  <si>
    <t>BJ10</t>
  </si>
  <si>
    <t>BJ11</t>
  </si>
  <si>
    <t>BJ12</t>
  </si>
  <si>
    <t>BJ13</t>
  </si>
  <si>
    <t>BJ14</t>
  </si>
  <si>
    <t>BJ15</t>
  </si>
  <si>
    <t>BJ16</t>
  </si>
  <si>
    <t>BJ17</t>
  </si>
  <si>
    <t>BJ18</t>
  </si>
  <si>
    <t>BJ19</t>
  </si>
  <si>
    <t>BJ20</t>
  </si>
  <si>
    <t>交易性金融负债评估明细表</t>
  </si>
  <si>
    <r>
      <rPr>
        <sz val="10"/>
        <rFont val="宋体"/>
        <charset val="134"/>
      </rPr>
      <t>表</t>
    </r>
    <r>
      <rPr>
        <sz val="10"/>
        <rFont val="Times New Roman"/>
        <charset val="134"/>
      </rPr>
      <t>5-2</t>
    </r>
  </si>
  <si>
    <t>BK1</t>
  </si>
  <si>
    <t>BK2</t>
  </si>
  <si>
    <t>BK3</t>
  </si>
  <si>
    <t>BK4</t>
  </si>
  <si>
    <t>BK5</t>
  </si>
  <si>
    <t>BK6</t>
  </si>
  <si>
    <t>BK7</t>
  </si>
  <si>
    <t>BK8</t>
  </si>
  <si>
    <t>BK9</t>
  </si>
  <si>
    <t>BK10</t>
  </si>
  <si>
    <t>BK11</t>
  </si>
  <si>
    <t>BK12</t>
  </si>
  <si>
    <t>BK13</t>
  </si>
  <si>
    <t>BK14</t>
  </si>
  <si>
    <t>BK15</t>
  </si>
  <si>
    <t>BK16</t>
  </si>
  <si>
    <t>BK17</t>
  </si>
  <si>
    <t>BK18</t>
  </si>
  <si>
    <t>BK19</t>
  </si>
  <si>
    <t>BK20</t>
  </si>
  <si>
    <t>应付票据评估明细表</t>
  </si>
  <si>
    <r>
      <rPr>
        <sz val="10"/>
        <rFont val="宋体"/>
        <charset val="134"/>
      </rPr>
      <t>表</t>
    </r>
    <r>
      <rPr>
        <sz val="10"/>
        <rFont val="Times New Roman"/>
        <charset val="134"/>
      </rPr>
      <t>5-3</t>
    </r>
  </si>
  <si>
    <t>BL1</t>
  </si>
  <si>
    <t>BL2</t>
  </si>
  <si>
    <t>BL3</t>
  </si>
  <si>
    <t>BL4</t>
  </si>
  <si>
    <t>BL5</t>
  </si>
  <si>
    <t>BL6</t>
  </si>
  <si>
    <t>BL7</t>
  </si>
  <si>
    <t>BL8</t>
  </si>
  <si>
    <t>BL9</t>
  </si>
  <si>
    <t>BL10</t>
  </si>
  <si>
    <t>BL11</t>
  </si>
  <si>
    <t>BL12</t>
  </si>
  <si>
    <t>BL13</t>
  </si>
  <si>
    <t>BL14</t>
  </si>
  <si>
    <t>BL15</t>
  </si>
  <si>
    <t>BL16</t>
  </si>
  <si>
    <t>BL17</t>
  </si>
  <si>
    <t>BL18</t>
  </si>
  <si>
    <t>BL19</t>
  </si>
  <si>
    <t>BL20</t>
  </si>
  <si>
    <t>应付账款评估明细表</t>
  </si>
  <si>
    <r>
      <rPr>
        <sz val="10"/>
        <rFont val="宋体"/>
        <charset val="134"/>
      </rPr>
      <t>表</t>
    </r>
    <r>
      <rPr>
        <sz val="10"/>
        <rFont val="Times New Roman"/>
        <charset val="134"/>
      </rPr>
      <t>5-4</t>
    </r>
  </si>
  <si>
    <t>BM1</t>
  </si>
  <si>
    <t>BM2</t>
  </si>
  <si>
    <t>BM3</t>
  </si>
  <si>
    <t>BM4</t>
  </si>
  <si>
    <t>BM5</t>
  </si>
  <si>
    <t>BM6</t>
  </si>
  <si>
    <t>BM7</t>
  </si>
  <si>
    <t>BM8</t>
  </si>
  <si>
    <t>BM9</t>
  </si>
  <si>
    <t>BM10</t>
  </si>
  <si>
    <t>BM11</t>
  </si>
  <si>
    <t>BM12</t>
  </si>
  <si>
    <t>BM13</t>
  </si>
  <si>
    <t>BM14</t>
  </si>
  <si>
    <t>BM15</t>
  </si>
  <si>
    <t>BM16</t>
  </si>
  <si>
    <t>BM17</t>
  </si>
  <si>
    <t>BM18</t>
  </si>
  <si>
    <t>BM19</t>
  </si>
  <si>
    <t>BM20</t>
  </si>
  <si>
    <t>BM21</t>
  </si>
  <si>
    <t>BM22</t>
  </si>
  <si>
    <t>BM23</t>
  </si>
  <si>
    <t>BM24</t>
  </si>
  <si>
    <t>BM25</t>
  </si>
  <si>
    <t>BM26</t>
  </si>
  <si>
    <t>BM27</t>
  </si>
  <si>
    <t>BM28</t>
  </si>
  <si>
    <t>BM29</t>
  </si>
  <si>
    <t>BM30</t>
  </si>
  <si>
    <t>BM31</t>
  </si>
  <si>
    <t>BM32</t>
  </si>
  <si>
    <t>BM33</t>
  </si>
  <si>
    <t>BM34</t>
  </si>
  <si>
    <t>BM35</t>
  </si>
  <si>
    <t>BM36</t>
  </si>
  <si>
    <t>BM37</t>
  </si>
  <si>
    <t>BM38</t>
  </si>
  <si>
    <t>BM39</t>
  </si>
  <si>
    <t>BM40</t>
  </si>
  <si>
    <t>BM41</t>
  </si>
  <si>
    <t>BM42</t>
  </si>
  <si>
    <t>BM43</t>
  </si>
  <si>
    <t>BM44</t>
  </si>
  <si>
    <t>预收款项评估明细表</t>
  </si>
  <si>
    <r>
      <rPr>
        <sz val="10"/>
        <rFont val="宋体"/>
        <charset val="134"/>
      </rPr>
      <t>表</t>
    </r>
    <r>
      <rPr>
        <sz val="10"/>
        <rFont val="Times New Roman"/>
        <charset val="134"/>
      </rPr>
      <t>5-13</t>
    </r>
  </si>
  <si>
    <t>BN1</t>
  </si>
  <si>
    <t>BN2</t>
  </si>
  <si>
    <t>BN3</t>
  </si>
  <si>
    <t>BN4</t>
  </si>
  <si>
    <t>BN5</t>
  </si>
  <si>
    <t>BN6</t>
  </si>
  <si>
    <t>BN7</t>
  </si>
  <si>
    <t>BN8</t>
  </si>
  <si>
    <t>BN9</t>
  </si>
  <si>
    <t>BN10</t>
  </si>
  <si>
    <t>BN11</t>
  </si>
  <si>
    <t>BN12</t>
  </si>
  <si>
    <t>BN13</t>
  </si>
  <si>
    <t>BN14</t>
  </si>
  <si>
    <t>BN15</t>
  </si>
  <si>
    <t>BN16</t>
  </si>
  <si>
    <t>BN17</t>
  </si>
  <si>
    <t>BN18</t>
  </si>
  <si>
    <t>BN19</t>
  </si>
  <si>
    <t>BN20</t>
  </si>
  <si>
    <t>应付职工薪酬评估明细表</t>
  </si>
  <si>
    <r>
      <rPr>
        <sz val="10"/>
        <rFont val="宋体"/>
        <charset val="134"/>
      </rPr>
      <t>表</t>
    </r>
    <r>
      <rPr>
        <sz val="10"/>
        <rFont val="Times New Roman"/>
        <charset val="134"/>
      </rPr>
      <t>5-6</t>
    </r>
  </si>
  <si>
    <t>BN21</t>
  </si>
  <si>
    <t>BN22</t>
  </si>
  <si>
    <t>BN23</t>
  </si>
  <si>
    <t>BN24</t>
  </si>
  <si>
    <t>应付利息评估明细表</t>
  </si>
  <si>
    <r>
      <rPr>
        <sz val="10"/>
        <rFont val="宋体"/>
        <charset val="134"/>
      </rPr>
      <t>表</t>
    </r>
    <r>
      <rPr>
        <sz val="10"/>
        <rFont val="Times New Roman"/>
        <charset val="134"/>
      </rPr>
      <t>5-8</t>
    </r>
  </si>
  <si>
    <t>BO1</t>
  </si>
  <si>
    <t>BO2</t>
  </si>
  <si>
    <t>BO3</t>
  </si>
  <si>
    <t>BO4</t>
  </si>
  <si>
    <t>BO5</t>
  </si>
  <si>
    <t>BO6</t>
  </si>
  <si>
    <t>BO7</t>
  </si>
  <si>
    <t>BO8</t>
  </si>
  <si>
    <t>BO9</t>
  </si>
  <si>
    <t>BO10</t>
  </si>
  <si>
    <t>BO11</t>
  </si>
  <si>
    <t>BO12</t>
  </si>
  <si>
    <t>BO13</t>
  </si>
  <si>
    <t>BO14</t>
  </si>
  <si>
    <t>BO15</t>
  </si>
  <si>
    <t>BO16</t>
  </si>
  <si>
    <t>BO17</t>
  </si>
  <si>
    <t>BO18</t>
  </si>
  <si>
    <t>BO19</t>
  </si>
  <si>
    <t>BO20</t>
  </si>
  <si>
    <t>应交税费评估明细表</t>
  </si>
  <si>
    <r>
      <rPr>
        <sz val="10"/>
        <rFont val="宋体"/>
        <charset val="134"/>
      </rPr>
      <t>表</t>
    </r>
    <r>
      <rPr>
        <sz val="10"/>
        <rFont val="Times New Roman"/>
        <charset val="134"/>
      </rPr>
      <t>5-7</t>
    </r>
  </si>
  <si>
    <r>
      <rPr>
        <sz val="10"/>
        <rFont val="宋体"/>
        <charset val="134"/>
      </rPr>
      <t>征税机关</t>
    </r>
  </si>
  <si>
    <r>
      <rPr>
        <sz val="10"/>
        <rFont val="宋体"/>
        <charset val="134"/>
      </rPr>
      <t>税费种类</t>
    </r>
  </si>
  <si>
    <t>BP1</t>
  </si>
  <si>
    <t>BP2</t>
  </si>
  <si>
    <t>BP3</t>
  </si>
  <si>
    <t>BP4</t>
  </si>
  <si>
    <t>BP5</t>
  </si>
  <si>
    <t>BP6</t>
  </si>
  <si>
    <t>BP7</t>
  </si>
  <si>
    <t>BP8</t>
  </si>
  <si>
    <t>BP9</t>
  </si>
  <si>
    <t>BP10</t>
  </si>
  <si>
    <t>BP11</t>
  </si>
  <si>
    <t>BP12</t>
  </si>
  <si>
    <t>BP13</t>
  </si>
  <si>
    <t>BP14</t>
  </si>
  <si>
    <t>BP15</t>
  </si>
  <si>
    <t>BP16</t>
  </si>
  <si>
    <t>BP17</t>
  </si>
  <si>
    <t>BP18</t>
  </si>
  <si>
    <t>BP19</t>
  </si>
  <si>
    <t>BP20</t>
  </si>
  <si>
    <t>BP21</t>
  </si>
  <si>
    <t>BP22</t>
  </si>
  <si>
    <t>BP23</t>
  </si>
  <si>
    <t>BP24</t>
  </si>
  <si>
    <t>BP25</t>
  </si>
  <si>
    <t>BP26</t>
  </si>
  <si>
    <t>应付股利（应付利润）评估明细表</t>
  </si>
  <si>
    <r>
      <rPr>
        <sz val="10"/>
        <rFont val="宋体"/>
        <charset val="134"/>
      </rPr>
      <t>表</t>
    </r>
    <r>
      <rPr>
        <sz val="10"/>
        <rFont val="Times New Roman"/>
        <charset val="134"/>
      </rPr>
      <t>5-9</t>
    </r>
  </si>
  <si>
    <r>
      <rPr>
        <sz val="10"/>
        <rFont val="宋体"/>
        <charset val="134"/>
      </rPr>
      <t>投资单位名称（股东）</t>
    </r>
  </si>
  <si>
    <r>
      <rPr>
        <sz val="10"/>
        <rFont val="宋体"/>
        <charset val="134"/>
      </rPr>
      <t>利润所属期间</t>
    </r>
  </si>
  <si>
    <t>BQ1</t>
  </si>
  <si>
    <t>BQ2</t>
  </si>
  <si>
    <t>BQ3</t>
  </si>
  <si>
    <t>BQ4</t>
  </si>
  <si>
    <t>BQ5</t>
  </si>
  <si>
    <t>BQ6</t>
  </si>
  <si>
    <t>BQ7</t>
  </si>
  <si>
    <t>BQ8</t>
  </si>
  <si>
    <t>BQ9</t>
  </si>
  <si>
    <t>BQ10</t>
  </si>
  <si>
    <t>BQ11</t>
  </si>
  <si>
    <t>BQ12</t>
  </si>
  <si>
    <t>BQ13</t>
  </si>
  <si>
    <t>BQ14</t>
  </si>
  <si>
    <t>BQ15</t>
  </si>
  <si>
    <t>BQ16</t>
  </si>
  <si>
    <t>BQ17</t>
  </si>
  <si>
    <t>BQ18</t>
  </si>
  <si>
    <t>BQ19</t>
  </si>
  <si>
    <t>BQ20</t>
  </si>
  <si>
    <t>一年内到期的非流动负债评估明细表</t>
  </si>
  <si>
    <r>
      <rPr>
        <sz val="10"/>
        <rFont val="宋体"/>
        <charset val="134"/>
      </rPr>
      <t>表</t>
    </r>
    <r>
      <rPr>
        <sz val="10"/>
        <rFont val="Times New Roman"/>
        <charset val="134"/>
      </rPr>
      <t>5-11</t>
    </r>
  </si>
  <si>
    <r>
      <rPr>
        <sz val="10"/>
        <rFont val="宋体"/>
        <charset val="134"/>
      </rPr>
      <t>结算项目</t>
    </r>
  </si>
  <si>
    <r>
      <rPr>
        <sz val="10"/>
        <rFont val="宋体"/>
        <charset val="134"/>
      </rPr>
      <t>票面月利率</t>
    </r>
    <r>
      <rPr>
        <sz val="10"/>
        <rFont val="Times New Roman"/>
        <charset val="134"/>
      </rPr>
      <t>%</t>
    </r>
  </si>
  <si>
    <t>BR1</t>
  </si>
  <si>
    <t>BR2</t>
  </si>
  <si>
    <t>BR3</t>
  </si>
  <si>
    <t>BR4</t>
  </si>
  <si>
    <t>BR5</t>
  </si>
  <si>
    <t>BR6</t>
  </si>
  <si>
    <t>BR7</t>
  </si>
  <si>
    <t>BR8</t>
  </si>
  <si>
    <t>BR9</t>
  </si>
  <si>
    <t>BR10</t>
  </si>
  <si>
    <t>BR11</t>
  </si>
  <si>
    <t>BR12</t>
  </si>
  <si>
    <t>BR13</t>
  </si>
  <si>
    <t>BR14</t>
  </si>
  <si>
    <t>BR15</t>
  </si>
  <si>
    <t>BR16</t>
  </si>
  <si>
    <t>BR17</t>
  </si>
  <si>
    <t>BR18</t>
  </si>
  <si>
    <t>BR19</t>
  </si>
  <si>
    <t>BR20</t>
  </si>
  <si>
    <t>其他应付款评估明细表</t>
  </si>
  <si>
    <r>
      <rPr>
        <sz val="10"/>
        <rFont val="宋体"/>
        <charset val="134"/>
      </rPr>
      <t>表</t>
    </r>
    <r>
      <rPr>
        <sz val="10"/>
        <rFont val="Times New Roman"/>
        <charset val="134"/>
      </rPr>
      <t>5-10</t>
    </r>
  </si>
  <si>
    <t>BS1</t>
  </si>
  <si>
    <t>BS2</t>
  </si>
  <si>
    <t>BS3</t>
  </si>
  <si>
    <t>BS4</t>
  </si>
  <si>
    <t>BS5</t>
  </si>
  <si>
    <t>BS6</t>
  </si>
  <si>
    <t>BS7</t>
  </si>
  <si>
    <t>BS8</t>
  </si>
  <si>
    <t>BS9</t>
  </si>
  <si>
    <t>BS10</t>
  </si>
  <si>
    <t>BS11</t>
  </si>
  <si>
    <t>BS12</t>
  </si>
  <si>
    <t>BS13</t>
  </si>
  <si>
    <t>BS14</t>
  </si>
  <si>
    <t>BS15</t>
  </si>
  <si>
    <t>BS16</t>
  </si>
  <si>
    <t>BS17</t>
  </si>
  <si>
    <t>BS18</t>
  </si>
  <si>
    <t>BS19</t>
  </si>
  <si>
    <t>BS20</t>
  </si>
  <si>
    <t>BS21</t>
  </si>
  <si>
    <t>BS22</t>
  </si>
  <si>
    <t>BS23</t>
  </si>
  <si>
    <t>BS24</t>
  </si>
  <si>
    <t>其他流动负债评估明细表</t>
  </si>
  <si>
    <r>
      <rPr>
        <sz val="10"/>
        <rFont val="宋体"/>
        <charset val="134"/>
      </rPr>
      <t>表</t>
    </r>
    <r>
      <rPr>
        <sz val="10"/>
        <rFont val="Times New Roman"/>
        <charset val="134"/>
      </rPr>
      <t>5-12</t>
    </r>
  </si>
  <si>
    <t>BT1</t>
  </si>
  <si>
    <t>BT2</t>
  </si>
  <si>
    <t>BT3</t>
  </si>
  <si>
    <t>BT4</t>
  </si>
  <si>
    <t>BT5</t>
  </si>
  <si>
    <t>BT6</t>
  </si>
  <si>
    <t>BT7</t>
  </si>
  <si>
    <t>BT8</t>
  </si>
  <si>
    <t>BT9</t>
  </si>
  <si>
    <t>BT10</t>
  </si>
  <si>
    <t>BT11</t>
  </si>
  <si>
    <t>BT12</t>
  </si>
  <si>
    <t>BT13</t>
  </si>
  <si>
    <t>BT14</t>
  </si>
  <si>
    <t>BT15</t>
  </si>
  <si>
    <t>BT16</t>
  </si>
  <si>
    <t>BT17</t>
  </si>
  <si>
    <t>BT18</t>
  </si>
  <si>
    <t>BT19</t>
  </si>
  <si>
    <t>BT20</t>
  </si>
  <si>
    <t>非流动负债评估汇总表</t>
  </si>
  <si>
    <r>
      <rPr>
        <sz val="10"/>
        <rFont val="宋体"/>
        <charset val="134"/>
      </rPr>
      <t>表</t>
    </r>
    <r>
      <rPr>
        <sz val="10"/>
        <rFont val="Times New Roman"/>
        <charset val="134"/>
      </rPr>
      <t>6</t>
    </r>
  </si>
  <si>
    <t>6-1</t>
  </si>
  <si>
    <r>
      <rPr>
        <sz val="10"/>
        <rFont val="宋体"/>
        <charset val="134"/>
      </rPr>
      <t>长期借款</t>
    </r>
  </si>
  <si>
    <t>6-2</t>
  </si>
  <si>
    <r>
      <rPr>
        <sz val="10"/>
        <rFont val="宋体"/>
        <charset val="134"/>
      </rPr>
      <t>应付债券</t>
    </r>
  </si>
  <si>
    <t>6-3</t>
  </si>
  <si>
    <r>
      <rPr>
        <sz val="10"/>
        <rFont val="宋体"/>
        <charset val="134"/>
      </rPr>
      <t>长期应付款</t>
    </r>
  </si>
  <si>
    <t>6-4</t>
  </si>
  <si>
    <r>
      <rPr>
        <sz val="10"/>
        <rFont val="宋体"/>
        <charset val="134"/>
      </rPr>
      <t>专项应付款</t>
    </r>
  </si>
  <si>
    <t>6-5</t>
  </si>
  <si>
    <r>
      <rPr>
        <sz val="10"/>
        <rFont val="宋体"/>
        <charset val="134"/>
      </rPr>
      <t>预计负债</t>
    </r>
  </si>
  <si>
    <t>6-6</t>
  </si>
  <si>
    <r>
      <rPr>
        <sz val="10"/>
        <rFont val="宋体"/>
        <charset val="134"/>
      </rPr>
      <t>递延所得税负债</t>
    </r>
  </si>
  <si>
    <t>6-7</t>
  </si>
  <si>
    <r>
      <rPr>
        <sz val="10"/>
        <rFont val="宋体"/>
        <charset val="134"/>
      </rPr>
      <t>其他非流动负债</t>
    </r>
  </si>
  <si>
    <r>
      <rPr>
        <sz val="10"/>
        <rFont val="宋体"/>
        <charset val="134"/>
      </rPr>
      <t>非流动负债合计</t>
    </r>
  </si>
  <si>
    <t>合同负债评估明细表</t>
  </si>
  <si>
    <t>BU1</t>
  </si>
  <si>
    <t>BU2</t>
  </si>
  <si>
    <t>BU3</t>
  </si>
  <si>
    <t>BU4</t>
  </si>
  <si>
    <t>BU5</t>
  </si>
  <si>
    <t>BU6</t>
  </si>
  <si>
    <t>BU7</t>
  </si>
  <si>
    <t>BU8</t>
  </si>
  <si>
    <t>BU9</t>
  </si>
  <si>
    <t>BU10</t>
  </si>
  <si>
    <t>BU11</t>
  </si>
  <si>
    <t>BU12</t>
  </si>
  <si>
    <t>BU13</t>
  </si>
  <si>
    <t>BU14</t>
  </si>
  <si>
    <t>BU15</t>
  </si>
  <si>
    <t>BU16</t>
  </si>
  <si>
    <t>BU17</t>
  </si>
  <si>
    <t>BU18</t>
  </si>
  <si>
    <t>BU19</t>
  </si>
  <si>
    <t>BU20</t>
  </si>
  <si>
    <t>长期借款评估明细表</t>
  </si>
  <si>
    <r>
      <rPr>
        <sz val="10"/>
        <rFont val="宋体"/>
        <charset val="134"/>
      </rPr>
      <t>表</t>
    </r>
    <r>
      <rPr>
        <sz val="10"/>
        <rFont val="Times New Roman"/>
        <charset val="134"/>
      </rPr>
      <t>6-1</t>
    </r>
  </si>
  <si>
    <t>BV1</t>
  </si>
  <si>
    <t>BV2</t>
  </si>
  <si>
    <t>BV3</t>
  </si>
  <si>
    <t>BV4</t>
  </si>
  <si>
    <t>BV5</t>
  </si>
  <si>
    <t>BV6</t>
  </si>
  <si>
    <t>BV7</t>
  </si>
  <si>
    <t>BV8</t>
  </si>
  <si>
    <t>BV9</t>
  </si>
  <si>
    <t>BV10</t>
  </si>
  <si>
    <t>BV11</t>
  </si>
  <si>
    <t>BV12</t>
  </si>
  <si>
    <t>BV13</t>
  </si>
  <si>
    <t>BV14</t>
  </si>
  <si>
    <t>BV15</t>
  </si>
  <si>
    <t>BV16</t>
  </si>
  <si>
    <t>应付债券评估明细表</t>
  </si>
  <si>
    <r>
      <rPr>
        <sz val="10"/>
        <rFont val="宋体"/>
        <charset val="134"/>
      </rPr>
      <t>表</t>
    </r>
    <r>
      <rPr>
        <sz val="10"/>
        <rFont val="Times New Roman"/>
        <charset val="134"/>
      </rPr>
      <t>6-2</t>
    </r>
  </si>
  <si>
    <r>
      <rPr>
        <sz val="10"/>
        <rFont val="宋体"/>
        <charset val="134"/>
      </rPr>
      <t>债券发行单位</t>
    </r>
  </si>
  <si>
    <r>
      <rPr>
        <sz val="10"/>
        <rFont val="Times New Roman"/>
        <charset val="134"/>
      </rPr>
      <t xml:space="preserve"> </t>
    </r>
    <r>
      <rPr>
        <sz val="10"/>
        <rFont val="宋体"/>
        <charset val="134"/>
      </rPr>
      <t>备</t>
    </r>
    <r>
      <rPr>
        <sz val="10"/>
        <rFont val="Times New Roman"/>
        <charset val="134"/>
      </rPr>
      <t xml:space="preserve"> </t>
    </r>
    <r>
      <rPr>
        <sz val="10"/>
        <rFont val="宋体"/>
        <charset val="134"/>
      </rPr>
      <t>注</t>
    </r>
  </si>
  <si>
    <t>BW1</t>
  </si>
  <si>
    <t>BW2</t>
  </si>
  <si>
    <t>BW3</t>
  </si>
  <si>
    <t>BW4</t>
  </si>
  <si>
    <t>BW5</t>
  </si>
  <si>
    <t>BW6</t>
  </si>
  <si>
    <t>BW7</t>
  </si>
  <si>
    <t>BW8</t>
  </si>
  <si>
    <t>BW9</t>
  </si>
  <si>
    <t>BW10</t>
  </si>
  <si>
    <t>BW11</t>
  </si>
  <si>
    <t>BW12</t>
  </si>
  <si>
    <t>BW13</t>
  </si>
  <si>
    <t>BW14</t>
  </si>
  <si>
    <t>BW15</t>
  </si>
  <si>
    <t>BW16</t>
  </si>
  <si>
    <t>BW17</t>
  </si>
  <si>
    <t>BW18</t>
  </si>
  <si>
    <t>BW19</t>
  </si>
  <si>
    <t>BW20</t>
  </si>
  <si>
    <t>长期应付款评估明细表</t>
  </si>
  <si>
    <r>
      <rPr>
        <sz val="10"/>
        <rFont val="宋体"/>
        <charset val="134"/>
      </rPr>
      <t>表</t>
    </r>
    <r>
      <rPr>
        <sz val="10"/>
        <rFont val="Times New Roman"/>
        <charset val="134"/>
      </rPr>
      <t>6-3</t>
    </r>
  </si>
  <si>
    <t>BX1</t>
  </si>
  <si>
    <t>BX2</t>
  </si>
  <si>
    <t>BX3</t>
  </si>
  <si>
    <t>BX4</t>
  </si>
  <si>
    <t>BX5</t>
  </si>
  <si>
    <t>BX6</t>
  </si>
  <si>
    <t>BX7</t>
  </si>
  <si>
    <t>BX8</t>
  </si>
  <si>
    <t>BX9</t>
  </si>
  <si>
    <t>BX10</t>
  </si>
  <si>
    <t>BX11</t>
  </si>
  <si>
    <t>BX12</t>
  </si>
  <si>
    <t>BX13</t>
  </si>
  <si>
    <t>BX14</t>
  </si>
  <si>
    <t>BX15</t>
  </si>
  <si>
    <t>BX16</t>
  </si>
  <si>
    <t>BX17</t>
  </si>
  <si>
    <t>BX18</t>
  </si>
  <si>
    <t>BX19</t>
  </si>
  <si>
    <t>BX20</t>
  </si>
  <si>
    <t>专项应付款评估明细表</t>
  </si>
  <si>
    <r>
      <rPr>
        <sz val="10"/>
        <rFont val="宋体"/>
        <charset val="134"/>
      </rPr>
      <t>表</t>
    </r>
    <r>
      <rPr>
        <sz val="10"/>
        <rFont val="Times New Roman"/>
        <charset val="134"/>
      </rPr>
      <t>6-4</t>
    </r>
  </si>
  <si>
    <r>
      <rPr>
        <sz val="10"/>
        <rFont val="Times New Roman"/>
        <charset val="134"/>
      </rPr>
      <t xml:space="preserve">     </t>
    </r>
    <r>
      <rPr>
        <sz val="10"/>
        <rFont val="宋体"/>
        <charset val="134"/>
      </rPr>
      <t>金额单位：人民币元</t>
    </r>
  </si>
  <si>
    <r>
      <rPr>
        <sz val="10"/>
        <rFont val="宋体"/>
        <charset val="134"/>
      </rPr>
      <t>户名（或结算对象）</t>
    </r>
  </si>
  <si>
    <r>
      <rPr>
        <sz val="10"/>
        <rFont val="宋体"/>
        <charset val="134"/>
      </rPr>
      <t>款项内容</t>
    </r>
  </si>
  <si>
    <r>
      <rPr>
        <sz val="10"/>
        <rFont val="宋体"/>
        <charset val="134"/>
      </rPr>
      <t>对应批文文号</t>
    </r>
  </si>
  <si>
    <t>BY1</t>
  </si>
  <si>
    <t>BY2</t>
  </si>
  <si>
    <t>BY3</t>
  </si>
  <si>
    <t>BY4</t>
  </si>
  <si>
    <t>BY5</t>
  </si>
  <si>
    <t>BY6</t>
  </si>
  <si>
    <t>BY7</t>
  </si>
  <si>
    <t>BY8</t>
  </si>
  <si>
    <t>BY9</t>
  </si>
  <si>
    <t>BY10</t>
  </si>
  <si>
    <t>BY11</t>
  </si>
  <si>
    <t>BY12</t>
  </si>
  <si>
    <t>BY13</t>
  </si>
  <si>
    <t>BY14</t>
  </si>
  <si>
    <t>BY15</t>
  </si>
  <si>
    <t>BY16</t>
  </si>
  <si>
    <t>BY17</t>
  </si>
  <si>
    <t>BY18</t>
  </si>
  <si>
    <t>BY19</t>
  </si>
  <si>
    <t>BY20</t>
  </si>
  <si>
    <t>预计负债评估明细表</t>
  </si>
  <si>
    <r>
      <rPr>
        <sz val="10"/>
        <rFont val="宋体"/>
        <charset val="134"/>
      </rPr>
      <t>表</t>
    </r>
    <r>
      <rPr>
        <sz val="10"/>
        <rFont val="Times New Roman"/>
        <charset val="134"/>
      </rPr>
      <t>6-5</t>
    </r>
  </si>
  <si>
    <r>
      <rPr>
        <sz val="10"/>
        <rFont val="宋体"/>
        <charset val="134"/>
      </rPr>
      <t>核算内容</t>
    </r>
  </si>
  <si>
    <t>BZ1</t>
  </si>
  <si>
    <t>BZ2</t>
  </si>
  <si>
    <t>BZ3</t>
  </si>
  <si>
    <t>BZ4</t>
  </si>
  <si>
    <t>BZ5</t>
  </si>
  <si>
    <t>BZ6</t>
  </si>
  <si>
    <t>BZ7</t>
  </si>
  <si>
    <t>BZ8</t>
  </si>
  <si>
    <t>BZ9</t>
  </si>
  <si>
    <t>BZ10</t>
  </si>
  <si>
    <t>BZ11</t>
  </si>
  <si>
    <t>BZ12</t>
  </si>
  <si>
    <t>BZ13</t>
  </si>
  <si>
    <t>BZ14</t>
  </si>
  <si>
    <t>BZ15</t>
  </si>
  <si>
    <t>BZ16</t>
  </si>
  <si>
    <t>BZ17</t>
  </si>
  <si>
    <t>BZ18</t>
  </si>
  <si>
    <t>BZ19</t>
  </si>
  <si>
    <t>BZ20</t>
  </si>
  <si>
    <t>递延所得税负债评估明细表</t>
  </si>
  <si>
    <r>
      <rPr>
        <sz val="10"/>
        <rFont val="宋体"/>
        <charset val="134"/>
      </rPr>
      <t>表</t>
    </r>
    <r>
      <rPr>
        <sz val="10"/>
        <rFont val="Times New Roman"/>
        <charset val="134"/>
      </rPr>
      <t>6-6</t>
    </r>
  </si>
  <si>
    <r>
      <rPr>
        <sz val="10"/>
        <rFont val="宋体"/>
        <charset val="134"/>
      </rPr>
      <t>内容</t>
    </r>
  </si>
  <si>
    <t>CA1</t>
  </si>
  <si>
    <t>CA2</t>
  </si>
  <si>
    <t>CA3</t>
  </si>
  <si>
    <t>CA4</t>
  </si>
  <si>
    <t>CA5</t>
  </si>
  <si>
    <t>CA6</t>
  </si>
  <si>
    <t>CA7</t>
  </si>
  <si>
    <t>CA8</t>
  </si>
  <si>
    <t>CA9</t>
  </si>
  <si>
    <t>CA10</t>
  </si>
  <si>
    <t>CA11</t>
  </si>
  <si>
    <t>CA12</t>
  </si>
  <si>
    <t>CA13</t>
  </si>
  <si>
    <t>CA14</t>
  </si>
  <si>
    <t>CA15</t>
  </si>
  <si>
    <t>CA16</t>
  </si>
  <si>
    <t>CA17</t>
  </si>
  <si>
    <t>CA18</t>
  </si>
  <si>
    <t>CA19</t>
  </si>
  <si>
    <t>CA20</t>
  </si>
  <si>
    <t>其他非流动负债评估明细表</t>
  </si>
  <si>
    <r>
      <rPr>
        <sz val="10"/>
        <rFont val="Times New Roman"/>
        <charset val="134"/>
      </rPr>
      <t xml:space="preserve">                               </t>
    </r>
    <r>
      <rPr>
        <sz val="10"/>
        <rFont val="宋体"/>
        <charset val="134"/>
      </rPr>
      <t>表</t>
    </r>
    <r>
      <rPr>
        <sz val="10"/>
        <rFont val="Times New Roman"/>
        <charset val="134"/>
      </rPr>
      <t>6-7</t>
    </r>
  </si>
  <si>
    <t>CB1</t>
  </si>
  <si>
    <t>CB2</t>
  </si>
  <si>
    <t>CB3</t>
  </si>
  <si>
    <t>CB4</t>
  </si>
  <si>
    <t>CB5</t>
  </si>
  <si>
    <t>CB6</t>
  </si>
  <si>
    <t>CB7</t>
  </si>
  <si>
    <t>CB8</t>
  </si>
  <si>
    <t>CB9</t>
  </si>
  <si>
    <t>CB10</t>
  </si>
  <si>
    <t>CB11</t>
  </si>
  <si>
    <t>CB12</t>
  </si>
  <si>
    <t>CB13</t>
  </si>
  <si>
    <t>CB14</t>
  </si>
  <si>
    <t>CB15</t>
  </si>
  <si>
    <t>CB16</t>
  </si>
  <si>
    <t>CB17</t>
  </si>
  <si>
    <t>CB18</t>
  </si>
  <si>
    <t>CB19</t>
  </si>
  <si>
    <t>CB20</t>
  </si>
  <si>
    <t>CEANewCostSheet20181204.xlsx 明细表检测结果：</t>
  </si>
  <si>
    <t>资产负债表账面净资产是.000元；2-分类汇总 账面值合计是.000元,资产负债表净资产高于2-分类汇总:0,000.000元</t>
  </si>
  <si>
    <t>1-汇总表账面值合计是.000万元;各单元格账面值合计是.000万元,各单元格合计高于1-汇总表:0,000.000万元</t>
  </si>
  <si>
    <t>1-汇总表评估值合计是.000万元;各单元格评估值合计是.000万元,各单元格合计高于1-汇总表:0,000.000万元</t>
  </si>
  <si>
    <t>2-分类汇总账面值合计是.000元；各单元格账面值合计是.000元,各单元合计高于2-分类汇总:0,000.000元</t>
  </si>
  <si>
    <t>2-分类汇总评估值合计是.000元；各单元格评估值合计是.000元,各单元合计高于2-分类汇总:0,000.000元</t>
  </si>
  <si>
    <t xml:space="preserve">   </t>
  </si>
  <si>
    <t>以上程序检查结果，形成于2018年12月4日9时46分；请打印出该页内容形成一审工作底稿</t>
  </si>
</sst>
</file>

<file path=xl/styles.xml><?xml version="1.0" encoding="utf-8"?>
<styleSheet xmlns="http://schemas.openxmlformats.org/spreadsheetml/2006/main">
  <numFmts count="139">
    <numFmt numFmtId="176" formatCode="#,##0.0\x;\(#,##0.0\x\)"/>
    <numFmt numFmtId="177" formatCode="#,##0.0_);\(#,##0.0\)"/>
    <numFmt numFmtId="178" formatCode="0.00%;\(0.00%\)"/>
    <numFmt numFmtId="179" formatCode="_-&quot;$&quot;* #,##0.00_-;\-&quot;$&quot;* #,##0.00_-;_-&quot;$&quot;* &quot;-&quot;??_-;_-@_-"/>
    <numFmt numFmtId="180" formatCode="0%;\(0%\)"/>
    <numFmt numFmtId="181" formatCode="0.0_)\%;\(0.0\)\%;0.0_)\%;@_)_%"/>
    <numFmt numFmtId="182" formatCode="_(\?* \t#,##0_);_(\?* \(\t#,##0\);_(\?* &quot;-&quot;_);_(@_)"/>
    <numFmt numFmtId="183" formatCode="_-#,##0%_-;\(#,##0%\);_-\ &quot;-&quot;_-"/>
    <numFmt numFmtId="184" formatCode="_(&quot;$&quot;* #,##0.00_);_(&quot;$&quot;* \(#,##0.00\);_(&quot;$&quot;* &quot;-&quot;??_);_(@_)"/>
    <numFmt numFmtId="185" formatCode="_-&quot;$&quot;\ * #,##0_-;_-&quot;$&quot;\ * #,##0\-;_-&quot;$&quot;\ * &quot;-&quot;_-;_-@_-"/>
    <numFmt numFmtId="186" formatCode="\&amp;\,\&amp;\&amp;&quot;ð&quot;.&quot;ð&quot;&quot;ð&quot;_);\(\&amp;\,\&amp;\&amp;&quot;ð&quot;.&quot;ð&quot;&quot;ð&quot;\)"/>
    <numFmt numFmtId="187" formatCode="_(* #,##0_);_(* \(#,##0\);_(* &quot;-&quot;_);_(@_)"/>
    <numFmt numFmtId="188" formatCode="_([$€-2]* #,##0.00_);_([$€-2]* \(#,##0.00\);_([$€-2]* &quot;-&quot;??_)"/>
    <numFmt numFmtId="189" formatCode="0.0_)\%;\(0.0\)\%"/>
    <numFmt numFmtId="190" formatCode="_-#,##0.00_-;\(#,##0.00\);_-\ \ &quot;-&quot;_-;_-@_-"/>
    <numFmt numFmtId="191" formatCode="#,##0.000000"/>
    <numFmt numFmtId="192" formatCode="#,##0\ ;\-#,##0"/>
    <numFmt numFmtId="193" formatCode="&quot;$&quot;#,##0.0000;[Red]&quot;$&quot;#,##0.0000"/>
    <numFmt numFmtId="194" formatCode="0%_);\(0%\)"/>
    <numFmt numFmtId="195" formatCode="_-&quot;?&quot;* #,##0_-;\-&quot;?&quot;* #,##0_-;_-&quot;?&quot;* &quot;-&quot;_-;_-@_-"/>
    <numFmt numFmtId="196" formatCode="&quot;$&quot;_(#,##0.00_);&quot;$&quot;\(#,##0.00\)"/>
    <numFmt numFmtId="41" formatCode="_ * #,##0_ ;_ * \-#,##0_ ;_ * &quot;-&quot;_ ;_ @_ "/>
    <numFmt numFmtId="197" formatCode="&quot;£&quot;#,##0;[Red]\-&quot;£&quot;#,##0"/>
    <numFmt numFmtId="42" formatCode="_ &quot;￥&quot;* #,##0_ ;_ &quot;￥&quot;* \-#,##0_ ;_ &quot;￥&quot;* &quot;-&quot;_ ;_ @_ "/>
    <numFmt numFmtId="198" formatCode="#,##0.00\ &quot;FB&quot;;[Red]\-#,##0.00\ &quot;FB&quot;"/>
    <numFmt numFmtId="199" formatCode="_-* #,##0_-;\-* #,##0_-;_-* &quot;-&quot;_-;_-@_-"/>
    <numFmt numFmtId="200" formatCode="_(* #,##0.00_);_(* \(#,##0.00\);_(* &quot;-&quot;??_);_(@_)"/>
    <numFmt numFmtId="201" formatCode="#,##0.0\ ;\(#,##0.0\)"/>
    <numFmt numFmtId="202" formatCode="0.0%"/>
    <numFmt numFmtId="203" formatCode="#,##0.0_)_%;\(#,##0.0\)_%;0.0_)_%;@_)_%"/>
    <numFmt numFmtId="204" formatCode="&quot;$&quot;#,##0_);\(&quot;$&quot;#,##0\)"/>
    <numFmt numFmtId="205" formatCode="0.000%"/>
    <numFmt numFmtId="206" formatCode="#,##0.000_);\(#,##0.000\)"/>
    <numFmt numFmtId="44" formatCode="_ &quot;￥&quot;* #,##0.00_ ;_ &quot;￥&quot;* \-#,##0.00_ ;_ &quot;￥&quot;* &quot;-&quot;??_ ;_ @_ "/>
    <numFmt numFmtId="207" formatCode="dd\ mmmyy\ hh:mm"/>
    <numFmt numFmtId="208" formatCode="&quot;\&quot;#,##0.00;[Red]&quot;\&quot;\-#,##0.00"/>
    <numFmt numFmtId="209" formatCode="##.\ \ "/>
    <numFmt numFmtId="210" formatCode="0.0&quot;x&quot;;@_)"/>
    <numFmt numFmtId="211" formatCode="&quot;$&quot;#,##0.00_);[Red]\(&quot;$&quot;#,##0.00\)"/>
    <numFmt numFmtId="212" formatCode="0.0%;\(0.0%\)"/>
    <numFmt numFmtId="213" formatCode="#,##0.0_)\x;\(#,##0.0\)\x"/>
    <numFmt numFmtId="214" formatCode="_(* #,##0.0_)_x_x_x;_(* \(#,##0.0\)_x_x_x;_(* &quot;-&quot;??_)_x_x_x;_(@_)_x_x_x"/>
    <numFmt numFmtId="215" formatCode="&quot;£&quot;_(#,##0.00_);&quot;£&quot;\(#,##0.00\)"/>
    <numFmt numFmtId="216" formatCode="yy\.mm\.dd"/>
    <numFmt numFmtId="217" formatCode="#,##0\ ;\(#,##0\)"/>
    <numFmt numFmtId="218" formatCode="&quot;ð&quot;\%"/>
    <numFmt numFmtId="219" formatCode="&quot;Ç&quot;\ &quot;´&quot;&quot;´&quot;&quot;´&quot;&quot;´&quot;\ &quot;»&quot;&quot;»&quot;&quot;»&quot;&quot;»&quot;"/>
    <numFmt numFmtId="220" formatCode="_-* #,##0.00\ _k_r_-;\-* #,##0.00\ _k_r_-;_-* &quot;-&quot;??\ _k_r_-;_-@_-"/>
    <numFmt numFmtId="221" formatCode="&quot;$&quot;#,##0.00_);\(&quot;$&quot;#,##0.00\)"/>
    <numFmt numFmtId="222" formatCode="&quot;\&quot;#,##0;[Red]&quot;\&quot;&quot;\&quot;&quot;\&quot;&quot;\&quot;&quot;\&quot;&quot;\&quot;&quot;\&quot;\-#,##0"/>
    <numFmt numFmtId="223" formatCode="#\ ??/??"/>
    <numFmt numFmtId="224" formatCode="_(* #,##0.0000_);_(* \(#,##0.0000\);_(* &quot;-&quot;??_);_(@_)"/>
    <numFmt numFmtId="225" formatCode="#,##0.00;[Red]\(#,##0.00\)"/>
    <numFmt numFmtId="226" formatCode="#,##0.0_)_x;\(#,##0.0\)_x"/>
    <numFmt numFmtId="227" formatCode="#,##0.0%;[Red]\(#,##0.0\)%"/>
    <numFmt numFmtId="228" formatCode="#,##0\ &quot;FB&quot;;\-#,##0\ &quot;FB&quot;"/>
    <numFmt numFmtId="229" formatCode="_-* #,##0.00_-;\-* #,##0.00_-;_-* &quot;-&quot;??_-;_-@_-"/>
    <numFmt numFmtId="230" formatCode="0_)"/>
    <numFmt numFmtId="231" formatCode="#,##0.00\ &quot;FB&quot;;\-#,##0.00\ &quot;FB&quot;"/>
    <numFmt numFmtId="232" formatCode="#,##0.00_);\(#,##0.00\)"/>
    <numFmt numFmtId="233" formatCode="###0.0;\(###0.0\)"/>
    <numFmt numFmtId="234" formatCode="&quot;cash&quot;;\(#,##0.0\)"/>
    <numFmt numFmtId="235" formatCode="#,##0;\-#,##0;&quot;-&quot;"/>
    <numFmt numFmtId="236" formatCode="#,##0.0;\(#,##0.0\)"/>
    <numFmt numFmtId="237" formatCode="_-&quot;$&quot;* #,##0_-;\-&quot;$&quot;* #,##0_-;_-&quot;$&quot;* &quot;-&quot;??_-;_-@_-"/>
    <numFmt numFmtId="238" formatCode="&quot;€&quot;_(#,##0.00_);&quot;€&quot;\(#,##0.00\);&quot;€&quot;_(0.00_);@_)"/>
    <numFmt numFmtId="239" formatCode="_-#0&quot;.&quot;0,_-;\(#0&quot;.&quot;0,\);_-\ \ &quot;-&quot;_-;_-@_-"/>
    <numFmt numFmtId="240" formatCode="_-* #,##0_-;\-* #,##0_-;_-* &quot;-&quot;??_-;_-@_-"/>
    <numFmt numFmtId="24" formatCode="\$#,##0_);[Red]\(\$#,##0\)"/>
    <numFmt numFmtId="241" formatCode="_-#0&quot;.&quot;0000_-;\(#0&quot;.&quot;0000\);_-\ \ &quot;-&quot;_-;_-@_-"/>
    <numFmt numFmtId="242" formatCode="#,##0.00_ "/>
    <numFmt numFmtId="243" formatCode="###0.0_x;\(###0.0\)_x"/>
    <numFmt numFmtId="244" formatCode="&quot;$&quot;#.#"/>
    <numFmt numFmtId="245" formatCode="#,##0.0_)_%;\(#,##0.0\)_%"/>
    <numFmt numFmtId="246" formatCode="_-#,##0_-;\(#,##0\);_-\ \ &quot;-&quot;_-;_-@_-"/>
    <numFmt numFmtId="247" formatCode="_ &quot;\&quot;* #,##0.00_ ;_ &quot;\&quot;* \-#,##0.00_ ;_ &quot;\&quot;* &quot;-&quot;??_ ;_ @_ "/>
    <numFmt numFmtId="248" formatCode="_-* #,##0.00\ _B_E_F_-;\-* #,##0.00\ _B_E_F_-;_-* &quot;-&quot;??\ _B_E_F_-;_-@_-"/>
    <numFmt numFmtId="249" formatCode="_(* #,##0.0_)_x_x_x_x;_(* \(#,##0.0\)_x_x_x_x;_(* &quot;-&quot;??_)_x_x_x_x;_(@_)_x_x_x_x"/>
    <numFmt numFmtId="250" formatCode="0.00_)"/>
    <numFmt numFmtId="251" formatCode="#,##0;\(#,###\)"/>
    <numFmt numFmtId="252" formatCode="_-* #,##0\ _k_r_-;\-* #,##0\ _k_r_-;_-* &quot;-&quot;\ _k_r_-;_-@_-"/>
    <numFmt numFmtId="253" formatCode="&quot;\&quot;#,##0;&quot;\&quot;\-#,##0"/>
    <numFmt numFmtId="254" formatCode="#,##0\ &quot; &quot;;\(#,##0\)\ ;&quot;—&quot;&quot; &quot;&quot; &quot;&quot; &quot;&quot; &quot;"/>
    <numFmt numFmtId="255" formatCode="_-#,###,_-;\(#,###,\);_-\ \ &quot;-&quot;_-;_-@_-"/>
    <numFmt numFmtId="256" formatCode="mmm/dd/yyyy;_-\ &quot;N/A&quot;_-;_-\ &quot;-&quot;_-"/>
    <numFmt numFmtId="257" formatCode="0.0000%"/>
    <numFmt numFmtId="258" formatCode="mmm/yyyy;_-\ &quot;N/A&quot;_-;_-\ &quot;-&quot;_-"/>
    <numFmt numFmtId="259" formatCode="0.0"/>
    <numFmt numFmtId="260" formatCode="#,##0.00_ ;[Red]\-#,##0.00\ "/>
    <numFmt numFmtId="261" formatCode="_-#,###.00,_-;\(#,###.00,\);_-\ \ &quot;-&quot;_-;_-@_-"/>
    <numFmt numFmtId="262" formatCode="&quot;$&quot;#,##0.00_);[Red]&quot;\&quot;&quot;\&quot;&quot;\&quot;&quot;\&quot;&quot;\&quot;&quot;\&quot;&quot;\&quot;&quot;\&quot;&quot;\&quot;&quot;\&quot;&quot;\&quot;&quot;\&quot;&quot;\&quot;&quot;\&quot;&quot;\&quot;&quot;\&quot;&quot;\&quot;&quot;\&quot;&quot;\&quot;&quot;\&quot;&quot;\&quot;&quot;\&quot;&quot;\&quot;\(&quot;$&quot;#,##0.00&quot;\&quot;&quot;\&quot;&quot;\&quot;&quot;\&quot;&quot;\&quot;&quot;\&quot;&quot;\&quot;&quot;\&quot;&quot;\&quot;&quot;\&quot;&quot;\&quot;&quot;\&quot;&quot;\&quot;&quot;\&quot;&quot;\&quot;&quot;\&quot;&quot;\&quot;&quot;\&quot;&quot;\&quot;&quot;\&quot;&quot;\&quot;&quot;\&quot;&quot;\&quot;\)"/>
    <numFmt numFmtId="263" formatCode="&quot;$&quot;#,##0.00;[Red]&quot;$&quot;#,##0.00"/>
    <numFmt numFmtId="25" formatCode="\$#,##0.00_);\(\$#,##0.00\)"/>
    <numFmt numFmtId="264" formatCode="_(* #,##0.000000_);_(* \(#,##0.000000\);_(* &quot;-&quot;??_);_(@_)"/>
    <numFmt numFmtId="265" formatCode="#,##0_ "/>
    <numFmt numFmtId="266" formatCode="#,##0\ ;[Red]\-#,##0.00\ "/>
    <numFmt numFmtId="267" formatCode="\$#,##0.00;[Red]\-\$#,##0.00"/>
    <numFmt numFmtId="268" formatCode="###0;\(###0\)"/>
    <numFmt numFmtId="269" formatCode="#.\ \ "/>
    <numFmt numFmtId="270" formatCode="&quot;$&quot;#,##0.000_);\(&quot;$&quot;#,##0.000\)"/>
    <numFmt numFmtId="271" formatCode="&quot;\&quot;#,##0;[Red]&quot;\&quot;\-#,##0"/>
    <numFmt numFmtId="272" formatCode="_(&quot;$&quot;* #,##0_);_(&quot;$&quot;* \(#,##0\);_(&quot;$&quot;* &quot;-&quot;_);_(@_)"/>
    <numFmt numFmtId="273" formatCode="#,##0.00;\(#,##0.00\)"/>
    <numFmt numFmtId="274" formatCode="mmmm\ d\,\ yyyy"/>
    <numFmt numFmtId="275" formatCode="mmm\-yyyy"/>
    <numFmt numFmtId="276" formatCode="_-* #,##0.00\¥_-;\-* #,##0.00\¥_-;_-* &quot;-&quot;??\¥_-;_-@_-"/>
    <numFmt numFmtId="277" formatCode="_(* #,##0.0000000_);_(* \(#,##0.0000000\);_(* &quot;-&quot;??_);_(@_)"/>
    <numFmt numFmtId="278" formatCode="_-* #,##0.00\ &quot;kr&quot;_-;\-* #,##0.00\ &quot;kr&quot;_-;_-* &quot;-&quot;??\ &quot;kr&quot;_-;_-@_-"/>
    <numFmt numFmtId="279" formatCode="_ \¥* #,##0.00_ ;_ \¥* \-#,##0.00_ ;_ \¥* &quot;-&quot;??_ ;_ @_ "/>
    <numFmt numFmtId="280" formatCode="0.0&quot;x&quot;"/>
    <numFmt numFmtId="281" formatCode=";;;"/>
    <numFmt numFmtId="282" formatCode="#,##0.00\¥;\-#,##0.00\¥"/>
    <numFmt numFmtId="283" formatCode="###0.0&quot;x&quot;;\(###0.0\)&quot;x&quot;"/>
    <numFmt numFmtId="284" formatCode="#,##0.00;\-#,##0.00;"/>
    <numFmt numFmtId="285" formatCode="mmm\ dd\,\ yy"/>
    <numFmt numFmtId="286" formatCode="&quot;$&quot;#,##0.0_);\(&quot;$&quot;#,##0.0\)"/>
    <numFmt numFmtId="287" formatCode="&quot;$&quot;#,##0;\-&quot;$&quot;#,##0"/>
    <numFmt numFmtId="288" formatCode="#,##0.0"/>
    <numFmt numFmtId="289" formatCode="_-* #,##0\¥_-;\-* #,##0\¥_-;_-* &quot;-&quot;\¥_-;_-@_-"/>
    <numFmt numFmtId="290" formatCode="&quot;$&quot;\ #,##0.00_-;[Red]&quot;$&quot;\ #,##0.00\-"/>
    <numFmt numFmtId="291" formatCode="_-* #,##0\ &quot;kr&quot;_-;\-* #,##0\ &quot;kr&quot;_-;_-* &quot;-&quot;\ &quot;kr&quot;_-;_-@_-"/>
    <numFmt numFmtId="292" formatCode="yyyy/mm"/>
    <numFmt numFmtId="293" formatCode="yyyy&quot;年&quot;m&quot;月&quot;;@"/>
    <numFmt numFmtId="294" formatCode="_(* #,##0.0,_);_(* \(#,##0.0,\);_(* &quot;-&quot;_);_(@_)"/>
    <numFmt numFmtId="295" formatCode="#,##0.0_)_x_x_x_x_x;\(#,##0.0\)_x_x_x_x_x;0_._0_)_x_x_x_x_x"/>
    <numFmt numFmtId="296" formatCode="0.0&quot;%&quot;_);\(0.0&quot;%&quot;\)"/>
    <numFmt numFmtId="297" formatCode="0.00_);[Red]\(0.00\)"/>
    <numFmt numFmtId="298" formatCode="#,##0.00\¥;[Red]\-#,##0.00\¥"/>
    <numFmt numFmtId="299" formatCode="_-&quot;$&quot;* #,##0_-;\-&quot;$&quot;* #,##0_-;_-&quot;$&quot;* &quot;-&quot;_-;_-@_-"/>
    <numFmt numFmtId="300" formatCode="&quot;\&quot;#,##0;[Red]&quot;\&quot;&quot;\&quot;\-#,##0"/>
    <numFmt numFmtId="301" formatCode="#,##0;\(#,##0\)"/>
    <numFmt numFmtId="302" formatCode="0.000_ "/>
    <numFmt numFmtId="303" formatCode="0.00_ "/>
    <numFmt numFmtId="304" formatCode="yyyy\-mm"/>
    <numFmt numFmtId="305" formatCode="yyyy/m/d;@"/>
    <numFmt numFmtId="43" formatCode="_ * #,##0.00_ ;_ * \-#,##0.00_ ;_ * &quot;-&quot;??_ ;_ @_ "/>
    <numFmt numFmtId="306" formatCode="#,##0.00;[Red]#,##0.00;"/>
    <numFmt numFmtId="307" formatCode="#,##0_ ;[Red]\-#,##0\ "/>
    <numFmt numFmtId="308" formatCode="\¥#,##0.00;\¥\-#,##0.00"/>
  </numFmts>
  <fonts count="243">
    <font>
      <sz val="12"/>
      <name val="Times New Roman"/>
      <charset val="134"/>
    </font>
    <font>
      <sz val="18"/>
      <name val="黑体"/>
      <charset val="134"/>
    </font>
    <font>
      <sz val="10"/>
      <name val="Times New Roman"/>
      <charset val="134"/>
    </font>
    <font>
      <b/>
      <sz val="10"/>
      <color indexed="12"/>
      <name val="Times New Roman"/>
      <charset val="134"/>
    </font>
    <font>
      <sz val="10"/>
      <name val="宋体"/>
      <charset val="134"/>
    </font>
    <font>
      <sz val="10"/>
      <color indexed="8"/>
      <name val="Times New Roman"/>
      <charset val="134"/>
    </font>
    <font>
      <b/>
      <sz val="10"/>
      <name val="Times New Roman"/>
      <charset val="134"/>
    </font>
    <font>
      <sz val="12"/>
      <name val="黑体"/>
      <charset val="134"/>
    </font>
    <font>
      <b/>
      <sz val="16"/>
      <name val="Times New Roman"/>
      <charset val="134"/>
    </font>
    <font>
      <sz val="10"/>
      <color indexed="8"/>
      <name val="宋体"/>
      <charset val="134"/>
    </font>
    <font>
      <b/>
      <sz val="22"/>
      <name val="Arial Narrow"/>
      <charset val="134"/>
    </font>
    <font>
      <sz val="11"/>
      <name val="Arial Narrow"/>
      <charset val="134"/>
    </font>
    <font>
      <sz val="10"/>
      <name val="Arial Narrow"/>
      <charset val="134"/>
    </font>
    <font>
      <b/>
      <sz val="12"/>
      <name val="Arial Narrow"/>
      <charset val="134"/>
    </font>
    <font>
      <sz val="12"/>
      <name val="Arial Narrow"/>
      <charset val="134"/>
    </font>
    <font>
      <b/>
      <sz val="16"/>
      <name val="黑体"/>
      <charset val="134"/>
    </font>
    <font>
      <b/>
      <sz val="16"/>
      <name val="Arial Narrow"/>
      <charset val="134"/>
    </font>
    <font>
      <b/>
      <sz val="11"/>
      <name val="Arial Narrow"/>
      <charset val="134"/>
    </font>
    <font>
      <sz val="11"/>
      <name val="宋体"/>
      <charset val="134"/>
    </font>
    <font>
      <sz val="10"/>
      <name val="宋体"/>
      <charset val="134"/>
      <scheme val="minor"/>
    </font>
    <font>
      <sz val="10"/>
      <color indexed="8"/>
      <name val="宋体"/>
      <charset val="134"/>
      <scheme val="minor"/>
    </font>
    <font>
      <sz val="10"/>
      <color theme="1"/>
      <name val="宋体"/>
      <charset val="134"/>
      <scheme val="minor"/>
    </font>
    <font>
      <sz val="10"/>
      <color rgb="FF000000"/>
      <name val="宋体"/>
      <charset val="134"/>
    </font>
    <font>
      <sz val="10"/>
      <color rgb="FF000000"/>
      <name val="Arial Narrow"/>
      <charset val="134"/>
    </font>
    <font>
      <sz val="12"/>
      <name val="宋体"/>
      <charset val="134"/>
    </font>
    <font>
      <b/>
      <sz val="10"/>
      <color rgb="FF000000"/>
      <name val="Arial Narrow"/>
      <charset val="134"/>
    </font>
    <font>
      <sz val="18"/>
      <name val="Arial Narrow"/>
      <charset val="134"/>
    </font>
    <font>
      <b/>
      <sz val="10"/>
      <color indexed="12"/>
      <name val="Arial Narrow"/>
      <charset val="134"/>
    </font>
    <font>
      <sz val="10"/>
      <color indexed="8"/>
      <name val="Arial Narrow"/>
      <charset val="134"/>
    </font>
    <font>
      <sz val="10"/>
      <color theme="1"/>
      <name val="Arial Narrow"/>
      <charset val="134"/>
    </font>
    <font>
      <b/>
      <sz val="10"/>
      <color rgb="FF000000"/>
      <name val="宋体"/>
      <charset val="134"/>
    </font>
    <font>
      <b/>
      <sz val="10"/>
      <color indexed="8"/>
      <name val="Arial Narrow"/>
      <charset val="134"/>
    </font>
    <font>
      <b/>
      <sz val="10"/>
      <name val="Arial Narrow"/>
      <charset val="134"/>
    </font>
    <font>
      <b/>
      <sz val="18"/>
      <name val="黑体"/>
      <charset val="134"/>
    </font>
    <font>
      <sz val="10"/>
      <color theme="0"/>
      <name val="Times New Roman"/>
      <charset val="134"/>
    </font>
    <font>
      <sz val="10"/>
      <color theme="0"/>
      <name val="宋体"/>
      <charset val="134"/>
    </font>
    <font>
      <sz val="16"/>
      <name val="黑体"/>
      <charset val="134"/>
    </font>
    <font>
      <b/>
      <sz val="10"/>
      <color indexed="8"/>
      <name val="Times New Roman"/>
      <charset val="134"/>
    </font>
    <font>
      <sz val="10"/>
      <color rgb="FFFF0000"/>
      <name val="Times New Roman"/>
      <charset val="134"/>
    </font>
    <font>
      <b/>
      <sz val="10"/>
      <color indexed="8"/>
      <name val="宋体"/>
      <charset val="134"/>
    </font>
    <font>
      <sz val="10"/>
      <name val="黑体"/>
      <charset val="134"/>
    </font>
    <font>
      <sz val="11"/>
      <name val="Times New Roman"/>
      <charset val="134"/>
    </font>
    <font>
      <sz val="20"/>
      <name val="黑体"/>
      <charset val="134"/>
    </font>
    <font>
      <sz val="9"/>
      <name val="Times New Roman"/>
      <charset val="134"/>
    </font>
    <font>
      <u/>
      <sz val="10"/>
      <color indexed="12"/>
      <name val="宋体"/>
      <charset val="134"/>
    </font>
    <font>
      <b/>
      <sz val="16"/>
      <name val="宋体"/>
      <charset val="134"/>
    </font>
    <font>
      <sz val="9"/>
      <name val="宋体"/>
      <charset val="134"/>
    </font>
    <font>
      <b/>
      <sz val="9"/>
      <name val="Times New Roman"/>
      <charset val="134"/>
    </font>
    <font>
      <b/>
      <sz val="12"/>
      <name val="宋体"/>
      <charset val="134"/>
    </font>
    <font>
      <i/>
      <sz val="12"/>
      <name val="宋体"/>
      <charset val="134"/>
    </font>
    <font>
      <b/>
      <sz val="20"/>
      <name val="黑体"/>
      <charset val="134"/>
    </font>
    <font>
      <b/>
      <sz val="15"/>
      <name val="黑体"/>
      <charset val="134"/>
    </font>
    <font>
      <b/>
      <sz val="14"/>
      <name val="黑体"/>
      <charset val="134"/>
    </font>
    <font>
      <sz val="14"/>
      <name val="仿宋_GB2312"/>
      <charset val="134"/>
    </font>
    <font>
      <b/>
      <sz val="14"/>
      <name val="仿宋_GB2312"/>
      <charset val="134"/>
    </font>
    <font>
      <b/>
      <sz val="12"/>
      <name val="Times New Roman"/>
      <charset val="134"/>
    </font>
    <font>
      <b/>
      <sz val="14"/>
      <name val="Times New Roman"/>
      <charset val="134"/>
    </font>
    <font>
      <b/>
      <sz val="10"/>
      <color indexed="10"/>
      <name val="Times New Roman"/>
      <charset val="134"/>
    </font>
    <font>
      <b/>
      <sz val="10"/>
      <name val="宋体"/>
      <charset val="134"/>
    </font>
    <font>
      <u/>
      <sz val="10"/>
      <name val="宋体"/>
      <charset val="134"/>
    </font>
    <font>
      <sz val="10"/>
      <color indexed="12"/>
      <name val="宋体"/>
      <charset val="134"/>
    </font>
    <font>
      <sz val="10"/>
      <color theme="10"/>
      <name val="Times New Roman"/>
      <charset val="134"/>
    </font>
    <font>
      <u/>
      <sz val="10"/>
      <color theme="10"/>
      <name val="宋体"/>
      <charset val="134"/>
      <scheme val="minor"/>
    </font>
    <font>
      <sz val="10"/>
      <color theme="10"/>
      <name val="宋体"/>
      <charset val="134"/>
      <scheme val="minor"/>
    </font>
    <font>
      <sz val="12"/>
      <color theme="0"/>
      <name val="宋体"/>
      <charset val="134"/>
      <scheme val="minor"/>
    </font>
    <font>
      <sz val="12"/>
      <name val="宋体"/>
      <charset val="134"/>
      <scheme val="minor"/>
    </font>
    <font>
      <sz val="9"/>
      <color theme="0"/>
      <name val="宋体"/>
      <charset val="134"/>
      <scheme val="minor"/>
    </font>
    <font>
      <sz val="18"/>
      <color theme="0"/>
      <name val="宋体"/>
      <charset val="134"/>
      <scheme val="minor"/>
    </font>
    <font>
      <sz val="9"/>
      <name val="宋体"/>
      <charset val="134"/>
      <scheme val="minor"/>
    </font>
    <font>
      <sz val="11"/>
      <name val="宋体"/>
      <charset val="134"/>
      <scheme val="minor"/>
    </font>
    <font>
      <sz val="14"/>
      <name val="宋体"/>
      <charset val="134"/>
      <scheme val="minor"/>
    </font>
    <font>
      <sz val="28"/>
      <name val="Times New Roman"/>
      <charset val="134"/>
    </font>
    <font>
      <sz val="20"/>
      <name val="Times New Roman"/>
      <charset val="134"/>
    </font>
    <font>
      <sz val="28"/>
      <name val="宋体"/>
      <charset val="134"/>
    </font>
    <font>
      <sz val="22"/>
      <name val="Times New Roman"/>
      <charset val="134"/>
    </font>
    <font>
      <sz val="20"/>
      <name val="宋体"/>
      <charset val="134"/>
    </font>
    <font>
      <sz val="11"/>
      <color indexed="8"/>
      <name val="宋体"/>
      <charset val="134"/>
      <scheme val="minor"/>
    </font>
    <font>
      <b/>
      <sz val="18"/>
      <name val="Calibri"/>
      <charset val="134"/>
    </font>
    <font>
      <b/>
      <sz val="10"/>
      <name val="Calibri"/>
      <charset val="134"/>
    </font>
    <font>
      <sz val="9"/>
      <name val="Calibri"/>
      <charset val="134"/>
    </font>
    <font>
      <b/>
      <sz val="10"/>
      <name val="Arial"/>
      <charset val="134"/>
    </font>
    <font>
      <sz val="10"/>
      <name val="Arial"/>
      <charset val="134"/>
    </font>
    <font>
      <sz val="11"/>
      <color theme="1"/>
      <name val="宋体"/>
      <charset val="134"/>
      <scheme val="minor"/>
    </font>
    <font>
      <sz val="11"/>
      <color theme="1"/>
      <name val="宋体"/>
      <charset val="0"/>
      <scheme val="minor"/>
    </font>
    <font>
      <sz val="11"/>
      <color rgb="FF006100"/>
      <name val="宋体"/>
      <charset val="0"/>
      <scheme val="minor"/>
    </font>
    <font>
      <sz val="10"/>
      <name val="Helv"/>
      <charset val="134"/>
    </font>
    <font>
      <sz val="10"/>
      <name val="Book Antiqua"/>
      <charset val="134"/>
    </font>
    <font>
      <sz val="11"/>
      <color theme="0"/>
      <name val="宋体"/>
      <charset val="0"/>
      <scheme val="minor"/>
    </font>
    <font>
      <sz val="11"/>
      <color rgb="FF3F3F76"/>
      <name val="宋体"/>
      <charset val="0"/>
      <scheme val="minor"/>
    </font>
    <font>
      <b/>
      <sz val="10"/>
      <color indexed="16"/>
      <name val="Arial Narrow"/>
      <charset val="134"/>
    </font>
    <font>
      <sz val="11"/>
      <color rgb="FF9C6500"/>
      <name val="宋体"/>
      <charset val="0"/>
      <scheme val="minor"/>
    </font>
    <font>
      <sz val="11"/>
      <color rgb="FFFF0000"/>
      <name val="宋体"/>
      <charset val="0"/>
      <scheme val="minor"/>
    </font>
    <font>
      <b/>
      <sz val="15"/>
      <color theme="3"/>
      <name val="宋体"/>
      <charset val="134"/>
      <scheme val="minor"/>
    </font>
    <font>
      <u/>
      <sz val="12"/>
      <color indexed="12"/>
      <name val="宋体"/>
      <charset val="134"/>
    </font>
    <font>
      <sz val="9"/>
      <name val="Arial"/>
      <charset val="134"/>
    </font>
    <font>
      <sz val="12"/>
      <color indexed="8"/>
      <name val="宋体"/>
      <charset val="134"/>
    </font>
    <font>
      <sz val="14"/>
      <name val="뼻뮝"/>
      <charset val="134"/>
    </font>
    <font>
      <b/>
      <sz val="11"/>
      <color theme="3"/>
      <name val="宋体"/>
      <charset val="134"/>
      <scheme val="minor"/>
    </font>
    <font>
      <b/>
      <sz val="11"/>
      <color theme="1"/>
      <name val="宋体"/>
      <charset val="0"/>
      <scheme val="minor"/>
    </font>
    <font>
      <sz val="11"/>
      <color indexed="17"/>
      <name val="宋体"/>
      <charset val="134"/>
    </font>
    <font>
      <i/>
      <sz val="11"/>
      <color rgb="FF7F7F7F"/>
      <name val="宋体"/>
      <charset val="0"/>
      <scheme val="minor"/>
    </font>
    <font>
      <sz val="11"/>
      <color indexed="20"/>
      <name val="宋体"/>
      <charset val="134"/>
    </font>
    <font>
      <sz val="12"/>
      <name val="Arial"/>
      <charset val="134"/>
    </font>
    <font>
      <sz val="11"/>
      <color rgb="FF9C0006"/>
      <name val="宋体"/>
      <charset val="0"/>
      <scheme val="minor"/>
    </font>
    <font>
      <b/>
      <sz val="13"/>
      <color theme="3"/>
      <name val="宋体"/>
      <charset val="134"/>
      <scheme val="minor"/>
    </font>
    <font>
      <b/>
      <sz val="18"/>
      <color theme="3"/>
      <name val="宋体"/>
      <charset val="134"/>
      <scheme val="minor"/>
    </font>
    <font>
      <u/>
      <sz val="12"/>
      <color theme="10"/>
      <name val="Times New Roman"/>
      <charset val="134"/>
    </font>
    <font>
      <b/>
      <sz val="10"/>
      <color indexed="10"/>
      <name val="Arial"/>
      <charset val="134"/>
    </font>
    <font>
      <sz val="11"/>
      <color rgb="FFFA7D00"/>
      <name val="宋体"/>
      <charset val="0"/>
      <scheme val="minor"/>
    </font>
    <font>
      <u/>
      <sz val="11"/>
      <color rgb="FF800080"/>
      <name val="宋体"/>
      <charset val="0"/>
      <scheme val="minor"/>
    </font>
    <font>
      <b/>
      <sz val="10"/>
      <name val="Book Antiqua"/>
      <charset val="134"/>
    </font>
    <font>
      <sz val="10"/>
      <color indexed="9"/>
      <name val="Arial"/>
      <charset val="134"/>
    </font>
    <font>
      <sz val="11"/>
      <color indexed="10"/>
      <name val="Arial"/>
      <charset val="134"/>
    </font>
    <font>
      <b/>
      <sz val="12"/>
      <name val="Arial"/>
      <charset val="134"/>
    </font>
    <font>
      <sz val="11"/>
      <name val="MS P????"/>
      <charset val="134"/>
    </font>
    <font>
      <b/>
      <sz val="22"/>
      <color indexed="18"/>
      <name val="Arial"/>
      <charset val="134"/>
    </font>
    <font>
      <b/>
      <sz val="10"/>
      <color indexed="18"/>
      <name val="Arial"/>
      <charset val="134"/>
    </font>
    <font>
      <sz val="10"/>
      <name val="Helvetica"/>
      <charset val="134"/>
    </font>
    <font>
      <sz val="11"/>
      <name val="ＭＳ Ｐゴシック"/>
      <charset val="134"/>
    </font>
    <font>
      <sz val="10"/>
      <name val="Courier"/>
      <charset val="134"/>
    </font>
    <font>
      <b/>
      <sz val="11"/>
      <color rgb="FF3F3F3F"/>
      <name val="宋体"/>
      <charset val="0"/>
      <scheme val="minor"/>
    </font>
    <font>
      <sz val="12"/>
      <name val="MS Sans Serif"/>
      <charset val="134"/>
    </font>
    <font>
      <sz val="10"/>
      <color indexed="8"/>
      <name val="Arial"/>
      <charset val="134"/>
    </font>
    <font>
      <sz val="10"/>
      <name val="ＭＳ Ｐゴシック"/>
      <charset val="134"/>
    </font>
    <font>
      <b/>
      <sz val="11"/>
      <color rgb="FFFA7D00"/>
      <name val="宋体"/>
      <charset val="0"/>
      <scheme val="minor"/>
    </font>
    <font>
      <b/>
      <sz val="11"/>
      <color rgb="FFFFFFFF"/>
      <name val="宋体"/>
      <charset val="0"/>
      <scheme val="minor"/>
    </font>
    <font>
      <sz val="8"/>
      <name val="Arial"/>
      <charset val="134"/>
    </font>
    <font>
      <sz val="10"/>
      <color indexed="22"/>
      <name val="Arial"/>
      <charset val="134"/>
    </font>
    <font>
      <sz val="12"/>
      <name val="굴림체"/>
      <charset val="134"/>
    </font>
    <font>
      <sz val="12"/>
      <name val="新細明體"/>
      <charset val="134"/>
    </font>
    <font>
      <sz val="11"/>
      <name val="宋体繁体"/>
      <charset val="134"/>
    </font>
    <font>
      <b/>
      <sz val="11"/>
      <color indexed="20"/>
      <name val="宋体"/>
      <charset val="134"/>
    </font>
    <font>
      <i/>
      <sz val="12"/>
      <name val="Times New Roman"/>
      <charset val="134"/>
    </font>
    <font>
      <sz val="11"/>
      <color indexed="8"/>
      <name val="Times New Roman"/>
      <charset val="134"/>
    </font>
    <font>
      <sz val="12"/>
      <name val="바탕체"/>
      <charset val="134"/>
    </font>
    <font>
      <sz val="12"/>
      <color indexed="12"/>
      <name val="Times New Roman"/>
      <charset val="134"/>
    </font>
    <font>
      <b/>
      <sz val="12"/>
      <color indexed="61"/>
      <name val="Tahoma"/>
      <charset val="134"/>
    </font>
    <font>
      <b/>
      <sz val="14"/>
      <color indexed="18"/>
      <name val="Arial"/>
      <charset val="134"/>
    </font>
    <font>
      <u/>
      <sz val="9"/>
      <color indexed="36"/>
      <name val="Arial"/>
      <charset val="134"/>
    </font>
    <font>
      <sz val="7"/>
      <color indexed="10"/>
      <name val="Helv"/>
      <charset val="134"/>
    </font>
    <font>
      <b/>
      <sz val="12"/>
      <color indexed="8"/>
      <name val="宋体"/>
      <charset val="134"/>
    </font>
    <font>
      <sz val="10"/>
      <color indexed="18"/>
      <name val="Palatino"/>
      <charset val="134"/>
    </font>
    <font>
      <sz val="10"/>
      <name val="明朝"/>
      <charset val="134"/>
    </font>
    <font>
      <b/>
      <sz val="10"/>
      <color indexed="9"/>
      <name val="Arial"/>
      <charset val="134"/>
    </font>
    <font>
      <sz val="11"/>
      <name val="俵俽 柧挬"/>
      <charset val="134"/>
    </font>
    <font>
      <sz val="10"/>
      <color indexed="12"/>
      <name val="Arial"/>
      <charset val="134"/>
    </font>
    <font>
      <b/>
      <sz val="11"/>
      <name val="Arial"/>
      <charset val="134"/>
    </font>
    <font>
      <sz val="11"/>
      <color indexed="8"/>
      <name val="宋体"/>
      <charset val="134"/>
    </font>
    <font>
      <b/>
      <sz val="1"/>
      <color indexed="8"/>
      <name val="Courier"/>
      <charset val="134"/>
    </font>
    <font>
      <sz val="12"/>
      <name val="Tms Rmn"/>
      <charset val="134"/>
    </font>
    <font>
      <sz val="12"/>
      <color indexed="9"/>
      <name val="宋体"/>
      <charset val="134"/>
    </font>
    <font>
      <b/>
      <sz val="10"/>
      <color indexed="18"/>
      <name val="Arial Narrow"/>
      <charset val="134"/>
    </font>
    <font>
      <u/>
      <sz val="11"/>
      <color theme="10"/>
      <name val="宋体"/>
      <charset val="134"/>
    </font>
    <font>
      <sz val="10"/>
      <name val="Geneva"/>
      <charset val="134"/>
    </font>
    <font>
      <sz val="7"/>
      <name val="Helv"/>
      <charset val="134"/>
    </font>
    <font>
      <sz val="13"/>
      <name val="Tms Rmn"/>
      <charset val="134"/>
    </font>
    <font>
      <sz val="7"/>
      <name val="Times New Roman"/>
      <charset val="134"/>
    </font>
    <font>
      <sz val="10"/>
      <color indexed="8"/>
      <name val="MS Sans Serif"/>
      <charset val="134"/>
    </font>
    <font>
      <b/>
      <sz val="8"/>
      <color indexed="9"/>
      <name val="Arial"/>
      <charset val="134"/>
    </font>
    <font>
      <sz val="9"/>
      <color indexed="8"/>
      <name val="Arial"/>
      <charset val="134"/>
    </font>
    <font>
      <b/>
      <u val="singleAccounting"/>
      <sz val="10"/>
      <color indexed="18"/>
      <name val="Arial"/>
      <charset val="134"/>
    </font>
    <font>
      <b/>
      <sz val="11"/>
      <name val="Helv"/>
      <charset val="134"/>
    </font>
    <font>
      <b/>
      <sz val="13"/>
      <name val="Arial"/>
      <charset val="134"/>
    </font>
    <font>
      <b/>
      <i/>
      <sz val="12"/>
      <name val="Times New Roman"/>
      <charset val="134"/>
    </font>
    <font>
      <sz val="10"/>
      <name val="Palatino"/>
      <charset val="134"/>
    </font>
    <font>
      <sz val="10"/>
      <name val="BERNHARD"/>
      <charset val="134"/>
    </font>
    <font>
      <b/>
      <sz val="13"/>
      <name val="Times New Roman"/>
      <charset val="134"/>
    </font>
    <font>
      <b/>
      <sz val="11"/>
      <color indexed="16"/>
      <name val="Times New Roman"/>
      <charset val="134"/>
    </font>
    <font>
      <b/>
      <i/>
      <sz val="10"/>
      <name val="Times New Roman"/>
      <charset val="134"/>
    </font>
    <font>
      <u val="singleAccounting"/>
      <vertAlign val="subscript"/>
      <sz val="10"/>
      <name val="Times New Roman"/>
      <charset val="134"/>
    </font>
    <font>
      <sz val="8"/>
      <name val="Times New Roman"/>
      <charset val="134"/>
    </font>
    <font>
      <i/>
      <sz val="9"/>
      <name val="Times New Roman"/>
      <charset val="134"/>
    </font>
    <font>
      <sz val="12"/>
      <name val="楷体"/>
      <charset val="134"/>
    </font>
    <font>
      <sz val="14"/>
      <name val="Times New Roman"/>
      <charset val="134"/>
    </font>
    <font>
      <sz val="18"/>
      <name val="Times New Roman"/>
      <charset val="134"/>
    </font>
    <font>
      <b/>
      <sz val="9"/>
      <name val="Tahoma"/>
      <charset val="134"/>
    </font>
    <font>
      <sz val="10"/>
      <name val="MS Sans Serif"/>
      <charset val="134"/>
    </font>
    <font>
      <b/>
      <sz val="8"/>
      <name val="Arial"/>
      <charset val="134"/>
    </font>
    <font>
      <sz val="1"/>
      <color indexed="8"/>
      <name val="Courier"/>
      <charset val="134"/>
    </font>
    <font>
      <sz val="9"/>
      <name val="Tahoma"/>
      <charset val="134"/>
    </font>
    <font>
      <sz val="12"/>
      <color indexed="8"/>
      <name val="Times New Roman"/>
      <charset val="134"/>
    </font>
    <font>
      <b/>
      <sz val="10"/>
      <name val="MS Sans Serif"/>
      <charset val="134"/>
    </font>
    <font>
      <sz val="10"/>
      <color indexed="16"/>
      <name val="MS Serif"/>
      <charset val="134"/>
    </font>
    <font>
      <u/>
      <sz val="9.9"/>
      <color indexed="36"/>
      <name val="Times New Roman"/>
      <charset val="134"/>
    </font>
    <font>
      <b/>
      <sz val="9"/>
      <color indexed="12"/>
      <name val="Tahoma"/>
      <charset val="134"/>
    </font>
    <font>
      <sz val="12"/>
      <color indexed="39"/>
      <name val="Times New Roman"/>
      <charset val="134"/>
    </font>
    <font>
      <b/>
      <sz val="12"/>
      <name val="Helv"/>
      <charset val="134"/>
    </font>
    <font>
      <sz val="10.5"/>
      <name val="Times New Roman"/>
      <charset val="134"/>
    </font>
    <font>
      <b/>
      <sz val="18"/>
      <name val="Arial"/>
      <charset val="134"/>
    </font>
    <font>
      <u/>
      <sz val="8"/>
      <color indexed="12"/>
      <name val="Arial"/>
      <charset val="134"/>
    </font>
    <font>
      <b/>
      <sz val="10"/>
      <name val="Helv"/>
      <charset val="134"/>
    </font>
    <font>
      <u/>
      <sz val="8"/>
      <color indexed="36"/>
      <name val="Arial"/>
      <charset val="134"/>
    </font>
    <font>
      <sz val="10"/>
      <name val="Courier New"/>
      <charset val="134"/>
    </font>
    <font>
      <b/>
      <sz val="13"/>
      <name val="Tms Rmn"/>
      <charset val="134"/>
    </font>
    <font>
      <u/>
      <sz val="10"/>
      <color indexed="12"/>
      <name val="Arial"/>
      <charset val="134"/>
    </font>
    <font>
      <u/>
      <sz val="11"/>
      <color indexed="12"/>
      <name val="돋움"/>
      <charset val="134"/>
    </font>
    <font>
      <sz val="8"/>
      <color indexed="17"/>
      <name val="Times New Roman"/>
      <charset val="134"/>
    </font>
    <font>
      <b/>
      <sz val="9"/>
      <color indexed="63"/>
      <name val="Tahoma"/>
      <charset val="134"/>
    </font>
    <font>
      <sz val="12"/>
      <name val="官帕眉"/>
      <charset val="134"/>
    </font>
    <font>
      <b/>
      <sz val="12"/>
      <color indexed="20"/>
      <name val="Tahoma"/>
      <charset val="134"/>
    </font>
    <font>
      <sz val="10"/>
      <name val="MS Serif"/>
      <charset val="134"/>
    </font>
    <font>
      <sz val="11"/>
      <color indexed="12"/>
      <name val="Book Antiqua"/>
      <charset val="134"/>
    </font>
    <font>
      <b/>
      <sz val="10"/>
      <color indexed="12"/>
      <name val="MS Sans Serif"/>
      <charset val="134"/>
    </font>
    <font>
      <b/>
      <sz val="12"/>
      <name val="MS Sans Serif"/>
      <charset val="134"/>
    </font>
    <font>
      <b/>
      <sz val="8"/>
      <color indexed="8"/>
      <name val="Helv"/>
      <charset val="134"/>
    </font>
    <font>
      <b/>
      <sz val="10"/>
      <name val="Tms Rmn"/>
      <charset val="134"/>
    </font>
    <font>
      <b/>
      <sz val="9"/>
      <name val="Arial"/>
      <charset val="134"/>
    </font>
    <font>
      <sz val="10"/>
      <color indexed="17"/>
      <name val="宋体"/>
      <charset val="134"/>
    </font>
    <font>
      <sz val="11"/>
      <color indexed="12"/>
      <name val="Times New Roman"/>
      <charset val="134"/>
    </font>
    <font>
      <sz val="7"/>
      <name val="Small Fonts"/>
      <charset val="134"/>
    </font>
    <font>
      <sz val="11"/>
      <name val="明朝"/>
      <charset val="134"/>
    </font>
    <font>
      <b/>
      <i/>
      <sz val="16"/>
      <name val="Helv"/>
      <charset val="134"/>
    </font>
    <font>
      <b/>
      <i/>
      <sz val="11"/>
      <color indexed="8"/>
      <name val="Times New Roman"/>
      <charset val="134"/>
    </font>
    <font>
      <b/>
      <sz val="22"/>
      <color indexed="8"/>
      <name val="Times New Roman"/>
      <charset val="134"/>
    </font>
    <font>
      <b/>
      <sz val="26"/>
      <name val="Times New Roman"/>
      <charset val="134"/>
    </font>
    <font>
      <b/>
      <sz val="18"/>
      <name val="Times New Roman"/>
      <charset val="134"/>
    </font>
    <font>
      <sz val="10"/>
      <name val="Verdana"/>
      <charset val="134"/>
    </font>
    <font>
      <sz val="10"/>
      <name val="Tms Rmn"/>
      <charset val="134"/>
    </font>
    <font>
      <sz val="10"/>
      <color indexed="12"/>
      <name val="MS Sans Serif"/>
      <charset val="134"/>
    </font>
    <font>
      <sz val="8"/>
      <color indexed="16"/>
      <name val="Century Schoolbook"/>
      <charset val="134"/>
    </font>
    <font>
      <b/>
      <sz val="9"/>
      <color indexed="8"/>
      <name val="Tahoma"/>
      <charset val="134"/>
    </font>
    <font>
      <sz val="12"/>
      <color indexed="17"/>
      <name val="宋体"/>
      <charset val="134"/>
    </font>
    <font>
      <b/>
      <sz val="14"/>
      <color indexed="9"/>
      <name val="Times New Roman"/>
      <charset val="134"/>
    </font>
    <font>
      <b/>
      <sz val="14"/>
      <name val="楷体"/>
      <charset val="134"/>
    </font>
    <font>
      <b/>
      <sz val="18"/>
      <color indexed="62"/>
      <name val="宋体"/>
      <charset val="134"/>
    </font>
    <font>
      <sz val="10"/>
      <name val="楷体"/>
      <charset val="134"/>
    </font>
    <font>
      <sz val="10"/>
      <color indexed="20"/>
      <name val="Arial"/>
      <charset val="134"/>
    </font>
    <font>
      <sz val="12"/>
      <color indexed="16"/>
      <name val="宋体"/>
      <charset val="134"/>
    </font>
    <font>
      <sz val="10"/>
      <color indexed="20"/>
      <name val="宋体"/>
      <charset val="134"/>
    </font>
    <font>
      <u/>
      <sz val="9"/>
      <color indexed="12"/>
      <name val="Arial"/>
      <charset val="134"/>
    </font>
    <font>
      <u/>
      <sz val="12"/>
      <color indexed="12"/>
      <name val="Times New Roman"/>
      <charset val="134"/>
    </font>
    <font>
      <sz val="10"/>
      <color indexed="17"/>
      <name val="Arial"/>
      <charset val="134"/>
    </font>
    <font>
      <sz val="10"/>
      <name val="奔覆眉"/>
      <charset val="134"/>
    </font>
    <font>
      <sz val="12"/>
      <name val="뼻뮝"/>
      <charset val="134"/>
    </font>
    <font>
      <b/>
      <sz val="10"/>
      <color indexed="12"/>
      <name val="宋体"/>
      <charset val="134"/>
    </font>
    <font>
      <vertAlign val="superscript"/>
      <sz val="10"/>
      <name val="Times New Roman"/>
      <charset val="134"/>
    </font>
    <font>
      <sz val="10"/>
      <color theme="1"/>
      <name val="宋体"/>
      <charset val="134"/>
    </font>
    <font>
      <b/>
      <sz val="9"/>
      <name val="宋体"/>
      <charset val="134"/>
    </font>
    <font>
      <b/>
      <sz val="7"/>
      <name val="Times New Roman"/>
      <charset val="134"/>
    </font>
    <font>
      <b/>
      <sz val="12"/>
      <name val="仿宋_GB2312"/>
      <charset val="134"/>
    </font>
    <font>
      <sz val="14"/>
      <name val="Symbol"/>
      <charset val="2"/>
    </font>
    <font>
      <sz val="12"/>
      <name val="仿宋_GB2312"/>
      <charset val="134"/>
    </font>
    <font>
      <sz val="10"/>
      <color theme="10"/>
      <name val="宋体"/>
      <charset val="134"/>
    </font>
  </fonts>
  <fills count="88">
    <fill>
      <patternFill patternType="none"/>
    </fill>
    <fill>
      <patternFill patternType="gray125"/>
    </fill>
    <fill>
      <patternFill patternType="solid">
        <fgColor theme="0" tint="-0.149876400036622"/>
        <bgColor indexed="64"/>
      </patternFill>
    </fill>
    <fill>
      <patternFill patternType="solid">
        <fgColor theme="0"/>
        <bgColor indexed="64"/>
      </patternFill>
    </fill>
    <fill>
      <patternFill patternType="solid">
        <fgColor theme="0" tint="-0.149845881527146"/>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indexed="9"/>
        <bgColor indexed="64"/>
      </patternFill>
    </fill>
    <fill>
      <patternFill patternType="solid">
        <fgColor indexed="22"/>
        <bgColor indexed="64"/>
      </patternFill>
    </fill>
    <fill>
      <patternFill patternType="solid">
        <fgColor rgb="FF00B0F0"/>
        <bgColor indexed="64"/>
      </patternFill>
    </fill>
    <fill>
      <patternFill patternType="solid">
        <fgColor theme="8" tint="0.799829096346934"/>
        <bgColor indexed="64"/>
      </patternFill>
    </fill>
    <fill>
      <patternFill patternType="solid">
        <fgColor theme="0" tint="-0.0499893185216834"/>
        <bgColor indexed="64"/>
      </patternFill>
    </fill>
    <fill>
      <patternFill patternType="solid">
        <fgColor theme="3" tint="0.799829096346934"/>
        <bgColor indexed="64"/>
      </patternFill>
    </fill>
    <fill>
      <patternFill patternType="solid">
        <fgColor theme="9" tint="0.799829096346934"/>
        <bgColor indexed="64"/>
      </patternFill>
    </fill>
    <fill>
      <patternFill patternType="solid">
        <fgColor rgb="FFCCFFFF"/>
        <bgColor indexed="64"/>
      </patternFill>
    </fill>
    <fill>
      <patternFill patternType="solid">
        <fgColor rgb="FFC5D9F1"/>
        <bgColor rgb="FFC5D9F1"/>
      </patternFill>
    </fill>
    <fill>
      <patternFill patternType="solid">
        <fgColor rgb="FFD8D8D8"/>
        <bgColor rgb="FFD8D8D8"/>
      </patternFill>
    </fill>
    <fill>
      <patternFill patternType="solid">
        <fgColor rgb="FF92D014"/>
        <bgColor rgb="FF92D014"/>
      </patternFill>
    </fill>
    <fill>
      <patternFill patternType="solid">
        <fgColor rgb="FFFFFFCC"/>
        <bgColor indexed="64"/>
      </patternFill>
    </fill>
    <fill>
      <patternFill patternType="solid">
        <fgColor theme="6" tint="0.799981688894314"/>
        <bgColor indexed="64"/>
      </patternFill>
    </fill>
    <fill>
      <patternFill patternType="solid">
        <fgColor rgb="FFC6EFCE"/>
        <bgColor indexed="64"/>
      </patternFill>
    </fill>
    <fill>
      <patternFill patternType="solid">
        <fgColor indexed="6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rgb="FFFFEB9C"/>
        <bgColor indexed="64"/>
      </patternFill>
    </fill>
    <fill>
      <patternFill patternType="solid">
        <fgColor indexed="22"/>
        <bgColor indexed="22"/>
      </patternFill>
    </fill>
    <fill>
      <patternFill patternType="solid">
        <fgColor theme="6"/>
        <bgColor indexed="64"/>
      </patternFill>
    </fill>
    <fill>
      <patternFill patternType="solid">
        <fgColor indexed="42"/>
        <bgColor indexed="64"/>
      </patternFill>
    </fill>
    <fill>
      <patternFill patternType="solid">
        <fgColor indexed="45"/>
        <bgColor indexed="64"/>
      </patternFill>
    </fill>
    <fill>
      <patternFill patternType="solid">
        <fgColor rgb="FFFFC7CE"/>
        <bgColor indexed="64"/>
      </patternFill>
    </fill>
    <fill>
      <patternFill patternType="solid">
        <fgColor theme="6" tint="0.599993896298105"/>
        <bgColor indexed="64"/>
      </patternFill>
    </fill>
    <fill>
      <patternFill patternType="solid">
        <fgColor theme="5" tint="0.399975585192419"/>
        <bgColor indexed="64"/>
      </patternFill>
    </fill>
    <fill>
      <patternFill patternType="gray0625">
        <fgColor indexed="10"/>
      </patternFill>
    </fill>
    <fill>
      <patternFill patternType="solid">
        <fgColor theme="7" tint="0.399975585192419"/>
        <bgColor indexed="64"/>
      </patternFill>
    </fill>
    <fill>
      <patternFill patternType="solid">
        <fgColor rgb="FFF2F2F2"/>
        <bgColor indexed="64"/>
      </patternFill>
    </fill>
    <fill>
      <patternFill patternType="solid">
        <fgColor theme="5"/>
        <bgColor indexed="64"/>
      </patternFill>
    </fill>
    <fill>
      <patternFill patternType="solid">
        <fgColor theme="5"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7"/>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8"/>
        <bgColor indexed="64"/>
      </patternFill>
    </fill>
    <fill>
      <patternFill patternType="solid">
        <fgColor indexed="62"/>
        <bgColor indexed="64"/>
      </patternFill>
    </fill>
    <fill>
      <patternFill patternType="lightUp">
        <fgColor indexed="9"/>
        <bgColor indexed="29"/>
      </patternFill>
    </fill>
    <fill>
      <patternFill patternType="solid">
        <fgColor indexed="47"/>
        <bgColor indexed="47"/>
      </patternFill>
    </fill>
    <fill>
      <patternFill patternType="solid">
        <fgColor indexed="18"/>
        <bgColor indexed="64"/>
      </patternFill>
    </fill>
    <fill>
      <patternFill patternType="solid">
        <fgColor indexed="27"/>
        <bgColor indexed="27"/>
      </patternFill>
    </fill>
    <fill>
      <patternFill patternType="solid">
        <fgColor indexed="26"/>
        <bgColor indexed="26"/>
      </patternFill>
    </fill>
    <fill>
      <patternFill patternType="solid">
        <fgColor indexed="43"/>
        <bgColor indexed="64"/>
      </patternFill>
    </fill>
    <fill>
      <patternFill patternType="solid">
        <fgColor indexed="23"/>
        <bgColor indexed="64"/>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55"/>
        <bgColor indexed="55"/>
      </patternFill>
    </fill>
    <fill>
      <patternFill patternType="solid">
        <fgColor indexed="42"/>
        <bgColor indexed="42"/>
      </patternFill>
    </fill>
    <fill>
      <patternFill patternType="solid">
        <fgColor indexed="46"/>
        <bgColor indexed="64"/>
      </patternFill>
    </fill>
    <fill>
      <patternFill patternType="solid">
        <fgColor indexed="49"/>
        <bgColor indexed="49"/>
      </patternFill>
    </fill>
    <fill>
      <patternFill patternType="solid">
        <fgColor indexed="52"/>
        <bgColor indexed="52"/>
      </patternFill>
    </fill>
    <fill>
      <patternFill patternType="solid">
        <fgColor indexed="13"/>
        <bgColor indexed="64"/>
      </patternFill>
    </fill>
    <fill>
      <patternFill patternType="solid">
        <fgColor indexed="26"/>
        <bgColor indexed="64"/>
      </patternFill>
    </fill>
    <fill>
      <patternFill patternType="solid">
        <fgColor indexed="15"/>
        <bgColor indexed="64"/>
      </patternFill>
    </fill>
    <fill>
      <patternFill patternType="solid">
        <fgColor indexed="31"/>
        <bgColor indexed="64"/>
      </patternFill>
    </fill>
    <fill>
      <patternFill patternType="solid">
        <fgColor indexed="12"/>
        <bgColor indexed="64"/>
      </patternFill>
    </fill>
    <fill>
      <patternFill patternType="gray0625"/>
    </fill>
    <fill>
      <patternFill patternType="solid">
        <fgColor indexed="27"/>
        <bgColor indexed="64"/>
      </patternFill>
    </fill>
    <fill>
      <patternFill patternType="solid">
        <fgColor indexed="21"/>
        <bgColor indexed="64"/>
      </patternFill>
    </fill>
    <fill>
      <patternFill patternType="solid">
        <fgColor indexed="32"/>
        <bgColor indexed="64"/>
      </patternFill>
    </fill>
    <fill>
      <patternFill patternType="lightUp">
        <fgColor indexed="9"/>
        <bgColor indexed="55"/>
      </patternFill>
    </fill>
    <fill>
      <patternFill patternType="mediumGray">
        <fgColor indexed="22"/>
      </patternFill>
    </fill>
    <fill>
      <patternFill patternType="solid">
        <fgColor indexed="63"/>
        <bgColor indexed="64"/>
      </patternFill>
    </fill>
    <fill>
      <patternFill patternType="solid">
        <fgColor indexed="54"/>
        <bgColor indexed="64"/>
      </patternFill>
    </fill>
    <fill>
      <patternFill patternType="solid">
        <fgColor indexed="45"/>
        <bgColor indexed="45"/>
      </patternFill>
    </fill>
    <fill>
      <patternFill patternType="lightUp">
        <fgColor indexed="9"/>
        <bgColor indexed="22"/>
      </patternFill>
    </fill>
  </fills>
  <borders count="85">
    <border>
      <left/>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ck">
        <color auto="1"/>
      </left>
      <right style="medium">
        <color auto="1"/>
      </right>
      <top style="thick">
        <color auto="1"/>
      </top>
      <bottom style="medium">
        <color auto="1"/>
      </bottom>
      <diagonal/>
    </border>
    <border>
      <left/>
      <right style="medium">
        <color auto="1"/>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right style="thick">
        <color auto="1"/>
      </right>
      <top/>
      <bottom style="medium">
        <color auto="1"/>
      </bottom>
      <diagonal/>
    </border>
    <border>
      <left style="thick">
        <color auto="1"/>
      </left>
      <right style="medium">
        <color auto="1"/>
      </right>
      <top/>
      <bottom style="thick">
        <color auto="1"/>
      </bottom>
      <diagonal/>
    </border>
    <border>
      <left/>
      <right style="medium">
        <color auto="1"/>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indexed="24"/>
      </right>
      <top/>
      <bottom style="thin">
        <color indexed="24"/>
      </bottom>
      <diagonal/>
    </border>
    <border>
      <left style="medium">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style="thin">
        <color auto="1"/>
      </bottom>
      <diagonal/>
    </border>
    <border>
      <left style="medium">
        <color auto="1"/>
      </left>
      <right style="thin">
        <color auto="1"/>
      </right>
      <top style="thin">
        <color auto="1"/>
      </top>
      <bottom/>
      <diagonal/>
    </border>
    <border>
      <left style="medium">
        <color auto="1"/>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diagonal/>
    </border>
    <border>
      <left/>
      <right/>
      <top style="thin">
        <color auto="1"/>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diagonal/>
    </border>
    <border>
      <left style="medium">
        <color rgb="FF0070C0"/>
      </left>
      <right style="medium">
        <color rgb="FF0070C0"/>
      </right>
      <top style="medium">
        <color rgb="FF0070C0"/>
      </top>
      <bottom style="medium">
        <color rgb="FF0070C0"/>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style="thin">
        <color auto="1"/>
      </top>
      <bottom style="double">
        <color auto="1"/>
      </bottom>
      <diagonal/>
    </border>
    <border>
      <left/>
      <right/>
      <top/>
      <bottom style="double">
        <color rgb="FFFF8001"/>
      </bottom>
      <diagonal/>
    </border>
    <border>
      <left/>
      <right/>
      <top style="medium">
        <color auto="1"/>
      </top>
      <bottom style="medium">
        <color auto="1"/>
      </bottom>
      <diagonal/>
    </border>
    <border>
      <left/>
      <right/>
      <top/>
      <bottom style="thin">
        <color indexed="8"/>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hair">
        <color indexed="20"/>
      </top>
      <bottom style="hair">
        <color indexed="20"/>
      </bottom>
      <diagonal/>
    </border>
    <border>
      <left/>
      <right/>
      <top/>
      <bottom style="double">
        <color auto="1"/>
      </bottom>
      <diagonal/>
    </border>
    <border>
      <left style="medium">
        <color indexed="9"/>
      </left>
      <right style="medium">
        <color indexed="9"/>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top/>
      <bottom style="medium">
        <color indexed="18"/>
      </bottom>
      <diagonal/>
    </border>
    <border>
      <left/>
      <right/>
      <top/>
      <bottom style="thick">
        <color indexed="8"/>
      </bottom>
      <diagonal/>
    </border>
    <border>
      <left/>
      <right style="thin">
        <color indexed="63"/>
      </right>
      <top style="thin">
        <color indexed="63"/>
      </top>
      <bottom/>
      <diagonal/>
    </border>
    <border>
      <left/>
      <right/>
      <top/>
      <bottom style="thin">
        <color indexed="44"/>
      </bottom>
      <diagonal/>
    </border>
    <border>
      <left style="thin">
        <color indexed="63"/>
      </left>
      <right style="thin">
        <color indexed="63"/>
      </right>
      <top style="thin">
        <color indexed="63"/>
      </top>
      <bottom style="thin">
        <color indexed="63"/>
      </bottom>
      <diagonal/>
    </border>
    <border>
      <left/>
      <right style="thin">
        <color indexed="8"/>
      </right>
      <top style="thin">
        <color indexed="8"/>
      </top>
      <bottom/>
      <diagonal/>
    </border>
    <border>
      <left style="thick">
        <color indexed="12"/>
      </left>
      <right style="thick">
        <color indexed="12"/>
      </right>
      <top style="thick">
        <color indexed="12"/>
      </top>
      <bottom/>
      <diagonal/>
    </border>
    <border>
      <left/>
      <right/>
      <top/>
      <bottom style="hair">
        <color indexed="20"/>
      </bottom>
      <diagonal/>
    </border>
    <border>
      <left/>
      <right/>
      <top style="thin">
        <color indexed="8"/>
      </top>
      <bottom/>
      <diagonal/>
    </border>
    <border>
      <left style="double">
        <color indexed="12"/>
      </left>
      <right style="double">
        <color indexed="12"/>
      </right>
      <top style="double">
        <color indexed="12"/>
      </top>
      <bottom style="dotted">
        <color indexed="12"/>
      </bottom>
      <diagonal/>
    </border>
    <border>
      <left style="hair">
        <color auto="1"/>
      </left>
      <right style="hair">
        <color auto="1"/>
      </right>
      <top style="hair">
        <color auto="1"/>
      </top>
      <bottom style="hair">
        <color auto="1"/>
      </bottom>
      <diagonal/>
    </border>
  </borders>
  <cellStyleXfs count="1693">
    <xf numFmtId="188" fontId="0" fillId="0" borderId="0" applyNumberFormat="0" applyFill="0" applyBorder="0" applyAlignment="0" applyProtection="0"/>
    <xf numFmtId="188" fontId="0" fillId="0" borderId="0"/>
    <xf numFmtId="188" fontId="81" fillId="0" borderId="0"/>
    <xf numFmtId="188" fontId="81" fillId="0" borderId="0"/>
    <xf numFmtId="201" fontId="94" fillId="0" borderId="0"/>
    <xf numFmtId="42" fontId="82" fillId="0" borderId="0" applyFont="0" applyFill="0" applyBorder="0" applyAlignment="0" applyProtection="0">
      <alignment vertical="center"/>
    </xf>
    <xf numFmtId="188" fontId="81" fillId="0" borderId="0"/>
    <xf numFmtId="188" fontId="81" fillId="0" borderId="0"/>
    <xf numFmtId="0" fontId="83" fillId="20" borderId="0" applyNumberFormat="0" applyBorder="0" applyAlignment="0" applyProtection="0">
      <alignment vertical="center"/>
    </xf>
    <xf numFmtId="188" fontId="81" fillId="0" borderId="0"/>
    <xf numFmtId="0" fontId="88" fillId="24" borderId="59" applyNumberFormat="0" applyAlignment="0" applyProtection="0">
      <alignment vertical="center"/>
    </xf>
    <xf numFmtId="177" fontId="81" fillId="0" borderId="0"/>
    <xf numFmtId="188" fontId="81" fillId="0" borderId="0"/>
    <xf numFmtId="188" fontId="81" fillId="0" borderId="0"/>
    <xf numFmtId="44" fontId="82" fillId="0" borderId="0" applyFont="0" applyFill="0" applyBorder="0" applyAlignment="0" applyProtection="0">
      <alignment vertical="center"/>
    </xf>
    <xf numFmtId="188" fontId="95" fillId="27" borderId="0" applyNumberFormat="0" applyBorder="0" applyAlignment="0" applyProtection="0"/>
    <xf numFmtId="196" fontId="81" fillId="0" borderId="0" applyFont="0" applyFill="0" applyBorder="0" applyAlignment="0" applyProtection="0"/>
    <xf numFmtId="41" fontId="82" fillId="0" borderId="0" applyFont="0" applyFill="0" applyBorder="0" applyAlignment="0" applyProtection="0">
      <alignment vertical="center"/>
    </xf>
    <xf numFmtId="188" fontId="81" fillId="0" borderId="0"/>
    <xf numFmtId="188" fontId="0" fillId="0" borderId="0"/>
    <xf numFmtId="0" fontId="83" fillId="32" borderId="0" applyNumberFormat="0" applyBorder="0" applyAlignment="0" applyProtection="0">
      <alignment vertical="center"/>
    </xf>
    <xf numFmtId="188" fontId="81" fillId="0" borderId="0"/>
    <xf numFmtId="37" fontId="0" fillId="0" borderId="1" applyFont="0" applyFill="0" applyBorder="0" applyAlignment="0" applyProtection="0"/>
    <xf numFmtId="0" fontId="103" fillId="31" borderId="0" applyNumberFormat="0" applyBorder="0" applyAlignment="0" applyProtection="0">
      <alignment vertical="center"/>
    </xf>
    <xf numFmtId="200" fontId="0" fillId="0" borderId="0" applyFont="0" applyFill="0" applyBorder="0" applyAlignment="0" applyProtection="0">
      <alignment vertical="center"/>
    </xf>
    <xf numFmtId="188" fontId="0"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0" fontId="87" fillId="25" borderId="0" applyNumberFormat="0" applyBorder="0" applyAlignment="0" applyProtection="0">
      <alignment vertical="center"/>
    </xf>
    <xf numFmtId="188" fontId="106" fillId="0" borderId="0" applyNumberFormat="0" applyFill="0" applyBorder="0" applyAlignment="0" applyProtection="0"/>
    <xf numFmtId="202" fontId="43" fillId="0" borderId="0"/>
    <xf numFmtId="188" fontId="81" fillId="0" borderId="0"/>
    <xf numFmtId="9" fontId="0" fillId="0" borderId="0" applyFont="0" applyFill="0" applyBorder="0" applyAlignment="0" applyProtection="0"/>
    <xf numFmtId="0" fontId="109" fillId="0" borderId="0" applyNumberFormat="0" applyFill="0" applyBorder="0" applyAlignment="0" applyProtection="0">
      <alignment vertical="center"/>
    </xf>
    <xf numFmtId="177" fontId="0" fillId="0" borderId="0" applyNumberFormat="0" applyFill="0" applyBorder="0" applyAlignment="0" applyProtection="0"/>
    <xf numFmtId="188" fontId="81" fillId="0" borderId="0"/>
    <xf numFmtId="0" fontId="82" fillId="19" borderId="58" applyNumberFormat="0" applyFont="0" applyAlignment="0" applyProtection="0">
      <alignment vertical="center"/>
    </xf>
    <xf numFmtId="188" fontId="81" fillId="0" borderId="0"/>
    <xf numFmtId="188" fontId="81" fillId="0" borderId="0"/>
    <xf numFmtId="0" fontId="87" fillId="33" borderId="0" applyNumberFormat="0" applyBorder="0" applyAlignment="0" applyProtection="0">
      <alignment vertical="center"/>
    </xf>
    <xf numFmtId="188" fontId="81" fillId="0" borderId="0"/>
    <xf numFmtId="177" fontId="2" fillId="0" borderId="0" applyFont="0" applyFill="0" applyBorder="0" applyAlignment="0" applyProtection="0"/>
    <xf numFmtId="0" fontId="97"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105" fillId="0" borderId="0" applyNumberFormat="0" applyFill="0" applyBorder="0" applyAlignment="0" applyProtection="0">
      <alignment vertical="center"/>
    </xf>
    <xf numFmtId="188" fontId="81" fillId="0" borderId="0"/>
    <xf numFmtId="188" fontId="81" fillId="0" borderId="0"/>
    <xf numFmtId="188" fontId="81" fillId="0" borderId="0"/>
    <xf numFmtId="0" fontId="100" fillId="0" borderId="0" applyNumberFormat="0" applyFill="0" applyBorder="0" applyAlignment="0" applyProtection="0">
      <alignment vertical="center"/>
    </xf>
    <xf numFmtId="0" fontId="92" fillId="0" borderId="60" applyNumberFormat="0" applyFill="0" applyAlignment="0" applyProtection="0">
      <alignment vertical="center"/>
    </xf>
    <xf numFmtId="0" fontId="104" fillId="0" borderId="60" applyNumberFormat="0" applyFill="0" applyAlignment="0" applyProtection="0">
      <alignment vertical="center"/>
    </xf>
    <xf numFmtId="188" fontId="115" fillId="0" borderId="0" applyNumberFormat="0" applyFill="0" applyBorder="0" applyAlignment="0" applyProtection="0"/>
    <xf numFmtId="0" fontId="87" fillId="23" borderId="0" applyNumberFormat="0" applyBorder="0" applyAlignment="0" applyProtection="0">
      <alignment vertical="center"/>
    </xf>
    <xf numFmtId="188" fontId="81" fillId="0" borderId="0"/>
    <xf numFmtId="188" fontId="81" fillId="0" borderId="0"/>
    <xf numFmtId="0" fontId="97" fillId="0" borderId="61" applyNumberFormat="0" applyFill="0" applyAlignment="0" applyProtection="0">
      <alignment vertical="center"/>
    </xf>
    <xf numFmtId="186" fontId="81" fillId="0" borderId="0"/>
    <xf numFmtId="188" fontId="116" fillId="0" borderId="66" applyNumberFormat="0" applyFill="0" applyProtection="0">
      <alignment horizontal="centerContinuous"/>
    </xf>
    <xf numFmtId="177" fontId="2" fillId="0" borderId="0"/>
    <xf numFmtId="0" fontId="87" fillId="35" borderId="0" applyNumberFormat="0" applyBorder="0" applyAlignment="0" applyProtection="0">
      <alignment vertical="center"/>
    </xf>
    <xf numFmtId="0" fontId="120" fillId="36" borderId="67" applyNumberFormat="0" applyAlignment="0" applyProtection="0">
      <alignment vertical="center"/>
    </xf>
    <xf numFmtId="188" fontId="81" fillId="0" borderId="0"/>
    <xf numFmtId="188" fontId="81" fillId="0" borderId="0"/>
    <xf numFmtId="188" fontId="81" fillId="0" borderId="0"/>
    <xf numFmtId="188" fontId="81" fillId="0" borderId="0"/>
    <xf numFmtId="0" fontId="124" fillId="36" borderId="59" applyNumberFormat="0" applyAlignment="0" applyProtection="0">
      <alignment vertical="center"/>
    </xf>
    <xf numFmtId="188" fontId="81" fillId="0" borderId="0"/>
    <xf numFmtId="0" fontId="125" fillId="39" borderId="68" applyNumberFormat="0" applyAlignment="0" applyProtection="0">
      <alignment vertical="center"/>
    </xf>
    <xf numFmtId="212" fontId="85" fillId="0" borderId="0" applyFill="0" applyBorder="0" applyAlignment="0"/>
    <xf numFmtId="188" fontId="81" fillId="0" borderId="0"/>
    <xf numFmtId="0" fontId="83" fillId="41" borderId="0" applyNumberFormat="0" applyBorder="0" applyAlignment="0" applyProtection="0">
      <alignment vertical="center"/>
    </xf>
    <xf numFmtId="200" fontId="0" fillId="0" borderId="0" applyFont="0" applyFill="0" applyBorder="0" applyAlignment="0" applyProtection="0">
      <alignment vertical="center"/>
    </xf>
    <xf numFmtId="188" fontId="81" fillId="0" borderId="0">
      <protection locked="0"/>
    </xf>
    <xf numFmtId="188" fontId="81" fillId="0" borderId="0"/>
    <xf numFmtId="200" fontId="0" fillId="0" borderId="0" applyFont="0" applyFill="0" applyBorder="0" applyAlignment="0" applyProtection="0"/>
    <xf numFmtId="188" fontId="81" fillId="0" borderId="0"/>
    <xf numFmtId="0" fontId="87" fillId="37" borderId="0" applyNumberFormat="0" applyBorder="0" applyAlignment="0" applyProtection="0">
      <alignment vertical="center"/>
    </xf>
    <xf numFmtId="188" fontId="81" fillId="0" borderId="0"/>
    <xf numFmtId="0" fontId="108" fillId="0" borderId="64" applyNumberFormat="0" applyFill="0" applyAlignment="0" applyProtection="0">
      <alignment vertical="center"/>
    </xf>
    <xf numFmtId="188" fontId="81" fillId="0" borderId="0"/>
    <xf numFmtId="188" fontId="81" fillId="0" borderId="0"/>
    <xf numFmtId="0" fontId="98" fillId="0" borderId="62" applyNumberFormat="0" applyFill="0" applyAlignment="0" applyProtection="0">
      <alignment vertical="center"/>
    </xf>
    <xf numFmtId="188" fontId="0" fillId="0" borderId="0">
      <alignment horizontal="centerContinuous"/>
    </xf>
    <xf numFmtId="188" fontId="81" fillId="0" borderId="0"/>
    <xf numFmtId="188" fontId="24" fillId="0" borderId="0"/>
    <xf numFmtId="39" fontId="2" fillId="0" borderId="0" applyFont="0" applyFill="0" applyBorder="0" applyAlignment="0" applyProtection="0"/>
    <xf numFmtId="188" fontId="81" fillId="0" borderId="0"/>
    <xf numFmtId="188" fontId="81" fillId="0" borderId="0"/>
    <xf numFmtId="188" fontId="0" fillId="0" borderId="0" applyNumberFormat="0" applyFill="0" applyProtection="0">
      <alignment horizontal="centerContinuous"/>
    </xf>
    <xf numFmtId="209" fontId="86" fillId="0" borderId="0"/>
    <xf numFmtId="188" fontId="81" fillId="0" borderId="0"/>
    <xf numFmtId="0" fontId="84" fillId="21" borderId="0" applyNumberFormat="0" applyBorder="0" applyAlignment="0" applyProtection="0">
      <alignment vertical="center"/>
    </xf>
    <xf numFmtId="0" fontId="90" fillId="26" borderId="0" applyNumberFormat="0" applyBorder="0" applyAlignment="0" applyProtection="0">
      <alignment vertical="center"/>
    </xf>
    <xf numFmtId="188" fontId="81" fillId="0" borderId="0"/>
    <xf numFmtId="0" fontId="83" fillId="42" borderId="0" applyNumberFormat="0" applyBorder="0" applyAlignment="0" applyProtection="0">
      <alignment vertical="center"/>
    </xf>
    <xf numFmtId="0" fontId="87" fillId="43" borderId="0" applyNumberFormat="0" applyBorder="0" applyAlignment="0" applyProtection="0">
      <alignment vertical="center"/>
    </xf>
    <xf numFmtId="184" fontId="85" fillId="0" borderId="0" applyFill="0" applyBorder="0" applyAlignment="0"/>
    <xf numFmtId="188" fontId="81" fillId="0" borderId="0"/>
    <xf numFmtId="188" fontId="81" fillId="0" borderId="0"/>
    <xf numFmtId="0" fontId="83" fillId="45" borderId="0" applyNumberFormat="0" applyBorder="0" applyAlignment="0" applyProtection="0">
      <alignment vertical="center"/>
    </xf>
    <xf numFmtId="0" fontId="83" fillId="47" borderId="0" applyNumberFormat="0" applyBorder="0" applyAlignment="0" applyProtection="0">
      <alignment vertical="center"/>
    </xf>
    <xf numFmtId="188" fontId="81" fillId="0" borderId="0"/>
    <xf numFmtId="0" fontId="83" fillId="38" borderId="0" applyNumberFormat="0" applyBorder="0" applyAlignment="0" applyProtection="0">
      <alignment vertical="center"/>
    </xf>
    <xf numFmtId="188" fontId="81" fillId="0" borderId="0"/>
    <xf numFmtId="0" fontId="83" fillId="40" borderId="0" applyNumberFormat="0" applyBorder="0" applyAlignment="0" applyProtection="0">
      <alignment vertical="center"/>
    </xf>
    <xf numFmtId="188" fontId="81" fillId="0" borderId="0"/>
    <xf numFmtId="187" fontId="81" fillId="0" borderId="0" applyFont="0" applyFill="0" applyBorder="0" applyAlignment="0" applyProtection="0"/>
    <xf numFmtId="188" fontId="81" fillId="0" borderId="0"/>
    <xf numFmtId="188" fontId="81" fillId="0" borderId="0"/>
    <xf numFmtId="188" fontId="81" fillId="0" borderId="0"/>
    <xf numFmtId="0" fontId="87" fillId="28" borderId="0" applyNumberFormat="0" applyBorder="0" applyAlignment="0" applyProtection="0">
      <alignment vertical="center"/>
    </xf>
    <xf numFmtId="0" fontId="87" fillId="44" borderId="0" applyNumberFormat="0" applyBorder="0" applyAlignment="0" applyProtection="0">
      <alignment vertical="center"/>
    </xf>
    <xf numFmtId="188" fontId="81" fillId="0" borderId="0"/>
    <xf numFmtId="188" fontId="81" fillId="0" borderId="0"/>
    <xf numFmtId="188" fontId="81" fillId="0" borderId="0"/>
    <xf numFmtId="0" fontId="83" fillId="46" borderId="0" applyNumberFormat="0" applyBorder="0" applyAlignment="0" applyProtection="0">
      <alignment vertical="center"/>
    </xf>
    <xf numFmtId="177" fontId="2" fillId="0" borderId="0"/>
    <xf numFmtId="188" fontId="81" fillId="0" borderId="0"/>
    <xf numFmtId="0" fontId="83" fillId="48" borderId="0" applyNumberFormat="0" applyBorder="0" applyAlignment="0" applyProtection="0">
      <alignment vertical="center"/>
    </xf>
    <xf numFmtId="0" fontId="87" fillId="49" borderId="0" applyNumberFormat="0" applyBorder="0" applyAlignment="0" applyProtection="0">
      <alignment vertical="center"/>
    </xf>
    <xf numFmtId="191" fontId="81" fillId="0" borderId="0">
      <protection locked="0"/>
    </xf>
    <xf numFmtId="188" fontId="81" fillId="0" borderId="0"/>
    <xf numFmtId="186" fontId="81" fillId="0" borderId="0"/>
    <xf numFmtId="188" fontId="81" fillId="0" borderId="0"/>
    <xf numFmtId="0" fontId="83" fillId="50" borderId="0" applyNumberFormat="0" applyBorder="0" applyAlignment="0" applyProtection="0">
      <alignment vertical="center"/>
    </xf>
    <xf numFmtId="186" fontId="81" fillId="0" borderId="0"/>
    <xf numFmtId="188" fontId="81" fillId="0" borderId="0"/>
    <xf numFmtId="0" fontId="87" fillId="51" borderId="0" applyNumberFormat="0" applyBorder="0" applyAlignment="0" applyProtection="0">
      <alignment vertical="center"/>
    </xf>
    <xf numFmtId="0" fontId="87" fillId="52" borderId="0" applyNumberFormat="0" applyBorder="0" applyAlignment="0" applyProtection="0">
      <alignment vertical="center"/>
    </xf>
    <xf numFmtId="0" fontId="83" fillId="53" borderId="0" applyNumberFormat="0" applyBorder="0" applyAlignment="0" applyProtection="0">
      <alignment vertical="center"/>
    </xf>
    <xf numFmtId="37" fontId="112" fillId="8" borderId="57">
      <alignment horizontal="right"/>
    </xf>
    <xf numFmtId="0" fontId="87" fillId="54" borderId="0" applyNumberFormat="0" applyBorder="0" applyAlignment="0" applyProtection="0">
      <alignment vertical="center"/>
    </xf>
    <xf numFmtId="188" fontId="0" fillId="0" borderId="0"/>
    <xf numFmtId="186" fontId="81" fillId="0" borderId="0"/>
    <xf numFmtId="188" fontId="81" fillId="0" borderId="0"/>
    <xf numFmtId="219" fontId="117" fillId="0" borderId="0"/>
    <xf numFmtId="188" fontId="81" fillId="0" borderId="0"/>
    <xf numFmtId="206" fontId="0" fillId="0" borderId="0" applyFont="0" applyFill="0" applyBorder="0" applyAlignment="0" applyProtection="0"/>
    <xf numFmtId="188" fontId="81" fillId="0" borderId="0"/>
    <xf numFmtId="206" fontId="0" fillId="0" borderId="49"/>
    <xf numFmtId="188" fontId="0" fillId="0" borderId="0"/>
    <xf numFmtId="188" fontId="81" fillId="0" borderId="0"/>
    <xf numFmtId="200" fontId="0" fillId="0" borderId="0" applyFont="0" applyFill="0" applyBorder="0" applyAlignment="0" applyProtection="0"/>
    <xf numFmtId="188" fontId="113" fillId="0" borderId="65" applyNumberFormat="0" applyAlignment="0" applyProtection="0">
      <alignment horizontal="left" vertical="center"/>
    </xf>
    <xf numFmtId="188" fontId="81" fillId="0" borderId="0"/>
    <xf numFmtId="188" fontId="24" fillId="0" borderId="0"/>
    <xf numFmtId="188" fontId="81" fillId="0" borderId="0"/>
    <xf numFmtId="188" fontId="110" fillId="34" borderId="0">
      <alignment horizontal="right"/>
    </xf>
    <xf numFmtId="188" fontId="81" fillId="0" borderId="0"/>
    <xf numFmtId="221" fontId="0" fillId="0" borderId="0" applyFont="0" applyFill="0" applyBorder="0" applyAlignment="0" applyProtection="0"/>
    <xf numFmtId="188" fontId="81" fillId="0" borderId="0"/>
    <xf numFmtId="186" fontId="81" fillId="0" borderId="0"/>
    <xf numFmtId="188" fontId="81" fillId="0" borderId="0"/>
    <xf numFmtId="202" fontId="0" fillId="0" borderId="0" applyFont="0" applyFill="0" applyBorder="0" applyAlignment="0" applyProtection="0"/>
    <xf numFmtId="188" fontId="81" fillId="0" borderId="0"/>
    <xf numFmtId="188" fontId="119" fillId="0" borderId="66">
      <alignment horizontal="centerContinuous"/>
    </xf>
    <xf numFmtId="186" fontId="81" fillId="0" borderId="0"/>
    <xf numFmtId="218" fontId="117" fillId="0" borderId="0"/>
    <xf numFmtId="191" fontId="81" fillId="0" borderId="0">
      <protection locked="0"/>
    </xf>
    <xf numFmtId="188" fontId="122" fillId="0" borderId="0">
      <alignment vertical="top"/>
    </xf>
    <xf numFmtId="37" fontId="117" fillId="0" borderId="0"/>
    <xf numFmtId="223" fontId="81" fillId="0" borderId="0" applyFont="0" applyFill="0" applyProtection="0"/>
    <xf numFmtId="188" fontId="81" fillId="0" borderId="0">
      <protection locked="0"/>
    </xf>
    <xf numFmtId="2" fontId="0" fillId="0" borderId="0" applyFont="0" applyFill="0" applyBorder="0" applyAlignment="0" applyProtection="0"/>
    <xf numFmtId="206" fontId="0" fillId="0" borderId="0" applyFont="0" applyFill="0" applyBorder="0" applyAlignment="0" applyProtection="0"/>
    <xf numFmtId="188" fontId="118" fillId="0" borderId="0" applyFont="0" applyFill="0" applyBorder="0" applyAlignment="0" applyProtection="0"/>
    <xf numFmtId="188" fontId="0" fillId="0" borderId="0"/>
    <xf numFmtId="208" fontId="114" fillId="0" borderId="0" applyFont="0" applyFill="0" applyBorder="0" applyAlignment="0" applyProtection="0"/>
    <xf numFmtId="188" fontId="81" fillId="0" borderId="0"/>
    <xf numFmtId="188" fontId="118" fillId="0" borderId="0" applyFont="0" applyFill="0" applyBorder="0" applyAlignment="0" applyProtection="0"/>
    <xf numFmtId="188" fontId="81" fillId="0" borderId="0"/>
    <xf numFmtId="188" fontId="121" fillId="0" borderId="0" applyNumberFormat="0" applyFill="0">
      <alignment horizontal="left" vertical="center"/>
    </xf>
    <xf numFmtId="10" fontId="123" fillId="0" borderId="0" applyFont="0" applyFill="0" applyBorder="0" applyAlignment="0" applyProtection="0"/>
    <xf numFmtId="40" fontId="114" fillId="0" borderId="0" applyFont="0" applyFill="0" applyBorder="0" applyAlignment="0" applyProtection="0"/>
    <xf numFmtId="188" fontId="81" fillId="0" borderId="0"/>
    <xf numFmtId="188" fontId="81" fillId="0" borderId="0">
      <protection locked="0"/>
    </xf>
    <xf numFmtId="186" fontId="81" fillId="0" borderId="0"/>
    <xf numFmtId="38" fontId="114" fillId="0" borderId="0" applyFont="0" applyFill="0" applyBorder="0" applyAlignment="0" applyProtection="0"/>
    <xf numFmtId="188" fontId="81" fillId="0" borderId="0"/>
    <xf numFmtId="188" fontId="81" fillId="0" borderId="0"/>
    <xf numFmtId="188" fontId="81" fillId="0" borderId="0"/>
    <xf numFmtId="188" fontId="81" fillId="0" borderId="0"/>
    <xf numFmtId="188" fontId="81" fillId="0" borderId="0"/>
    <xf numFmtId="188" fontId="24" fillId="0" borderId="0"/>
    <xf numFmtId="181" fontId="81" fillId="0" borderId="0" applyFont="0" applyFill="0" applyBorder="0" applyAlignment="0" applyProtection="0"/>
    <xf numFmtId="49" fontId="2" fillId="0" borderId="0" applyProtection="0">
      <alignment horizontal="left"/>
    </xf>
    <xf numFmtId="49" fontId="2" fillId="0" borderId="0" applyProtection="0">
      <alignment horizontal="left"/>
    </xf>
    <xf numFmtId="188" fontId="81" fillId="0" borderId="0"/>
    <xf numFmtId="188" fontId="81" fillId="0" borderId="0"/>
    <xf numFmtId="188" fontId="81" fillId="0" borderId="0"/>
    <xf numFmtId="188" fontId="111" fillId="0" borderId="0" applyNumberFormat="0" applyFill="0" applyBorder="0" applyAlignment="0" applyProtection="0"/>
    <xf numFmtId="188" fontId="81" fillId="0" borderId="0"/>
    <xf numFmtId="188" fontId="81" fillId="0" borderId="0"/>
    <xf numFmtId="203" fontId="81" fillId="0" borderId="0" applyFont="0" applyFill="0" applyBorder="0" applyAlignment="0" applyProtection="0"/>
    <xf numFmtId="188" fontId="81" fillId="0" borderId="0"/>
    <xf numFmtId="188" fontId="81" fillId="0" borderId="0"/>
    <xf numFmtId="188" fontId="81" fillId="0" borderId="0">
      <protection locked="0"/>
    </xf>
    <xf numFmtId="188" fontId="24" fillId="0" borderId="0"/>
    <xf numFmtId="188" fontId="81" fillId="0" borderId="0"/>
    <xf numFmtId="188" fontId="24" fillId="0" borderId="0"/>
    <xf numFmtId="188" fontId="85" fillId="0" borderId="0"/>
    <xf numFmtId="188" fontId="81" fillId="0" borderId="0" applyNumberFormat="0" applyFill="0" applyBorder="0" applyAlignment="0" applyProtection="0"/>
    <xf numFmtId="213" fontId="81" fillId="0" borderId="0" applyFont="0" applyFill="0" applyBorder="0" applyAlignment="0" applyProtection="0"/>
    <xf numFmtId="186" fontId="81" fillId="0" borderId="0"/>
    <xf numFmtId="188" fontId="81" fillId="0" borderId="0"/>
    <xf numFmtId="188" fontId="81" fillId="0" borderId="0"/>
    <xf numFmtId="188" fontId="81" fillId="0" borderId="0" applyNumberFormat="0" applyFill="0" applyBorder="0" applyAlignment="0" applyProtection="0"/>
    <xf numFmtId="188" fontId="81" fillId="0" borderId="0"/>
    <xf numFmtId="188" fontId="81" fillId="0" borderId="0"/>
    <xf numFmtId="186" fontId="81" fillId="0" borderId="0"/>
    <xf numFmtId="188" fontId="81" fillId="0" borderId="0"/>
    <xf numFmtId="188" fontId="81" fillId="0" borderId="0"/>
    <xf numFmtId="186"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219" fontId="117" fillId="0" borderId="0"/>
    <xf numFmtId="186"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6" fontId="81" fillId="0" borderId="0"/>
    <xf numFmtId="188" fontId="81" fillId="0" borderId="0"/>
    <xf numFmtId="188" fontId="81" fillId="0" borderId="0"/>
    <xf numFmtId="188" fontId="130"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72" fillId="0" borderId="0" applyProtection="0"/>
    <xf numFmtId="188" fontId="81" fillId="0" borderId="0"/>
    <xf numFmtId="188" fontId="81" fillId="0" borderId="0"/>
    <xf numFmtId="188" fontId="81" fillId="0" borderId="0"/>
    <xf numFmtId="225" fontId="81" fillId="0" borderId="0" applyFont="0" applyFill="0" applyBorder="0" applyAlignment="0" applyProtection="0"/>
    <xf numFmtId="188" fontId="81" fillId="0" borderId="0"/>
    <xf numFmtId="188" fontId="81" fillId="0" borderId="0">
      <protection locked="0"/>
    </xf>
    <xf numFmtId="188" fontId="81" fillId="0" borderId="0"/>
    <xf numFmtId="188" fontId="81" fillId="0" borderId="0"/>
    <xf numFmtId="188" fontId="81" fillId="0" borderId="0"/>
    <xf numFmtId="49" fontId="128" fillId="0" borderId="0">
      <alignment horizontal="justify" vertical="center" wrapText="1"/>
    </xf>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97" fontId="81" fillId="0" borderId="0"/>
    <xf numFmtId="188" fontId="81" fillId="0" borderId="0"/>
    <xf numFmtId="188" fontId="81" fillId="0" borderId="0"/>
    <xf numFmtId="188" fontId="81" fillId="0" borderId="0"/>
    <xf numFmtId="188" fontId="81" fillId="0" borderId="0"/>
    <xf numFmtId="188" fontId="81" fillId="0" borderId="0"/>
    <xf numFmtId="186" fontId="81" fillId="0" borderId="0"/>
    <xf numFmtId="219" fontId="117" fillId="0" borderId="0"/>
    <xf numFmtId="188" fontId="81" fillId="0" borderId="0"/>
    <xf numFmtId="188" fontId="81" fillId="0" borderId="0"/>
    <xf numFmtId="37" fontId="127" fillId="55" borderId="69">
      <alignment horizontal="right" vertical="center"/>
      <protection locked="0"/>
    </xf>
    <xf numFmtId="188" fontId="81" fillId="0" borderId="0"/>
    <xf numFmtId="188" fontId="81" fillId="0" borderId="0"/>
    <xf numFmtId="188" fontId="81" fillId="0" borderId="0"/>
    <xf numFmtId="188" fontId="81" fillId="0" borderId="0"/>
    <xf numFmtId="188" fontId="81" fillId="0" borderId="0"/>
    <xf numFmtId="188" fontId="81" fillId="0" borderId="0"/>
    <xf numFmtId="186" fontId="81" fillId="0" borderId="0"/>
    <xf numFmtId="188" fontId="81" fillId="0" borderId="0"/>
    <xf numFmtId="188" fontId="81" fillId="0" borderId="0"/>
    <xf numFmtId="188" fontId="81" fillId="0" borderId="0"/>
    <xf numFmtId="186" fontId="81" fillId="0" borderId="0"/>
    <xf numFmtId="188" fontId="81" fillId="0" borderId="0"/>
    <xf numFmtId="186" fontId="81" fillId="0" borderId="0"/>
    <xf numFmtId="188" fontId="81" fillId="0" borderId="0"/>
    <xf numFmtId="188" fontId="81" fillId="0" borderId="0"/>
    <xf numFmtId="188" fontId="132" fillId="0" borderId="0" applyFill="0" applyBorder="0">
      <alignment horizontal="right"/>
    </xf>
    <xf numFmtId="188" fontId="81" fillId="0" borderId="0"/>
    <xf numFmtId="217"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101" fillId="30" borderId="0" applyNumberFormat="0" applyBorder="0" applyAlignment="0" applyProtection="0">
      <alignment vertical="center"/>
    </xf>
    <xf numFmtId="188" fontId="81" fillId="0" borderId="0"/>
    <xf numFmtId="188" fontId="81" fillId="0" borderId="0"/>
    <xf numFmtId="179" fontId="129" fillId="0" borderId="0" applyFont="0" applyFill="0" applyBorder="0" applyAlignment="0" applyProtection="0"/>
    <xf numFmtId="188" fontId="81" fillId="0" borderId="0"/>
    <xf numFmtId="188" fontId="81" fillId="0" borderId="0"/>
    <xf numFmtId="188" fontId="81" fillId="0" borderId="0"/>
    <xf numFmtId="188" fontId="81" fillId="0" borderId="0"/>
    <xf numFmtId="188" fontId="81" fillId="0" borderId="0"/>
    <xf numFmtId="188" fontId="0" fillId="0" borderId="0" applyNumberFormat="0" applyFill="0" applyBorder="0" applyAlignment="0" applyProtection="0"/>
    <xf numFmtId="188" fontId="81" fillId="0" borderId="0"/>
    <xf numFmtId="188" fontId="81" fillId="0" borderId="0"/>
    <xf numFmtId="188" fontId="0" fillId="0" borderId="0" applyNumberFormat="0" applyFill="0" applyProtection="0">
      <alignment horizontal="centerContinuous"/>
    </xf>
    <xf numFmtId="188" fontId="81" fillId="0" borderId="0"/>
    <xf numFmtId="188" fontId="131" fillId="30" borderId="0" applyNumberFormat="0" applyBorder="0" applyAlignment="0" applyProtection="0">
      <alignment vertical="center"/>
    </xf>
    <xf numFmtId="188" fontId="81" fillId="0" borderId="0"/>
    <xf numFmtId="188" fontId="81" fillId="0" borderId="0"/>
    <xf numFmtId="188" fontId="81" fillId="0" borderId="0"/>
    <xf numFmtId="188" fontId="81" fillId="0" borderId="0"/>
    <xf numFmtId="188" fontId="81" fillId="0" borderId="0"/>
    <xf numFmtId="40" fontId="133" fillId="8" borderId="0">
      <alignment horizontal="right"/>
    </xf>
    <xf numFmtId="188" fontId="81" fillId="0" borderId="0"/>
    <xf numFmtId="188" fontId="81" fillId="0" borderId="0"/>
    <xf numFmtId="188" fontId="81" fillId="0" borderId="0"/>
    <xf numFmtId="188" fontId="89" fillId="0" borderId="0" applyNumberFormat="0" applyFill="0" applyBorder="0" applyAlignment="0" applyProtection="0"/>
    <xf numFmtId="188" fontId="110" fillId="0" borderId="0"/>
    <xf numFmtId="188" fontId="81" fillId="0" borderId="0"/>
    <xf numFmtId="186" fontId="81" fillId="0" borderId="0"/>
    <xf numFmtId="188" fontId="81" fillId="0" borderId="0"/>
    <xf numFmtId="188" fontId="81" fillId="0" borderId="0"/>
    <xf numFmtId="188" fontId="81" fillId="0" borderId="0"/>
    <xf numFmtId="193" fontId="81" fillId="0" borderId="0" applyFont="0" applyFill="0" applyBorder="0" applyAlignment="0" applyProtection="0"/>
    <xf numFmtId="188" fontId="81" fillId="0" borderId="0"/>
    <xf numFmtId="188" fontId="81" fillId="0" borderId="0"/>
    <xf numFmtId="188" fontId="46" fillId="0" borderId="0"/>
    <xf numFmtId="188" fontId="81" fillId="0" borderId="0"/>
    <xf numFmtId="188" fontId="81" fillId="0" borderId="0"/>
    <xf numFmtId="188" fontId="81" fillId="0" borderId="0"/>
    <xf numFmtId="188" fontId="81" fillId="0" borderId="0"/>
    <xf numFmtId="188" fontId="81" fillId="0" borderId="0"/>
    <xf numFmtId="188" fontId="102" fillId="0" borderId="63" applyProtection="0"/>
    <xf numFmtId="188" fontId="81" fillId="0" borderId="0"/>
    <xf numFmtId="188" fontId="81" fillId="0" borderId="0"/>
    <xf numFmtId="188" fontId="81" fillId="0" borderId="0"/>
    <xf numFmtId="188" fontId="81" fillId="0" borderId="0"/>
    <xf numFmtId="188" fontId="81" fillId="0" borderId="0"/>
    <xf numFmtId="186" fontId="81" fillId="0" borderId="0"/>
    <xf numFmtId="188" fontId="81" fillId="0" borderId="0"/>
    <xf numFmtId="188" fontId="81" fillId="0" borderId="0"/>
    <xf numFmtId="188" fontId="46"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77" fontId="85" fillId="0" borderId="0" applyFill="0" applyBorder="0" applyAlignment="0"/>
    <xf numFmtId="188" fontId="81" fillId="0" borderId="0"/>
    <xf numFmtId="188" fontId="81" fillId="0" borderId="0"/>
    <xf numFmtId="188" fontId="81" fillId="0" borderId="0"/>
    <xf numFmtId="188" fontId="81" fillId="0" borderId="0"/>
    <xf numFmtId="188" fontId="81" fillId="0" borderId="0"/>
    <xf numFmtId="202" fontId="43" fillId="0" borderId="0"/>
    <xf numFmtId="188" fontId="81" fillId="0" borderId="0"/>
    <xf numFmtId="188" fontId="81" fillId="0" borderId="0"/>
    <xf numFmtId="188" fontId="2" fillId="0" borderId="0"/>
    <xf numFmtId="186"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92" fontId="0" fillId="0" borderId="0" applyFont="0" applyFill="0" applyBorder="0" applyAlignment="0" applyProtection="0"/>
    <xf numFmtId="188" fontId="81" fillId="0" borderId="0"/>
    <xf numFmtId="188" fontId="81" fillId="0" borderId="0"/>
    <xf numFmtId="188" fontId="81" fillId="0" borderId="0"/>
    <xf numFmtId="188" fontId="81" fillId="0" borderId="0"/>
    <xf numFmtId="177" fontId="126"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77" fontId="85" fillId="0" borderId="0" applyFill="0" applyBorder="0" applyAlignment="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222"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107" fillId="0" borderId="0" applyFill="0" applyBorder="0" applyProtection="0">
      <alignment horizontal="left" vertical="top"/>
    </xf>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52" applyFont="0" applyFill="0" applyBorder="0" applyAlignment="0" applyProtection="0">
      <protection locked="0"/>
    </xf>
    <xf numFmtId="188" fontId="81" fillId="0" borderId="0"/>
    <xf numFmtId="188" fontId="101" fillId="30" borderId="0" applyNumberFormat="0" applyBorder="0" applyAlignment="0" applyProtection="0">
      <alignment vertical="center"/>
    </xf>
    <xf numFmtId="188" fontId="81" fillId="0" borderId="0"/>
    <xf numFmtId="188" fontId="0" fillId="0" borderId="0"/>
    <xf numFmtId="188" fontId="81" fillId="0" borderId="0"/>
    <xf numFmtId="188" fontId="81" fillId="0" borderId="0"/>
    <xf numFmtId="188" fontId="81" fillId="0" borderId="0"/>
    <xf numFmtId="188" fontId="81" fillId="0" borderId="0"/>
    <xf numFmtId="9" fontId="24" fillId="0" borderId="0" applyFont="0" applyFill="0" applyBorder="0" applyAlignment="0" applyProtection="0"/>
    <xf numFmtId="188" fontId="81" fillId="0" borderId="0"/>
    <xf numFmtId="188" fontId="81" fillId="0" borderId="0"/>
    <xf numFmtId="188" fontId="81" fillId="0" borderId="0"/>
    <xf numFmtId="188" fontId="81" fillId="0" borderId="0"/>
    <xf numFmtId="186"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6" fontId="81" fillId="0" borderId="0"/>
    <xf numFmtId="188" fontId="81" fillId="0" borderId="0"/>
    <xf numFmtId="191" fontId="81" fillId="0" borderId="0">
      <protection locked="0"/>
    </xf>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6" fillId="22" borderId="0"/>
    <xf numFmtId="188" fontId="46" fillId="0" borderId="0"/>
    <xf numFmtId="188" fontId="81" fillId="0" borderId="0"/>
    <xf numFmtId="188" fontId="24" fillId="0" borderId="0"/>
    <xf numFmtId="188" fontId="101" fillId="30" borderId="0" applyNumberFormat="0" applyBorder="0" applyAlignment="0" applyProtection="0">
      <alignment vertical="center"/>
    </xf>
    <xf numFmtId="188" fontId="81" fillId="0" borderId="0">
      <protection locked="0"/>
    </xf>
    <xf numFmtId="188" fontId="81" fillId="0" borderId="0"/>
    <xf numFmtId="186" fontId="81" fillId="0" borderId="0"/>
    <xf numFmtId="188" fontId="81" fillId="0" borderId="0"/>
    <xf numFmtId="186" fontId="81" fillId="0" borderId="0"/>
    <xf numFmtId="188" fontId="81" fillId="0" borderId="0"/>
    <xf numFmtId="188" fontId="81" fillId="0" borderId="0"/>
    <xf numFmtId="188" fontId="85"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6" fontId="81" fillId="0" borderId="0"/>
    <xf numFmtId="188" fontId="81" fillId="0" borderId="0"/>
    <xf numFmtId="200" fontId="0" fillId="0" borderId="0" applyFont="0" applyFill="0" applyBorder="0" applyAlignment="0" applyProtection="0"/>
    <xf numFmtId="188" fontId="81" fillId="0" borderId="0"/>
    <xf numFmtId="188" fontId="81" fillId="0" borderId="0"/>
    <xf numFmtId="188" fontId="81" fillId="0" borderId="0"/>
    <xf numFmtId="186" fontId="81" fillId="0" borderId="0"/>
    <xf numFmtId="188" fontId="81" fillId="0" borderId="0"/>
    <xf numFmtId="188" fontId="81" fillId="0" borderId="0"/>
    <xf numFmtId="188" fontId="81" fillId="0" borderId="0">
      <protection locked="0"/>
    </xf>
    <xf numFmtId="188" fontId="81" fillId="0" borderId="0"/>
    <xf numFmtId="214" fontId="94" fillId="0" borderId="0" applyFont="0" applyFill="0" applyBorder="0" applyProtection="0">
      <alignment horizontal="right"/>
    </xf>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137" fillId="0" borderId="0" applyNumberFormat="0" applyFill="0" applyBorder="0" applyAlignment="0" applyProtection="0">
      <alignment vertical="top"/>
    </xf>
    <xf numFmtId="188" fontId="81" fillId="0" borderId="0"/>
    <xf numFmtId="188" fontId="81" fillId="0" borderId="0"/>
    <xf numFmtId="188" fontId="81" fillId="0" borderId="0"/>
    <xf numFmtId="188" fontId="81" fillId="0" borderId="0"/>
    <xf numFmtId="186" fontId="81" fillId="0" borderId="0"/>
    <xf numFmtId="188" fontId="81" fillId="0" borderId="0"/>
    <xf numFmtId="188" fontId="138" fillId="0" borderId="0" applyNumberFormat="0" applyFill="0" applyBorder="0" applyAlignment="0" applyProtection="0">
      <alignment vertical="top"/>
      <protection locked="0"/>
    </xf>
    <xf numFmtId="188" fontId="81" fillId="0" borderId="0"/>
    <xf numFmtId="188" fontId="81" fillId="0" borderId="0"/>
    <xf numFmtId="188" fontId="81" fillId="0" borderId="0"/>
    <xf numFmtId="188" fontId="81" fillId="0" borderId="0"/>
    <xf numFmtId="188" fontId="81" fillId="0" borderId="0"/>
    <xf numFmtId="189" fontId="81" fillId="0" borderId="0" applyFont="0" applyFill="0" applyBorder="0" applyAlignment="0" applyProtection="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6" fontId="81" fillId="0" borderId="0"/>
    <xf numFmtId="188" fontId="81" fillId="0" borderId="0"/>
    <xf numFmtId="186" fontId="81" fillId="0" borderId="0"/>
    <xf numFmtId="188" fontId="81" fillId="0" borderId="0"/>
    <xf numFmtId="188" fontId="81" fillId="0" borderId="0"/>
    <xf numFmtId="188" fontId="81" fillId="0" borderId="0"/>
    <xf numFmtId="188" fontId="81" fillId="0" borderId="0"/>
    <xf numFmtId="186"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3" fontId="139" fillId="0" borderId="0"/>
    <xf numFmtId="188" fontId="81" fillId="0" borderId="0"/>
    <xf numFmtId="188" fontId="81" fillId="0" borderId="0"/>
    <xf numFmtId="188" fontId="81" fillId="0" borderId="0"/>
    <xf numFmtId="188" fontId="81" fillId="0" borderId="0"/>
    <xf numFmtId="204" fontId="0" fillId="0" borderId="70" applyNumberFormat="0" applyFont="0" applyFill="0" applyAlignment="0" applyProtection="0"/>
    <xf numFmtId="188" fontId="81" fillId="0" borderId="0"/>
    <xf numFmtId="188" fontId="0" fillId="0" borderId="0"/>
    <xf numFmtId="188" fontId="140" fillId="57" borderId="0" applyNumberFormat="0" applyBorder="0" applyAlignment="0" applyProtection="0"/>
    <xf numFmtId="229" fontId="81" fillId="0" borderId="0" applyFont="0" applyFill="0" applyBorder="0" applyAlignment="0" applyProtection="0"/>
    <xf numFmtId="188" fontId="81" fillId="0" borderId="0"/>
    <xf numFmtId="188" fontId="81" fillId="0" borderId="0"/>
    <xf numFmtId="188" fontId="85" fillId="0" borderId="0"/>
    <xf numFmtId="188" fontId="85" fillId="0" borderId="0"/>
    <xf numFmtId="188" fontId="81" fillId="0" borderId="0"/>
    <xf numFmtId="236" fontId="141" fillId="0" borderId="0"/>
    <xf numFmtId="186" fontId="81" fillId="0" borderId="0"/>
    <xf numFmtId="188" fontId="81" fillId="0" borderId="0"/>
    <xf numFmtId="188" fontId="0" fillId="0" borderId="0" applyNumberFormat="0" applyFill="0" applyBorder="0" applyAlignment="0" applyProtection="0"/>
    <xf numFmtId="188" fontId="122" fillId="0" borderId="0">
      <alignment vertical="top"/>
    </xf>
    <xf numFmtId="188" fontId="0" fillId="0" borderId="0" applyNumberFormat="0" applyFill="0" applyBorder="0" applyAlignment="0" applyProtection="0"/>
    <xf numFmtId="188" fontId="142" fillId="0" borderId="0"/>
    <xf numFmtId="188" fontId="122" fillId="0" borderId="0">
      <alignment vertical="top"/>
    </xf>
    <xf numFmtId="188" fontId="0" fillId="0" borderId="0"/>
    <xf numFmtId="186" fontId="81" fillId="0" borderId="0"/>
    <xf numFmtId="188" fontId="81" fillId="0" borderId="0"/>
    <xf numFmtId="188" fontId="81" fillId="0" borderId="0">
      <protection locked="0"/>
    </xf>
    <xf numFmtId="188" fontId="0" fillId="0" borderId="0"/>
    <xf numFmtId="221" fontId="135"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136" fillId="56" borderId="0">
      <alignment vertical="center"/>
    </xf>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6"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6"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2" fillId="0" borderId="0"/>
    <xf numFmtId="188" fontId="81" fillId="0" borderId="0"/>
    <xf numFmtId="188" fontId="81" fillId="0" borderId="0"/>
    <xf numFmtId="188" fontId="143" fillId="59" borderId="71">
      <alignment horizontal="center"/>
    </xf>
    <xf numFmtId="188" fontId="81" fillId="0" borderId="0"/>
    <xf numFmtId="188" fontId="81" fillId="0" borderId="0"/>
    <xf numFmtId="188" fontId="46" fillId="0" borderId="0">
      <protection locked="0"/>
    </xf>
    <xf numFmtId="188" fontId="81" fillId="0" borderId="0"/>
    <xf numFmtId="188" fontId="113" fillId="0" borderId="23">
      <alignment horizontal="left" vertical="center"/>
    </xf>
    <xf numFmtId="186" fontId="81" fillId="0" borderId="0"/>
    <xf numFmtId="188" fontId="81" fillId="0" borderId="0"/>
    <xf numFmtId="9" fontId="24" fillId="0" borderId="0" applyFont="0" applyFill="0" applyBorder="0" applyAlignment="0" applyProtection="0">
      <alignment vertical="center"/>
    </xf>
    <xf numFmtId="188" fontId="81" fillId="0" borderId="0"/>
    <xf numFmtId="188" fontId="81" fillId="0" borderId="0"/>
    <xf numFmtId="186" fontId="81" fillId="0" borderId="0"/>
    <xf numFmtId="188" fontId="81" fillId="0" borderId="0"/>
    <xf numFmtId="188" fontId="81" fillId="0" borderId="0"/>
    <xf numFmtId="188" fontId="147" fillId="0" borderId="0">
      <alignment vertical="center"/>
    </xf>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99" fillId="29" borderId="0" applyNumberFormat="0" applyBorder="0" applyAlignment="0" applyProtection="0">
      <alignment vertical="center"/>
    </xf>
    <xf numFmtId="188" fontId="81" fillId="0" borderId="0"/>
    <xf numFmtId="188" fontId="81" fillId="0" borderId="0"/>
    <xf numFmtId="188" fontId="81" fillId="0" borderId="0"/>
    <xf numFmtId="188" fontId="149" fillId="0" borderId="0" applyNumberFormat="0" applyFill="0" applyBorder="0" applyAlignment="0" applyProtection="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77" fontId="81" fillId="0" borderId="0" applyFont="0" applyFill="0" applyBorder="0" applyAlignment="0" applyProtection="0"/>
    <xf numFmtId="215" fontId="94" fillId="0" borderId="0" applyFont="0" applyFill="0" applyBorder="0" applyAlignment="0" applyProtection="0"/>
    <xf numFmtId="39" fontId="81" fillId="0" borderId="0" applyFont="0" applyFill="0" applyBorder="0" applyAlignment="0" applyProtection="0"/>
    <xf numFmtId="200" fontId="2" fillId="0" borderId="0" applyFont="0" applyFill="0" applyBorder="0" applyAlignment="0" applyProtection="0"/>
    <xf numFmtId="188" fontId="0" fillId="0" borderId="0"/>
    <xf numFmtId="196" fontId="81" fillId="0" borderId="0" applyFont="0" applyFill="0" applyBorder="0" applyAlignment="0" applyProtection="0"/>
    <xf numFmtId="188" fontId="0" fillId="0" borderId="0"/>
    <xf numFmtId="238" fontId="81" fillId="0" borderId="0" applyFont="0" applyFill="0" applyBorder="0" applyAlignment="0" applyProtection="0"/>
    <xf numFmtId="188" fontId="95" fillId="58" borderId="0" applyNumberFormat="0" applyBorder="0" applyAlignment="0" applyProtection="0"/>
    <xf numFmtId="219" fontId="117" fillId="0" borderId="0"/>
    <xf numFmtId="186" fontId="81" fillId="0" borderId="0"/>
    <xf numFmtId="186" fontId="81" fillId="0" borderId="0"/>
    <xf numFmtId="186" fontId="81" fillId="0" borderId="0"/>
    <xf numFmtId="186" fontId="81" fillId="0" borderId="0"/>
    <xf numFmtId="188" fontId="5" fillId="0" borderId="0">
      <alignment vertical="center"/>
    </xf>
    <xf numFmtId="186" fontId="81" fillId="0" borderId="0"/>
    <xf numFmtId="186" fontId="81" fillId="0" borderId="0"/>
    <xf numFmtId="49" fontId="145" fillId="0" borderId="72" applyFill="0" applyAlignment="0">
      <alignment horizontal="left"/>
      <protection locked="0"/>
    </xf>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208" fontId="144" fillId="0" borderId="0" applyFont="0" applyFill="0" applyBorder="0" applyAlignment="0" applyProtection="0"/>
    <xf numFmtId="37" fontId="112" fillId="8" borderId="57">
      <alignment horizontal="right"/>
    </xf>
    <xf numFmtId="188" fontId="148" fillId="0" borderId="0">
      <protection locked="0"/>
    </xf>
    <xf numFmtId="188" fontId="81" fillId="0" borderId="0">
      <protection locked="0"/>
    </xf>
    <xf numFmtId="186" fontId="81" fillId="0" borderId="0"/>
    <xf numFmtId="188" fontId="81" fillId="0" borderId="0">
      <protection locked="0"/>
    </xf>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219" fontId="117" fillId="0" borderId="0"/>
    <xf numFmtId="186" fontId="81" fillId="0" borderId="0"/>
    <xf numFmtId="186" fontId="81" fillId="0" borderId="0"/>
    <xf numFmtId="188" fontId="99" fillId="29" borderId="0" applyNumberFormat="0" applyBorder="0" applyAlignment="0" applyProtection="0">
      <alignment vertical="center"/>
    </xf>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8" fontId="81" fillId="0" borderId="0">
      <protection locked="0"/>
    </xf>
    <xf numFmtId="186" fontId="81" fillId="0" borderId="0"/>
    <xf numFmtId="188" fontId="86" fillId="0" borderId="0">
      <protection locked="0"/>
    </xf>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200" fontId="147" fillId="0" borderId="0" applyFont="0" applyFill="0" applyBorder="0" applyAlignment="0" applyProtection="0">
      <alignment vertical="center"/>
    </xf>
    <xf numFmtId="188" fontId="146" fillId="0" borderId="0" applyNumberFormat="0" applyFill="0" applyBorder="0" applyAlignment="0" applyProtection="0"/>
    <xf numFmtId="188" fontId="135" fillId="0" borderId="0" applyNumberFormat="0" applyFill="0" applyBorder="0" applyAlignment="0" applyProtection="0"/>
    <xf numFmtId="219" fontId="117" fillId="0" borderId="0"/>
    <xf numFmtId="188"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8" fontId="150" fillId="27" borderId="0" applyNumberFormat="0" applyBorder="0" applyAlignment="0" applyProtection="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8"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38" fontId="144" fillId="0" borderId="0" applyFont="0" applyFill="0" applyBorder="0" applyAlignment="0" applyProtection="0"/>
    <xf numFmtId="186" fontId="81" fillId="0" borderId="0"/>
    <xf numFmtId="186" fontId="81" fillId="0" borderId="0"/>
    <xf numFmtId="2" fontId="102" fillId="0" borderId="0" applyProtection="0"/>
    <xf numFmtId="186" fontId="81" fillId="0" borderId="0"/>
    <xf numFmtId="186" fontId="81" fillId="0" borderId="0"/>
    <xf numFmtId="186" fontId="81" fillId="0" borderId="0"/>
    <xf numFmtId="186" fontId="81" fillId="0" borderId="0"/>
    <xf numFmtId="186" fontId="81" fillId="0" borderId="0"/>
    <xf numFmtId="186" fontId="81" fillId="0" borderId="0"/>
    <xf numFmtId="188" fontId="95" fillId="60" borderId="0" applyNumberFormat="0" applyBorder="0" applyAlignment="0" applyProtection="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8" fontId="81" fillId="0" borderId="0"/>
    <xf numFmtId="186" fontId="81" fillId="0" borderId="0"/>
    <xf numFmtId="186" fontId="81" fillId="0" borderId="0"/>
    <xf numFmtId="186" fontId="81" fillId="0" borderId="0"/>
    <xf numFmtId="188" fontId="122" fillId="0" borderId="0">
      <alignment vertical="top"/>
    </xf>
    <xf numFmtId="186" fontId="81" fillId="0" borderId="0"/>
    <xf numFmtId="186" fontId="81" fillId="0" borderId="0"/>
    <xf numFmtId="186" fontId="81" fillId="0" borderId="0"/>
    <xf numFmtId="186" fontId="81" fillId="0" borderId="0"/>
    <xf numFmtId="186" fontId="81" fillId="0" borderId="0"/>
    <xf numFmtId="186" fontId="81" fillId="0" borderId="0"/>
    <xf numFmtId="188" fontId="151" fillId="0" borderId="0" applyNumberFormat="0" applyFill="0" applyBorder="0" applyAlignment="0" applyProtection="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8" fontId="152" fillId="0" borderId="0" applyNumberFormat="0" applyFill="0" applyBorder="0" applyAlignment="0" applyProtection="0">
      <alignment vertical="top"/>
      <protection locked="0"/>
    </xf>
    <xf numFmtId="186" fontId="81" fillId="0" borderId="0"/>
    <xf numFmtId="186" fontId="81" fillId="0" borderId="0"/>
    <xf numFmtId="188"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4" fontId="85" fillId="0" borderId="0" applyFill="0" applyBorder="0" applyAlignment="0"/>
    <xf numFmtId="186" fontId="81" fillId="0" borderId="0"/>
    <xf numFmtId="186" fontId="81" fillId="0" borderId="0"/>
    <xf numFmtId="188" fontId="81" fillId="0" borderId="0"/>
    <xf numFmtId="186" fontId="81" fillId="0" borderId="0"/>
    <xf numFmtId="219" fontId="117" fillId="0" borderId="0"/>
    <xf numFmtId="186" fontId="81" fillId="0" borderId="0"/>
    <xf numFmtId="186" fontId="81" fillId="0" borderId="0"/>
    <xf numFmtId="188" fontId="85" fillId="0" borderId="0"/>
    <xf numFmtId="186" fontId="81" fillId="0" borderId="0"/>
    <xf numFmtId="186" fontId="81" fillId="0" borderId="0"/>
    <xf numFmtId="186" fontId="81" fillId="0" borderId="0"/>
    <xf numFmtId="186" fontId="81" fillId="0" borderId="0"/>
    <xf numFmtId="188" fontId="95" fillId="61" borderId="0" applyNumberFormat="0" applyBorder="0" applyAlignment="0" applyProtection="0"/>
    <xf numFmtId="186" fontId="81" fillId="0" borderId="0"/>
    <xf numFmtId="186" fontId="81" fillId="0" borderId="0"/>
    <xf numFmtId="186" fontId="81" fillId="0" borderId="0"/>
    <xf numFmtId="186" fontId="81" fillId="0" borderId="0"/>
    <xf numFmtId="186" fontId="81" fillId="0" borderId="0"/>
    <xf numFmtId="188" fontId="0" fillId="0" borderId="0"/>
    <xf numFmtId="186" fontId="81" fillId="0" borderId="0"/>
    <xf numFmtId="188" fontId="0" fillId="0" borderId="0"/>
    <xf numFmtId="186" fontId="81" fillId="0" borderId="0"/>
    <xf numFmtId="186" fontId="81" fillId="0" borderId="0"/>
    <xf numFmtId="191" fontId="81" fillId="0" borderId="0">
      <protection locked="0"/>
    </xf>
    <xf numFmtId="186" fontId="81" fillId="0" borderId="0"/>
    <xf numFmtId="186" fontId="81" fillId="0" borderId="0"/>
    <xf numFmtId="188" fontId="0" fillId="0" borderId="0" applyNumberFormat="0" applyFill="0" applyProtection="0">
      <alignment horizontal="centerContinuous"/>
    </xf>
    <xf numFmtId="186" fontId="81" fillId="0" borderId="0"/>
    <xf numFmtId="186" fontId="81" fillId="0" borderId="0"/>
    <xf numFmtId="4" fontId="153" fillId="0" borderId="0" applyFont="0" applyFill="0" applyBorder="0" applyAlignment="0" applyProtection="0"/>
    <xf numFmtId="186" fontId="81" fillId="0" borderId="0"/>
    <xf numFmtId="3" fontId="154" fillId="0" borderId="0"/>
    <xf numFmtId="186" fontId="81" fillId="0" borderId="0"/>
    <xf numFmtId="186" fontId="81" fillId="0" borderId="0"/>
    <xf numFmtId="39" fontId="81" fillId="0" borderId="0" applyFont="0" applyFill="0" applyBorder="0" applyAlignment="0" applyProtection="0"/>
    <xf numFmtId="186" fontId="81" fillId="0" borderId="0"/>
    <xf numFmtId="202" fontId="155" fillId="0" borderId="0" applyFont="0" applyFill="0" applyBorder="0" applyAlignment="0" applyProtection="0"/>
    <xf numFmtId="186" fontId="81" fillId="0" borderId="0"/>
    <xf numFmtId="186" fontId="81" fillId="0" borderId="0"/>
    <xf numFmtId="188" fontId="156" fillId="0" borderId="0" applyFill="0" applyBorder="0" applyProtection="0">
      <alignment horizontal="left" vertical="top"/>
    </xf>
    <xf numFmtId="188" fontId="115" fillId="0" borderId="0" applyNumberFormat="0" applyFill="0" applyBorder="0" applyAlignment="0" applyProtection="0"/>
    <xf numFmtId="188" fontId="81" fillId="62" borderId="0" applyNumberFormat="0" applyFont="0" applyAlignment="0" applyProtection="0"/>
    <xf numFmtId="188" fontId="81" fillId="0" borderId="0"/>
    <xf numFmtId="188" fontId="81" fillId="0" borderId="0"/>
    <xf numFmtId="180" fontId="155" fillId="0" borderId="0" applyFont="0" applyFill="0" applyBorder="0" applyAlignment="0" applyProtection="0"/>
    <xf numFmtId="188" fontId="81" fillId="0" borderId="0"/>
    <xf numFmtId="188" fontId="81" fillId="0" borderId="0"/>
    <xf numFmtId="188" fontId="81" fillId="0" borderId="0"/>
    <xf numFmtId="188" fontId="81" fillId="0" borderId="0"/>
    <xf numFmtId="186"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157" fillId="0" borderId="0"/>
    <xf numFmtId="188" fontId="81" fillId="0" borderId="0"/>
    <xf numFmtId="188" fontId="81" fillId="0" borderId="0"/>
    <xf numFmtId="188" fontId="81" fillId="0" borderId="0"/>
    <xf numFmtId="188" fontId="24" fillId="0" borderId="0">
      <alignment vertical="top"/>
    </xf>
    <xf numFmtId="188" fontId="81" fillId="0" borderId="0"/>
    <xf numFmtId="188" fontId="81" fillId="0" borderId="0"/>
    <xf numFmtId="188" fontId="81" fillId="0" borderId="0"/>
    <xf numFmtId="239" fontId="2" fillId="0" borderId="0" applyFill="0" applyBorder="0" applyProtection="0">
      <alignment horizontal="right"/>
    </xf>
    <xf numFmtId="188" fontId="81" fillId="0" borderId="0"/>
    <xf numFmtId="188" fontId="81" fillId="0" borderId="0"/>
    <xf numFmtId="188" fontId="81" fillId="0" borderId="0"/>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158" fillId="63" borderId="0" applyBorder="0"/>
    <xf numFmtId="188" fontId="81" fillId="0" borderId="0">
      <protection locked="0"/>
    </xf>
    <xf numFmtId="188" fontId="81" fillId="0" borderId="0">
      <protection locked="0"/>
    </xf>
    <xf numFmtId="188" fontId="81" fillId="0" borderId="0">
      <protection locked="0"/>
    </xf>
    <xf numFmtId="188" fontId="81" fillId="0" borderId="0">
      <protection locked="0"/>
    </xf>
    <xf numFmtId="222" fontId="81" fillId="0" borderId="0"/>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80" fillId="0" borderId="0" applyFill="0" applyBorder="0" applyProtection="0">
      <alignment horizontal="left"/>
    </xf>
    <xf numFmtId="188" fontId="81" fillId="0" borderId="0">
      <protection locked="0"/>
    </xf>
    <xf numFmtId="188" fontId="81" fillId="0" borderId="0">
      <protection locked="0"/>
    </xf>
    <xf numFmtId="186" fontId="81" fillId="0" borderId="0"/>
    <xf numFmtId="188" fontId="81" fillId="0" borderId="0">
      <protection locked="0"/>
    </xf>
    <xf numFmtId="188" fontId="81" fillId="0" borderId="0">
      <protection locked="0"/>
    </xf>
    <xf numFmtId="186" fontId="81" fillId="0" borderId="0"/>
    <xf numFmtId="186" fontId="81" fillId="0" borderId="0"/>
    <xf numFmtId="188" fontId="96" fillId="0" borderId="0" applyFont="0" applyFill="0" applyBorder="0" applyAlignment="0" applyProtection="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186" fontId="81" fillId="0" borderId="0"/>
    <xf numFmtId="240" fontId="0" fillId="0" borderId="0" applyFill="0" applyBorder="0" applyAlignment="0"/>
    <xf numFmtId="186" fontId="81" fillId="0" borderId="0"/>
    <xf numFmtId="186" fontId="81" fillId="0" borderId="0"/>
    <xf numFmtId="186" fontId="81" fillId="0" borderId="0"/>
    <xf numFmtId="186" fontId="81" fillId="0" borderId="0"/>
    <xf numFmtId="186" fontId="81" fillId="0" borderId="0"/>
    <xf numFmtId="188" fontId="161" fillId="0" borderId="17"/>
    <xf numFmtId="188" fontId="0" fillId="0" borderId="0" applyFill="0" applyBorder="0">
      <alignment horizontal="right"/>
    </xf>
    <xf numFmtId="186" fontId="81" fillId="0" borderId="0"/>
    <xf numFmtId="188" fontId="82" fillId="0" borderId="0">
      <alignment vertical="center"/>
    </xf>
    <xf numFmtId="186" fontId="81" fillId="0" borderId="0"/>
    <xf numFmtId="186" fontId="81" fillId="0" borderId="0"/>
    <xf numFmtId="188" fontId="162" fillId="0" borderId="0" applyFill="0" applyBorder="0" applyAlignment="0" applyProtection="0">
      <protection locked="0"/>
    </xf>
    <xf numFmtId="186" fontId="81" fillId="0" borderId="0"/>
    <xf numFmtId="226" fontId="81" fillId="0" borderId="0" applyFont="0" applyFill="0" applyBorder="0" applyAlignment="0" applyProtection="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245" fontId="81" fillId="0" borderId="0" applyFont="0" applyFill="0" applyBorder="0" applyAlignment="0" applyProtection="0"/>
    <xf numFmtId="188" fontId="81" fillId="0" borderId="0"/>
    <xf numFmtId="188" fontId="24" fillId="0" borderId="0"/>
    <xf numFmtId="188" fontId="46" fillId="0" borderId="0">
      <protection locked="0"/>
    </xf>
    <xf numFmtId="188" fontId="81" fillId="0" borderId="0"/>
    <xf numFmtId="188" fontId="24" fillId="0" borderId="0">
      <alignment vertical="center"/>
    </xf>
    <xf numFmtId="188" fontId="46" fillId="0" borderId="0">
      <protection locked="0"/>
    </xf>
    <xf numFmtId="202" fontId="153" fillId="0" borderId="0" applyFont="0" applyFill="0" applyBorder="0" applyAlignment="0" applyProtection="0"/>
    <xf numFmtId="188" fontId="81" fillId="0" borderId="0"/>
    <xf numFmtId="188" fontId="81" fillId="0" borderId="0"/>
    <xf numFmtId="1" fontId="81" fillId="0" borderId="6" applyFill="0" applyProtection="0">
      <alignment horizontal="center"/>
    </xf>
    <xf numFmtId="178" fontId="164" fillId="0" borderId="0"/>
    <xf numFmtId="188" fontId="81" fillId="0" borderId="0"/>
    <xf numFmtId="188" fontId="81" fillId="0" borderId="0"/>
    <xf numFmtId="188" fontId="81" fillId="0" borderId="0"/>
    <xf numFmtId="188" fontId="81" fillId="0" borderId="0"/>
    <xf numFmtId="188" fontId="81" fillId="0" borderId="0"/>
    <xf numFmtId="188" fontId="0" fillId="0" borderId="0"/>
    <xf numFmtId="188" fontId="24" fillId="0" borderId="0"/>
    <xf numFmtId="241" fontId="2" fillId="0" borderId="0" applyFill="0" applyBorder="0" applyProtection="0">
      <alignment horizontal="right"/>
    </xf>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165" fillId="0" borderId="0"/>
    <xf numFmtId="188" fontId="81" fillId="0" borderId="0"/>
    <xf numFmtId="188" fontId="0" fillId="0" borderId="0" applyNumberFormat="0" applyFill="0" applyBorder="0" applyAlignment="0" applyProtection="0"/>
    <xf numFmtId="188" fontId="81" fillId="0" borderId="0"/>
    <xf numFmtId="188" fontId="81" fillId="0" borderId="0"/>
    <xf numFmtId="188" fontId="81" fillId="0" borderId="0"/>
    <xf numFmtId="188" fontId="0" fillId="0" borderId="0"/>
    <xf numFmtId="188" fontId="81" fillId="0" borderId="0"/>
    <xf numFmtId="188" fontId="81" fillId="0" borderId="0"/>
    <xf numFmtId="188" fontId="81" fillId="0" borderId="0"/>
    <xf numFmtId="188" fontId="81" fillId="0" borderId="0"/>
    <xf numFmtId="188" fontId="81" fillId="0" borderId="0"/>
    <xf numFmtId="188" fontId="86"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188" fontId="81" fillId="0" borderId="0"/>
    <xf numFmtId="9" fontId="147" fillId="0" borderId="0" applyFont="0" applyFill="0" applyBorder="0" applyAlignment="0" applyProtection="0">
      <alignment vertical="center"/>
    </xf>
    <xf numFmtId="188" fontId="81" fillId="0" borderId="0"/>
    <xf numFmtId="188" fontId="81" fillId="0" borderId="0"/>
    <xf numFmtId="188" fontId="81" fillId="0" borderId="0"/>
    <xf numFmtId="188" fontId="81" fillId="0" borderId="0">
      <protection locked="0"/>
    </xf>
    <xf numFmtId="188" fontId="81" fillId="0" borderId="0">
      <protection locked="0"/>
    </xf>
    <xf numFmtId="188" fontId="81" fillId="0" borderId="0">
      <protection locked="0"/>
    </xf>
    <xf numFmtId="188" fontId="81" fillId="0" borderId="0">
      <protection locked="0"/>
    </xf>
    <xf numFmtId="187" fontId="81" fillId="0" borderId="0" applyFont="0" applyFill="0" applyBorder="0" applyAlignment="0" applyProtection="0"/>
    <xf numFmtId="188" fontId="81" fillId="0" borderId="0">
      <protection locked="0"/>
    </xf>
    <xf numFmtId="188" fontId="137" fillId="0" borderId="0" applyNumberFormat="0" applyFill="0" applyBorder="0" applyProtection="0">
      <alignment vertical="top"/>
    </xf>
    <xf numFmtId="188" fontId="159" fillId="0" borderId="73" applyNumberFormat="0" applyFill="0" applyAlignment="0" applyProtection="0"/>
    <xf numFmtId="188" fontId="116" fillId="0" borderId="74" applyNumberFormat="0" applyFill="0" applyProtection="0">
      <alignment horizontal="center"/>
    </xf>
    <xf numFmtId="188" fontId="116" fillId="0" borderId="75" applyNumberFormat="0" applyFill="0" applyProtection="0">
      <alignment horizontal="center"/>
    </xf>
    <xf numFmtId="188" fontId="116" fillId="0" borderId="74" applyNumberFormat="0" applyFill="0" applyProtection="0">
      <alignment horizontal="center"/>
    </xf>
    <xf numFmtId="188" fontId="81" fillId="0" borderId="66" applyNumberFormat="0" applyFont="0" applyFill="0" applyAlignment="0" applyProtection="0"/>
    <xf numFmtId="188" fontId="116" fillId="0" borderId="0" applyNumberFormat="0" applyFill="0" applyBorder="0" applyProtection="0">
      <alignment horizontal="left"/>
    </xf>
    <xf numFmtId="188" fontId="116" fillId="0" borderId="0" applyNumberFormat="0" applyFill="0" applyBorder="0" applyProtection="0">
      <alignment horizontal="left"/>
    </xf>
    <xf numFmtId="188" fontId="160" fillId="0" borderId="0" applyNumberFormat="0" applyFill="0" applyProtection="0">
      <alignment horizontal="centerContinuous"/>
    </xf>
    <xf numFmtId="188" fontId="160" fillId="0" borderId="0" applyNumberFormat="0" applyFill="0" applyBorder="0" applyProtection="0">
      <alignment horizontal="centerContinuous"/>
    </xf>
    <xf numFmtId="188" fontId="159" fillId="0" borderId="0" applyNumberFormat="0" applyFill="0" applyBorder="0" applyAlignment="0" applyProtection="0"/>
    <xf numFmtId="188" fontId="81" fillId="0" borderId="0"/>
    <xf numFmtId="188" fontId="24" fillId="0" borderId="0"/>
    <xf numFmtId="24" fontId="123" fillId="0" borderId="0" applyFont="0" applyFill="0" applyBorder="0" applyAlignment="0" applyProtection="0"/>
    <xf numFmtId="188" fontId="24" fillId="0" borderId="0"/>
    <xf numFmtId="188" fontId="81" fillId="0" borderId="0">
      <protection locked="0"/>
    </xf>
    <xf numFmtId="188" fontId="81" fillId="0" borderId="0">
      <protection locked="0"/>
    </xf>
    <xf numFmtId="9" fontId="123" fillId="0" borderId="0" applyFont="0" applyFill="0" applyBorder="0" applyAlignment="0" applyProtection="0"/>
    <xf numFmtId="188" fontId="0" fillId="0" borderId="0"/>
    <xf numFmtId="188" fontId="81" fillId="0" borderId="0"/>
    <xf numFmtId="188" fontId="81" fillId="0" borderId="0"/>
    <xf numFmtId="188" fontId="95" fillId="0" borderId="0">
      <alignment vertical="center"/>
    </xf>
    <xf numFmtId="188" fontId="81" fillId="0" borderId="0"/>
    <xf numFmtId="188" fontId="81" fillId="0" borderId="0">
      <protection locked="0"/>
    </xf>
    <xf numFmtId="188" fontId="81" fillId="0" borderId="0"/>
    <xf numFmtId="188" fontId="0" fillId="0" borderId="0"/>
    <xf numFmtId="188" fontId="24" fillId="0" borderId="0"/>
    <xf numFmtId="38" fontId="163" fillId="0" borderId="0"/>
    <xf numFmtId="188" fontId="85" fillId="0" borderId="0"/>
    <xf numFmtId="188" fontId="0" fillId="0" borderId="0"/>
    <xf numFmtId="188" fontId="85" fillId="0" borderId="0"/>
    <xf numFmtId="188" fontId="85" fillId="0" borderId="0"/>
    <xf numFmtId="188" fontId="0" fillId="0" borderId="0"/>
    <xf numFmtId="188" fontId="0" fillId="0" borderId="0"/>
    <xf numFmtId="188" fontId="0" fillId="0" borderId="0" applyNumberFormat="0" applyFill="0" applyBorder="0" applyAlignment="0" applyProtection="0"/>
    <xf numFmtId="188" fontId="0" fillId="0" borderId="0"/>
    <xf numFmtId="188" fontId="0" fillId="0" borderId="0"/>
    <xf numFmtId="182" fontId="81" fillId="0" borderId="0" applyFont="0" applyFill="0" applyBorder="0" applyAlignment="0" applyProtection="0"/>
    <xf numFmtId="188" fontId="0" fillId="0" borderId="0"/>
    <xf numFmtId="9" fontId="82" fillId="0" borderId="0" applyFont="0" applyFill="0" applyBorder="0" applyAlignment="0" applyProtection="0">
      <alignment vertical="center"/>
    </xf>
    <xf numFmtId="234" fontId="81" fillId="0" borderId="0" applyBorder="0"/>
    <xf numFmtId="188" fontId="81" fillId="0" borderId="0">
      <protection locked="0"/>
    </xf>
    <xf numFmtId="188" fontId="81" fillId="0" borderId="0">
      <protection locked="0"/>
    </xf>
    <xf numFmtId="188" fontId="81" fillId="0" borderId="0">
      <protection locked="0"/>
    </xf>
    <xf numFmtId="188" fontId="43" fillId="0" borderId="0">
      <alignment horizontal="left"/>
    </xf>
    <xf numFmtId="188" fontId="81" fillId="0" borderId="0">
      <protection locked="0"/>
    </xf>
    <xf numFmtId="188" fontId="81" fillId="0" borderId="0"/>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0" fillId="0" borderId="0">
      <alignment horizontal="centerContinuous"/>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protection locked="0"/>
    </xf>
    <xf numFmtId="188" fontId="81" fillId="0" borderId="0"/>
    <xf numFmtId="188" fontId="85" fillId="0" borderId="0"/>
    <xf numFmtId="188" fontId="150" fillId="58" borderId="0" applyNumberFormat="0" applyBorder="0" applyAlignment="0" applyProtection="0"/>
    <xf numFmtId="188" fontId="0" fillId="0" borderId="0"/>
    <xf numFmtId="188" fontId="0" fillId="0" borderId="0"/>
    <xf numFmtId="38" fontId="166" fillId="0" borderId="0"/>
    <xf numFmtId="188" fontId="85" fillId="0" borderId="0">
      <protection locked="0"/>
    </xf>
    <xf numFmtId="188" fontId="0" fillId="0" borderId="0"/>
    <xf numFmtId="188" fontId="85" fillId="0" borderId="0"/>
    <xf numFmtId="188" fontId="85" fillId="0" borderId="0"/>
    <xf numFmtId="251" fontId="81" fillId="0" borderId="0" applyFill="0" applyBorder="0"/>
    <xf numFmtId="188" fontId="0" fillId="0" borderId="0"/>
    <xf numFmtId="188" fontId="81" fillId="0" borderId="0">
      <protection locked="0"/>
    </xf>
    <xf numFmtId="188" fontId="81" fillId="0" borderId="0">
      <protection locked="0"/>
    </xf>
    <xf numFmtId="188" fontId="81" fillId="0" borderId="0"/>
    <xf numFmtId="188" fontId="85" fillId="0" borderId="0"/>
    <xf numFmtId="188" fontId="81" fillId="0" borderId="0" applyNumberFormat="0" applyFill="0" applyBorder="0" applyAlignment="0" applyProtection="0"/>
    <xf numFmtId="188" fontId="122" fillId="0" borderId="0">
      <alignment vertical="top"/>
      <protection locked="0"/>
    </xf>
    <xf numFmtId="188" fontId="85" fillId="0" borderId="0"/>
    <xf numFmtId="188" fontId="81" fillId="0" borderId="0"/>
    <xf numFmtId="188" fontId="81" fillId="0" borderId="0"/>
    <xf numFmtId="188" fontId="122" fillId="0" borderId="0">
      <alignment vertical="top"/>
    </xf>
    <xf numFmtId="188" fontId="24" fillId="0" borderId="0"/>
    <xf numFmtId="188" fontId="85" fillId="0" borderId="0"/>
    <xf numFmtId="188" fontId="81" fillId="0" borderId="0" applyFont="0" applyFill="0" applyBorder="0" applyAlignment="0" applyProtection="0"/>
    <xf numFmtId="188" fontId="81" fillId="0" borderId="0"/>
    <xf numFmtId="188" fontId="0" fillId="0" borderId="0"/>
    <xf numFmtId="188" fontId="24" fillId="0" borderId="0"/>
    <xf numFmtId="188" fontId="167" fillId="8" borderId="52"/>
    <xf numFmtId="188" fontId="0" fillId="0" borderId="0"/>
    <xf numFmtId="188" fontId="24" fillId="0" borderId="0"/>
    <xf numFmtId="188" fontId="161" fillId="0" borderId="0"/>
    <xf numFmtId="188" fontId="122" fillId="0" borderId="0">
      <alignment vertical="top"/>
    </xf>
    <xf numFmtId="188" fontId="0" fillId="0" borderId="0"/>
    <xf numFmtId="188" fontId="81" fillId="0" borderId="0"/>
    <xf numFmtId="49" fontId="122" fillId="0" borderId="0" applyFill="0" applyBorder="0" applyAlignment="0"/>
    <xf numFmtId="188" fontId="24" fillId="0" borderId="0"/>
    <xf numFmtId="188" fontId="81" fillId="0" borderId="0"/>
    <xf numFmtId="188" fontId="168" fillId="0" borderId="0">
      <alignment horizontal="left"/>
    </xf>
    <xf numFmtId="188" fontId="24" fillId="0" borderId="0"/>
    <xf numFmtId="188" fontId="81" fillId="0" borderId="0"/>
    <xf numFmtId="188" fontId="24" fillId="0" borderId="0"/>
    <xf numFmtId="188" fontId="24" fillId="0" borderId="0"/>
    <xf numFmtId="188" fontId="24" fillId="0" borderId="0"/>
    <xf numFmtId="188" fontId="0" fillId="0" borderId="0"/>
    <xf numFmtId="246" fontId="2" fillId="0" borderId="0" applyFill="0" applyBorder="0" applyProtection="0">
      <alignment horizontal="right"/>
    </xf>
    <xf numFmtId="190" fontId="2" fillId="0" borderId="0" applyFill="0" applyBorder="0" applyProtection="0">
      <alignment horizontal="right"/>
    </xf>
    <xf numFmtId="256" fontId="169" fillId="0" borderId="0" applyFill="0" applyBorder="0" applyProtection="0">
      <alignment horizontal="center"/>
    </xf>
    <xf numFmtId="14" fontId="170" fillId="0" borderId="0">
      <alignment horizontal="center" wrapText="1"/>
      <protection locked="0"/>
    </xf>
    <xf numFmtId="258" fontId="169" fillId="0" borderId="0" applyFill="0" applyBorder="0" applyProtection="0">
      <alignment horizontal="center"/>
    </xf>
    <xf numFmtId="183" fontId="171" fillId="0" borderId="0" applyFill="0" applyBorder="0" applyProtection="0">
      <alignment horizontal="right"/>
    </xf>
    <xf numFmtId="188" fontId="46" fillId="0" borderId="0">
      <protection locked="0"/>
    </xf>
    <xf numFmtId="255" fontId="2" fillId="0" borderId="0" applyFill="0" applyBorder="0" applyProtection="0">
      <alignment horizontal="right"/>
    </xf>
    <xf numFmtId="261" fontId="2" fillId="0" borderId="0" applyFill="0" applyBorder="0" applyProtection="0">
      <alignment horizontal="right"/>
    </xf>
    <xf numFmtId="263" fontId="81" fillId="0" borderId="0" applyFont="0" applyFill="0" applyBorder="0" applyAlignment="0" applyProtection="0"/>
    <xf numFmtId="202" fontId="43" fillId="0" borderId="0"/>
    <xf numFmtId="264" fontId="81" fillId="0" borderId="0" applyFont="0" applyFill="0" applyBorder="0" applyAlignment="0" applyProtection="0"/>
    <xf numFmtId="3" fontId="2" fillId="0" borderId="0" applyFont="0" applyFill="0" applyBorder="0" applyAlignment="0" applyProtection="0"/>
    <xf numFmtId="188" fontId="85" fillId="0" borderId="0"/>
    <xf numFmtId="188" fontId="24" fillId="0" borderId="0"/>
    <xf numFmtId="188" fontId="146" fillId="0" borderId="0" applyNumberFormat="0" applyFill="0" applyBorder="0" applyAlignment="0" applyProtection="0"/>
    <xf numFmtId="188" fontId="24" fillId="0" borderId="0"/>
    <xf numFmtId="188" fontId="24" fillId="0" borderId="0"/>
    <xf numFmtId="188" fontId="24" fillId="0" borderId="0"/>
    <xf numFmtId="10" fontId="155" fillId="0" borderId="0" applyFont="0" applyFill="0" applyBorder="0" applyAlignment="0" applyProtection="0"/>
    <xf numFmtId="187" fontId="172" fillId="0" borderId="0" applyFont="0" applyFill="0" applyBorder="0" applyAlignment="0" applyProtection="0"/>
    <xf numFmtId="3" fontId="117" fillId="0" borderId="0"/>
    <xf numFmtId="177" fontId="126" fillId="0" borderId="0"/>
    <xf numFmtId="188" fontId="2" fillId="0" borderId="0" applyNumberFormat="0" applyFill="0" applyBorder="0" applyAlignment="0" applyProtection="0">
      <alignment horizontal="left"/>
    </xf>
    <xf numFmtId="188" fontId="173" fillId="0" borderId="0" applyNumberFormat="0" applyFill="0" applyBorder="0" applyAlignment="0" applyProtection="0"/>
    <xf numFmtId="188" fontId="174" fillId="0" borderId="0" applyNumberFormat="0" applyFill="0" applyBorder="0" applyAlignment="0" applyProtection="0">
      <alignment horizontal="centerContinuous"/>
    </xf>
    <xf numFmtId="188" fontId="2" fillId="0" borderId="0" applyNumberFormat="0" applyFill="0" applyBorder="0" applyAlignment="0" applyProtection="0"/>
    <xf numFmtId="188" fontId="5" fillId="0" borderId="0"/>
    <xf numFmtId="188" fontId="5" fillId="0" borderId="0"/>
    <xf numFmtId="188" fontId="81" fillId="0" borderId="0"/>
    <xf numFmtId="188" fontId="85" fillId="0" borderId="0">
      <protection locked="0"/>
    </xf>
    <xf numFmtId="188" fontId="43" fillId="0" borderId="0" applyNumberFormat="0" applyFill="0" applyBorder="0" applyAlignment="0" applyProtection="0">
      <alignment horizontal="left"/>
    </xf>
    <xf numFmtId="188" fontId="24" fillId="0" borderId="0" applyNumberFormat="0" applyFont="0"/>
    <xf numFmtId="37" fontId="2" fillId="0" borderId="0">
      <alignment horizontal="right"/>
    </xf>
    <xf numFmtId="188" fontId="86" fillId="0" borderId="4">
      <alignment horizontal="center"/>
    </xf>
    <xf numFmtId="188" fontId="145" fillId="0" borderId="0" applyNumberFormat="0" applyFill="0" applyBorder="0" applyAlignment="0">
      <protection locked="0"/>
    </xf>
    <xf numFmtId="188" fontId="110" fillId="0" borderId="17" applyFill="0">
      <alignment horizontal="center"/>
      <protection locked="0"/>
    </xf>
    <xf numFmtId="188" fontId="86" fillId="0" borderId="0" applyFill="0">
      <alignment horizontal="center"/>
      <protection locked="0"/>
    </xf>
    <xf numFmtId="269" fontId="86" fillId="0" borderId="0"/>
    <xf numFmtId="188" fontId="5" fillId="0" borderId="66">
      <alignment horizontal="centerContinuous"/>
    </xf>
    <xf numFmtId="188" fontId="86" fillId="0" borderId="0"/>
    <xf numFmtId="1" fontId="81" fillId="0" borderId="0"/>
    <xf numFmtId="188" fontId="150" fillId="64" borderId="0" applyNumberFormat="0" applyBorder="0" applyAlignment="0" applyProtection="0"/>
    <xf numFmtId="188" fontId="95" fillId="65" borderId="0" applyNumberFormat="0" applyBorder="0" applyAlignment="0" applyProtection="0"/>
    <xf numFmtId="188" fontId="95" fillId="65" borderId="0" applyNumberFormat="0" applyBorder="0" applyAlignment="0" applyProtection="0"/>
    <xf numFmtId="188" fontId="150" fillId="66" borderId="0" applyNumberFormat="0" applyBorder="0" applyAlignment="0" applyProtection="0"/>
    <xf numFmtId="188" fontId="150" fillId="67" borderId="0" applyNumberFormat="0" applyBorder="0" applyAlignment="0" applyProtection="0"/>
    <xf numFmtId="188" fontId="150" fillId="68" borderId="0" applyNumberFormat="0" applyBorder="0" applyAlignment="0" applyProtection="0"/>
    <xf numFmtId="188" fontId="150" fillId="68" borderId="0" applyNumberFormat="0" applyBorder="0" applyAlignment="0" applyProtection="0"/>
    <xf numFmtId="188" fontId="95" fillId="61" borderId="0" applyNumberFormat="0" applyBorder="0" applyAlignment="0" applyProtection="0"/>
    <xf numFmtId="188" fontId="95" fillId="69" borderId="0" applyNumberFormat="0" applyBorder="0" applyAlignment="0" applyProtection="0"/>
    <xf numFmtId="188" fontId="150" fillId="64" borderId="0" applyNumberFormat="0" applyBorder="0" applyAlignment="0" applyProtection="0"/>
    <xf numFmtId="188" fontId="95" fillId="65" borderId="0" applyNumberFormat="0" applyBorder="0" applyAlignment="0" applyProtection="0"/>
    <xf numFmtId="188" fontId="95" fillId="27" borderId="0" applyNumberFormat="0" applyBorder="0" applyAlignment="0" applyProtection="0"/>
    <xf numFmtId="188" fontId="150" fillId="27" borderId="0" applyNumberFormat="0" applyBorder="0" applyAlignment="0" applyProtection="0"/>
    <xf numFmtId="188" fontId="150" fillId="71" borderId="0" applyNumberFormat="0" applyBorder="0" applyAlignment="0" applyProtection="0"/>
    <xf numFmtId="188" fontId="95" fillId="65" borderId="0" applyNumberFormat="0" applyBorder="0" applyAlignment="0" applyProtection="0"/>
    <xf numFmtId="188" fontId="150" fillId="66" borderId="0" applyNumberFormat="0" applyBorder="0" applyAlignment="0" applyProtection="0"/>
    <xf numFmtId="188" fontId="150" fillId="72" borderId="0" applyNumberFormat="0" applyBorder="0" applyAlignment="0" applyProtection="0"/>
    <xf numFmtId="188" fontId="95" fillId="61" borderId="0" applyNumberFormat="0" applyBorder="0" applyAlignment="0" applyProtection="0"/>
    <xf numFmtId="187" fontId="41" fillId="0" borderId="0"/>
    <xf numFmtId="188" fontId="170" fillId="0" borderId="0">
      <alignment horizontal="center" wrapText="1"/>
      <protection locked="0"/>
    </xf>
    <xf numFmtId="188" fontId="179" fillId="9" borderId="0"/>
    <xf numFmtId="14" fontId="122" fillId="0" borderId="0" applyFill="0" applyBorder="0" applyAlignment="0"/>
    <xf numFmtId="188" fontId="180" fillId="0" borderId="0" applyNumberFormat="0" applyBorder="0" applyAlignment="0"/>
    <xf numFmtId="188" fontId="126" fillId="0" borderId="0" applyNumberFormat="0" applyFont="0" applyAlignment="0"/>
    <xf numFmtId="37" fontId="145" fillId="0" borderId="0" applyNumberFormat="0" applyFill="0" applyBorder="0" applyAlignment="0">
      <protection locked="0"/>
    </xf>
    <xf numFmtId="188" fontId="55" fillId="0" borderId="1" applyNumberFormat="0" applyFill="0" applyAlignment="0" applyProtection="0"/>
    <xf numFmtId="204" fontId="181" fillId="0" borderId="49" applyAlignment="0" applyProtection="0"/>
    <xf numFmtId="188" fontId="170" fillId="0" borderId="17" applyNumberFormat="0" applyFont="0" applyFill="0" applyAlignment="0" applyProtection="0"/>
    <xf numFmtId="188" fontId="170" fillId="0" borderId="77" applyNumberFormat="0" applyFont="0" applyFill="0" applyAlignment="0" applyProtection="0"/>
    <xf numFmtId="277" fontId="81" fillId="0" borderId="0" applyFont="0" applyFill="0" applyBorder="0" applyAlignment="0" applyProtection="0"/>
    <xf numFmtId="200" fontId="24" fillId="0" borderId="0" applyFont="0" applyFill="0" applyBorder="0" applyAlignment="0" applyProtection="0">
      <alignment vertical="center"/>
    </xf>
    <xf numFmtId="188" fontId="0" fillId="0" borderId="0" applyNumberFormat="0" applyFill="0" applyProtection="0">
      <alignment horizontal="centerContinuous"/>
    </xf>
    <xf numFmtId="188" fontId="0" fillId="0" borderId="0" applyNumberFormat="0" applyFill="0" applyProtection="0">
      <alignment horizontal="centerContinuous"/>
    </xf>
    <xf numFmtId="188" fontId="0" fillId="0" borderId="0" applyNumberFormat="0" applyFill="0" applyProtection="0">
      <alignment horizontal="centerContinuous"/>
    </xf>
    <xf numFmtId="188" fontId="0" fillId="0" borderId="0" applyNumberFormat="0" applyFill="0" applyProtection="0">
      <alignment horizontal="centerContinuous"/>
    </xf>
    <xf numFmtId="188" fontId="0" fillId="0" borderId="0" applyNumberFormat="0" applyFill="0" applyProtection="0">
      <alignment horizontal="centerContinuous"/>
    </xf>
    <xf numFmtId="188" fontId="0" fillId="0" borderId="0" applyNumberFormat="0" applyFill="0" applyProtection="0">
      <alignment horizontal="centerContinuous"/>
    </xf>
    <xf numFmtId="188" fontId="0" fillId="0" borderId="0" applyNumberFormat="0" applyFill="0" applyProtection="0">
      <alignment horizontal="centerContinuous"/>
    </xf>
    <xf numFmtId="188" fontId="0" fillId="0" borderId="0" applyNumberFormat="0" applyFill="0" applyProtection="0">
      <alignment horizontal="centerContinuous"/>
    </xf>
    <xf numFmtId="188" fontId="0" fillId="0" borderId="0" applyNumberFormat="0" applyFill="0" applyProtection="0">
      <alignment horizontal="centerContinuous"/>
    </xf>
    <xf numFmtId="188" fontId="101" fillId="30" borderId="0" applyNumberFormat="0" applyBorder="0" applyAlignment="0" applyProtection="0">
      <alignment vertical="center"/>
    </xf>
    <xf numFmtId="205" fontId="184" fillId="70" borderId="0"/>
    <xf numFmtId="235" fontId="122" fillId="0" borderId="0" applyFill="0" applyBorder="0" applyAlignment="0"/>
    <xf numFmtId="177" fontId="85" fillId="0" borderId="0" applyFill="0" applyBorder="0" applyAlignment="0"/>
    <xf numFmtId="224" fontId="85" fillId="0" borderId="0" applyFill="0" applyBorder="0" applyAlignment="0"/>
    <xf numFmtId="274" fontId="81" fillId="0" borderId="0" applyFill="0" applyBorder="0" applyAlignment="0"/>
    <xf numFmtId="191" fontId="81" fillId="0" borderId="0">
      <protection locked="0"/>
    </xf>
    <xf numFmtId="228" fontId="81" fillId="0" borderId="0" applyFill="0" applyBorder="0" applyAlignment="0"/>
    <xf numFmtId="184" fontId="85" fillId="0" borderId="0" applyFill="0" applyBorder="0" applyAlignment="0"/>
    <xf numFmtId="212" fontId="85" fillId="0" borderId="0" applyFill="0" applyBorder="0" applyAlignment="0"/>
    <xf numFmtId="177" fontId="85" fillId="0" borderId="0" applyFill="0" applyBorder="0" applyAlignment="0"/>
    <xf numFmtId="188" fontId="184" fillId="70" borderId="0"/>
    <xf numFmtId="188" fontId="190" fillId="0" borderId="0"/>
    <xf numFmtId="188" fontId="80" fillId="0" borderId="0" applyFill="0" applyBorder="0" applyProtection="0">
      <alignment horizontal="center"/>
      <protection locked="0"/>
    </xf>
    <xf numFmtId="233" fontId="81" fillId="0" borderId="0"/>
    <xf numFmtId="188" fontId="101" fillId="30" borderId="0" applyNumberFormat="0" applyBorder="0" applyAlignment="0" applyProtection="0">
      <alignment vertical="center"/>
    </xf>
    <xf numFmtId="188" fontId="192" fillId="0" borderId="0" applyNumberFormat="0" applyFill="0" applyBorder="0" applyAlignment="0" applyProtection="0"/>
    <xf numFmtId="188" fontId="193" fillId="0" borderId="1" applyNumberFormat="0" applyFill="0" applyProtection="0">
      <alignment horizontal="center"/>
    </xf>
    <xf numFmtId="188" fontId="194" fillId="0" borderId="0" applyNumberFormat="0" applyFill="0" applyBorder="0" applyAlignment="0" applyProtection="0">
      <alignment vertical="top"/>
      <protection locked="0"/>
    </xf>
    <xf numFmtId="188" fontId="177" fillId="0" borderId="2">
      <alignment horizontal="center"/>
    </xf>
    <xf numFmtId="188" fontId="195" fillId="0" borderId="0" applyNumberFormat="0" applyFill="0" applyBorder="0" applyAlignment="0" applyProtection="0">
      <alignment vertical="top"/>
      <protection locked="0"/>
    </xf>
    <xf numFmtId="222" fontId="81" fillId="0" borderId="0"/>
    <xf numFmtId="222" fontId="81" fillId="0" borderId="0"/>
    <xf numFmtId="222" fontId="81" fillId="0" borderId="0"/>
    <xf numFmtId="222" fontId="81" fillId="0" borderId="0"/>
    <xf numFmtId="222" fontId="81" fillId="0" borderId="0"/>
    <xf numFmtId="222" fontId="81" fillId="0" borderId="0"/>
    <xf numFmtId="184" fontId="85" fillId="0" borderId="0" applyFont="0" applyFill="0" applyBorder="0" applyAlignment="0" applyProtection="0"/>
    <xf numFmtId="9" fontId="147" fillId="0" borderId="0" applyFont="0" applyFill="0" applyBorder="0" applyAlignment="0" applyProtection="0"/>
    <xf numFmtId="190" fontId="2" fillId="0" borderId="0" applyFill="0" applyBorder="0" applyProtection="0">
      <alignment horizontal="right"/>
    </xf>
    <xf numFmtId="257" fontId="24" fillId="0" borderId="0"/>
    <xf numFmtId="37" fontId="155" fillId="0" borderId="0" applyFont="0" applyFill="0" applyBorder="0" applyAlignment="0" applyProtection="0"/>
    <xf numFmtId="184" fontId="85" fillId="0" borderId="0" applyFill="0" applyBorder="0" applyAlignment="0"/>
    <xf numFmtId="177" fontId="155" fillId="0" borderId="0" applyFont="0" applyFill="0" applyBorder="0" applyAlignment="0" applyProtection="0"/>
    <xf numFmtId="39" fontId="155" fillId="0" borderId="0" applyFont="0" applyFill="0" applyBorder="0" applyAlignment="0" applyProtection="0"/>
    <xf numFmtId="37" fontId="123" fillId="0" borderId="0" applyFont="0" applyFill="0" applyBorder="0" applyAlignment="0" applyProtection="0"/>
    <xf numFmtId="39" fontId="123" fillId="0" borderId="0" applyFont="0" applyFill="0" applyBorder="0" applyAlignment="0" applyProtection="0"/>
    <xf numFmtId="283" fontId="81" fillId="0" borderId="0"/>
    <xf numFmtId="188" fontId="85" fillId="0" borderId="0"/>
    <xf numFmtId="188" fontId="165" fillId="0" borderId="0"/>
    <xf numFmtId="188" fontId="85" fillId="0" borderId="0"/>
    <xf numFmtId="288" fontId="2" fillId="0" borderId="0"/>
    <xf numFmtId="188" fontId="200" fillId="0" borderId="0" applyNumberFormat="0" applyAlignment="0">
      <alignment horizontal="left"/>
    </xf>
    <xf numFmtId="188" fontId="119" fillId="0" borderId="0" applyNumberFormat="0" applyAlignment="0"/>
    <xf numFmtId="188" fontId="0" fillId="0" borderId="17" applyNumberFormat="0" applyFont="0" applyFill="0" applyBorder="0" applyProtection="0">
      <alignment horizontal="centerContinuous"/>
    </xf>
    <xf numFmtId="188" fontId="0" fillId="0" borderId="1" applyNumberFormat="0" applyFont="0" applyFill="0" applyProtection="0">
      <alignment horizontal="centerContinuous"/>
    </xf>
    <xf numFmtId="188" fontId="184" fillId="29" borderId="0"/>
    <xf numFmtId="267" fontId="2" fillId="0" borderId="0">
      <alignment horizontal="center"/>
    </xf>
    <xf numFmtId="177" fontId="85" fillId="0" borderId="0" applyFont="0" applyFill="0" applyBorder="0" applyAlignment="0" applyProtection="0"/>
    <xf numFmtId="211" fontId="201" fillId="0" borderId="79">
      <protection locked="0"/>
    </xf>
    <xf numFmtId="25" fontId="123" fillId="0" borderId="0" applyFont="0" applyFill="0" applyBorder="0" applyAlignment="0" applyProtection="0"/>
    <xf numFmtId="204" fontId="155" fillId="0" borderId="0" applyFont="0" applyFill="0" applyBorder="0" applyAlignment="0" applyProtection="0"/>
    <xf numFmtId="221" fontId="155" fillId="0" borderId="0" applyFont="0" applyFill="0" applyBorder="0" applyAlignment="0" applyProtection="0"/>
    <xf numFmtId="257" fontId="81" fillId="0" borderId="0" applyFont="0" applyFill="0" applyBorder="0" applyAlignment="0" applyProtection="0"/>
    <xf numFmtId="253" fontId="123" fillId="0" borderId="0" applyFont="0" applyFill="0" applyBorder="0" applyAlignment="0" applyProtection="0"/>
    <xf numFmtId="287" fontId="81" fillId="0" borderId="0" applyFont="0" applyFill="0" applyBorder="0" applyAlignment="0" applyProtection="0"/>
    <xf numFmtId="266" fontId="24" fillId="0" borderId="0"/>
    <xf numFmtId="200" fontId="24" fillId="0" borderId="0" applyFont="0" applyFill="0" applyBorder="0" applyAlignment="0" applyProtection="0"/>
    <xf numFmtId="10" fontId="126" fillId="8" borderId="4" applyNumberFormat="0" applyBorder="0" applyAlignment="0" applyProtection="0"/>
    <xf numFmtId="204" fontId="0" fillId="0" borderId="0" applyFont="0" applyFill="0" applyBorder="0" applyAlignment="0" applyProtection="0"/>
    <xf numFmtId="221" fontId="0" fillId="0" borderId="0" applyFont="0" applyFill="0" applyBorder="0" applyAlignment="0" applyProtection="0"/>
    <xf numFmtId="188" fontId="24" fillId="0" borderId="0"/>
    <xf numFmtId="286" fontId="0" fillId="0" borderId="0" applyFont="0" applyFill="0" applyBorder="0" applyAlignment="0" applyProtection="0"/>
    <xf numFmtId="39" fontId="0" fillId="0" borderId="0"/>
    <xf numFmtId="270" fontId="0" fillId="0" borderId="0" applyFont="0" applyFill="0" applyBorder="0" applyAlignment="0" applyProtection="0"/>
    <xf numFmtId="188" fontId="175" fillId="70" borderId="76">
      <alignment horizontal="left"/>
    </xf>
    <xf numFmtId="177" fontId="81" fillId="0" borderId="0"/>
    <xf numFmtId="15" fontId="176" fillId="0" borderId="0"/>
    <xf numFmtId="275" fontId="177" fillId="0" borderId="0" applyFill="0" applyBorder="0">
      <alignment horizontal="right"/>
    </xf>
    <xf numFmtId="15" fontId="176" fillId="0" borderId="0"/>
    <xf numFmtId="207" fontId="175" fillId="0" borderId="0" applyFont="0" applyFill="0" applyBorder="0" applyAlignment="0" applyProtection="0">
      <alignment vertical="center"/>
    </xf>
    <xf numFmtId="268" fontId="81" fillId="0" borderId="0"/>
    <xf numFmtId="188" fontId="178" fillId="0" borderId="0">
      <protection locked="0"/>
    </xf>
    <xf numFmtId="187" fontId="81" fillId="0" borderId="0" applyFont="0" applyFill="0" applyBorder="0" applyAlignment="0" applyProtection="0"/>
    <xf numFmtId="200" fontId="81" fillId="0" borderId="0" applyFont="0" applyFill="0" applyBorder="0" applyAlignment="0" applyProtection="0"/>
    <xf numFmtId="188" fontId="178" fillId="0" borderId="0">
      <protection locked="0"/>
    </xf>
    <xf numFmtId="244" fontId="24" fillId="0" borderId="0"/>
    <xf numFmtId="211" fontId="135" fillId="0" borderId="0" applyNumberFormat="0"/>
    <xf numFmtId="188" fontId="0" fillId="0" borderId="70" applyNumberFormat="0" applyFont="0" applyFill="0" applyAlignment="0" applyProtection="0"/>
    <xf numFmtId="188" fontId="149" fillId="0" borderId="0" applyNumberFormat="0" applyFill="0" applyBorder="0" applyAlignment="0" applyProtection="0"/>
    <xf numFmtId="188" fontId="148" fillId="0" borderId="0">
      <protection locked="0"/>
    </xf>
    <xf numFmtId="184" fontId="85" fillId="0" borderId="0" applyFill="0" applyBorder="0" applyAlignment="0"/>
    <xf numFmtId="184" fontId="85" fillId="0" borderId="0" applyFill="0" applyBorder="0" applyAlignment="0"/>
    <xf numFmtId="212" fontId="85" fillId="0" borderId="0" applyFill="0" applyBorder="0" applyAlignment="0"/>
    <xf numFmtId="188" fontId="182" fillId="0" borderId="0" applyNumberFormat="0" applyAlignment="0">
      <alignment horizontal="left"/>
    </xf>
    <xf numFmtId="188" fontId="126" fillId="73" borderId="4"/>
    <xf numFmtId="39" fontId="81" fillId="0" borderId="0" applyFont="0" applyFill="0" applyBorder="0" applyAlignment="0" applyProtection="0"/>
    <xf numFmtId="188" fontId="2" fillId="0" borderId="0" applyFont="0" applyFill="0" applyBorder="0" applyAlignment="0" applyProtection="0"/>
    <xf numFmtId="188" fontId="81" fillId="0" borderId="0">
      <protection locked="0"/>
    </xf>
    <xf numFmtId="188" fontId="81" fillId="0" borderId="0"/>
    <xf numFmtId="191" fontId="81" fillId="0" borderId="0">
      <protection locked="0"/>
    </xf>
    <xf numFmtId="188" fontId="99" fillId="29" borderId="0" applyNumberFormat="0" applyBorder="0" applyAlignment="0" applyProtection="0">
      <alignment vertical="center"/>
    </xf>
    <xf numFmtId="191" fontId="81" fillId="0" borderId="0">
      <protection locked="0"/>
    </xf>
    <xf numFmtId="188" fontId="178" fillId="0" borderId="0">
      <protection locked="0"/>
    </xf>
    <xf numFmtId="188" fontId="183" fillId="0" borderId="0" applyNumberFormat="0" applyFill="0" applyBorder="0" applyAlignment="0" applyProtection="0">
      <alignment vertical="top"/>
      <protection locked="0"/>
    </xf>
    <xf numFmtId="254" fontId="41" fillId="0" borderId="0">
      <alignment horizontal="right"/>
    </xf>
    <xf numFmtId="188" fontId="81" fillId="0" borderId="0"/>
    <xf numFmtId="278" fontId="2" fillId="0" borderId="0" applyFont="0" applyFill="0" applyBorder="0" applyAlignment="0" applyProtection="0"/>
    <xf numFmtId="38" fontId="126" fillId="9" borderId="0" applyNumberFormat="0" applyBorder="0" applyAlignment="0" applyProtection="0"/>
    <xf numFmtId="280" fontId="81" fillId="74" borderId="4" applyNumberFormat="0" applyFont="0" applyAlignment="0"/>
    <xf numFmtId="188" fontId="185" fillId="0" borderId="0"/>
    <xf numFmtId="188" fontId="186" fillId="0" borderId="0">
      <alignment horizontal="left"/>
    </xf>
    <xf numFmtId="188" fontId="187" fillId="0" borderId="0" applyProtection="0">
      <alignment horizontal="right" vertical="top"/>
    </xf>
    <xf numFmtId="188" fontId="80" fillId="0" borderId="0" applyNumberFormat="0" applyFill="0"/>
    <xf numFmtId="188" fontId="80" fillId="0" borderId="0" applyFill="0" applyAlignment="0" applyProtection="0">
      <protection locked="0"/>
    </xf>
    <xf numFmtId="188" fontId="188" fillId="0" borderId="0" applyProtection="0"/>
    <xf numFmtId="188" fontId="113" fillId="0" borderId="0" applyProtection="0"/>
    <xf numFmtId="281" fontId="81" fillId="0" borderId="0" applyFont="0" applyFill="0" applyBorder="0" applyAlignment="0"/>
    <xf numFmtId="188" fontId="189" fillId="0" borderId="0" applyNumberFormat="0" applyFill="0" applyBorder="0" applyAlignment="0" applyProtection="0">
      <alignment vertical="top"/>
      <protection locked="0"/>
    </xf>
    <xf numFmtId="188" fontId="191" fillId="0" borderId="0" applyNumberFormat="0" applyFill="0" applyBorder="0" applyAlignment="0" applyProtection="0">
      <alignment vertical="top"/>
      <protection locked="0"/>
    </xf>
    <xf numFmtId="188" fontId="24" fillId="0" borderId="0" applyNumberFormat="0" applyFill="0" applyBorder="0" applyAlignment="0" applyProtection="0">
      <alignment vertical="top"/>
      <protection locked="0"/>
    </xf>
    <xf numFmtId="188" fontId="93" fillId="0" borderId="0" applyNumberFormat="0" applyFill="0" applyBorder="0" applyAlignment="0" applyProtection="0">
      <alignment vertical="top"/>
      <protection locked="0"/>
    </xf>
    <xf numFmtId="202" fontId="2" fillId="0" borderId="0" applyAlignment="0">
      <protection locked="0"/>
    </xf>
    <xf numFmtId="178" fontId="141" fillId="0" borderId="0"/>
    <xf numFmtId="273" fontId="141" fillId="0" borderId="0"/>
    <xf numFmtId="282" fontId="24" fillId="75" borderId="0"/>
    <xf numFmtId="188" fontId="196" fillId="0" borderId="0" applyNumberFormat="0"/>
    <xf numFmtId="188" fontId="132" fillId="76" borderId="0" applyNumberFormat="0" applyFont="0" applyBorder="0" applyAlignment="0" applyProtection="0">
      <alignment horizontal="right"/>
    </xf>
    <xf numFmtId="38" fontId="174" fillId="0" borderId="0"/>
    <xf numFmtId="38" fontId="132" fillId="0" borderId="0"/>
    <xf numFmtId="188" fontId="41" fillId="0" borderId="0"/>
    <xf numFmtId="188" fontId="41" fillId="0" borderId="0"/>
    <xf numFmtId="208" fontId="198" fillId="0" borderId="0" applyFont="0" applyFill="0" applyBorder="0" applyAlignment="0" applyProtection="0"/>
    <xf numFmtId="188" fontId="197" fillId="9" borderId="0"/>
    <xf numFmtId="188" fontId="2" fillId="0" borderId="0" applyNumberFormat="0" applyFont="0" applyFill="0" applyBorder="0" applyProtection="0">
      <alignment horizontal="left" vertical="center"/>
    </xf>
    <xf numFmtId="188" fontId="0" fillId="0" borderId="0" applyFont="0" applyFill="0">
      <alignment horizontal="fill"/>
    </xf>
    <xf numFmtId="177" fontId="85" fillId="0" borderId="0" applyFill="0" applyBorder="0" applyAlignment="0"/>
    <xf numFmtId="177" fontId="85" fillId="0" borderId="0" applyFill="0" applyBorder="0" applyAlignment="0"/>
    <xf numFmtId="282" fontId="24" fillId="77" borderId="0"/>
    <xf numFmtId="188" fontId="199" fillId="8" borderId="78">
      <alignment vertical="center"/>
    </xf>
    <xf numFmtId="227" fontId="81" fillId="0" borderId="0" applyFont="0" applyFill="0" applyBorder="0" applyAlignment="0" applyProtection="0"/>
    <xf numFmtId="276" fontId="24" fillId="0" borderId="0" applyFont="0" applyFill="0" applyBorder="0" applyAlignment="0" applyProtection="0"/>
    <xf numFmtId="205" fontId="24" fillId="0" borderId="0" applyFont="0" applyFill="0" applyBorder="0" applyAlignment="0" applyProtection="0"/>
    <xf numFmtId="188" fontId="81" fillId="0" borderId="0"/>
    <xf numFmtId="272" fontId="157" fillId="0" borderId="0" applyFont="0" applyFill="0" applyBorder="0" applyAlignment="0" applyProtection="0"/>
    <xf numFmtId="184" fontId="157" fillId="0" borderId="0" applyFont="0" applyFill="0" applyBorder="0" applyAlignment="0" applyProtection="0"/>
    <xf numFmtId="195" fontId="81" fillId="0" borderId="0" applyFont="0" applyFill="0" applyBorder="0" applyAlignment="0" applyProtection="0"/>
    <xf numFmtId="289" fontId="24" fillId="0" borderId="0" applyFont="0" applyFill="0" applyBorder="0" applyAlignment="0" applyProtection="0"/>
    <xf numFmtId="202" fontId="24" fillId="0" borderId="0" applyFont="0" applyFill="0" applyBorder="0" applyAlignment="0" applyProtection="0"/>
    <xf numFmtId="290" fontId="81" fillId="0" borderId="0" applyFont="0" applyFill="0" applyBorder="0" applyAlignment="0" applyProtection="0"/>
    <xf numFmtId="185" fontId="81" fillId="0" borderId="0" applyFont="0" applyFill="0" applyBorder="0" applyAlignment="0" applyProtection="0"/>
    <xf numFmtId="188" fontId="0" fillId="0" borderId="0">
      <alignment horizontal="centerContinuous"/>
    </xf>
    <xf numFmtId="188" fontId="0" fillId="0" borderId="0">
      <alignment horizontal="centerContinuous"/>
    </xf>
    <xf numFmtId="188" fontId="0" fillId="0" borderId="0">
      <alignment horizontal="centerContinuous"/>
    </xf>
    <xf numFmtId="188" fontId="0" fillId="0" borderId="0">
      <alignment horizontal="centerContinuous"/>
    </xf>
    <xf numFmtId="188" fontId="0" fillId="0" borderId="0">
      <alignment horizontal="centerContinuous"/>
    </xf>
    <xf numFmtId="188" fontId="0" fillId="0" borderId="0">
      <alignment horizontal="centerContinuous"/>
    </xf>
    <xf numFmtId="188" fontId="0" fillId="0" borderId="0">
      <alignment horizontal="centerContinuous"/>
    </xf>
    <xf numFmtId="188" fontId="0" fillId="0" borderId="0">
      <alignment horizontal="centerContinuous"/>
    </xf>
    <xf numFmtId="188" fontId="0" fillId="0" borderId="0">
      <alignment horizontal="centerContinuous"/>
    </xf>
    <xf numFmtId="188" fontId="0" fillId="0" borderId="0">
      <alignment horizontal="centerContinuous"/>
    </xf>
    <xf numFmtId="188" fontId="2" fillId="0" borderId="0"/>
    <xf numFmtId="188" fontId="197" fillId="9" borderId="0"/>
    <xf numFmtId="37" fontId="209" fillId="0" borderId="0"/>
    <xf numFmtId="188" fontId="119" fillId="0" borderId="0"/>
    <xf numFmtId="243" fontId="81" fillId="0" borderId="0"/>
    <xf numFmtId="39" fontId="24" fillId="0" borderId="0"/>
    <xf numFmtId="188" fontId="211" fillId="0" borderId="0"/>
    <xf numFmtId="236" fontId="164" fillId="0" borderId="0"/>
    <xf numFmtId="273" fontId="164" fillId="0" borderId="0"/>
    <xf numFmtId="176" fontId="164" fillId="0" borderId="0">
      <alignment horizontal="right"/>
    </xf>
    <xf numFmtId="188" fontId="81" fillId="0" borderId="0"/>
    <xf numFmtId="202" fontId="43" fillId="0" borderId="0"/>
    <xf numFmtId="270" fontId="81" fillId="0" borderId="52" applyFont="0" applyFill="0" applyBorder="0" applyAlignment="0" applyProtection="0">
      <protection locked="0"/>
    </xf>
    <xf numFmtId="188" fontId="99" fillId="29" borderId="0" applyNumberFormat="0" applyBorder="0" applyAlignment="0" applyProtection="0">
      <alignment vertical="center"/>
    </xf>
    <xf numFmtId="177" fontId="81" fillId="0" borderId="0" applyFont="0" applyFill="0" applyBorder="0" applyAlignment="0" applyProtection="0"/>
    <xf numFmtId="270" fontId="127" fillId="80" borderId="81" applyProtection="0">
      <alignment horizontal="right" vertical="center"/>
      <protection locked="0"/>
    </xf>
    <xf numFmtId="229" fontId="81" fillId="0" borderId="0" applyFont="0" applyFill="0" applyBorder="0" applyAlignment="0" applyProtection="0"/>
    <xf numFmtId="199" fontId="81" fillId="0" borderId="0" applyFont="0" applyFill="0" applyBorder="0" applyAlignment="0" applyProtection="0"/>
    <xf numFmtId="188" fontId="212" fillId="8" borderId="0">
      <alignment horizontal="right"/>
    </xf>
    <xf numFmtId="188" fontId="167" fillId="0" borderId="0" applyBorder="0">
      <alignment horizontal="centerContinuous"/>
    </xf>
    <xf numFmtId="188" fontId="213" fillId="0" borderId="0" applyBorder="0">
      <alignment horizontal="centerContinuous"/>
    </xf>
    <xf numFmtId="9" fontId="0" fillId="0" borderId="82" applyFont="0" applyFill="0" applyBorder="0" applyAlignment="0" applyProtection="0"/>
    <xf numFmtId="188" fontId="214" fillId="0" borderId="0" applyFill="0" applyBorder="0" applyProtection="0">
      <alignment horizontal="left"/>
    </xf>
    <xf numFmtId="188" fontId="215" fillId="0" borderId="0" applyFill="0" applyBorder="0" applyProtection="0">
      <alignment horizontal="left"/>
    </xf>
    <xf numFmtId="177" fontId="81" fillId="81" borderId="0" applyNumberFormat="0" applyFont="0" applyBorder="0" applyAlignment="0" applyProtection="0"/>
    <xf numFmtId="237" fontId="81" fillId="0" borderId="0" applyFont="0" applyFill="0" applyBorder="0" applyAlignment="0"/>
    <xf numFmtId="194" fontId="81" fillId="0" borderId="0" applyFont="0" applyFill="0" applyBorder="0" applyAlignment="0" applyProtection="0"/>
    <xf numFmtId="9" fontId="2" fillId="0" borderId="0" applyFont="0" applyFill="0" applyBorder="0" applyAlignment="0" applyProtection="0"/>
    <xf numFmtId="10" fontId="2" fillId="0" borderId="0" applyFont="0" applyFill="0" applyBorder="0" applyAlignment="0" applyProtection="0"/>
    <xf numFmtId="228" fontId="81" fillId="0" borderId="0" applyFont="0" applyFill="0" applyBorder="0" applyAlignment="0" applyProtection="0"/>
    <xf numFmtId="248" fontId="81" fillId="0" borderId="0" applyFont="0" applyFill="0" applyBorder="0" applyAlignment="0" applyProtection="0"/>
    <xf numFmtId="10" fontId="81" fillId="0" borderId="0" applyFont="0" applyFill="0" applyBorder="0" applyAlignment="0" applyProtection="0"/>
    <xf numFmtId="295" fontId="94" fillId="0" borderId="0" applyFont="0" applyFill="0" applyBorder="0" applyProtection="0">
      <alignment horizontal="right"/>
    </xf>
    <xf numFmtId="296" fontId="216" fillId="0" borderId="0" applyFont="0" applyFill="0" applyBorder="0" applyAlignment="0" applyProtection="0"/>
    <xf numFmtId="188" fontId="81" fillId="0" borderId="0"/>
    <xf numFmtId="188" fontId="0" fillId="0" borderId="0"/>
    <xf numFmtId="188" fontId="126" fillId="9" borderId="4"/>
    <xf numFmtId="188" fontId="140" fillId="82" borderId="0" applyNumberFormat="0" applyBorder="0" applyAlignment="0" applyProtection="0"/>
    <xf numFmtId="40" fontId="96" fillId="0" borderId="0" applyFont="0" applyFill="0" applyBorder="0" applyAlignment="0" applyProtection="0"/>
    <xf numFmtId="184" fontId="85" fillId="0" borderId="0" applyFill="0" applyBorder="0" applyAlignment="0"/>
    <xf numFmtId="177" fontId="85" fillId="0" borderId="0" applyFill="0" applyBorder="0" applyAlignment="0"/>
    <xf numFmtId="212" fontId="85" fillId="0" borderId="0" applyFill="0" applyBorder="0" applyAlignment="0"/>
    <xf numFmtId="177" fontId="85" fillId="0" borderId="0" applyFill="0" applyBorder="0" applyAlignment="0"/>
    <xf numFmtId="4" fontId="43" fillId="0" borderId="0">
      <alignment horizontal="right"/>
    </xf>
    <xf numFmtId="287" fontId="217" fillId="0" borderId="0"/>
    <xf numFmtId="188" fontId="176" fillId="0" borderId="0" applyNumberFormat="0" applyFont="0" applyFill="0" applyBorder="0" applyAlignment="0" applyProtection="0">
      <alignment horizontal="left"/>
    </xf>
    <xf numFmtId="15" fontId="176" fillId="0" borderId="0" applyFont="0" applyFill="0" applyBorder="0" applyAlignment="0" applyProtection="0"/>
    <xf numFmtId="4" fontId="176" fillId="0" borderId="0" applyFont="0" applyFill="0" applyBorder="0" applyAlignment="0" applyProtection="0"/>
    <xf numFmtId="188" fontId="181" fillId="0" borderId="17">
      <alignment horizontal="center"/>
    </xf>
    <xf numFmtId="3" fontId="176" fillId="0" borderId="0" applyFont="0" applyFill="0" applyBorder="0" applyAlignment="0" applyProtection="0"/>
    <xf numFmtId="188" fontId="176" fillId="83" borderId="0" applyNumberFormat="0" applyFont="0" applyBorder="0" applyAlignment="0" applyProtection="0"/>
    <xf numFmtId="188" fontId="218" fillId="0" borderId="83"/>
    <xf numFmtId="188" fontId="175" fillId="9" borderId="0"/>
    <xf numFmtId="210" fontId="102" fillId="0" borderId="0" applyFont="0" applyFill="0" applyBorder="0" applyAlignment="0" applyProtection="0">
      <alignment horizontal="right"/>
    </xf>
    <xf numFmtId="188" fontId="175" fillId="70" borderId="0"/>
    <xf numFmtId="184" fontId="81" fillId="0" borderId="0" applyFont="0" applyFill="0" applyBorder="0" applyAlignment="0" applyProtection="0"/>
    <xf numFmtId="4" fontId="219" fillId="0" borderId="0">
      <alignment horizontal="right"/>
    </xf>
    <xf numFmtId="188" fontId="24" fillId="0" borderId="0"/>
    <xf numFmtId="298" fontId="24" fillId="0" borderId="0" applyNumberFormat="0" applyFill="0" applyBorder="0" applyAlignment="0" applyProtection="0">
      <alignment horizontal="left"/>
    </xf>
    <xf numFmtId="187" fontId="2" fillId="0" borderId="0" applyFont="0" applyFill="0" applyBorder="0" applyAlignment="0" applyProtection="0"/>
    <xf numFmtId="188" fontId="220" fillId="70" borderId="0"/>
    <xf numFmtId="188" fontId="81" fillId="0" borderId="0"/>
    <xf numFmtId="188" fontId="81" fillId="0" borderId="0"/>
    <xf numFmtId="188" fontId="5" fillId="0" borderId="66">
      <alignment horizontal="centerContinuous"/>
    </xf>
    <xf numFmtId="188" fontId="119" fillId="0" borderId="66">
      <alignment horizontal="centerContinuous"/>
    </xf>
    <xf numFmtId="188" fontId="2" fillId="84" borderId="0" applyNumberFormat="0" applyFont="0" applyBorder="0" applyAlignment="0" applyProtection="0"/>
    <xf numFmtId="188" fontId="221" fillId="29" borderId="0" applyNumberFormat="0" applyBorder="0" applyAlignment="0" applyProtection="0">
      <alignment vertical="center"/>
    </xf>
    <xf numFmtId="188" fontId="222" fillId="85" borderId="0" applyNumberFormat="0"/>
    <xf numFmtId="188" fontId="99" fillId="29" borderId="0" applyNumberFormat="0" applyBorder="0" applyAlignment="0" applyProtection="0">
      <alignment vertical="center"/>
    </xf>
    <xf numFmtId="200" fontId="126" fillId="0" borderId="84"/>
    <xf numFmtId="230" fontId="122" fillId="0" borderId="7">
      <alignment horizontal="justify" vertical="top" wrapText="1"/>
    </xf>
    <xf numFmtId="188" fontId="205" fillId="78" borderId="10">
      <protection locked="0"/>
    </xf>
    <xf numFmtId="188" fontId="157" fillId="0" borderId="0"/>
    <xf numFmtId="188" fontId="179" fillId="70" borderId="0"/>
    <xf numFmtId="188" fontId="0" fillId="0" borderId="0"/>
    <xf numFmtId="188" fontId="5" fillId="0" borderId="0">
      <alignment vertical="center"/>
    </xf>
    <xf numFmtId="188" fontId="203" fillId="0" borderId="4">
      <alignment horizontal="center"/>
    </xf>
    <xf numFmtId="188" fontId="85" fillId="0" borderId="0">
      <protection locked="0"/>
    </xf>
    <xf numFmtId="188" fontId="203" fillId="0" borderId="0">
      <alignment horizontal="center" vertical="center"/>
    </xf>
    <xf numFmtId="188" fontId="202" fillId="0" borderId="80"/>
    <xf numFmtId="40" fontId="204" fillId="0" borderId="0" applyBorder="0">
      <alignment horizontal="right"/>
    </xf>
    <xf numFmtId="188" fontId="205" fillId="78" borderId="10">
      <protection locked="0"/>
    </xf>
    <xf numFmtId="232" fontId="24" fillId="0" borderId="0" applyFont="0" applyFill="0" applyBorder="0" applyAlignment="0" applyProtection="0"/>
    <xf numFmtId="202" fontId="43" fillId="0" borderId="0"/>
    <xf numFmtId="202" fontId="43" fillId="0" borderId="0"/>
    <xf numFmtId="202" fontId="43" fillId="0" borderId="0"/>
    <xf numFmtId="202" fontId="43" fillId="0" borderId="0"/>
    <xf numFmtId="202" fontId="43" fillId="0" borderId="0"/>
    <xf numFmtId="188" fontId="205" fillId="78" borderId="10">
      <protection locked="0"/>
    </xf>
    <xf numFmtId="202" fontId="43" fillId="0" borderId="0"/>
    <xf numFmtId="202" fontId="43" fillId="0" borderId="0"/>
    <xf numFmtId="188" fontId="206" fillId="0" borderId="0" applyFill="0" applyBorder="0" applyProtection="0">
      <alignment horizontal="center" vertical="center"/>
    </xf>
    <xf numFmtId="188" fontId="206" fillId="0" borderId="0" applyFill="0" applyBorder="0" applyProtection="0"/>
    <xf numFmtId="188" fontId="175" fillId="70" borderId="0"/>
    <xf numFmtId="231" fontId="81" fillId="0" borderId="0" applyFill="0" applyBorder="0" applyAlignment="0"/>
    <xf numFmtId="198" fontId="81" fillId="0" borderId="0" applyFill="0" applyBorder="0" applyAlignment="0"/>
    <xf numFmtId="294" fontId="81" fillId="0" borderId="0" applyFont="0" applyFill="0" applyBorder="0" applyAlignment="0" applyProtection="0"/>
    <xf numFmtId="188" fontId="101" fillId="70" borderId="0" applyNumberFormat="0" applyBorder="0" applyAlignment="0" applyProtection="0">
      <alignment vertical="center"/>
    </xf>
    <xf numFmtId="188" fontId="47" fillId="0" borderId="0">
      <alignment horizontal="center"/>
    </xf>
    <xf numFmtId="252" fontId="2" fillId="0" borderId="0" applyFont="0" applyFill="0" applyBorder="0" applyAlignment="0" applyProtection="0"/>
    <xf numFmtId="220" fontId="2" fillId="0" borderId="0" applyFont="0" applyFill="0" applyBorder="0" applyAlignment="0" applyProtection="0"/>
    <xf numFmtId="188" fontId="99" fillId="79" borderId="0" applyNumberFormat="0" applyBorder="0" applyAlignment="0" applyProtection="0">
      <alignment vertical="center"/>
    </xf>
    <xf numFmtId="188" fontId="0" fillId="0" borderId="1" applyNumberFormat="0" applyFont="0" applyFill="0" applyAlignment="0" applyProtection="0">
      <alignment horizontal="center"/>
    </xf>
    <xf numFmtId="188" fontId="0" fillId="0" borderId="1" applyNumberFormat="0" applyFont="0" applyFill="0" applyProtection="0">
      <alignment horizontal="centerContinuous"/>
    </xf>
    <xf numFmtId="188" fontId="207" fillId="29" borderId="0" applyNumberFormat="0" applyBorder="0" applyAlignment="0" applyProtection="0">
      <alignment vertical="center"/>
    </xf>
    <xf numFmtId="188" fontId="0" fillId="0" borderId="1" applyNumberFormat="0" applyFont="0" applyFill="0" applyProtection="0">
      <alignment horizontal="centerContinuous"/>
    </xf>
    <xf numFmtId="9" fontId="208" fillId="0" borderId="0" applyNumberFormat="0" applyFill="0" applyBorder="0" applyAlignment="0">
      <protection locked="0"/>
    </xf>
    <xf numFmtId="291" fontId="2" fillId="0" borderId="0" applyFont="0" applyFill="0" applyBorder="0" applyAlignment="0" applyProtection="0"/>
    <xf numFmtId="188" fontId="153" fillId="0" borderId="0" applyNumberFormat="0" applyFont="0" applyFill="0" applyBorder="0" applyProtection="0">
      <alignment horizontal="center" vertical="center" wrapText="1"/>
    </xf>
    <xf numFmtId="9" fontId="81" fillId="0" borderId="0" applyFont="0" applyFill="0" applyBorder="0" applyAlignment="0" applyProtection="0"/>
    <xf numFmtId="250" fontId="94" fillId="0" borderId="0"/>
    <xf numFmtId="249" fontId="94" fillId="0" borderId="0" applyFont="0" applyFill="0" applyBorder="0" applyProtection="0">
      <alignment horizontal="right"/>
    </xf>
    <xf numFmtId="187" fontId="126" fillId="0" borderId="25" applyFill="0" applyBorder="0" applyAlignment="0" applyProtection="0"/>
    <xf numFmtId="9" fontId="210" fillId="0" borderId="0" applyFont="0" applyFill="0" applyBorder="0" applyAlignment="0" applyProtection="0"/>
    <xf numFmtId="188" fontId="0" fillId="0" borderId="0"/>
    <xf numFmtId="188" fontId="12" fillId="0" borderId="0"/>
    <xf numFmtId="199" fontId="0" fillId="0" borderId="0" applyFont="0" applyFill="0" applyBorder="0" applyAlignment="0" applyProtection="0"/>
    <xf numFmtId="229" fontId="0" fillId="0" borderId="0" applyFont="0" applyFill="0" applyBorder="0" applyAlignment="0" applyProtection="0"/>
    <xf numFmtId="187" fontId="81" fillId="0" borderId="0" applyFont="0" applyFill="0" applyBorder="0" applyAlignment="0" applyProtection="0"/>
    <xf numFmtId="9" fontId="0" fillId="0" borderId="0" applyFont="0" applyFill="0" applyBorder="0" applyAlignment="0" applyProtection="0"/>
    <xf numFmtId="199" fontId="81" fillId="0" borderId="0" applyFont="0" applyFill="0" applyBorder="0" applyAlignment="0" applyProtection="0"/>
    <xf numFmtId="9" fontId="24" fillId="0" borderId="0" applyFont="0" applyFill="0" applyBorder="0" applyAlignment="0" applyProtection="0"/>
    <xf numFmtId="9" fontId="147"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alignment vertical="center"/>
    </xf>
    <xf numFmtId="188" fontId="99" fillId="29" borderId="0" applyNumberFormat="0" applyBorder="0" applyAlignment="0" applyProtection="0">
      <alignment vertical="center"/>
    </xf>
    <xf numFmtId="9" fontId="24" fillId="0" borderId="0" applyFont="0" applyFill="0" applyBorder="0" applyAlignment="0" applyProtection="0"/>
    <xf numFmtId="187" fontId="81" fillId="0" borderId="0" applyFont="0" applyFill="0" applyBorder="0" applyAlignment="0" applyProtection="0"/>
    <xf numFmtId="9" fontId="0" fillId="0" borderId="0" applyFont="0" applyFill="0" applyBorder="0" applyAlignment="0" applyProtection="0"/>
    <xf numFmtId="9" fontId="147" fillId="0" borderId="0" applyFont="0" applyFill="0" applyBorder="0" applyAlignment="0" applyProtection="0">
      <alignment vertical="center"/>
    </xf>
    <xf numFmtId="271" fontId="144" fillId="0" borderId="0" applyFont="0" applyFill="0" applyBorder="0" applyAlignment="0" applyProtection="0"/>
    <xf numFmtId="188" fontId="81" fillId="0" borderId="7" applyNumberFormat="0" applyFill="0" applyProtection="0">
      <alignment horizontal="right"/>
    </xf>
    <xf numFmtId="188" fontId="223" fillId="0" borderId="7" applyNumberFormat="0" applyFill="0" applyProtection="0">
      <alignment horizontal="center"/>
    </xf>
    <xf numFmtId="188" fontId="101" fillId="30" borderId="0" applyNumberFormat="0" applyBorder="0" applyAlignment="0" applyProtection="0">
      <alignment vertical="center"/>
    </xf>
    <xf numFmtId="188" fontId="224" fillId="0" borderId="0" applyNumberFormat="0" applyFill="0" applyBorder="0" applyAlignment="0" applyProtection="0"/>
    <xf numFmtId="188" fontId="225" fillId="0" borderId="6" applyNumberFormat="0" applyFill="0" applyProtection="0">
      <alignment horizont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226"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227" fillId="86" borderId="0" applyNumberFormat="0" applyBorder="0" applyAlignment="0" applyProtection="0"/>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228"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101" fillId="30" borderId="0" applyNumberFormat="0" applyBorder="0" applyAlignment="0" applyProtection="0">
      <alignment vertical="center"/>
    </xf>
    <xf numFmtId="188" fontId="24" fillId="0" borderId="0"/>
    <xf numFmtId="188" fontId="82" fillId="0" borderId="0">
      <alignment vertical="center"/>
    </xf>
    <xf numFmtId="188" fontId="82" fillId="0" borderId="0">
      <alignment vertical="center"/>
    </xf>
    <xf numFmtId="188" fontId="147" fillId="0" borderId="0">
      <alignment vertical="center"/>
    </xf>
    <xf numFmtId="188" fontId="147" fillId="0" borderId="0">
      <alignment vertical="center"/>
    </xf>
    <xf numFmtId="188" fontId="147" fillId="0" borderId="0">
      <alignment vertical="center"/>
    </xf>
    <xf numFmtId="188" fontId="9" fillId="0" borderId="0">
      <alignment vertical="center"/>
    </xf>
    <xf numFmtId="188" fontId="147" fillId="0" borderId="0">
      <alignment vertical="center"/>
    </xf>
    <xf numFmtId="188" fontId="0" fillId="0" borderId="0"/>
    <xf numFmtId="188" fontId="24" fillId="0" borderId="0"/>
    <xf numFmtId="188" fontId="24" fillId="0" borderId="0">
      <alignment vertical="center"/>
    </xf>
    <xf numFmtId="188" fontId="5" fillId="0" borderId="0">
      <alignment vertical="center"/>
    </xf>
    <xf numFmtId="188" fontId="9" fillId="0" borderId="0">
      <alignment vertical="center"/>
    </xf>
    <xf numFmtId="188" fontId="0" fillId="0" borderId="0" applyNumberFormat="0" applyFill="0" applyBorder="0" applyAlignment="0" applyProtection="0"/>
    <xf numFmtId="188" fontId="24" fillId="0" borderId="0"/>
    <xf numFmtId="188" fontId="76" fillId="0" borderId="0">
      <alignment vertical="center"/>
    </xf>
    <xf numFmtId="188" fontId="82" fillId="0" borderId="0">
      <alignment vertical="center"/>
    </xf>
    <xf numFmtId="188" fontId="24" fillId="0" borderId="0">
      <alignment vertical="top"/>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24" fillId="0" borderId="0"/>
    <xf numFmtId="188" fontId="81" fillId="0" borderId="0"/>
    <xf numFmtId="188" fontId="46" fillId="0" borderId="0">
      <protection locked="0"/>
    </xf>
    <xf numFmtId="188" fontId="46" fillId="0" borderId="0">
      <protection locked="0"/>
    </xf>
    <xf numFmtId="188" fontId="99" fillId="29" borderId="0" applyNumberFormat="0" applyBorder="0" applyAlignment="0" applyProtection="0">
      <alignment vertical="center"/>
    </xf>
    <xf numFmtId="188" fontId="46" fillId="0" borderId="0">
      <protection locked="0"/>
    </xf>
    <xf numFmtId="188" fontId="46" fillId="0" borderId="0">
      <protection locked="0"/>
    </xf>
    <xf numFmtId="188" fontId="46" fillId="0" borderId="0">
      <protection locked="0"/>
    </xf>
    <xf numFmtId="188" fontId="46" fillId="0" borderId="0">
      <protection locked="0"/>
    </xf>
    <xf numFmtId="188" fontId="24" fillId="0" borderId="0"/>
    <xf numFmtId="188" fontId="46" fillId="0" borderId="0">
      <protection locked="0"/>
    </xf>
    <xf numFmtId="188" fontId="46" fillId="0" borderId="0">
      <protection locked="0"/>
    </xf>
    <xf numFmtId="188" fontId="46" fillId="0" borderId="0">
      <protection locked="0"/>
    </xf>
    <xf numFmtId="188" fontId="46" fillId="0" borderId="0">
      <protection locked="0"/>
    </xf>
    <xf numFmtId="188" fontId="24" fillId="0" borderId="0"/>
    <xf numFmtId="188" fontId="24" fillId="0" borderId="0"/>
    <xf numFmtId="188" fontId="24" fillId="0" borderId="0"/>
    <xf numFmtId="188" fontId="24" fillId="0" borderId="0"/>
    <xf numFmtId="188" fontId="0" fillId="0" borderId="0"/>
    <xf numFmtId="188" fontId="24" fillId="0" borderId="0"/>
    <xf numFmtId="188" fontId="24" fillId="0" borderId="0"/>
    <xf numFmtId="188" fontId="24" fillId="0" borderId="0"/>
    <xf numFmtId="188" fontId="0" fillId="0" borderId="0" applyNumberFormat="0" applyFill="0" applyBorder="0" applyAlignment="0" applyProtection="0"/>
    <xf numFmtId="188" fontId="24" fillId="0" borderId="0"/>
    <xf numFmtId="188" fontId="82" fillId="0" borderId="0">
      <alignment vertical="center"/>
    </xf>
    <xf numFmtId="188" fontId="82" fillId="0" borderId="0">
      <alignment vertical="center"/>
    </xf>
    <xf numFmtId="188" fontId="24" fillId="0" borderId="0"/>
    <xf numFmtId="188" fontId="24" fillId="0" borderId="0"/>
    <xf numFmtId="188" fontId="0" fillId="0" borderId="0" applyNumberFormat="0" applyFill="0" applyBorder="0" applyAlignment="0" applyProtection="0"/>
    <xf numFmtId="188" fontId="81" fillId="0" borderId="0"/>
    <xf numFmtId="188" fontId="81" fillId="0" borderId="0"/>
    <xf numFmtId="188" fontId="24" fillId="0" borderId="0"/>
    <xf numFmtId="188" fontId="24" fillId="0" borderId="0"/>
    <xf numFmtId="188" fontId="81" fillId="0" borderId="0"/>
    <xf numFmtId="188" fontId="24" fillId="0" borderId="0"/>
    <xf numFmtId="188" fontId="24" fillId="0" borderId="0"/>
    <xf numFmtId="188" fontId="24" fillId="0" borderId="0"/>
    <xf numFmtId="188" fontId="0" fillId="0" borderId="0" applyBorder="0"/>
    <xf numFmtId="188" fontId="24" fillId="0" borderId="0"/>
    <xf numFmtId="188" fontId="24" fillId="0" borderId="0"/>
    <xf numFmtId="38" fontId="96" fillId="0" borderId="0" applyFont="0" applyFill="0" applyBorder="0" applyAlignment="0" applyProtection="0"/>
    <xf numFmtId="188" fontId="81" fillId="0" borderId="0"/>
    <xf numFmtId="188" fontId="24" fillId="0" borderId="0"/>
    <xf numFmtId="188" fontId="81" fillId="0" borderId="0">
      <alignment vertical="top"/>
    </xf>
    <xf numFmtId="188" fontId="0" fillId="0" borderId="0"/>
    <xf numFmtId="188" fontId="229" fillId="0" borderId="0" applyNumberFormat="0" applyFill="0" applyBorder="0" applyAlignment="0" applyProtection="0">
      <alignment vertical="top"/>
      <protection locked="0"/>
    </xf>
    <xf numFmtId="188" fontId="230" fillId="0" borderId="0" applyNumberFormat="0" applyFill="0" applyBorder="0" applyAlignment="0" applyProtection="0">
      <alignment vertical="top"/>
      <protection locked="0"/>
    </xf>
    <xf numFmtId="188" fontId="230" fillId="0" borderId="0" applyNumberFormat="0" applyFill="0" applyBorder="0" applyAlignment="0" applyProtection="0">
      <alignment vertical="top"/>
      <protection locked="0"/>
    </xf>
    <xf numFmtId="188" fontId="93" fillId="0" borderId="0" applyNumberFormat="0" applyFill="0" applyBorder="0" applyAlignment="0" applyProtection="0">
      <alignment vertical="top"/>
      <protection locked="0"/>
    </xf>
    <xf numFmtId="188" fontId="93" fillId="0" borderId="0" applyNumberFormat="0" applyFill="0" applyBorder="0" applyAlignment="0" applyProtection="0">
      <alignment vertical="top"/>
      <protection locked="0"/>
    </xf>
    <xf numFmtId="188" fontId="24" fillId="0" borderId="0" applyNumberFormat="0" applyFill="0" applyBorder="0" applyAlignment="0" applyProtection="0"/>
    <xf numFmtId="188" fontId="206" fillId="0" borderId="0" applyNumberFormat="0" applyFill="0" applyBorder="0" applyAlignment="0" applyProtection="0"/>
    <xf numFmtId="188" fontId="4" fillId="0" borderId="0" applyFill="0" applyBorder="0" applyAlignment="0"/>
    <xf numFmtId="188" fontId="4" fillId="0" borderId="0" applyFill="0" applyBorder="0" applyAlignment="0"/>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231" fillId="29" borderId="0" applyNumberFormat="0" applyBorder="0" applyAlignment="0" applyProtection="0">
      <alignment vertical="center"/>
    </xf>
    <xf numFmtId="188" fontId="221" fillId="29" borderId="0" applyNumberFormat="0" applyBorder="0" applyAlignment="0" applyProtection="0">
      <alignment vertical="center"/>
    </xf>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221" fillId="69" borderId="0" applyNumberFormat="0" applyBorder="0" applyAlignment="0" applyProtection="0"/>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188" fontId="99" fillId="29" borderId="0" applyNumberFormat="0" applyBorder="0" applyAlignment="0" applyProtection="0">
      <alignment vertical="center"/>
    </xf>
    <xf numFmtId="200" fontId="24" fillId="0" borderId="0" applyFont="0" applyFill="0" applyBorder="0" applyAlignment="0" applyProtection="0">
      <alignment vertical="center"/>
    </xf>
    <xf numFmtId="188" fontId="99" fillId="29" borderId="0" applyNumberFormat="0" applyBorder="0" applyAlignment="0" applyProtection="0">
      <alignment vertical="center"/>
    </xf>
    <xf numFmtId="279" fontId="24" fillId="0" borderId="0" applyFont="0" applyFill="0" applyBorder="0" applyAlignment="0" applyProtection="0">
      <alignment vertical="center"/>
    </xf>
    <xf numFmtId="247" fontId="81" fillId="0" borderId="0" applyFont="0" applyFill="0" applyBorder="0" applyAlignment="0" applyProtection="0"/>
    <xf numFmtId="279" fontId="24" fillId="0" borderId="0" applyFont="0" applyFill="0" applyBorder="0" applyAlignment="0" applyProtection="0"/>
    <xf numFmtId="247" fontId="81" fillId="0" borderId="0" applyFont="0" applyFill="0" applyBorder="0" applyAlignment="0" applyProtection="0"/>
    <xf numFmtId="299" fontId="129" fillId="0" borderId="0" applyFont="0" applyFill="0" applyBorder="0" applyAlignment="0" applyProtection="0"/>
    <xf numFmtId="188" fontId="225" fillId="0" borderId="6" applyNumberFormat="0" applyFill="0" applyProtection="0">
      <alignment horizontal="left"/>
    </xf>
    <xf numFmtId="300" fontId="81" fillId="0" borderId="0" applyFont="0" applyFill="0" applyBorder="0" applyAlignment="0" applyProtection="0"/>
    <xf numFmtId="271" fontId="198" fillId="0" borderId="0" applyFont="0" applyFill="0" applyBorder="0" applyAlignment="0" applyProtection="0"/>
    <xf numFmtId="299" fontId="0" fillId="0" borderId="0" applyFont="0" applyFill="0" applyBorder="0" applyAlignment="0" applyProtection="0"/>
    <xf numFmtId="179" fontId="0" fillId="0" borderId="0" applyFont="0" applyFill="0" applyBorder="0" applyAlignment="0" applyProtection="0"/>
    <xf numFmtId="188" fontId="172" fillId="0" borderId="0"/>
    <xf numFmtId="187" fontId="2" fillId="0" borderId="0" applyFont="0" applyFill="0" applyBorder="0" applyAlignment="0" applyProtection="0"/>
    <xf numFmtId="187" fontId="81" fillId="0" borderId="0" applyFont="0" applyFill="0" applyBorder="0" applyAlignment="0" applyProtection="0"/>
    <xf numFmtId="200" fontId="81" fillId="0" borderId="0" applyFont="0" applyFill="0" applyBorder="0" applyAlignment="0" applyProtection="0"/>
    <xf numFmtId="200" fontId="81" fillId="0" borderId="0" applyFont="0" applyFill="0" applyBorder="0" applyAlignment="0" applyProtection="0"/>
    <xf numFmtId="200" fontId="82" fillId="0" borderId="0" applyFont="0" applyFill="0" applyBorder="0" applyAlignment="0" applyProtection="0">
      <alignment vertical="center"/>
    </xf>
    <xf numFmtId="200" fontId="0" fillId="0" borderId="0" applyFont="0" applyFill="0" applyBorder="0" applyAlignment="0" applyProtection="0">
      <alignment vertical="center"/>
    </xf>
    <xf numFmtId="302" fontId="24" fillId="0" borderId="0" applyFont="0" applyFill="0" applyBorder="0" applyAlignment="0" applyProtection="0"/>
    <xf numFmtId="302" fontId="24" fillId="0" borderId="0" applyFont="0" applyFill="0" applyBorder="0" applyAlignment="0" applyProtection="0"/>
    <xf numFmtId="285" fontId="24" fillId="0" borderId="0" applyFont="0" applyFill="0" applyBorder="0" applyAlignment="0" applyProtection="0"/>
    <xf numFmtId="199" fontId="24" fillId="0" borderId="0" applyFont="0" applyFill="0" applyBorder="0" applyAlignment="0" applyProtection="0"/>
    <xf numFmtId="200" fontId="24" fillId="0" borderId="0" applyFont="0" applyFill="0" applyBorder="0" applyAlignment="0" applyProtection="0"/>
    <xf numFmtId="199" fontId="24" fillId="0" borderId="0" applyFont="0" applyFill="0" applyBorder="0" applyAlignment="0" applyProtection="0"/>
    <xf numFmtId="200" fontId="24" fillId="0" borderId="0" applyFont="0" applyFill="0" applyBorder="0" applyAlignment="0" applyProtection="0"/>
    <xf numFmtId="200" fontId="147" fillId="0" borderId="0" applyFont="0" applyFill="0" applyBorder="0" applyAlignment="0" applyProtection="0"/>
    <xf numFmtId="199" fontId="24" fillId="0" borderId="0" applyFont="0" applyFill="0" applyBorder="0" applyAlignment="0" applyProtection="0"/>
    <xf numFmtId="200" fontId="24" fillId="0" borderId="0" applyFont="0" applyFill="0" applyBorder="0" applyAlignment="0" applyProtection="0"/>
    <xf numFmtId="200" fontId="0" fillId="0" borderId="0" applyFont="0" applyFill="0" applyBorder="0" applyAlignment="0" applyProtection="0"/>
    <xf numFmtId="200" fontId="24" fillId="0" borderId="0" applyFont="0" applyFill="0" applyBorder="0" applyAlignment="0" applyProtection="0"/>
    <xf numFmtId="200" fontId="81" fillId="0" borderId="0" applyFont="0" applyFill="0" applyBorder="0" applyAlignment="0" applyProtection="0">
      <alignment vertical="center"/>
    </xf>
    <xf numFmtId="200" fontId="0" fillId="0" borderId="0" applyFont="0" applyFill="0" applyBorder="0" applyAlignment="0" applyProtection="0"/>
    <xf numFmtId="200" fontId="81" fillId="0" borderId="0" applyFont="0" applyFill="0" applyBorder="0" applyAlignment="0" applyProtection="0">
      <alignment vertical="center"/>
    </xf>
    <xf numFmtId="200" fontId="81" fillId="0" borderId="0" applyFont="0" applyFill="0" applyBorder="0" applyAlignment="0" applyProtection="0"/>
    <xf numFmtId="187" fontId="0" fillId="0" borderId="0" applyFont="0" applyFill="0" applyBorder="0" applyAlignment="0" applyProtection="0">
      <alignment vertical="center"/>
    </xf>
    <xf numFmtId="188" fontId="232" fillId="0" borderId="0"/>
    <xf numFmtId="188" fontId="140" fillId="87" borderId="0" applyNumberFormat="0" applyBorder="0" applyAlignment="0" applyProtection="0"/>
    <xf numFmtId="216" fontId="81" fillId="0" borderId="6" applyFill="0" applyProtection="0">
      <alignment horizontal="right"/>
    </xf>
    <xf numFmtId="188" fontId="81" fillId="0" borderId="7" applyNumberFormat="0" applyFill="0" applyProtection="0">
      <alignment horizontal="left"/>
    </xf>
    <xf numFmtId="262" fontId="153" fillId="0" borderId="0" applyFont="0" applyFill="0" applyBorder="0" applyAlignment="0" applyProtection="0"/>
    <xf numFmtId="188" fontId="0" fillId="0" borderId="0"/>
    <xf numFmtId="188" fontId="81" fillId="0" borderId="0"/>
    <xf numFmtId="188" fontId="81" fillId="0" borderId="0">
      <alignment vertical="top"/>
    </xf>
    <xf numFmtId="188" fontId="96" fillId="0" borderId="0" applyFont="0" applyFill="0" applyBorder="0" applyAlignment="0" applyProtection="0"/>
    <xf numFmtId="40" fontId="144" fillId="0" borderId="0" applyFont="0" applyFill="0" applyBorder="0" applyAlignment="0" applyProtection="0"/>
    <xf numFmtId="229" fontId="81" fillId="0" borderId="4" applyNumberFormat="0"/>
    <xf numFmtId="188" fontId="233" fillId="0" borderId="0"/>
    <xf numFmtId="188" fontId="134" fillId="0" borderId="0" applyFont="0" applyFill="0" applyBorder="0" applyAlignment="0" applyProtection="0"/>
    <xf numFmtId="188" fontId="134" fillId="0" borderId="0" applyFont="0" applyFill="0" applyBorder="0" applyAlignment="0" applyProtection="0"/>
    <xf numFmtId="188" fontId="134" fillId="0" borderId="0" applyFont="0" applyFill="0" applyBorder="0" applyAlignment="0" applyProtection="0"/>
    <xf numFmtId="188" fontId="134" fillId="0" borderId="0" applyFont="0" applyFill="0" applyBorder="0" applyAlignment="0" applyProtection="0"/>
    <xf numFmtId="188" fontId="134" fillId="0" borderId="0"/>
  </cellStyleXfs>
  <cellXfs count="905">
    <xf numFmtId="188" fontId="0" fillId="0" borderId="0" xfId="0" applyAlignment="1">
      <alignment vertical="center"/>
    </xf>
    <xf numFmtId="242" fontId="1" fillId="0" borderId="0" xfId="0" applyNumberFormat="1" applyFont="1" applyAlignment="1">
      <alignment vertical="center"/>
    </xf>
    <xf numFmtId="242" fontId="2" fillId="0" borderId="0" xfId="0" applyNumberFormat="1" applyFont="1" applyAlignment="1">
      <alignment horizontal="center" vertical="center"/>
    </xf>
    <xf numFmtId="242" fontId="2" fillId="0" borderId="0" xfId="0" applyNumberFormat="1" applyFont="1" applyAlignment="1">
      <alignment vertical="center"/>
    </xf>
    <xf numFmtId="188" fontId="3" fillId="0" borderId="0" xfId="1336" applyFont="1" applyAlignment="1" applyProtection="1">
      <alignment vertical="center"/>
      <protection hidden="1"/>
    </xf>
    <xf numFmtId="242" fontId="1" fillId="0" borderId="0" xfId="0" applyNumberFormat="1" applyFont="1" applyAlignment="1">
      <alignment horizontal="center" vertical="center" wrapText="1"/>
    </xf>
    <xf numFmtId="242" fontId="1" fillId="0" borderId="0" xfId="0" applyNumberFormat="1" applyFont="1" applyAlignment="1">
      <alignment horizontal="center" vertical="center"/>
    </xf>
    <xf numFmtId="242" fontId="2" fillId="0" borderId="0" xfId="0" applyNumberFormat="1" applyFont="1" applyAlignment="1">
      <alignment horizontal="left" vertical="center"/>
    </xf>
    <xf numFmtId="242" fontId="2" fillId="0" borderId="1" xfId="0" applyNumberFormat="1" applyFont="1" applyBorder="1" applyAlignment="1">
      <alignment horizontal="left" vertical="center"/>
    </xf>
    <xf numFmtId="242" fontId="2" fillId="0" borderId="2" xfId="0" applyNumberFormat="1" applyFont="1" applyBorder="1" applyAlignment="1">
      <alignment horizontal="center" vertical="center"/>
    </xf>
    <xf numFmtId="242" fontId="2" fillId="0" borderId="3" xfId="0" applyNumberFormat="1" applyFont="1" applyBorder="1" applyAlignment="1">
      <alignment horizontal="center" vertical="center" wrapText="1"/>
    </xf>
    <xf numFmtId="242" fontId="4" fillId="0" borderId="0" xfId="0" applyNumberFormat="1" applyFont="1" applyAlignment="1">
      <alignment horizontal="center" vertical="center"/>
    </xf>
    <xf numFmtId="188" fontId="5" fillId="0" borderId="4" xfId="0" applyFont="1" applyBorder="1" applyAlignment="1">
      <alignment horizontal="center" vertical="center" wrapText="1"/>
    </xf>
    <xf numFmtId="49" fontId="5" fillId="0" borderId="4" xfId="0" applyNumberFormat="1" applyFont="1" applyBorder="1" applyAlignment="1">
      <alignment horizontal="left" vertical="center" wrapText="1"/>
    </xf>
    <xf numFmtId="293" fontId="5" fillId="0" borderId="4" xfId="0" applyNumberFormat="1" applyFont="1" applyBorder="1" applyAlignment="1">
      <alignment horizontal="center" vertical="center" wrapText="1"/>
    </xf>
    <xf numFmtId="200" fontId="5" fillId="0" borderId="4" xfId="0" applyNumberFormat="1" applyFont="1" applyBorder="1" applyAlignment="1">
      <alignment horizontal="right" vertical="center" wrapText="1"/>
    </xf>
    <xf numFmtId="242" fontId="2" fillId="0" borderId="5" xfId="0" applyNumberFormat="1" applyFont="1" applyBorder="1" applyAlignment="1">
      <alignment horizontal="center" vertical="center"/>
    </xf>
    <xf numFmtId="242" fontId="2" fillId="0" borderId="6" xfId="0" applyNumberFormat="1" applyFont="1" applyBorder="1" applyAlignment="1">
      <alignment horizontal="center" vertical="center"/>
    </xf>
    <xf numFmtId="242" fontId="2" fillId="0" borderId="7" xfId="0" applyNumberFormat="1" applyFont="1" applyBorder="1" applyAlignment="1">
      <alignment horizontal="center" vertical="center"/>
    </xf>
    <xf numFmtId="242" fontId="2" fillId="0" borderId="6" xfId="0" applyNumberFormat="1" applyFont="1" applyBorder="1" applyAlignment="1">
      <alignment horizontal="right" vertical="center"/>
    </xf>
    <xf numFmtId="242" fontId="2" fillId="0" borderId="7" xfId="0" applyNumberFormat="1" applyFont="1" applyBorder="1" applyAlignment="1">
      <alignment vertical="center"/>
    </xf>
    <xf numFmtId="242" fontId="2" fillId="0" borderId="0" xfId="0" applyNumberFormat="1" applyFont="1" applyAlignment="1">
      <alignment horizontal="right" vertical="center"/>
    </xf>
    <xf numFmtId="242" fontId="2" fillId="0" borderId="6" xfId="0" applyNumberFormat="1" applyFont="1" applyBorder="1" applyAlignment="1">
      <alignment vertical="center"/>
    </xf>
    <xf numFmtId="242" fontId="4" fillId="0" borderId="0" xfId="0" applyNumberFormat="1" applyFont="1" applyAlignment="1">
      <alignment vertical="center"/>
    </xf>
    <xf numFmtId="242" fontId="2" fillId="0" borderId="7" xfId="0" applyNumberFormat="1" applyFont="1" applyBorder="1" applyAlignment="1">
      <alignment horizontal="right" vertical="center"/>
    </xf>
    <xf numFmtId="303" fontId="5" fillId="0" borderId="4" xfId="0" applyNumberFormat="1" applyFont="1" applyBorder="1" applyAlignment="1">
      <alignment horizontal="center" vertical="center" wrapText="1"/>
    </xf>
    <xf numFmtId="242" fontId="4" fillId="0" borderId="0" xfId="0" applyNumberFormat="1" applyFont="1" applyAlignment="1">
      <alignment horizontal="right" vertical="center"/>
    </xf>
    <xf numFmtId="242" fontId="6" fillId="0" borderId="0" xfId="0" applyNumberFormat="1" applyFont="1" applyAlignment="1">
      <alignment horizontal="center" vertical="center"/>
    </xf>
    <xf numFmtId="10" fontId="5" fillId="0" borderId="4" xfId="0" applyNumberFormat="1" applyFont="1" applyBorder="1" applyAlignment="1">
      <alignment horizontal="right" vertical="center" wrapText="1"/>
    </xf>
    <xf numFmtId="242" fontId="6" fillId="0" borderId="7" xfId="0" applyNumberFormat="1" applyFont="1" applyBorder="1" applyAlignment="1">
      <alignment vertical="center"/>
    </xf>
    <xf numFmtId="242" fontId="4" fillId="0" borderId="3" xfId="0" applyNumberFormat="1" applyFont="1" applyBorder="1" applyAlignment="1">
      <alignment horizontal="center" vertical="center" wrapText="1"/>
    </xf>
    <xf numFmtId="242" fontId="5" fillId="0" borderId="4" xfId="0" applyNumberFormat="1" applyFont="1" applyBorder="1" applyAlignment="1">
      <alignment horizontal="center" vertical="center" wrapText="1"/>
    </xf>
    <xf numFmtId="242" fontId="2" fillId="0" borderId="4" xfId="0" applyNumberFormat="1" applyFont="1" applyBorder="1" applyAlignment="1">
      <alignment horizontal="center" vertical="center"/>
    </xf>
    <xf numFmtId="242" fontId="2" fillId="0" borderId="4" xfId="0" applyNumberFormat="1" applyFont="1" applyBorder="1" applyAlignment="1">
      <alignment vertical="center"/>
    </xf>
    <xf numFmtId="242" fontId="2" fillId="0" borderId="4" xfId="0" applyNumberFormat="1" applyFont="1" applyBorder="1" applyAlignment="1">
      <alignment horizontal="right" vertical="center"/>
    </xf>
    <xf numFmtId="242" fontId="2" fillId="0" borderId="8" xfId="0" applyNumberFormat="1" applyFont="1" applyBorder="1" applyAlignment="1">
      <alignment horizontal="center" vertical="center"/>
    </xf>
    <xf numFmtId="242" fontId="2" fillId="0" borderId="9" xfId="0" applyNumberFormat="1" applyFont="1" applyBorder="1" applyAlignment="1">
      <alignment horizontal="center" vertical="center"/>
    </xf>
    <xf numFmtId="242" fontId="2" fillId="0" borderId="3" xfId="0" applyNumberFormat="1" applyFont="1" applyBorder="1" applyAlignment="1">
      <alignment horizontal="center" vertical="center"/>
    </xf>
    <xf numFmtId="188" fontId="7" fillId="0" borderId="0" xfId="0" applyFont="1"/>
    <xf numFmtId="188" fontId="0" fillId="0" borderId="0" xfId="0"/>
    <xf numFmtId="242" fontId="2" fillId="0" borderId="9" xfId="0" applyNumberFormat="1" applyFont="1" applyBorder="1" applyAlignment="1">
      <alignment vertical="center"/>
    </xf>
    <xf numFmtId="242" fontId="2" fillId="0" borderId="9" xfId="0" applyNumberFormat="1" applyFont="1" applyBorder="1" applyAlignment="1">
      <alignment horizontal="right" vertical="center"/>
    </xf>
    <xf numFmtId="242" fontId="4" fillId="0" borderId="9" xfId="0" applyNumberFormat="1" applyFont="1" applyBorder="1" applyAlignment="1">
      <alignment vertical="center"/>
    </xf>
    <xf numFmtId="242" fontId="2" fillId="0" borderId="0" xfId="0" applyNumberFormat="1" applyFont="1" applyAlignment="1">
      <alignment horizontal="center" vertical="center" wrapText="1"/>
    </xf>
    <xf numFmtId="242" fontId="2" fillId="0" borderId="2" xfId="0" applyNumberFormat="1" applyFont="1" applyBorder="1" applyAlignment="1">
      <alignment horizontal="center" vertical="center" wrapText="1"/>
    </xf>
    <xf numFmtId="242" fontId="4" fillId="0" borderId="2" xfId="0" applyNumberFormat="1" applyFont="1" applyBorder="1" applyAlignment="1">
      <alignment horizontal="center" vertical="center" wrapText="1"/>
    </xf>
    <xf numFmtId="242" fontId="4" fillId="0" borderId="5" xfId="0" applyNumberFormat="1" applyFont="1" applyBorder="1" applyAlignment="1">
      <alignment horizontal="center" vertical="center"/>
    </xf>
    <xf numFmtId="242" fontId="2" fillId="0" borderId="1" xfId="0" applyNumberFormat="1" applyFont="1" applyBorder="1" applyAlignment="1">
      <alignment horizontal="center" vertical="center"/>
    </xf>
    <xf numFmtId="242" fontId="4" fillId="2" borderId="3" xfId="0" applyNumberFormat="1" applyFont="1" applyFill="1" applyBorder="1" applyAlignment="1">
      <alignment horizontal="center" vertical="center" wrapText="1"/>
    </xf>
    <xf numFmtId="242" fontId="7" fillId="0" borderId="0" xfId="0" applyNumberFormat="1" applyFont="1"/>
    <xf numFmtId="242" fontId="0" fillId="0" borderId="0" xfId="0" applyNumberFormat="1"/>
    <xf numFmtId="242" fontId="0" fillId="0" borderId="0" xfId="0" applyNumberFormat="1" applyAlignment="1">
      <alignment horizontal="center"/>
    </xf>
    <xf numFmtId="242" fontId="4" fillId="0" borderId="1" xfId="0" applyNumberFormat="1" applyFont="1" applyBorder="1" applyAlignment="1">
      <alignment horizontal="right" vertical="center"/>
    </xf>
    <xf numFmtId="242" fontId="2" fillId="0" borderId="1" xfId="0" applyNumberFormat="1" applyFont="1" applyBorder="1" applyAlignment="1">
      <alignment horizontal="right" vertical="center"/>
    </xf>
    <xf numFmtId="242" fontId="4" fillId="0" borderId="4" xfId="0" applyNumberFormat="1" applyFont="1" applyBorder="1" applyAlignment="1">
      <alignment horizontal="center" vertical="center"/>
    </xf>
    <xf numFmtId="242" fontId="2" fillId="0" borderId="9" xfId="0" applyNumberFormat="1" applyFont="1" applyBorder="1" applyAlignment="1">
      <alignment horizontal="left" vertical="center"/>
    </xf>
    <xf numFmtId="242" fontId="4" fillId="0" borderId="8" xfId="0" applyNumberFormat="1" applyFont="1" applyBorder="1" applyAlignment="1">
      <alignment horizontal="center" vertical="center"/>
    </xf>
    <xf numFmtId="242" fontId="2" fillId="3" borderId="9" xfId="0" applyNumberFormat="1" applyFont="1" applyFill="1" applyBorder="1" applyAlignment="1" applyProtection="1">
      <alignment horizontal="right" vertical="center"/>
      <protection locked="0"/>
    </xf>
    <xf numFmtId="242" fontId="2" fillId="0" borderId="9" xfId="0" applyNumberFormat="1" applyFont="1" applyBorder="1" applyAlignment="1" applyProtection="1">
      <alignment horizontal="right" vertical="center"/>
      <protection locked="0"/>
    </xf>
    <xf numFmtId="242" fontId="2" fillId="0" borderId="4" xfId="0" applyNumberFormat="1" applyFont="1" applyBorder="1" applyAlignment="1">
      <alignment horizontal="center" vertical="center" wrapText="1"/>
    </xf>
    <xf numFmtId="188" fontId="2" fillId="0" borderId="4" xfId="0" applyFont="1" applyBorder="1" applyAlignment="1">
      <alignment horizontal="center" vertical="center"/>
    </xf>
    <xf numFmtId="303"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49" fontId="2" fillId="0" borderId="4" xfId="0" applyNumberFormat="1" applyFont="1" applyBorder="1" applyAlignment="1">
      <alignment horizontal="center" vertical="center" wrapText="1"/>
    </xf>
    <xf numFmtId="303" fontId="2" fillId="0" borderId="4" xfId="0" applyNumberFormat="1" applyFont="1" applyBorder="1" applyAlignment="1">
      <alignment horizontal="center" vertical="center"/>
    </xf>
    <xf numFmtId="293" fontId="2" fillId="0" borderId="4" xfId="0" applyNumberFormat="1" applyFont="1" applyBorder="1" applyAlignment="1">
      <alignment horizontal="center" vertical="center" shrinkToFit="1"/>
    </xf>
    <xf numFmtId="188" fontId="5" fillId="0" borderId="7" xfId="0" applyFont="1" applyBorder="1" applyAlignment="1">
      <alignment horizontal="center" vertical="center" wrapText="1"/>
    </xf>
    <xf numFmtId="303" fontId="5" fillId="0" borderId="7" xfId="0" applyNumberFormat="1" applyFont="1" applyBorder="1" applyAlignment="1">
      <alignment horizontal="center" vertical="center" wrapText="1"/>
    </xf>
    <xf numFmtId="49" fontId="5" fillId="0" borderId="7" xfId="0" applyNumberFormat="1" applyFont="1" applyBorder="1" applyAlignment="1">
      <alignment horizontal="left" vertical="center" wrapText="1"/>
    </xf>
    <xf numFmtId="293" fontId="5" fillId="0" borderId="7" xfId="0" applyNumberFormat="1" applyFont="1" applyBorder="1" applyAlignment="1">
      <alignment horizontal="center" vertical="center" wrapText="1"/>
    </xf>
    <xf numFmtId="242" fontId="2" fillId="4" borderId="4" xfId="0" applyNumberFormat="1" applyFont="1" applyFill="1" applyBorder="1" applyAlignment="1">
      <alignment horizontal="center" vertical="center" wrapText="1"/>
    </xf>
    <xf numFmtId="200" fontId="2" fillId="0" borderId="4" xfId="0" applyNumberFormat="1" applyFont="1" applyBorder="1" applyAlignment="1">
      <alignment horizontal="center" vertical="center" shrinkToFit="1"/>
    </xf>
    <xf numFmtId="200" fontId="2" fillId="4" borderId="4" xfId="0" applyNumberFormat="1" applyFont="1" applyFill="1" applyBorder="1" applyAlignment="1">
      <alignment horizontal="center" vertical="center" shrinkToFit="1"/>
    </xf>
    <xf numFmtId="10" fontId="2" fillId="0" borderId="4" xfId="0" applyNumberFormat="1" applyFont="1" applyBorder="1" applyAlignment="1">
      <alignment horizontal="center" vertical="center" shrinkToFit="1"/>
    </xf>
    <xf numFmtId="200" fontId="5" fillId="0" borderId="7" xfId="0" applyNumberFormat="1" applyFont="1" applyBorder="1" applyAlignment="1">
      <alignment horizontal="right" vertical="center" wrapText="1"/>
    </xf>
    <xf numFmtId="10" fontId="5" fillId="0" borderId="7" xfId="0" applyNumberFormat="1" applyFont="1" applyBorder="1" applyAlignment="1">
      <alignment horizontal="right" vertical="center" wrapText="1"/>
    </xf>
    <xf numFmtId="188" fontId="2" fillId="0" borderId="2" xfId="0" applyFont="1" applyBorder="1" applyAlignment="1">
      <alignment horizontal="center" vertical="center"/>
    </xf>
    <xf numFmtId="49" fontId="2" fillId="0" borderId="2" xfId="0" applyNumberFormat="1" applyFont="1" applyBorder="1" applyAlignment="1">
      <alignment horizontal="center" vertical="center"/>
    </xf>
    <xf numFmtId="303" fontId="2" fillId="0" borderId="2" xfId="0" applyNumberFormat="1" applyFont="1" applyBorder="1" applyAlignment="1">
      <alignment horizontal="center" vertical="center"/>
    </xf>
    <xf numFmtId="293" fontId="2" fillId="0" borderId="2" xfId="0" applyNumberFormat="1" applyFont="1" applyBorder="1" applyAlignment="1">
      <alignment horizontal="center" vertical="center" shrinkToFit="1"/>
    </xf>
    <xf numFmtId="200" fontId="2" fillId="0" borderId="3" xfId="0" applyNumberFormat="1" applyFont="1" applyBorder="1" applyAlignment="1">
      <alignment horizontal="center" vertical="center" shrinkToFit="1"/>
    </xf>
    <xf numFmtId="200" fontId="2" fillId="0" borderId="2" xfId="0" applyNumberFormat="1" applyFont="1" applyBorder="1" applyAlignment="1">
      <alignment horizontal="center" vertical="center" shrinkToFit="1"/>
    </xf>
    <xf numFmtId="49" fontId="5" fillId="0" borderId="4" xfId="0" applyNumberFormat="1" applyFont="1" applyBorder="1" applyAlignment="1">
      <alignment horizontal="center" vertical="center" wrapText="1"/>
    </xf>
    <xf numFmtId="200" fontId="5" fillId="0" borderId="4" xfId="0" applyNumberFormat="1" applyFont="1" applyBorder="1" applyAlignment="1">
      <alignment horizontal="center" vertical="center" wrapText="1"/>
    </xf>
    <xf numFmtId="242" fontId="2" fillId="4" borderId="2" xfId="0" applyNumberFormat="1" applyFont="1" applyFill="1" applyBorder="1" applyAlignment="1">
      <alignment horizontal="center" vertical="center" wrapText="1"/>
    </xf>
    <xf numFmtId="200" fontId="2" fillId="4" borderId="10" xfId="0" applyNumberFormat="1" applyFont="1" applyFill="1" applyBorder="1" applyAlignment="1">
      <alignment horizontal="center" vertical="center" shrinkToFit="1"/>
    </xf>
    <xf numFmtId="10" fontId="2" fillId="0" borderId="2" xfId="0" applyNumberFormat="1" applyFont="1" applyBorder="1" applyAlignment="1">
      <alignment horizontal="center" vertical="center" shrinkToFit="1"/>
    </xf>
    <xf numFmtId="10" fontId="5" fillId="0" borderId="4" xfId="0" applyNumberFormat="1" applyFont="1" applyBorder="1" applyAlignment="1">
      <alignment horizontal="center" vertical="center" wrapText="1"/>
    </xf>
    <xf numFmtId="242" fontId="4" fillId="0" borderId="4" xfId="0" applyNumberFormat="1" applyFont="1" applyBorder="1" applyAlignment="1">
      <alignment horizontal="center" vertical="center" wrapText="1"/>
    </xf>
    <xf numFmtId="200" fontId="5" fillId="0" borderId="7" xfId="1601" applyNumberFormat="1" applyFont="1" applyBorder="1" applyAlignment="1">
      <alignment horizontal="right" vertical="center" wrapText="1"/>
    </xf>
    <xf numFmtId="200" fontId="5" fillId="0" borderId="4" xfId="1601" applyNumberFormat="1" applyFont="1" applyBorder="1" applyAlignment="1">
      <alignment horizontal="right" vertical="center" wrapText="1"/>
    </xf>
    <xf numFmtId="297" fontId="2" fillId="0" borderId="0" xfId="0" applyNumberFormat="1" applyFont="1" applyAlignment="1">
      <alignment vertical="center"/>
    </xf>
    <xf numFmtId="188" fontId="2" fillId="3" borderId="0" xfId="1611" applyFont="1" applyFill="1" applyAlignment="1">
      <alignment vertical="center"/>
    </xf>
    <xf numFmtId="188" fontId="0" fillId="3" borderId="0" xfId="1611" applyFont="1" applyFill="1"/>
    <xf numFmtId="188" fontId="0" fillId="3" borderId="0" xfId="1611" applyFont="1" applyFill="1" applyAlignment="1">
      <alignment horizontal="center"/>
    </xf>
    <xf numFmtId="242" fontId="0" fillId="3" borderId="0" xfId="1611" applyNumberFormat="1" applyFont="1" applyFill="1"/>
    <xf numFmtId="188" fontId="8" fillId="3" borderId="0" xfId="1611" applyFont="1" applyFill="1" applyAlignment="1">
      <alignment horizontal="center"/>
    </xf>
    <xf numFmtId="188" fontId="2" fillId="3" borderId="0" xfId="1611" applyFont="1" applyFill="1" applyAlignment="1">
      <alignment horizontal="center" vertical="center"/>
    </xf>
    <xf numFmtId="188" fontId="2" fillId="3" borderId="0" xfId="1149" applyFont="1" applyFill="1" applyAlignment="1" applyProtection="1">
      <alignment horizontal="right" vertical="center"/>
    </xf>
    <xf numFmtId="188" fontId="2" fillId="3" borderId="0" xfId="1149" applyFont="1" applyFill="1">
      <protection locked="0"/>
    </xf>
    <xf numFmtId="188" fontId="2" fillId="3" borderId="0" xfId="1611" applyFont="1" applyFill="1" applyAlignment="1">
      <alignment horizontal="right" vertical="center"/>
    </xf>
    <xf numFmtId="188" fontId="2" fillId="3" borderId="4" xfId="1611" applyFont="1" applyFill="1" applyBorder="1" applyAlignment="1">
      <alignment horizontal="center" vertical="center"/>
    </xf>
    <xf numFmtId="242" fontId="2" fillId="3" borderId="4" xfId="1611" applyNumberFormat="1" applyFont="1" applyFill="1" applyBorder="1" applyAlignment="1">
      <alignment horizontal="center" vertical="center"/>
    </xf>
    <xf numFmtId="188" fontId="2" fillId="3" borderId="4" xfId="1588" applyFont="1" applyFill="1" applyBorder="1" applyAlignment="1">
      <alignment horizontal="center" vertical="center"/>
    </xf>
    <xf numFmtId="188" fontId="2" fillId="3" borderId="4" xfId="1588" applyFont="1" applyFill="1" applyBorder="1" applyAlignment="1">
      <alignment horizontal="left" vertical="center"/>
    </xf>
    <xf numFmtId="188" fontId="2" fillId="3" borderId="4" xfId="1611" applyFont="1" applyFill="1" applyBorder="1" applyAlignment="1">
      <alignment horizontal="left" vertical="center" shrinkToFit="1"/>
    </xf>
    <xf numFmtId="292" fontId="2" fillId="3" borderId="4" xfId="1588" applyNumberFormat="1" applyFont="1" applyFill="1" applyBorder="1" applyAlignment="1">
      <alignment horizontal="center" vertical="center"/>
    </xf>
    <xf numFmtId="242" fontId="2" fillId="3" borderId="4" xfId="1674" applyNumberFormat="1" applyFont="1" applyFill="1" applyBorder="1" applyAlignment="1">
      <alignment vertical="center"/>
    </xf>
    <xf numFmtId="188" fontId="2" fillId="3" borderId="4" xfId="1611" applyFont="1" applyFill="1" applyBorder="1" applyAlignment="1">
      <alignment vertical="center"/>
    </xf>
    <xf numFmtId="188" fontId="6" fillId="3" borderId="0" xfId="1611" applyFont="1" applyFill="1" applyAlignment="1">
      <alignment horizontal="center" vertical="center"/>
    </xf>
    <xf numFmtId="188" fontId="6" fillId="3" borderId="0" xfId="1588" applyFont="1" applyFill="1" applyAlignment="1">
      <alignment horizontal="center" vertical="center"/>
    </xf>
    <xf numFmtId="242" fontId="2" fillId="3" borderId="0" xfId="1674" applyNumberFormat="1" applyFont="1" applyFill="1" applyAlignment="1">
      <alignment vertical="center"/>
    </xf>
    <xf numFmtId="188" fontId="2" fillId="3" borderId="0" xfId="1611" applyFont="1" applyFill="1"/>
    <xf numFmtId="188" fontId="2" fillId="3" borderId="0" xfId="1611" applyFont="1" applyFill="1" applyAlignment="1">
      <alignment horizontal="center"/>
    </xf>
    <xf numFmtId="242" fontId="2" fillId="3" borderId="0" xfId="1611" applyNumberFormat="1" applyFont="1" applyFill="1"/>
    <xf numFmtId="188" fontId="0" fillId="3" borderId="0" xfId="1611" applyFont="1" applyFill="1" applyAlignment="1">
      <alignment horizontal="center" vertical="center"/>
    </xf>
    <xf numFmtId="188" fontId="2" fillId="0" borderId="10" xfId="0" applyFont="1" applyBorder="1" applyAlignment="1">
      <alignment horizontal="center" vertical="center"/>
    </xf>
    <xf numFmtId="303" fontId="2" fillId="0" borderId="10" xfId="0" applyNumberFormat="1" applyFont="1" applyBorder="1" applyAlignment="1">
      <alignment horizontal="center" vertical="center"/>
    </xf>
    <xf numFmtId="303" fontId="2" fillId="0" borderId="10" xfId="0" applyNumberFormat="1" applyFont="1" applyBorder="1" applyAlignment="1">
      <alignment horizontal="center" vertical="center" wrapText="1"/>
    </xf>
    <xf numFmtId="10" fontId="2" fillId="0" borderId="10" xfId="0" applyNumberFormat="1" applyFont="1" applyBorder="1" applyAlignment="1">
      <alignment horizontal="center" vertical="center" shrinkToFit="1"/>
    </xf>
    <xf numFmtId="49" fontId="2" fillId="0" borderId="10" xfId="0" applyNumberFormat="1" applyFont="1" applyBorder="1" applyAlignment="1">
      <alignment horizontal="left" vertical="center"/>
    </xf>
    <xf numFmtId="49" fontId="2" fillId="0" borderId="10" xfId="0" applyNumberFormat="1" applyFont="1" applyBorder="1" applyAlignment="1">
      <alignment horizontal="left" vertical="center" wrapText="1"/>
    </xf>
    <xf numFmtId="188" fontId="2" fillId="0" borderId="10" xfId="0" applyFont="1" applyBorder="1" applyAlignment="1">
      <alignment horizontal="center" vertical="center" wrapText="1"/>
    </xf>
    <xf numFmtId="293" fontId="2" fillId="0" borderId="10" xfId="0" applyNumberFormat="1" applyFont="1" applyBorder="1" applyAlignment="1">
      <alignment horizontal="center" vertical="center" shrinkToFit="1"/>
    </xf>
    <xf numFmtId="10" fontId="2" fillId="0" borderId="10" xfId="0" applyNumberFormat="1" applyFont="1" applyBorder="1" applyAlignment="1">
      <alignment horizontal="right" vertical="center" shrinkToFit="1"/>
    </xf>
    <xf numFmtId="200" fontId="2" fillId="0" borderId="10" xfId="0" applyNumberFormat="1" applyFont="1" applyBorder="1" applyAlignment="1">
      <alignment horizontal="right" vertical="center" shrinkToFit="1"/>
    </xf>
    <xf numFmtId="200" fontId="2" fillId="4" borderId="10" xfId="0" applyNumberFormat="1" applyFont="1" applyFill="1" applyBorder="1" applyAlignment="1">
      <alignment horizontal="right" vertical="center" shrinkToFit="1"/>
    </xf>
    <xf numFmtId="242" fontId="2" fillId="0" borderId="4" xfId="0" applyNumberFormat="1" applyFont="1" applyBorder="1" applyAlignment="1">
      <alignment horizontal="left" vertical="center"/>
    </xf>
    <xf numFmtId="242" fontId="9" fillId="0" borderId="4" xfId="1336" applyNumberFormat="1" applyFont="1" applyBorder="1" applyAlignment="1" applyProtection="1">
      <alignment vertical="center"/>
    </xf>
    <xf numFmtId="242" fontId="5" fillId="0" borderId="4" xfId="1336" applyNumberFormat="1" applyFont="1" applyBorder="1" applyAlignment="1" applyProtection="1">
      <alignment vertical="center"/>
    </xf>
    <xf numFmtId="242" fontId="5" fillId="0" borderId="4" xfId="0" applyNumberFormat="1" applyFont="1" applyBorder="1" applyAlignment="1">
      <alignment vertical="center"/>
    </xf>
    <xf numFmtId="188" fontId="10" fillId="0" borderId="0" xfId="19" applyFont="1"/>
    <xf numFmtId="188" fontId="11" fillId="0" borderId="0" xfId="19" applyFont="1" applyAlignment="1">
      <alignment vertical="center"/>
    </xf>
    <xf numFmtId="188" fontId="12" fillId="0" borderId="0" xfId="19" applyFont="1" applyAlignment="1">
      <alignment horizontal="center" vertical="center"/>
    </xf>
    <xf numFmtId="188" fontId="2" fillId="0" borderId="0" xfId="0" applyFont="1" applyAlignment="1">
      <alignment vertical="center"/>
    </xf>
    <xf numFmtId="188" fontId="12" fillId="0" borderId="0" xfId="19" applyFont="1" applyAlignment="1">
      <alignment vertical="center"/>
    </xf>
    <xf numFmtId="188" fontId="13" fillId="0" borderId="0" xfId="19" applyFont="1"/>
    <xf numFmtId="188" fontId="14" fillId="0" borderId="0" xfId="19" applyFont="1"/>
    <xf numFmtId="200" fontId="14" fillId="0" borderId="0" xfId="1669" applyFont="1"/>
    <xf numFmtId="188" fontId="15" fillId="0" borderId="0" xfId="1613" applyFont="1" applyAlignment="1" applyProtection="1">
      <alignment horizontal="centerContinuous"/>
    </xf>
    <xf numFmtId="188" fontId="16" fillId="0" borderId="0" xfId="19" applyFont="1" applyAlignment="1">
      <alignment horizontal="centerContinuous"/>
    </xf>
    <xf numFmtId="188" fontId="17" fillId="0" borderId="0" xfId="19" applyFont="1" applyAlignment="1">
      <alignment horizontal="centerContinuous" vertical="center"/>
    </xf>
    <xf numFmtId="188" fontId="11" fillId="0" borderId="0" xfId="19" applyFont="1" applyAlignment="1">
      <alignment horizontal="centerContinuous" vertical="center"/>
    </xf>
    <xf numFmtId="188" fontId="4" fillId="0" borderId="0" xfId="19" applyFont="1" applyAlignment="1">
      <alignment horizontal="left"/>
    </xf>
    <xf numFmtId="188" fontId="18" fillId="0" borderId="0" xfId="19" applyFont="1" applyAlignment="1">
      <alignment horizontal="left"/>
    </xf>
    <xf numFmtId="188" fontId="4" fillId="0" borderId="4" xfId="1598" applyFont="1" applyBorder="1" applyAlignment="1">
      <alignment horizontal="center" vertical="center" wrapText="1"/>
    </xf>
    <xf numFmtId="188" fontId="4" fillId="0" borderId="2" xfId="1598" applyFont="1" applyBorder="1" applyAlignment="1">
      <alignment horizontal="center" vertical="center" wrapText="1"/>
    </xf>
    <xf numFmtId="188" fontId="4" fillId="0" borderId="7" xfId="1598" applyFont="1" applyBorder="1" applyAlignment="1">
      <alignment horizontal="center" vertical="center" wrapText="1"/>
    </xf>
    <xf numFmtId="265" fontId="2" fillId="0" borderId="4" xfId="0" applyNumberFormat="1" applyFont="1" applyBorder="1" applyAlignment="1">
      <alignment horizontal="center" vertical="center"/>
    </xf>
    <xf numFmtId="200" fontId="12" fillId="0" borderId="4" xfId="24" applyFont="1" applyBorder="1" applyAlignment="1">
      <alignment horizontal="left" shrinkToFit="1"/>
    </xf>
    <xf numFmtId="200" fontId="12" fillId="0" borderId="4" xfId="1658" applyFont="1" applyBorder="1" applyAlignment="1">
      <alignment horizontal="center"/>
    </xf>
    <xf numFmtId="188" fontId="2" fillId="0" borderId="4" xfId="0" applyFont="1" applyBorder="1" applyAlignment="1">
      <alignment horizontal="center" vertical="center" wrapText="1"/>
    </xf>
    <xf numFmtId="188" fontId="4" fillId="0" borderId="4" xfId="0" applyFont="1" applyBorder="1" applyAlignment="1">
      <alignment horizontal="left" vertical="center" shrinkToFit="1"/>
    </xf>
    <xf numFmtId="188" fontId="2" fillId="0" borderId="4" xfId="0" applyFont="1" applyBorder="1" applyAlignment="1">
      <alignment horizontal="left" vertical="center" shrinkToFit="1"/>
    </xf>
    <xf numFmtId="188" fontId="12" fillId="0" borderId="4" xfId="19" applyFont="1" applyBorder="1" applyAlignment="1">
      <alignment vertical="center"/>
    </xf>
    <xf numFmtId="4" fontId="12" fillId="0" borderId="4" xfId="19" applyNumberFormat="1" applyFont="1" applyBorder="1" applyAlignment="1">
      <alignment vertical="center"/>
    </xf>
    <xf numFmtId="188" fontId="12" fillId="0" borderId="0" xfId="19" applyFont="1"/>
    <xf numFmtId="188" fontId="4" fillId="0" borderId="0" xfId="19" applyFont="1" applyAlignment="1">
      <alignment horizontal="left" vertical="center"/>
    </xf>
    <xf numFmtId="188" fontId="4" fillId="0" borderId="4" xfId="1598" applyFont="1" applyBorder="1" applyAlignment="1">
      <alignment horizontal="center" vertical="center"/>
    </xf>
    <xf numFmtId="200" fontId="4" fillId="0" borderId="4" xfId="1658" applyFont="1" applyBorder="1" applyAlignment="1">
      <alignment horizontal="center"/>
    </xf>
    <xf numFmtId="297" fontId="2" fillId="0" borderId="4" xfId="0" applyNumberFormat="1" applyFont="1" applyBorder="1" applyAlignment="1">
      <alignment horizontal="center" vertical="center"/>
    </xf>
    <xf numFmtId="2" fontId="12" fillId="0" borderId="4" xfId="19" applyNumberFormat="1" applyFont="1" applyBorder="1" applyAlignment="1">
      <alignment vertical="center"/>
    </xf>
    <xf numFmtId="1" fontId="12" fillId="0" borderId="4" xfId="19" applyNumberFormat="1" applyFont="1" applyBorder="1" applyAlignment="1">
      <alignment vertical="center"/>
    </xf>
    <xf numFmtId="1" fontId="12" fillId="0" borderId="4" xfId="19" applyNumberFormat="1" applyFont="1" applyBorder="1" applyAlignment="1">
      <alignment horizontal="center" vertical="center"/>
    </xf>
    <xf numFmtId="200" fontId="12" fillId="0" borderId="4" xfId="1658" applyFont="1" applyBorder="1" applyAlignment="1">
      <alignment horizontal="center" wrapText="1"/>
    </xf>
    <xf numFmtId="3" fontId="12" fillId="0" borderId="4" xfId="19" applyNumberFormat="1" applyFont="1" applyBorder="1" applyAlignment="1">
      <alignment vertical="center"/>
    </xf>
    <xf numFmtId="188" fontId="10" fillId="0" borderId="0" xfId="19" applyFont="1" applyAlignment="1">
      <alignment horizontal="centerContinuous"/>
    </xf>
    <xf numFmtId="2" fontId="4" fillId="0" borderId="8" xfId="19" applyNumberFormat="1" applyFont="1" applyBorder="1" applyAlignment="1">
      <alignment horizontal="center" vertical="center"/>
    </xf>
    <xf numFmtId="2" fontId="4" fillId="0" borderId="9" xfId="19" applyNumberFormat="1" applyFont="1" applyBorder="1" applyAlignment="1">
      <alignment horizontal="center" vertical="center"/>
    </xf>
    <xf numFmtId="188" fontId="4" fillId="0" borderId="2" xfId="0" applyFont="1" applyBorder="1" applyAlignment="1">
      <alignment horizontal="center" vertical="center" wrapText="1"/>
    </xf>
    <xf numFmtId="2" fontId="4" fillId="0" borderId="4" xfId="19" applyNumberFormat="1" applyFont="1" applyBorder="1" applyAlignment="1">
      <alignment horizontal="center" vertical="center"/>
    </xf>
    <xf numFmtId="188" fontId="4" fillId="0" borderId="7" xfId="0" applyFont="1" applyBorder="1" applyAlignment="1">
      <alignment horizontal="center" vertical="center" wrapText="1"/>
    </xf>
    <xf numFmtId="200" fontId="12" fillId="0" borderId="4" xfId="24" applyFont="1" applyBorder="1" applyAlignment="1">
      <alignment horizontal="center" wrapText="1"/>
    </xf>
    <xf numFmtId="304" fontId="12" fillId="0" borderId="4" xfId="24" applyNumberFormat="1" applyFont="1" applyBorder="1" applyAlignment="1">
      <alignment horizontal="center" vertical="center" shrinkToFit="1"/>
    </xf>
    <xf numFmtId="200" fontId="12" fillId="0" borderId="4" xfId="24" applyFont="1" applyBorder="1" applyAlignment="1">
      <alignment horizontal="right" vertical="center"/>
    </xf>
    <xf numFmtId="200" fontId="12" fillId="0" borderId="4" xfId="24" applyFont="1" applyBorder="1" applyAlignment="1">
      <alignment vertical="center" wrapText="1"/>
    </xf>
    <xf numFmtId="200" fontId="12" fillId="0" borderId="4" xfId="24" applyFont="1" applyBorder="1">
      <alignment vertical="center"/>
    </xf>
    <xf numFmtId="304" fontId="2" fillId="0" borderId="4" xfId="0" applyNumberFormat="1" applyFont="1" applyBorder="1" applyAlignment="1">
      <alignment horizontal="center" vertical="center" wrapText="1"/>
    </xf>
    <xf numFmtId="200" fontId="2" fillId="0" borderId="4" xfId="0" applyNumberFormat="1" applyFont="1" applyBorder="1" applyAlignment="1">
      <alignment horizontal="right" vertical="center"/>
    </xf>
    <xf numFmtId="200" fontId="10" fillId="0" borderId="0" xfId="1669" applyFont="1" applyAlignment="1">
      <alignment horizontal="centerContinuous"/>
    </xf>
    <xf numFmtId="200" fontId="11" fillId="0" borderId="0" xfId="1669" applyFont="1" applyAlignment="1">
      <alignment horizontal="centerContinuous" vertical="center"/>
    </xf>
    <xf numFmtId="188" fontId="18" fillId="0" borderId="0" xfId="19" applyFont="1" applyAlignment="1">
      <alignment horizontal="left" vertical="center"/>
    </xf>
    <xf numFmtId="200" fontId="11" fillId="0" borderId="0" xfId="1669" applyFont="1" applyAlignment="1">
      <alignment vertical="center"/>
    </xf>
    <xf numFmtId="188" fontId="18" fillId="0" borderId="0" xfId="19" applyFont="1" applyAlignment="1">
      <alignment horizontal="right" vertical="center"/>
    </xf>
    <xf numFmtId="188" fontId="4" fillId="0" borderId="4" xfId="19" applyFont="1" applyBorder="1" applyAlignment="1">
      <alignment horizontal="centerContinuous" vertical="center" wrapText="1"/>
    </xf>
    <xf numFmtId="188" fontId="12" fillId="0" borderId="4" xfId="19" applyFont="1" applyBorder="1" applyAlignment="1">
      <alignment horizontal="centerContinuous" vertical="center" wrapText="1"/>
    </xf>
    <xf numFmtId="200" fontId="12" fillId="0" borderId="4" xfId="1669" applyFont="1" applyBorder="1" applyAlignment="1">
      <alignment horizontal="centerContinuous" vertical="center" wrapText="1"/>
    </xf>
    <xf numFmtId="188" fontId="4" fillId="0" borderId="4" xfId="19" applyFont="1" applyBorder="1" applyAlignment="1">
      <alignment horizontal="center" vertical="center" wrapText="1"/>
    </xf>
    <xf numFmtId="188" fontId="4" fillId="0" borderId="4" xfId="19" applyFont="1" applyBorder="1" applyAlignment="1">
      <alignment horizontal="center" vertical="center"/>
    </xf>
    <xf numFmtId="200" fontId="4" fillId="0" borderId="4" xfId="1669" applyFont="1" applyBorder="1" applyAlignment="1">
      <alignment horizontal="center" vertical="center" wrapText="1"/>
    </xf>
    <xf numFmtId="188" fontId="12" fillId="0" borderId="4" xfId="19" applyFont="1" applyBorder="1" applyAlignment="1">
      <alignment horizontal="center" vertical="center" wrapText="1"/>
    </xf>
    <xf numFmtId="188" fontId="12" fillId="0" borderId="4" xfId="19" applyFont="1" applyBorder="1" applyAlignment="1">
      <alignment horizontal="center" vertical="center"/>
    </xf>
    <xf numFmtId="188" fontId="2" fillId="0" borderId="4" xfId="0" applyFont="1" applyBorder="1" applyAlignment="1">
      <alignment vertical="center"/>
    </xf>
    <xf numFmtId="188" fontId="2" fillId="0" borderId="0" xfId="0" applyFont="1" applyAlignment="1">
      <alignment horizontal="center" vertical="center"/>
    </xf>
    <xf numFmtId="187" fontId="12" fillId="0" borderId="4" xfId="24" applyNumberFormat="1" applyFont="1" applyBorder="1" applyAlignment="1">
      <alignment horizontal="right" vertical="center"/>
    </xf>
    <xf numFmtId="200" fontId="12" fillId="0" borderId="4" xfId="24" applyFont="1" applyBorder="1" applyAlignment="1">
      <alignment horizontal="center" vertical="center"/>
    </xf>
    <xf numFmtId="200" fontId="13" fillId="0" borderId="0" xfId="1669" applyFont="1"/>
    <xf numFmtId="49" fontId="4" fillId="0" borderId="10" xfId="0" applyNumberFormat="1" applyFont="1" applyBorder="1" applyAlignment="1">
      <alignment horizontal="left" vertical="center" wrapText="1"/>
    </xf>
    <xf numFmtId="293" fontId="4" fillId="0" borderId="10" xfId="0" applyNumberFormat="1" applyFont="1" applyBorder="1" applyAlignment="1">
      <alignment horizontal="center" vertical="center" shrinkToFit="1"/>
    </xf>
    <xf numFmtId="242" fontId="2" fillId="0" borderId="7" xfId="0" applyNumberFormat="1" applyFont="1" applyBorder="1" applyAlignment="1">
      <alignment horizontal="left" vertical="center"/>
    </xf>
    <xf numFmtId="49" fontId="2" fillId="0" borderId="10" xfId="0" applyNumberFormat="1" applyFont="1" applyBorder="1" applyAlignment="1">
      <alignment horizontal="center" vertical="center" wrapText="1"/>
    </xf>
    <xf numFmtId="49" fontId="4" fillId="0" borderId="10" xfId="0" applyNumberFormat="1" applyFont="1" applyBorder="1" applyAlignment="1">
      <alignment horizontal="center" vertical="center" wrapText="1"/>
    </xf>
    <xf numFmtId="242" fontId="2" fillId="0" borderId="7" xfId="0" applyNumberFormat="1" applyFont="1" applyBorder="1" applyAlignment="1">
      <alignment horizontal="center" vertical="center" wrapText="1"/>
    </xf>
    <xf numFmtId="49" fontId="2" fillId="0" borderId="2" xfId="0" applyNumberFormat="1" applyFont="1" applyBorder="1" applyAlignment="1">
      <alignment horizontal="left" vertical="center"/>
    </xf>
    <xf numFmtId="242" fontId="19" fillId="0" borderId="0" xfId="0" applyNumberFormat="1" applyFont="1" applyAlignment="1">
      <alignment vertical="center"/>
    </xf>
    <xf numFmtId="242" fontId="19" fillId="5" borderId="0" xfId="0" applyNumberFormat="1" applyFont="1" applyFill="1" applyAlignment="1">
      <alignment vertical="center"/>
    </xf>
    <xf numFmtId="58" fontId="20" fillId="0" borderId="4" xfId="0" applyNumberFormat="1" applyFont="1" applyBorder="1" applyAlignment="1">
      <alignment horizontal="center" vertical="center" wrapText="1"/>
    </xf>
    <xf numFmtId="188" fontId="20" fillId="0" borderId="4" xfId="0" applyFont="1" applyBorder="1" applyAlignment="1" applyProtection="1">
      <alignment horizontal="center" vertical="center" wrapText="1"/>
      <protection locked="0"/>
    </xf>
    <xf numFmtId="49" fontId="19" fillId="0" borderId="4" xfId="0" applyNumberFormat="1" applyFont="1" applyBorder="1" applyAlignment="1" applyProtection="1">
      <alignment horizontal="center" vertical="center" wrapText="1"/>
      <protection locked="0"/>
    </xf>
    <xf numFmtId="4" fontId="19" fillId="0" borderId="4" xfId="0" applyNumberFormat="1" applyFont="1" applyBorder="1" applyAlignment="1" applyProtection="1">
      <alignment horizontal="center" vertical="center" wrapText="1"/>
      <protection locked="0"/>
    </xf>
    <xf numFmtId="49" fontId="20" fillId="0" borderId="4" xfId="0" applyNumberFormat="1" applyFont="1" applyBorder="1" applyAlignment="1">
      <alignment horizontal="left" vertical="center" wrapText="1"/>
    </xf>
    <xf numFmtId="49" fontId="20" fillId="0" borderId="4" xfId="0" applyNumberFormat="1" applyFont="1" applyBorder="1" applyAlignment="1">
      <alignment horizontal="center" vertical="center" wrapText="1"/>
    </xf>
    <xf numFmtId="303" fontId="20" fillId="0" borderId="4" xfId="0" applyNumberFormat="1" applyFont="1" applyBorder="1" applyAlignment="1">
      <alignment horizontal="center" vertical="center" wrapText="1"/>
    </xf>
    <xf numFmtId="188" fontId="20" fillId="3" borderId="4" xfId="0" applyFont="1" applyFill="1" applyBorder="1" applyAlignment="1" applyProtection="1">
      <alignment horizontal="center" vertical="center" wrapText="1"/>
      <protection locked="0"/>
    </xf>
    <xf numFmtId="49" fontId="19" fillId="3" borderId="4" xfId="0" applyNumberFormat="1" applyFont="1" applyFill="1" applyBorder="1" applyAlignment="1" applyProtection="1">
      <alignment horizontal="center" vertical="center" wrapText="1"/>
      <protection locked="0"/>
    </xf>
    <xf numFmtId="4" fontId="19" fillId="3" borderId="4" xfId="0" applyNumberFormat="1" applyFont="1" applyFill="1" applyBorder="1" applyAlignment="1" applyProtection="1">
      <alignment horizontal="center" vertical="center" wrapText="1"/>
      <protection locked="0"/>
    </xf>
    <xf numFmtId="200" fontId="2" fillId="0" borderId="10" xfId="0" applyNumberFormat="1" applyFont="1" applyBorder="1" applyAlignment="1">
      <alignment horizontal="center" vertical="center" shrinkToFit="1"/>
    </xf>
    <xf numFmtId="293" fontId="20" fillId="0" borderId="4" xfId="0" applyNumberFormat="1" applyFont="1" applyBorder="1" applyAlignment="1">
      <alignment horizontal="center" vertical="center" wrapText="1"/>
    </xf>
    <xf numFmtId="305" fontId="19" fillId="0" borderId="4" xfId="0" applyNumberFormat="1" applyFont="1" applyBorder="1" applyAlignment="1" applyProtection="1">
      <alignment horizontal="center" vertical="center" wrapText="1"/>
      <protection locked="0"/>
    </xf>
    <xf numFmtId="200" fontId="20" fillId="0" borderId="4" xfId="0" applyNumberFormat="1" applyFont="1" applyBorder="1" applyAlignment="1">
      <alignment horizontal="right" vertical="center" wrapText="1"/>
    </xf>
    <xf numFmtId="305" fontId="19" fillId="3" borderId="4" xfId="0" applyNumberFormat="1" applyFont="1" applyFill="1" applyBorder="1" applyAlignment="1" applyProtection="1">
      <alignment horizontal="center" vertical="center" wrapText="1"/>
      <protection locked="0"/>
    </xf>
    <xf numFmtId="297" fontId="1" fillId="0" borderId="0" xfId="0" applyNumberFormat="1" applyFont="1" applyAlignment="1">
      <alignment horizontal="center" vertical="center" wrapText="1"/>
    </xf>
    <xf numFmtId="297" fontId="2" fillId="0" borderId="0" xfId="0" applyNumberFormat="1" applyFont="1" applyAlignment="1">
      <alignment horizontal="center" vertical="center"/>
    </xf>
    <xf numFmtId="242" fontId="4" fillId="6" borderId="2" xfId="0" applyNumberFormat="1" applyFont="1" applyFill="1" applyBorder="1" applyAlignment="1">
      <alignment horizontal="center" vertical="center" wrapText="1"/>
    </xf>
    <xf numFmtId="200" fontId="2" fillId="6" borderId="10" xfId="0" applyNumberFormat="1" applyFont="1" applyFill="1" applyBorder="1" applyAlignment="1">
      <alignment horizontal="center" vertical="center" shrinkToFit="1"/>
    </xf>
    <xf numFmtId="297" fontId="2" fillId="0" borderId="2" xfId="0" applyNumberFormat="1" applyFont="1" applyBorder="1" applyAlignment="1">
      <alignment horizontal="center" vertical="center" shrinkToFit="1"/>
    </xf>
    <xf numFmtId="242" fontId="19" fillId="3" borderId="4" xfId="0" applyNumberFormat="1" applyFont="1" applyFill="1" applyBorder="1" applyAlignment="1">
      <alignment horizontal="center" vertical="center"/>
    </xf>
    <xf numFmtId="43" fontId="21" fillId="0" borderId="4" xfId="24" applyNumberFormat="1" applyFont="1" applyBorder="1">
      <alignment vertical="center"/>
    </xf>
    <xf numFmtId="297" fontId="20" fillId="0" borderId="4" xfId="0" applyNumberFormat="1" applyFont="1" applyBorder="1" applyAlignment="1">
      <alignment horizontal="right" vertical="center" wrapText="1"/>
    </xf>
    <xf numFmtId="10" fontId="20" fillId="0" borderId="4" xfId="0" applyNumberFormat="1" applyFont="1" applyBorder="1" applyAlignment="1">
      <alignment horizontal="right" vertical="center" wrapText="1"/>
    </xf>
    <xf numFmtId="242" fontId="19" fillId="0" borderId="4" xfId="0" applyNumberFormat="1" applyFont="1" applyBorder="1" applyAlignment="1">
      <alignment horizontal="right" vertical="center"/>
    </xf>
    <xf numFmtId="242" fontId="19" fillId="0" borderId="7" xfId="0" applyNumberFormat="1" applyFont="1" applyBorder="1" applyAlignment="1">
      <alignment horizontal="right" vertical="center"/>
    </xf>
    <xf numFmtId="242" fontId="19" fillId="0" borderId="0" xfId="0" applyNumberFormat="1" applyFont="1" applyAlignment="1">
      <alignment horizontal="center" vertical="center"/>
    </xf>
    <xf numFmtId="1" fontId="20" fillId="3" borderId="4" xfId="0" applyNumberFormat="1" applyFont="1" applyFill="1" applyBorder="1" applyAlignment="1" applyProtection="1">
      <alignment horizontal="center" vertical="center" wrapText="1"/>
      <protection locked="0"/>
    </xf>
    <xf numFmtId="1" fontId="20" fillId="0" borderId="4" xfId="0" applyNumberFormat="1" applyFont="1" applyBorder="1" applyAlignment="1" applyProtection="1">
      <alignment horizontal="center" vertical="center" wrapText="1"/>
      <protection locked="0"/>
    </xf>
    <xf numFmtId="188" fontId="19" fillId="3" borderId="4" xfId="1600" applyFont="1" applyFill="1" applyBorder="1" applyAlignment="1">
      <alignment horizontal="center" vertical="center" shrinkToFit="1"/>
    </xf>
    <xf numFmtId="188" fontId="19" fillId="0" borderId="4" xfId="1600" applyFont="1" applyBorder="1" applyAlignment="1">
      <alignment horizontal="center" vertical="center" shrinkToFit="1"/>
    </xf>
    <xf numFmtId="188" fontId="19" fillId="3" borderId="4" xfId="0" applyFont="1" applyFill="1" applyBorder="1" applyAlignment="1">
      <alignment horizontal="center" vertical="center"/>
    </xf>
    <xf numFmtId="188" fontId="21" fillId="3" borderId="4" xfId="0" applyFont="1" applyFill="1" applyBorder="1" applyAlignment="1">
      <alignment horizontal="center" vertical="center"/>
    </xf>
    <xf numFmtId="188" fontId="19" fillId="0" borderId="4" xfId="0" applyFont="1" applyBorder="1" applyAlignment="1">
      <alignment horizontal="center" vertical="center"/>
    </xf>
    <xf numFmtId="188" fontId="19" fillId="0" borderId="4" xfId="0" applyFont="1" applyBorder="1" applyAlignment="1">
      <alignment horizontal="center" vertical="center" shrinkToFit="1"/>
    </xf>
    <xf numFmtId="188" fontId="21" fillId="0" borderId="4" xfId="964" applyFont="1" applyBorder="1" applyAlignment="1">
      <alignment horizontal="center" vertical="center" shrinkToFit="1"/>
    </xf>
    <xf numFmtId="188" fontId="21" fillId="0" borderId="4" xfId="498" applyFont="1" applyBorder="1" applyAlignment="1">
      <alignment horizontal="center" vertical="center" shrinkToFit="1"/>
    </xf>
    <xf numFmtId="1" fontId="19" fillId="0" borderId="4" xfId="0" applyNumberFormat="1" applyFont="1" applyBorder="1" applyAlignment="1" applyProtection="1">
      <alignment horizontal="center" vertical="center" wrapText="1"/>
      <protection locked="0"/>
    </xf>
    <xf numFmtId="188" fontId="19" fillId="0" borderId="4" xfId="0" applyFont="1" applyBorder="1" applyAlignment="1">
      <alignment horizontal="center" vertical="center" wrapText="1"/>
    </xf>
    <xf numFmtId="49" fontId="19" fillId="0" borderId="4" xfId="1608" applyNumberFormat="1" applyFont="1" applyBorder="1" applyAlignment="1">
      <alignment horizontal="center" vertical="center" wrapText="1"/>
    </xf>
    <xf numFmtId="4" fontId="20" fillId="0" borderId="4" xfId="0" applyNumberFormat="1" applyFont="1" applyBorder="1" applyAlignment="1" applyProtection="1">
      <alignment horizontal="center" vertical="center" wrapText="1"/>
      <protection locked="0"/>
    </xf>
    <xf numFmtId="188" fontId="21" fillId="0" borderId="4" xfId="0" applyFont="1" applyBorder="1" applyAlignment="1">
      <alignment horizontal="center" vertical="center"/>
    </xf>
    <xf numFmtId="188" fontId="19" fillId="0" borderId="4" xfId="1608" applyFont="1" applyBorder="1" applyAlignment="1">
      <alignment horizontal="center" vertical="center" wrapText="1"/>
    </xf>
    <xf numFmtId="260" fontId="19" fillId="0" borderId="4" xfId="0" applyNumberFormat="1" applyFont="1" applyBorder="1" applyAlignment="1">
      <alignment vertical="center" shrinkToFit="1"/>
    </xf>
    <xf numFmtId="188" fontId="19" fillId="0" borderId="4" xfId="1600" applyFont="1" applyBorder="1" applyAlignment="1" applyProtection="1">
      <alignment horizontal="center" vertical="center" wrapText="1"/>
      <protection locked="0"/>
    </xf>
    <xf numFmtId="58" fontId="20" fillId="5" borderId="4" xfId="0" applyNumberFormat="1" applyFont="1" applyFill="1" applyBorder="1" applyAlignment="1">
      <alignment horizontal="center" vertical="center" wrapText="1"/>
    </xf>
    <xf numFmtId="188" fontId="20" fillId="5" borderId="4" xfId="0" applyFont="1" applyFill="1" applyBorder="1" applyAlignment="1" applyProtection="1">
      <alignment horizontal="center" vertical="center" wrapText="1"/>
      <protection locked="0"/>
    </xf>
    <xf numFmtId="188" fontId="21" fillId="5" borderId="4" xfId="964" applyFont="1" applyFill="1" applyBorder="1" applyAlignment="1">
      <alignment horizontal="center" vertical="center" shrinkToFit="1"/>
    </xf>
    <xf numFmtId="49" fontId="20" fillId="5" borderId="4" xfId="0" applyNumberFormat="1" applyFont="1" applyFill="1" applyBorder="1" applyAlignment="1">
      <alignment horizontal="left" vertical="center" wrapText="1"/>
    </xf>
    <xf numFmtId="49" fontId="20" fillId="5" borderId="4" xfId="0" applyNumberFormat="1" applyFont="1" applyFill="1" applyBorder="1" applyAlignment="1">
      <alignment horizontal="center" vertical="center" wrapText="1"/>
    </xf>
    <xf numFmtId="303" fontId="20" fillId="5" borderId="4" xfId="0" applyNumberFormat="1" applyFont="1" applyFill="1" applyBorder="1" applyAlignment="1">
      <alignment horizontal="center" vertical="center" wrapText="1"/>
    </xf>
    <xf numFmtId="1" fontId="20" fillId="5" borderId="4" xfId="0" applyNumberFormat="1" applyFont="1" applyFill="1" applyBorder="1" applyAlignment="1" applyProtection="1">
      <alignment horizontal="center" vertical="center" wrapText="1"/>
      <protection locked="0"/>
    </xf>
    <xf numFmtId="4" fontId="20" fillId="5" borderId="4" xfId="0" applyNumberFormat="1" applyFont="1" applyFill="1" applyBorder="1" applyAlignment="1" applyProtection="1">
      <alignment horizontal="center" vertical="center" wrapText="1"/>
      <protection locked="0"/>
    </xf>
    <xf numFmtId="57" fontId="19" fillId="0" borderId="4" xfId="1085" applyNumberFormat="1" applyFont="1" applyBorder="1" applyAlignment="1">
      <alignment horizontal="center" vertical="center"/>
    </xf>
    <xf numFmtId="188" fontId="19" fillId="5" borderId="4" xfId="1600" applyFont="1" applyFill="1" applyBorder="1" applyAlignment="1">
      <alignment horizontal="center" vertical="center" shrinkToFit="1"/>
    </xf>
    <xf numFmtId="293" fontId="20" fillId="5" borderId="4" xfId="0" applyNumberFormat="1" applyFont="1" applyFill="1" applyBorder="1" applyAlignment="1">
      <alignment horizontal="center" vertical="center" wrapText="1"/>
    </xf>
    <xf numFmtId="305" fontId="21" fillId="5" borderId="4" xfId="964" applyNumberFormat="1" applyFont="1" applyFill="1" applyBorder="1" applyAlignment="1">
      <alignment horizontal="center" vertical="center" shrinkToFit="1"/>
    </xf>
    <xf numFmtId="200" fontId="20" fillId="5" borderId="4" xfId="0" applyNumberFormat="1" applyFont="1" applyFill="1" applyBorder="1" applyAlignment="1">
      <alignment horizontal="right" vertical="center" wrapText="1"/>
    </xf>
    <xf numFmtId="188" fontId="19" fillId="0" borderId="4" xfId="1597" applyFont="1" applyBorder="1" applyAlignment="1">
      <alignment horizontal="center" vertical="center"/>
    </xf>
    <xf numFmtId="188" fontId="19" fillId="0" borderId="4" xfId="1085" applyFont="1" applyBorder="1" applyAlignment="1">
      <alignment horizontal="center" vertical="center"/>
    </xf>
    <xf numFmtId="188" fontId="19" fillId="0" borderId="4" xfId="1596" applyFont="1" applyBorder="1" applyAlignment="1">
      <alignment horizontal="center" vertical="center" wrapText="1" shrinkToFit="1"/>
    </xf>
    <xf numFmtId="4" fontId="19" fillId="5" borderId="4" xfId="0" applyNumberFormat="1" applyFont="1" applyFill="1" applyBorder="1" applyAlignment="1" applyProtection="1">
      <alignment horizontal="center" vertical="center" wrapText="1"/>
      <protection locked="0"/>
    </xf>
    <xf numFmtId="43" fontId="21" fillId="5" borderId="4" xfId="24" applyNumberFormat="1" applyFont="1" applyFill="1" applyBorder="1">
      <alignment vertical="center"/>
    </xf>
    <xf numFmtId="297" fontId="20" fillId="5" borderId="4" xfId="0" applyNumberFormat="1" applyFont="1" applyFill="1" applyBorder="1" applyAlignment="1">
      <alignment horizontal="right" vertical="center" wrapText="1"/>
    </xf>
    <xf numFmtId="10" fontId="20" fillId="5" borderId="4" xfId="0" applyNumberFormat="1" applyFont="1" applyFill="1" applyBorder="1" applyAlignment="1">
      <alignment horizontal="right" vertical="center" wrapText="1"/>
    </xf>
    <xf numFmtId="242" fontId="19" fillId="5" borderId="7" xfId="0" applyNumberFormat="1" applyFont="1" applyFill="1" applyBorder="1" applyAlignment="1">
      <alignment horizontal="right" vertical="center"/>
    </xf>
    <xf numFmtId="242" fontId="19" fillId="5" borderId="0" xfId="0" applyNumberFormat="1" applyFont="1" applyFill="1" applyAlignment="1">
      <alignment horizontal="center" vertical="center"/>
    </xf>
    <xf numFmtId="49" fontId="19" fillId="0" borderId="4" xfId="0" applyNumberFormat="1" applyFont="1" applyBorder="1" applyAlignment="1">
      <alignment horizontal="center" vertical="center" wrapText="1"/>
    </xf>
    <xf numFmtId="1" fontId="19" fillId="3" borderId="4" xfId="0" applyNumberFormat="1" applyFont="1" applyFill="1" applyBorder="1" applyAlignment="1" applyProtection="1">
      <alignment horizontal="center" vertical="center" wrapText="1"/>
      <protection locked="0"/>
    </xf>
    <xf numFmtId="188" fontId="19" fillId="3" borderId="4" xfId="0" applyFont="1" applyFill="1" applyBorder="1" applyAlignment="1" applyProtection="1">
      <alignment horizontal="center" vertical="center" wrapText="1"/>
      <protection locked="0"/>
    </xf>
    <xf numFmtId="188" fontId="21" fillId="3" borderId="4" xfId="964" applyFont="1" applyFill="1" applyBorder="1" applyAlignment="1">
      <alignment horizontal="center" vertical="center" shrinkToFit="1"/>
    </xf>
    <xf numFmtId="4" fontId="20" fillId="3" borderId="4" xfId="0" applyNumberFormat="1" applyFont="1" applyFill="1" applyBorder="1" applyAlignment="1" applyProtection="1">
      <alignment horizontal="center" vertical="center" wrapText="1"/>
      <protection locked="0"/>
    </xf>
    <xf numFmtId="188" fontId="20" fillId="0" borderId="4" xfId="0" applyFont="1" applyBorder="1" applyAlignment="1">
      <alignment horizontal="center" vertical="center" wrapText="1"/>
    </xf>
    <xf numFmtId="242" fontId="19" fillId="0" borderId="7" xfId="0" applyNumberFormat="1" applyFont="1" applyBorder="1" applyAlignment="1">
      <alignment horizontal="center" vertical="center"/>
    </xf>
    <xf numFmtId="188" fontId="19" fillId="3" borderId="4" xfId="1608" applyFont="1" applyFill="1" applyBorder="1" applyAlignment="1">
      <alignment horizontal="center" vertical="center" wrapText="1"/>
    </xf>
    <xf numFmtId="242" fontId="19" fillId="0" borderId="7" xfId="0" applyNumberFormat="1" applyFont="1" applyBorder="1" applyAlignment="1">
      <alignment vertical="center"/>
    </xf>
    <xf numFmtId="297" fontId="19" fillId="0" borderId="7" xfId="0" applyNumberFormat="1" applyFont="1" applyBorder="1" applyAlignment="1">
      <alignment horizontal="center" vertical="center" wrapText="1"/>
    </xf>
    <xf numFmtId="242" fontId="19" fillId="0" borderId="7" xfId="0" applyNumberFormat="1" applyFont="1" applyBorder="1" applyAlignment="1">
      <alignment horizontal="center" vertical="center" wrapText="1"/>
    </xf>
    <xf numFmtId="242" fontId="19" fillId="0" borderId="7" xfId="0" applyNumberFormat="1" applyFont="1" applyBorder="1" applyAlignment="1">
      <alignment horizontal="left" vertical="center"/>
    </xf>
    <xf numFmtId="200" fontId="0" fillId="0" borderId="0" xfId="24" applyFont="1" applyAlignment="1">
      <alignment vertical="center"/>
    </xf>
    <xf numFmtId="200" fontId="0" fillId="0" borderId="11" xfId="24" applyFont="1" applyBorder="1" applyAlignment="1">
      <alignment horizontal="left" vertical="center"/>
    </xf>
    <xf numFmtId="188" fontId="22" fillId="0" borderId="12" xfId="0" applyFont="1" applyBorder="1" applyAlignment="1">
      <alignment horizontal="center" vertical="center" wrapText="1"/>
    </xf>
    <xf numFmtId="188" fontId="22" fillId="0" borderId="13" xfId="0" applyFont="1" applyBorder="1" applyAlignment="1">
      <alignment horizontal="center" vertical="center" wrapText="1"/>
    </xf>
    <xf numFmtId="188" fontId="22" fillId="0" borderId="14" xfId="0" applyFont="1" applyBorder="1" applyAlignment="1">
      <alignment horizontal="center" vertical="center" wrapText="1"/>
    </xf>
    <xf numFmtId="200" fontId="22" fillId="0" borderId="15" xfId="24" applyFont="1" applyBorder="1" applyAlignment="1">
      <alignment horizontal="left" vertical="center"/>
    </xf>
    <xf numFmtId="188" fontId="22" fillId="0" borderId="16" xfId="0" applyFont="1" applyBorder="1" applyAlignment="1">
      <alignment horizontal="center" vertical="center" wrapText="1"/>
    </xf>
    <xf numFmtId="188" fontId="22" fillId="0" borderId="16" xfId="0" applyFont="1" applyBorder="1" applyAlignment="1">
      <alignment horizontal="left" vertical="center" wrapText="1"/>
    </xf>
    <xf numFmtId="200" fontId="0" fillId="0" borderId="17" xfId="24" applyFont="1" applyBorder="1" applyAlignment="1">
      <alignment horizontal="left" vertical="center"/>
    </xf>
    <xf numFmtId="200" fontId="23" fillId="0" borderId="18" xfId="24" applyFont="1" applyBorder="1" applyAlignment="1">
      <alignment horizontal="right" vertical="center" wrapText="1"/>
    </xf>
    <xf numFmtId="188" fontId="2" fillId="0" borderId="16" xfId="0" applyFont="1" applyBorder="1" applyAlignment="1">
      <alignment vertical="top" wrapText="1"/>
    </xf>
    <xf numFmtId="188" fontId="24" fillId="0" borderId="16" xfId="0" applyFont="1" applyBorder="1" applyAlignment="1">
      <alignment horizontal="center" vertical="center"/>
    </xf>
    <xf numFmtId="188" fontId="0" fillId="0" borderId="16" xfId="0" applyFont="1" applyBorder="1" applyAlignment="1">
      <alignment horizontal="left" vertical="center"/>
    </xf>
    <xf numFmtId="188" fontId="0" fillId="0" borderId="17" xfId="0" applyFont="1" applyBorder="1" applyAlignment="1">
      <alignment horizontal="left" vertical="center"/>
    </xf>
    <xf numFmtId="200" fontId="25" fillId="0" borderId="18" xfId="24" applyFont="1" applyBorder="1" applyAlignment="1">
      <alignment horizontal="right" vertical="center" wrapText="1"/>
    </xf>
    <xf numFmtId="200" fontId="0" fillId="0" borderId="19" xfId="24" applyFont="1" applyBorder="1" applyAlignment="1">
      <alignment horizontal="left" vertical="center"/>
    </xf>
    <xf numFmtId="188" fontId="0" fillId="0" borderId="20" xfId="0" applyFont="1" applyBorder="1" applyAlignment="1">
      <alignment horizontal="left" vertical="center"/>
    </xf>
    <xf numFmtId="188" fontId="0" fillId="0" borderId="21" xfId="0" applyFont="1" applyBorder="1" applyAlignment="1">
      <alignment horizontal="left" vertical="center"/>
    </xf>
    <xf numFmtId="200" fontId="25" fillId="0" borderId="22" xfId="24" applyFont="1" applyBorder="1" applyAlignment="1">
      <alignment horizontal="right" vertical="center" wrapText="1"/>
    </xf>
    <xf numFmtId="242" fontId="26" fillId="3" borderId="0" xfId="0" applyNumberFormat="1" applyFont="1" applyFill="1" applyAlignment="1">
      <alignment vertical="center"/>
    </xf>
    <xf numFmtId="242" fontId="12" fillId="3" borderId="0" xfId="0" applyNumberFormat="1" applyFont="1" applyFill="1" applyAlignment="1">
      <alignment horizontal="center" vertical="center"/>
    </xf>
    <xf numFmtId="242" fontId="12" fillId="3" borderId="0" xfId="0" applyNumberFormat="1" applyFont="1" applyFill="1" applyAlignment="1">
      <alignment vertical="center"/>
    </xf>
    <xf numFmtId="242" fontId="12" fillId="3" borderId="0" xfId="0" applyNumberFormat="1" applyFont="1" applyFill="1" applyAlignment="1">
      <alignment vertical="center" shrinkToFit="1"/>
    </xf>
    <xf numFmtId="0" fontId="12" fillId="3" borderId="0" xfId="24" applyNumberFormat="1" applyFont="1" applyFill="1" applyAlignment="1">
      <alignment vertical="center"/>
    </xf>
    <xf numFmtId="0" fontId="12" fillId="3" borderId="0" xfId="0" applyNumberFormat="1" applyFont="1" applyFill="1" applyAlignment="1">
      <alignment vertical="center"/>
    </xf>
    <xf numFmtId="188" fontId="27" fillId="3" borderId="0" xfId="1336" applyFont="1" applyFill="1" applyAlignment="1" applyProtection="1">
      <alignment vertical="center"/>
      <protection hidden="1"/>
    </xf>
    <xf numFmtId="242" fontId="26" fillId="3" borderId="0" xfId="0" applyNumberFormat="1" applyFont="1" applyFill="1" applyAlignment="1">
      <alignment horizontal="center" vertical="center" wrapText="1"/>
    </xf>
    <xf numFmtId="188" fontId="26" fillId="3" borderId="0" xfId="0" applyNumberFormat="1" applyFont="1" applyFill="1" applyAlignment="1">
      <alignment horizontal="center" vertical="center" wrapText="1"/>
    </xf>
    <xf numFmtId="188" fontId="12" fillId="3" borderId="0" xfId="0" applyNumberFormat="1" applyFont="1" applyFill="1" applyAlignment="1">
      <alignment horizontal="center" vertical="center"/>
    </xf>
    <xf numFmtId="242" fontId="12" fillId="3" borderId="0" xfId="0" applyNumberFormat="1" applyFont="1" applyFill="1" applyAlignment="1">
      <alignment horizontal="center" vertical="center" shrinkToFit="1"/>
    </xf>
    <xf numFmtId="0" fontId="12" fillId="3" borderId="0" xfId="24" applyNumberFormat="1" applyFont="1" applyFill="1" applyAlignment="1">
      <alignment horizontal="center" vertical="center"/>
    </xf>
    <xf numFmtId="0" fontId="12" fillId="3" borderId="0" xfId="0" applyNumberFormat="1" applyFont="1" applyFill="1" applyAlignment="1">
      <alignment horizontal="center" vertical="center"/>
    </xf>
    <xf numFmtId="242" fontId="4" fillId="3" borderId="0" xfId="0" applyNumberFormat="1" applyFont="1" applyFill="1" applyAlignment="1">
      <alignment vertical="center"/>
    </xf>
    <xf numFmtId="242" fontId="12" fillId="3" borderId="4" xfId="0" applyNumberFormat="1" applyFont="1" applyFill="1" applyBorder="1" applyAlignment="1">
      <alignment horizontal="center" vertical="center"/>
    </xf>
    <xf numFmtId="242" fontId="12" fillId="3" borderId="4" xfId="0" applyNumberFormat="1" applyFont="1" applyFill="1" applyBorder="1" applyAlignment="1">
      <alignment horizontal="center" vertical="center" wrapText="1"/>
    </xf>
    <xf numFmtId="242" fontId="12" fillId="3" borderId="4" xfId="0" applyNumberFormat="1" applyFont="1" applyFill="1" applyBorder="1" applyAlignment="1">
      <alignment horizontal="center" vertical="center" shrinkToFit="1"/>
    </xf>
    <xf numFmtId="0" fontId="12" fillId="3" borderId="4" xfId="24" applyNumberFormat="1" applyFont="1" applyFill="1" applyBorder="1" applyAlignment="1">
      <alignment horizontal="center" vertical="center" wrapText="1"/>
    </xf>
    <xf numFmtId="0" fontId="4" fillId="3" borderId="4" xfId="0" applyNumberFormat="1" applyFont="1" applyFill="1" applyBorder="1" applyAlignment="1">
      <alignment horizontal="center" vertical="center"/>
    </xf>
    <xf numFmtId="188" fontId="12" fillId="3" borderId="4" xfId="0" applyFont="1" applyFill="1" applyBorder="1" applyAlignment="1">
      <alignment horizontal="center" vertical="center"/>
    </xf>
    <xf numFmtId="49" fontId="12" fillId="3" borderId="4" xfId="0" applyNumberFormat="1" applyFont="1" applyFill="1" applyBorder="1" applyAlignment="1">
      <alignment horizontal="left" vertical="center"/>
    </xf>
    <xf numFmtId="49" fontId="12" fillId="3" borderId="4" xfId="0" applyNumberFormat="1" applyFont="1" applyFill="1" applyBorder="1" applyAlignment="1">
      <alignment horizontal="left" vertical="center" shrinkToFit="1"/>
    </xf>
    <xf numFmtId="49" fontId="12" fillId="3" borderId="4" xfId="0" applyNumberFormat="1" applyFont="1" applyFill="1" applyBorder="1" applyAlignment="1">
      <alignment horizontal="center" vertical="center"/>
    </xf>
    <xf numFmtId="0" fontId="12" fillId="3" borderId="4" xfId="24" applyNumberFormat="1" applyFont="1" applyFill="1" applyBorder="1" applyAlignment="1">
      <alignment horizontal="center" vertical="center"/>
    </xf>
    <xf numFmtId="0" fontId="12" fillId="3" borderId="4" xfId="0" applyNumberFormat="1" applyFont="1" applyFill="1" applyBorder="1" applyAlignment="1">
      <alignment horizontal="center" vertical="center"/>
    </xf>
    <xf numFmtId="0" fontId="28" fillId="3" borderId="4" xfId="0" applyNumberFormat="1" applyFont="1" applyFill="1" applyBorder="1" applyAlignment="1">
      <alignment horizontal="center" vertical="center" wrapText="1"/>
    </xf>
    <xf numFmtId="188" fontId="28" fillId="3" borderId="4" xfId="0" applyFont="1" applyFill="1" applyBorder="1" applyAlignment="1" applyProtection="1">
      <alignment horizontal="center" vertical="center" shrinkToFit="1"/>
      <protection locked="0"/>
    </xf>
    <xf numFmtId="49" fontId="28" fillId="3" borderId="4" xfId="0" applyNumberFormat="1" applyFont="1" applyFill="1" applyBorder="1" applyAlignment="1">
      <alignment horizontal="center" vertical="center" wrapText="1"/>
    </xf>
    <xf numFmtId="0" fontId="28" fillId="3" borderId="4" xfId="24" applyNumberFormat="1" applyFont="1" applyFill="1" applyBorder="1" applyAlignment="1">
      <alignment horizontal="center" vertical="center" wrapText="1"/>
    </xf>
    <xf numFmtId="188" fontId="29" fillId="3" borderId="4" xfId="0" applyFont="1" applyFill="1" applyBorder="1" applyAlignment="1">
      <alignment horizontal="center" vertical="center"/>
    </xf>
    <xf numFmtId="0" fontId="30" fillId="7" borderId="4" xfId="0" applyNumberFormat="1" applyFont="1" applyFill="1" applyBorder="1" applyAlignment="1">
      <alignment horizontal="center" vertical="center" wrapText="1"/>
    </xf>
    <xf numFmtId="0" fontId="31" fillId="7" borderId="4" xfId="0" applyNumberFormat="1" applyFont="1" applyFill="1" applyBorder="1" applyAlignment="1" applyProtection="1">
      <alignment horizontal="center" vertical="center" wrapText="1"/>
      <protection locked="0"/>
    </xf>
    <xf numFmtId="4" fontId="32" fillId="7" borderId="4" xfId="0" applyNumberFormat="1" applyFont="1" applyFill="1" applyBorder="1" applyAlignment="1" applyProtection="1">
      <alignment horizontal="center" vertical="center" wrapText="1"/>
      <protection locked="0"/>
    </xf>
    <xf numFmtId="188" fontId="31" fillId="7" borderId="4" xfId="0" applyFont="1" applyFill="1" applyBorder="1" applyAlignment="1" applyProtection="1">
      <alignment horizontal="center" vertical="center" shrinkToFit="1"/>
      <protection locked="0"/>
    </xf>
    <xf numFmtId="49" fontId="31" fillId="7" borderId="4" xfId="0" applyNumberFormat="1" applyFont="1" applyFill="1" applyBorder="1" applyAlignment="1">
      <alignment horizontal="center" vertical="center" wrapText="1"/>
    </xf>
    <xf numFmtId="0" fontId="31" fillId="7" borderId="4" xfId="24" applyNumberFormat="1" applyFont="1" applyFill="1" applyBorder="1" applyAlignment="1">
      <alignment horizontal="center" vertical="center" wrapText="1"/>
    </xf>
    <xf numFmtId="200" fontId="31" fillId="7" borderId="4" xfId="24" applyFont="1" applyFill="1" applyBorder="1" applyAlignment="1">
      <alignment horizontal="justify" vertical="center" wrapText="1"/>
    </xf>
    <xf numFmtId="188" fontId="2" fillId="8" borderId="0" xfId="1157" applyFont="1" applyFill="1" applyAlignment="1">
      <alignment vertical="center" wrapText="1"/>
    </xf>
    <xf numFmtId="188" fontId="2" fillId="8" borderId="0" xfId="1157" applyFont="1" applyFill="1" applyAlignment="1">
      <alignment vertical="center"/>
    </xf>
    <xf numFmtId="188" fontId="2" fillId="0" borderId="0" xfId="1157" applyFont="1" applyAlignment="1">
      <alignment vertical="center"/>
    </xf>
    <xf numFmtId="14" fontId="2" fillId="0" borderId="0" xfId="1157" applyNumberFormat="1" applyFont="1" applyAlignment="1">
      <alignment vertical="center"/>
    </xf>
    <xf numFmtId="242" fontId="33" fillId="0" borderId="0" xfId="0" applyNumberFormat="1" applyFont="1" applyAlignment="1">
      <alignment horizontal="center" vertical="center" wrapText="1"/>
    </xf>
    <xf numFmtId="2" fontId="2" fillId="8" borderId="0" xfId="1157" applyNumberFormat="1" applyFont="1" applyFill="1" applyAlignment="1">
      <alignment horizontal="center" vertical="center"/>
    </xf>
    <xf numFmtId="1" fontId="2" fillId="8" borderId="0" xfId="1157" applyNumberFormat="1" applyFont="1" applyFill="1" applyAlignment="1">
      <alignment horizontal="left" vertical="center"/>
    </xf>
    <xf numFmtId="1" fontId="2" fillId="0" borderId="0" xfId="1157" applyNumberFormat="1" applyFont="1" applyAlignment="1">
      <alignment horizontal="left" vertical="center"/>
    </xf>
    <xf numFmtId="188" fontId="2" fillId="8" borderId="4" xfId="1604" applyFont="1" applyFill="1" applyBorder="1" applyAlignment="1">
      <alignment horizontal="center" vertical="center" wrapText="1"/>
    </xf>
    <xf numFmtId="188" fontId="2" fillId="0" borderId="4" xfId="1604" applyFont="1" applyBorder="1" applyAlignment="1">
      <alignment horizontal="center" vertical="center" wrapText="1"/>
    </xf>
    <xf numFmtId="188" fontId="2" fillId="8" borderId="2" xfId="1604" applyFont="1" applyFill="1" applyBorder="1" applyAlignment="1">
      <alignment horizontal="center" vertical="center" wrapText="1"/>
    </xf>
    <xf numFmtId="49" fontId="2" fillId="8" borderId="2" xfId="1604" applyNumberFormat="1" applyFont="1" applyFill="1" applyBorder="1" applyAlignment="1">
      <alignment horizontal="center" vertical="center" wrapText="1"/>
    </xf>
    <xf numFmtId="188" fontId="2" fillId="0" borderId="2" xfId="1604" applyFont="1" applyBorder="1" applyAlignment="1">
      <alignment horizontal="center" vertical="center" wrapText="1"/>
    </xf>
    <xf numFmtId="49" fontId="2" fillId="0" borderId="2" xfId="1604" applyNumberFormat="1" applyFont="1" applyBorder="1" applyAlignment="1">
      <alignment horizontal="center" vertical="center" wrapText="1"/>
    </xf>
    <xf numFmtId="303" fontId="2" fillId="0" borderId="2" xfId="1604" applyNumberFormat="1" applyFont="1" applyBorder="1" applyAlignment="1">
      <alignment horizontal="center" vertical="center" wrapText="1"/>
    </xf>
    <xf numFmtId="188" fontId="5" fillId="0" borderId="4" xfId="1157" applyFont="1" applyBorder="1" applyAlignment="1">
      <alignment horizontal="center" vertical="center" wrapText="1"/>
    </xf>
    <xf numFmtId="49" fontId="5" fillId="0" borderId="4" xfId="1157" applyNumberFormat="1" applyFont="1" applyBorder="1" applyAlignment="1">
      <alignment horizontal="left" vertical="center" wrapText="1"/>
    </xf>
    <xf numFmtId="303" fontId="5" fillId="0" borderId="4" xfId="1157" applyNumberFormat="1" applyFont="1" applyBorder="1" applyAlignment="1">
      <alignment horizontal="center" vertical="center" wrapText="1"/>
    </xf>
    <xf numFmtId="242" fontId="4" fillId="0" borderId="7" xfId="0" applyNumberFormat="1" applyFont="1" applyBorder="1" applyAlignment="1">
      <alignment horizontal="center" vertical="center"/>
    </xf>
    <xf numFmtId="188" fontId="2" fillId="8" borderId="7" xfId="1157" applyFont="1" applyFill="1" applyBorder="1" applyAlignment="1">
      <alignment vertical="center" wrapText="1"/>
    </xf>
    <xf numFmtId="188" fontId="2" fillId="0" borderId="7" xfId="1157" applyFont="1" applyBorder="1" applyAlignment="1">
      <alignment horizontal="centerContinuous" vertical="center" wrapText="1"/>
    </xf>
    <xf numFmtId="188" fontId="4" fillId="8" borderId="0" xfId="1157" applyFont="1" applyFill="1" applyAlignment="1">
      <alignment vertical="center"/>
    </xf>
    <xf numFmtId="242" fontId="2" fillId="0" borderId="0" xfId="1547" applyNumberFormat="1" applyFont="1" applyAlignment="1">
      <alignment vertical="center"/>
    </xf>
    <xf numFmtId="1" fontId="2" fillId="0" borderId="0" xfId="1157" applyNumberFormat="1" applyFont="1" applyAlignment="1">
      <alignment horizontal="center" vertical="center"/>
    </xf>
    <xf numFmtId="49" fontId="2" fillId="0" borderId="0" xfId="1157" applyNumberFormat="1" applyFont="1" applyAlignment="1">
      <alignment horizontal="center" vertical="center"/>
    </xf>
    <xf numFmtId="14" fontId="2" fillId="0" borderId="0" xfId="1157" applyNumberFormat="1" applyFont="1" applyAlignment="1">
      <alignment horizontal="right" vertical="center"/>
    </xf>
    <xf numFmtId="14" fontId="4" fillId="0" borderId="2" xfId="1604" applyNumberFormat="1" applyFont="1" applyBorder="1" applyAlignment="1">
      <alignment horizontal="center" vertical="center" wrapText="1"/>
    </xf>
    <xf numFmtId="14" fontId="2" fillId="0" borderId="7" xfId="1604" applyNumberFormat="1" applyFont="1" applyBorder="1" applyAlignment="1">
      <alignment horizontal="center" vertical="center" wrapText="1"/>
    </xf>
    <xf numFmtId="293" fontId="5" fillId="0" borderId="4" xfId="1157" applyNumberFormat="1" applyFont="1" applyBorder="1" applyAlignment="1">
      <alignment horizontal="center" vertical="center" wrapText="1"/>
    </xf>
    <xf numFmtId="4" fontId="2" fillId="0" borderId="7" xfId="1157" applyNumberFormat="1" applyFont="1" applyBorder="1" applyAlignment="1">
      <alignment vertical="center"/>
    </xf>
    <xf numFmtId="14" fontId="2" fillId="0" borderId="7" xfId="1157" applyNumberFormat="1" applyFont="1" applyBorder="1" applyAlignment="1">
      <alignment vertical="center"/>
    </xf>
    <xf numFmtId="259" fontId="2" fillId="8" borderId="0" xfId="1157" applyNumberFormat="1" applyFont="1" applyFill="1" applyAlignment="1">
      <alignment horizontal="right" vertical="center"/>
    </xf>
    <xf numFmtId="1" fontId="2" fillId="8" borderId="0" xfId="1675" applyNumberFormat="1" applyFont="1" applyFill="1" applyAlignment="1">
      <alignment horizontal="right" vertical="center"/>
    </xf>
    <xf numFmtId="1" fontId="2" fillId="8" borderId="0" xfId="1157" applyNumberFormat="1" applyFont="1" applyFill="1" applyAlignment="1">
      <alignment horizontal="center" vertical="center"/>
    </xf>
    <xf numFmtId="1" fontId="2" fillId="8" borderId="0" xfId="1157" applyNumberFormat="1" applyFont="1" applyFill="1" applyAlignment="1">
      <alignment vertical="center"/>
    </xf>
    <xf numFmtId="2" fontId="4" fillId="8" borderId="4" xfId="1157" applyNumberFormat="1" applyFont="1" applyFill="1" applyBorder="1" applyAlignment="1">
      <alignment horizontal="center" vertical="center" wrapText="1"/>
    </xf>
    <xf numFmtId="2" fontId="2" fillId="8" borderId="4" xfId="1157" applyNumberFormat="1" applyFont="1" applyFill="1" applyBorder="1" applyAlignment="1">
      <alignment horizontal="center" vertical="center" wrapText="1"/>
    </xf>
    <xf numFmtId="2" fontId="4" fillId="2" borderId="2" xfId="1157" applyNumberFormat="1" applyFont="1" applyFill="1" applyBorder="1" applyAlignment="1">
      <alignment horizontal="center" vertical="center" wrapText="1"/>
    </xf>
    <xf numFmtId="1" fontId="2" fillId="8" borderId="4" xfId="1675" applyNumberFormat="1" applyFont="1" applyFill="1" applyBorder="1" applyAlignment="1">
      <alignment horizontal="center" vertical="center" wrapText="1"/>
    </xf>
    <xf numFmtId="303" fontId="2" fillId="8" borderId="2" xfId="1604" applyNumberFormat="1" applyFont="1" applyFill="1" applyBorder="1" applyAlignment="1">
      <alignment horizontal="center" vertical="center" wrapText="1"/>
    </xf>
    <xf numFmtId="200" fontId="2" fillId="8" borderId="2" xfId="1157" applyNumberFormat="1" applyFont="1" applyFill="1" applyBorder="1" applyAlignment="1">
      <alignment horizontal="center" vertical="center" shrinkToFit="1"/>
    </xf>
    <xf numFmtId="200" fontId="4" fillId="2" borderId="10" xfId="1157" applyNumberFormat="1" applyFont="1" applyFill="1" applyBorder="1" applyAlignment="1">
      <alignment horizontal="center" vertical="center" shrinkToFit="1"/>
    </xf>
    <xf numFmtId="200" fontId="2" fillId="8" borderId="2" xfId="1675" applyNumberFormat="1" applyFont="1" applyFill="1" applyBorder="1" applyAlignment="1">
      <alignment horizontal="center" vertical="center" shrinkToFit="1"/>
    </xf>
    <xf numFmtId="10" fontId="2" fillId="8" borderId="2" xfId="1157" applyNumberFormat="1" applyFont="1" applyFill="1" applyBorder="1" applyAlignment="1">
      <alignment horizontal="center" vertical="center" shrinkToFit="1"/>
    </xf>
    <xf numFmtId="200" fontId="5" fillId="0" borderId="4" xfId="1157" applyNumberFormat="1" applyFont="1" applyBorder="1" applyAlignment="1">
      <alignment horizontal="right" vertical="center" wrapText="1"/>
    </xf>
    <xf numFmtId="200" fontId="5" fillId="0" borderId="4" xfId="1675" applyNumberFormat="1" applyFont="1" applyBorder="1" applyAlignment="1">
      <alignment horizontal="right" vertical="center" wrapText="1"/>
    </xf>
    <xf numFmtId="10" fontId="5" fillId="0" borderId="4" xfId="1675" applyNumberFormat="1" applyFont="1" applyBorder="1" applyAlignment="1">
      <alignment horizontal="right" vertical="center" wrapText="1"/>
    </xf>
    <xf numFmtId="10" fontId="5" fillId="0" borderId="4" xfId="1157" applyNumberFormat="1" applyFont="1" applyBorder="1" applyAlignment="1">
      <alignment horizontal="right" vertical="center" wrapText="1"/>
    </xf>
    <xf numFmtId="4" fontId="2" fillId="8" borderId="7" xfId="1157" applyNumberFormat="1" applyFont="1" applyFill="1" applyBorder="1" applyAlignment="1">
      <alignment vertical="center"/>
    </xf>
    <xf numFmtId="40" fontId="2" fillId="8" borderId="7" xfId="1157" applyNumberFormat="1" applyFont="1" applyFill="1" applyBorder="1" applyAlignment="1">
      <alignment vertical="center"/>
    </xf>
    <xf numFmtId="188" fontId="2" fillId="8" borderId="4" xfId="1675" applyNumberFormat="1" applyFont="1" applyFill="1" applyBorder="1" applyAlignment="1">
      <alignment horizontal="center" vertical="center" wrapText="1"/>
    </xf>
    <xf numFmtId="10" fontId="2" fillId="8" borderId="2" xfId="1675" applyNumberFormat="1" applyFont="1" applyFill="1" applyBorder="1" applyAlignment="1">
      <alignment horizontal="center" vertical="center" shrinkToFit="1"/>
    </xf>
    <xf numFmtId="49" fontId="2" fillId="8" borderId="2" xfId="1675" applyNumberFormat="1" applyFont="1" applyFill="1" applyBorder="1" applyAlignment="1">
      <alignment horizontal="center" vertical="center" wrapText="1"/>
    </xf>
    <xf numFmtId="49" fontId="5" fillId="0" borderId="4" xfId="1675" applyNumberFormat="1" applyFont="1" applyBorder="1" applyAlignment="1">
      <alignment horizontal="left" vertical="center" wrapText="1"/>
    </xf>
    <xf numFmtId="188" fontId="2" fillId="8" borderId="0" xfId="1157" applyFont="1" applyFill="1" applyAlignment="1">
      <alignment horizontal="center" vertical="center"/>
    </xf>
    <xf numFmtId="242" fontId="5" fillId="0" borderId="4" xfId="0" applyNumberFormat="1" applyFont="1" applyBorder="1" applyAlignment="1">
      <alignment horizontal="right" vertical="center" wrapText="1"/>
    </xf>
    <xf numFmtId="242" fontId="4" fillId="0" borderId="2" xfId="0" applyNumberFormat="1" applyFont="1" applyBorder="1" applyAlignment="1">
      <alignment horizontal="center" vertical="center"/>
    </xf>
    <xf numFmtId="188" fontId="4" fillId="0" borderId="10" xfId="0" applyFont="1" applyBorder="1" applyAlignment="1">
      <alignment horizontal="center" vertical="center"/>
    </xf>
    <xf numFmtId="303" fontId="4" fillId="0" borderId="2" xfId="0" applyNumberFormat="1" applyFont="1" applyBorder="1" applyAlignment="1">
      <alignment horizontal="center" vertical="center"/>
    </xf>
    <xf numFmtId="49" fontId="4" fillId="0" borderId="2" xfId="0" applyNumberFormat="1" applyFont="1" applyBorder="1" applyAlignment="1">
      <alignment horizontal="center" vertical="center"/>
    </xf>
    <xf numFmtId="242" fontId="1" fillId="0" borderId="0" xfId="0" applyNumberFormat="1" applyFont="1" applyAlignment="1">
      <alignment vertical="center" wrapText="1"/>
    </xf>
    <xf numFmtId="49" fontId="2" fillId="0" borderId="0" xfId="0" applyNumberFormat="1" applyFont="1" applyAlignment="1">
      <alignment vertical="center"/>
    </xf>
    <xf numFmtId="49" fontId="3" fillId="0" borderId="0" xfId="1336" applyNumberFormat="1" applyFont="1" applyAlignment="1" applyProtection="1">
      <alignment vertical="center"/>
      <protection hidden="1"/>
    </xf>
    <xf numFmtId="49" fontId="2" fillId="0" borderId="0" xfId="0" applyNumberFormat="1" applyFont="1" applyAlignment="1">
      <alignment horizontal="center" vertical="center"/>
    </xf>
    <xf numFmtId="242" fontId="2" fillId="0" borderId="23" xfId="0" applyNumberFormat="1" applyFont="1" applyBorder="1" applyAlignment="1">
      <alignment horizontal="center" vertical="center"/>
    </xf>
    <xf numFmtId="49" fontId="34" fillId="0" borderId="4" xfId="0" applyNumberFormat="1" applyFont="1" applyBorder="1" applyAlignment="1">
      <alignment horizontal="left" vertical="center"/>
    </xf>
    <xf numFmtId="242" fontId="34" fillId="0" borderId="9" xfId="0" applyNumberFormat="1" applyFont="1" applyBorder="1" applyAlignment="1">
      <alignment vertical="center"/>
    </xf>
    <xf numFmtId="242" fontId="34" fillId="0" borderId="9" xfId="0" applyNumberFormat="1" applyFont="1" applyBorder="1" applyAlignment="1">
      <alignment horizontal="right" vertical="center"/>
    </xf>
    <xf numFmtId="242" fontId="34" fillId="0" borderId="4" xfId="0" applyNumberFormat="1" applyFont="1" applyBorder="1" applyAlignment="1">
      <alignment horizontal="right" vertical="center"/>
    </xf>
    <xf numFmtId="242" fontId="34" fillId="0" borderId="9" xfId="1336" applyNumberFormat="1" applyFont="1" applyBorder="1" applyAlignment="1" applyProtection="1">
      <alignment vertical="center"/>
    </xf>
    <xf numFmtId="242" fontId="35" fillId="0" borderId="9" xfId="1336" applyNumberFormat="1" applyFont="1" applyBorder="1" applyAlignment="1" applyProtection="1">
      <alignment vertical="center"/>
    </xf>
    <xf numFmtId="49" fontId="2" fillId="0" borderId="4" xfId="0" applyNumberFormat="1" applyFont="1" applyBorder="1" applyAlignment="1">
      <alignment horizontal="left" vertical="center"/>
    </xf>
    <xf numFmtId="242" fontId="5" fillId="0" borderId="9" xfId="1336" applyNumberFormat="1" applyFont="1" applyBorder="1" applyAlignment="1" applyProtection="1">
      <alignment vertical="center"/>
    </xf>
    <xf numFmtId="242" fontId="5" fillId="0" borderId="9" xfId="0" applyNumberFormat="1" applyFont="1" applyBorder="1" applyAlignment="1">
      <alignment vertical="center"/>
    </xf>
    <xf numFmtId="242" fontId="5" fillId="0" borderId="8" xfId="1336" applyNumberFormat="1" applyFont="1" applyBorder="1" applyAlignment="1" applyProtection="1">
      <alignment horizontal="center" vertical="center"/>
    </xf>
    <xf numFmtId="242" fontId="5" fillId="0" borderId="9" xfId="1336" applyNumberFormat="1" applyFont="1" applyBorder="1" applyAlignment="1" applyProtection="1">
      <alignment horizontal="center" vertical="center"/>
    </xf>
    <xf numFmtId="242" fontId="5" fillId="0" borderId="8" xfId="0" applyNumberFormat="1" applyFont="1" applyBorder="1" applyAlignment="1">
      <alignment horizontal="center" vertical="center"/>
    </xf>
    <xf numFmtId="242" fontId="5" fillId="0" borderId="9" xfId="0" applyNumberFormat="1" applyFont="1" applyBorder="1" applyAlignment="1">
      <alignment horizontal="center" vertical="center"/>
    </xf>
    <xf numFmtId="242" fontId="2" fillId="6" borderId="0" xfId="0" applyNumberFormat="1" applyFont="1" applyFill="1" applyAlignment="1">
      <alignment vertical="center"/>
    </xf>
    <xf numFmtId="242" fontId="0" fillId="0" borderId="1" xfId="0" applyNumberFormat="1" applyBorder="1"/>
    <xf numFmtId="242" fontId="2" fillId="0" borderId="2" xfId="1605" applyNumberFormat="1" applyFont="1" applyBorder="1" applyAlignment="1">
      <alignment horizontal="center" vertical="center" wrapText="1"/>
    </xf>
    <xf numFmtId="242" fontId="12" fillId="0" borderId="2" xfId="1605" applyNumberFormat="1" applyFont="1" applyBorder="1" applyAlignment="1">
      <alignment horizontal="center" vertical="center" wrapText="1"/>
    </xf>
    <xf numFmtId="49" fontId="2" fillId="0" borderId="10" xfId="1605" applyNumberFormat="1" applyFont="1" applyBorder="1" applyAlignment="1">
      <alignment horizontal="center" vertical="center" wrapText="1"/>
    </xf>
    <xf numFmtId="303" fontId="12" fillId="0" borderId="10" xfId="1605" applyNumberFormat="1" applyFont="1" applyBorder="1" applyAlignment="1">
      <alignment horizontal="center" vertical="center" wrapText="1"/>
    </xf>
    <xf numFmtId="242" fontId="0" fillId="0" borderId="6" xfId="0" applyNumberFormat="1" applyBorder="1"/>
    <xf numFmtId="242" fontId="2" fillId="0" borderId="24" xfId="0" applyNumberFormat="1" applyFont="1" applyBorder="1" applyAlignment="1">
      <alignment horizontal="center" vertical="center" wrapText="1"/>
    </xf>
    <xf numFmtId="200" fontId="2" fillId="0" borderId="25" xfId="0" applyNumberFormat="1" applyFont="1" applyBorder="1" applyAlignment="1">
      <alignment horizontal="center" vertical="center" shrinkToFit="1"/>
    </xf>
    <xf numFmtId="188"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242" fontId="4" fillId="2" borderId="4" xfId="0" applyNumberFormat="1" applyFont="1" applyFill="1" applyBorder="1" applyAlignment="1">
      <alignment horizontal="center" vertical="center"/>
    </xf>
    <xf numFmtId="242" fontId="4" fillId="0" borderId="9" xfId="0" applyNumberFormat="1" applyFont="1" applyBorder="1" applyAlignment="1">
      <alignment horizontal="left" vertical="center"/>
    </xf>
    <xf numFmtId="303" fontId="5" fillId="0" borderId="4" xfId="0" applyNumberFormat="1" applyFont="1" applyBorder="1" applyAlignment="1">
      <alignment horizontal="right" vertical="center" wrapText="1"/>
    </xf>
    <xf numFmtId="303" fontId="2" fillId="0" borderId="7" xfId="0" applyNumberFormat="1" applyFont="1" applyBorder="1" applyAlignment="1">
      <alignment horizontal="right" vertical="center"/>
    </xf>
    <xf numFmtId="242" fontId="2" fillId="3" borderId="0" xfId="0" applyNumberFormat="1" applyFont="1" applyFill="1" applyAlignment="1">
      <alignment vertical="center"/>
    </xf>
    <xf numFmtId="10" fontId="2" fillId="0" borderId="2" xfId="0" applyNumberFormat="1" applyFont="1" applyBorder="1" applyAlignment="1">
      <alignment horizontal="right" vertical="center" shrinkToFit="1"/>
    </xf>
    <xf numFmtId="200" fontId="2" fillId="0" borderId="2" xfId="0" applyNumberFormat="1" applyFont="1" applyBorder="1" applyAlignment="1">
      <alignment horizontal="right" vertical="center" shrinkToFit="1"/>
    </xf>
    <xf numFmtId="265" fontId="5" fillId="0" borderId="4" xfId="0" applyNumberFormat="1" applyFont="1" applyBorder="1" applyAlignment="1">
      <alignment horizontal="center" vertical="center" wrapText="1"/>
    </xf>
    <xf numFmtId="242" fontId="1" fillId="3" borderId="0" xfId="0" applyNumberFormat="1" applyFont="1" applyFill="1" applyAlignment="1">
      <alignment vertical="center"/>
    </xf>
    <xf numFmtId="242" fontId="2" fillId="2" borderId="4" xfId="0" applyNumberFormat="1" applyFont="1" applyFill="1" applyBorder="1" applyAlignment="1">
      <alignment horizontal="center" vertical="center" wrapText="1"/>
    </xf>
    <xf numFmtId="242" fontId="2" fillId="3" borderId="0" xfId="0" applyNumberFormat="1" applyFont="1" applyFill="1" applyAlignment="1">
      <alignment horizontal="center" vertical="center"/>
    </xf>
    <xf numFmtId="200" fontId="2" fillId="2" borderId="2" xfId="0" applyNumberFormat="1" applyFont="1" applyFill="1" applyBorder="1" applyAlignment="1">
      <alignment horizontal="right" vertical="center" shrinkToFit="1"/>
    </xf>
    <xf numFmtId="200" fontId="2" fillId="3" borderId="0" xfId="0" applyNumberFormat="1" applyFont="1" applyFill="1" applyAlignment="1">
      <alignment horizontal="right" vertical="center" shrinkToFit="1"/>
    </xf>
    <xf numFmtId="242" fontId="2" fillId="2" borderId="2" xfId="0" applyNumberFormat="1" applyFont="1" applyFill="1" applyBorder="1" applyAlignment="1">
      <alignment horizontal="center" vertical="center" wrapText="1"/>
    </xf>
    <xf numFmtId="200" fontId="2" fillId="2" borderId="10" xfId="0" applyNumberFormat="1" applyFont="1" applyFill="1" applyBorder="1" applyAlignment="1">
      <alignment horizontal="right" vertical="center" shrinkToFit="1"/>
    </xf>
    <xf numFmtId="242" fontId="5" fillId="0" borderId="9" xfId="1336" applyNumberFormat="1" applyFont="1" applyBorder="1" applyAlignment="1" applyProtection="1">
      <alignment horizontal="left" vertical="center" indent="1"/>
    </xf>
    <xf numFmtId="242" fontId="5" fillId="0" borderId="9" xfId="1336" applyNumberFormat="1" applyFont="1" applyBorder="1" applyAlignment="1" applyProtection="1">
      <alignment horizontal="left" vertical="center" indent="2"/>
    </xf>
    <xf numFmtId="242" fontId="5" fillId="0" borderId="9" xfId="1336" applyNumberFormat="1" applyFont="1" applyBorder="1" applyAlignment="1" applyProtection="1">
      <alignment horizontal="left" vertical="center" indent="5"/>
    </xf>
    <xf numFmtId="242" fontId="5" fillId="0" borderId="9" xfId="1336" applyNumberFormat="1" applyFont="1" applyBorder="1" applyAlignment="1" applyProtection="1">
      <alignment horizontal="left" vertical="center" indent="3"/>
    </xf>
    <xf numFmtId="14" fontId="2" fillId="0" borderId="0" xfId="0" applyNumberFormat="1" applyFont="1" applyAlignment="1">
      <alignment vertical="center"/>
    </xf>
    <xf numFmtId="14" fontId="2" fillId="0" borderId="0" xfId="0" applyNumberFormat="1" applyFont="1" applyAlignment="1">
      <alignment horizontal="center" vertical="center"/>
    </xf>
    <xf numFmtId="14" fontId="4"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188" fontId="9" fillId="0" borderId="4" xfId="0" applyFont="1" applyBorder="1" applyAlignment="1">
      <alignment horizontal="center" vertical="center" wrapText="1"/>
    </xf>
    <xf numFmtId="242" fontId="4" fillId="0" borderId="5" xfId="0" applyNumberFormat="1" applyFont="1" applyBorder="1" applyAlignment="1">
      <alignment horizontal="left" vertical="center" indent="3"/>
    </xf>
    <xf numFmtId="242" fontId="2" fillId="0" borderId="6" xfId="0" applyNumberFormat="1" applyFont="1" applyBorder="1" applyAlignment="1">
      <alignment horizontal="left" vertical="center" indent="3"/>
    </xf>
    <xf numFmtId="14" fontId="2" fillId="0" borderId="7" xfId="0" applyNumberFormat="1" applyFont="1" applyBorder="1" applyAlignment="1">
      <alignment horizontal="center" vertical="center"/>
    </xf>
    <xf numFmtId="242" fontId="2" fillId="2" borderId="4" xfId="0" applyNumberFormat="1" applyFont="1" applyFill="1" applyBorder="1" applyAlignment="1">
      <alignment horizontal="center" vertical="center"/>
    </xf>
    <xf numFmtId="200" fontId="5" fillId="0" borderId="4" xfId="1669" applyFont="1" applyBorder="1" applyAlignment="1">
      <alignment horizontal="right" vertical="center" wrapText="1"/>
    </xf>
    <xf numFmtId="200" fontId="2" fillId="0" borderId="7" xfId="1669" applyFont="1" applyBorder="1" applyAlignment="1">
      <alignment horizontal="right" vertical="center"/>
    </xf>
    <xf numFmtId="188" fontId="27" fillId="0" borderId="0" xfId="1336" applyFont="1" applyAlignment="1" applyProtection="1">
      <alignment vertical="center"/>
      <protection hidden="1"/>
    </xf>
    <xf numFmtId="242" fontId="36" fillId="0" borderId="0" xfId="0" applyNumberFormat="1" applyFont="1" applyAlignment="1">
      <alignment horizontal="center" vertical="center" wrapText="1"/>
    </xf>
    <xf numFmtId="188" fontId="2" fillId="0" borderId="4" xfId="1589" applyFont="1" applyBorder="1" applyAlignment="1">
      <alignment horizontal="center" vertical="center" wrapText="1" shrinkToFit="1"/>
    </xf>
    <xf numFmtId="188" fontId="4" fillId="0" borderId="2" xfId="1589" applyFont="1" applyBorder="1" applyAlignment="1">
      <alignment horizontal="center" vertical="center" wrapText="1" shrinkToFit="1"/>
    </xf>
    <xf numFmtId="188" fontId="4" fillId="0" borderId="7" xfId="1589" applyFont="1" applyBorder="1" applyAlignment="1">
      <alignment horizontal="center" vertical="center" wrapText="1" shrinkToFit="1"/>
    </xf>
    <xf numFmtId="188" fontId="2" fillId="0" borderId="4" xfId="1589" applyFont="1" applyBorder="1" applyAlignment="1">
      <alignment horizontal="center" vertical="center" shrinkToFit="1"/>
    </xf>
    <xf numFmtId="188" fontId="5" fillId="0" borderId="6" xfId="0" applyFont="1" applyBorder="1" applyAlignment="1">
      <alignment horizontal="left" vertical="center"/>
    </xf>
    <xf numFmtId="188" fontId="4" fillId="0" borderId="4" xfId="1589" applyFont="1" applyBorder="1" applyAlignment="1">
      <alignment horizontal="center" vertical="center"/>
    </xf>
    <xf numFmtId="200" fontId="2" fillId="0" borderId="4" xfId="0" applyNumberFormat="1" applyFont="1" applyBorder="1" applyAlignment="1">
      <alignment vertical="center"/>
    </xf>
    <xf numFmtId="200" fontId="2" fillId="0" borderId="6" xfId="0" applyNumberFormat="1" applyFont="1" applyBorder="1" applyAlignment="1">
      <alignment vertical="center"/>
    </xf>
    <xf numFmtId="10" fontId="2" fillId="0" borderId="6" xfId="0" applyNumberFormat="1" applyFont="1" applyBorder="1" applyAlignment="1">
      <alignment vertical="center"/>
    </xf>
    <xf numFmtId="303" fontId="5" fillId="0" borderId="9" xfId="0" applyNumberFormat="1" applyFont="1" applyBorder="1" applyAlignment="1">
      <alignment vertical="center"/>
    </xf>
    <xf numFmtId="303" fontId="5" fillId="0" borderId="6" xfId="0" applyNumberFormat="1" applyFont="1" applyBorder="1" applyAlignment="1">
      <alignment vertical="center"/>
    </xf>
    <xf numFmtId="284" fontId="2" fillId="0" borderId="4" xfId="0" applyNumberFormat="1" applyFont="1" applyBorder="1" applyAlignment="1">
      <alignment horizontal="left" vertical="center" wrapText="1"/>
    </xf>
    <xf numFmtId="188" fontId="2" fillId="0" borderId="4" xfId="1589" applyFont="1" applyBorder="1" applyAlignment="1">
      <alignment horizontal="center" vertical="center"/>
    </xf>
    <xf numFmtId="200" fontId="2" fillId="0" borderId="4" xfId="1411" applyNumberFormat="1" applyFont="1" applyBorder="1" applyAlignment="1" applyProtection="1">
      <alignment vertical="center"/>
      <protection locked="0"/>
    </xf>
    <xf numFmtId="10" fontId="2" fillId="0" borderId="4" xfId="0" applyNumberFormat="1" applyFont="1" applyBorder="1" applyAlignment="1">
      <alignment vertical="center"/>
    </xf>
    <xf numFmtId="4" fontId="2" fillId="0" borderId="4" xfId="0" applyNumberFormat="1" applyFont="1" applyBorder="1" applyAlignment="1">
      <alignment vertical="center"/>
    </xf>
    <xf numFmtId="242" fontId="2" fillId="0" borderId="4" xfId="1601" applyNumberFormat="1" applyFont="1" applyBorder="1" applyAlignment="1">
      <alignment horizontal="right" vertical="center" wrapText="1"/>
    </xf>
    <xf numFmtId="49" fontId="2" fillId="0" borderId="4" xfId="1589" applyNumberFormat="1" applyFont="1" applyBorder="1" applyAlignment="1">
      <alignment horizontal="center" vertical="center"/>
    </xf>
    <xf numFmtId="49" fontId="4" fillId="0" borderId="4" xfId="1589" applyNumberFormat="1" applyFont="1" applyBorder="1" applyAlignment="1">
      <alignment horizontal="center" vertical="center"/>
    </xf>
    <xf numFmtId="4" fontId="2" fillId="0" borderId="6" xfId="0" applyNumberFormat="1" applyFont="1" applyBorder="1" applyAlignment="1">
      <alignment vertical="center"/>
    </xf>
    <xf numFmtId="260" fontId="2" fillId="0" borderId="4" xfId="1589" applyNumberFormat="1" applyFont="1" applyBorder="1" applyAlignment="1">
      <alignment horizontal="right" vertical="center"/>
    </xf>
    <xf numFmtId="284" fontId="2" fillId="0" borderId="4" xfId="0" applyNumberFormat="1" applyFont="1" applyBorder="1" applyAlignment="1">
      <alignment horizontal="right" vertical="center"/>
    </xf>
    <xf numFmtId="200" fontId="2" fillId="0" borderId="4" xfId="147" applyFont="1" applyBorder="1" applyAlignment="1">
      <alignment horizontal="right" vertical="center" wrapText="1"/>
    </xf>
    <xf numFmtId="284" fontId="2" fillId="0" borderId="9" xfId="0" applyNumberFormat="1" applyFont="1" applyBorder="1" applyAlignment="1">
      <alignment horizontal="right" vertical="center"/>
    </xf>
    <xf numFmtId="306" fontId="2" fillId="0" borderId="26" xfId="0" applyNumberFormat="1" applyFont="1" applyBorder="1" applyAlignment="1">
      <alignment horizontal="right" vertical="center"/>
    </xf>
    <xf numFmtId="260" fontId="2" fillId="0" borderId="4" xfId="1601" applyNumberFormat="1" applyFont="1" applyBorder="1" applyAlignment="1">
      <alignment horizontal="right" vertical="center" wrapText="1"/>
    </xf>
    <xf numFmtId="200" fontId="2" fillId="0" borderId="4" xfId="24" applyFont="1" applyBorder="1" applyAlignment="1">
      <alignment horizontal="right" vertical="center" wrapText="1"/>
    </xf>
    <xf numFmtId="303" fontId="2" fillId="0" borderId="4" xfId="1601" applyNumberFormat="1" applyFont="1" applyBorder="1" applyAlignment="1">
      <alignment horizontal="right" vertical="center" wrapText="1"/>
    </xf>
    <xf numFmtId="200" fontId="2" fillId="0" borderId="4" xfId="24" applyFont="1" applyBorder="1">
      <alignment vertical="center"/>
    </xf>
    <xf numFmtId="188" fontId="2" fillId="0" borderId="4" xfId="1589" applyFont="1" applyBorder="1" applyAlignment="1">
      <alignment vertical="center"/>
    </xf>
    <xf numFmtId="242" fontId="26" fillId="0" borderId="0" xfId="0" applyNumberFormat="1" applyFont="1" applyAlignment="1">
      <alignment vertical="center"/>
    </xf>
    <xf numFmtId="242" fontId="12" fillId="0" borderId="0" xfId="0" applyNumberFormat="1" applyFont="1" applyAlignment="1">
      <alignment horizontal="center" vertical="center"/>
    </xf>
    <xf numFmtId="242" fontId="12" fillId="0" borderId="0" xfId="0" applyNumberFormat="1" applyFont="1" applyAlignment="1">
      <alignment vertical="center"/>
    </xf>
    <xf numFmtId="242" fontId="12" fillId="0" borderId="0" xfId="1601" applyNumberFormat="1" applyFont="1" applyAlignment="1">
      <alignment vertical="center"/>
    </xf>
    <xf numFmtId="242" fontId="26" fillId="0" borderId="0" xfId="0" applyNumberFormat="1" applyFont="1" applyAlignment="1">
      <alignment horizontal="center" vertical="center" wrapText="1"/>
    </xf>
    <xf numFmtId="242" fontId="12" fillId="0" borderId="4" xfId="0" applyNumberFormat="1" applyFont="1" applyBorder="1" applyAlignment="1">
      <alignment horizontal="center" vertical="center"/>
    </xf>
    <xf numFmtId="242" fontId="12" fillId="0" borderId="2" xfId="0" applyNumberFormat="1" applyFont="1" applyBorder="1" applyAlignment="1">
      <alignment horizontal="center" vertical="center"/>
    </xf>
    <xf numFmtId="242" fontId="12" fillId="0" borderId="2" xfId="0" applyNumberFormat="1" applyFont="1" applyBorder="1" applyAlignment="1">
      <alignment horizontal="center" vertical="center" wrapText="1"/>
    </xf>
    <xf numFmtId="188" fontId="12" fillId="0" borderId="2" xfId="0" applyFont="1" applyBorder="1" applyAlignment="1">
      <alignment horizontal="center" vertical="center"/>
    </xf>
    <xf numFmtId="49" fontId="12" fillId="0" borderId="2" xfId="0" applyNumberFormat="1" applyFont="1" applyBorder="1" applyAlignment="1">
      <alignment horizontal="left" vertical="center"/>
    </xf>
    <xf numFmtId="188" fontId="12" fillId="0" borderId="10" xfId="0" applyFont="1" applyBorder="1" applyAlignment="1">
      <alignment horizontal="center" vertical="center"/>
    </xf>
    <xf numFmtId="49" fontId="12" fillId="0" borderId="10" xfId="0" applyNumberFormat="1" applyFont="1" applyBorder="1" applyAlignment="1">
      <alignment horizontal="left" vertical="center" wrapText="1"/>
    </xf>
    <xf numFmtId="200" fontId="12" fillId="0" borderId="10" xfId="0" applyNumberFormat="1" applyFont="1" applyBorder="1" applyAlignment="1">
      <alignment horizontal="right" vertical="center" shrinkToFit="1"/>
    </xf>
    <xf numFmtId="303" fontId="12" fillId="0" borderId="2" xfId="0" applyNumberFormat="1" applyFont="1" applyBorder="1" applyAlignment="1">
      <alignment horizontal="center" vertical="center"/>
    </xf>
    <xf numFmtId="200" fontId="4" fillId="0" borderId="2" xfId="0" applyNumberFormat="1" applyFont="1" applyBorder="1" applyAlignment="1">
      <alignment horizontal="right" vertical="center" shrinkToFit="1"/>
    </xf>
    <xf numFmtId="303" fontId="5" fillId="0" borderId="4" xfId="1601" applyNumberFormat="1" applyFont="1" applyBorder="1" applyAlignment="1">
      <alignment horizontal="center" vertical="center" wrapText="1"/>
    </xf>
    <xf numFmtId="242" fontId="12" fillId="0" borderId="7" xfId="0" applyNumberFormat="1" applyFont="1" applyBorder="1" applyAlignment="1">
      <alignment horizontal="center" vertical="center"/>
    </xf>
    <xf numFmtId="242" fontId="12" fillId="0" borderId="7" xfId="0" applyNumberFormat="1" applyFont="1" applyBorder="1" applyAlignment="1">
      <alignment vertical="center"/>
    </xf>
    <xf numFmtId="242" fontId="12" fillId="0" borderId="7" xfId="1601" applyNumberFormat="1" applyFont="1" applyBorder="1" applyAlignment="1">
      <alignment horizontal="right" vertical="center" wrapText="1"/>
    </xf>
    <xf numFmtId="242" fontId="12" fillId="0" borderId="0" xfId="0" applyNumberFormat="1" applyFont="1" applyAlignment="1">
      <alignment horizontal="right" vertical="center"/>
    </xf>
    <xf numFmtId="242" fontId="12" fillId="4" borderId="2" xfId="0" applyNumberFormat="1" applyFont="1" applyFill="1" applyBorder="1" applyAlignment="1">
      <alignment horizontal="center" vertical="center" wrapText="1"/>
    </xf>
    <xf numFmtId="200" fontId="12" fillId="4" borderId="10" xfId="0" applyNumberFormat="1" applyFont="1" applyFill="1" applyBorder="1" applyAlignment="1">
      <alignment horizontal="right" vertical="center" shrinkToFit="1"/>
    </xf>
    <xf numFmtId="303" fontId="12" fillId="0" borderId="2" xfId="1601" applyNumberFormat="1" applyFont="1" applyBorder="1" applyAlignment="1">
      <alignment horizontal="center" vertical="center" wrapText="1"/>
    </xf>
    <xf numFmtId="200" fontId="4" fillId="0" borderId="2" xfId="0" applyNumberFormat="1" applyFont="1" applyBorder="1" applyAlignment="1">
      <alignment horizontal="center" vertical="center" shrinkToFit="1"/>
    </xf>
    <xf numFmtId="10" fontId="12" fillId="0" borderId="2" xfId="0" applyNumberFormat="1" applyFont="1" applyBorder="1" applyAlignment="1">
      <alignment horizontal="right" vertical="center" shrinkToFit="1"/>
    </xf>
    <xf numFmtId="242" fontId="12" fillId="0" borderId="7" xfId="0" applyNumberFormat="1" applyFont="1" applyBorder="1" applyAlignment="1">
      <alignment horizontal="right" vertical="center"/>
    </xf>
    <xf numFmtId="188" fontId="2" fillId="0" borderId="0" xfId="1595" applyFont="1" applyAlignment="1">
      <alignment vertical="center"/>
    </xf>
    <xf numFmtId="188" fontId="2" fillId="0" borderId="0" xfId="1595" applyFont="1" applyAlignment="1" applyProtection="1">
      <alignment vertical="center"/>
      <protection locked="0"/>
    </xf>
    <xf numFmtId="188" fontId="2" fillId="0" borderId="0" xfId="1595" applyFont="1"/>
    <xf numFmtId="188" fontId="2" fillId="0" borderId="0" xfId="1595" applyFont="1" applyAlignment="1">
      <alignment wrapText="1"/>
    </xf>
    <xf numFmtId="188" fontId="1" fillId="0" borderId="0" xfId="1595" applyFont="1" applyAlignment="1">
      <alignment horizontal="center" vertical="center" wrapText="1"/>
    </xf>
    <xf numFmtId="297" fontId="2" fillId="0" borderId="0" xfId="1595" applyNumberFormat="1" applyFont="1" applyAlignment="1">
      <alignment horizontal="center" vertical="center"/>
    </xf>
    <xf numFmtId="297" fontId="2" fillId="0" borderId="0" xfId="1595" applyNumberFormat="1" applyFont="1" applyAlignment="1">
      <alignment horizontal="center" vertical="center" wrapText="1"/>
    </xf>
    <xf numFmtId="297" fontId="2" fillId="0" borderId="0" xfId="1595" applyNumberFormat="1" applyFont="1" applyAlignment="1">
      <alignment vertical="center"/>
    </xf>
    <xf numFmtId="188" fontId="2" fillId="0" borderId="0" xfId="1595" applyFont="1" applyAlignment="1">
      <alignment vertical="center" wrapText="1"/>
    </xf>
    <xf numFmtId="242" fontId="2" fillId="0" borderId="0" xfId="1595" applyNumberFormat="1" applyFont="1" applyAlignment="1">
      <alignment vertical="center" wrapText="1"/>
    </xf>
    <xf numFmtId="242" fontId="2" fillId="0" borderId="0" xfId="1595" applyNumberFormat="1" applyFont="1" applyAlignment="1">
      <alignment vertical="center"/>
    </xf>
    <xf numFmtId="188" fontId="2" fillId="0" borderId="4" xfId="1614" applyFont="1" applyBorder="1" applyAlignment="1" applyProtection="1">
      <alignment horizontal="center" vertical="center" wrapText="1"/>
    </xf>
    <xf numFmtId="188" fontId="2" fillId="0" borderId="4" xfId="1595" applyFont="1" applyBorder="1" applyAlignment="1">
      <alignment horizontal="center" vertical="center" wrapText="1"/>
    </xf>
    <xf numFmtId="188" fontId="4" fillId="0" borderId="4" xfId="1595" applyFont="1" applyBorder="1" applyAlignment="1">
      <alignment horizontal="center" vertical="center" wrapText="1"/>
    </xf>
    <xf numFmtId="188" fontId="4" fillId="0" borderId="2" xfId="1595" applyFont="1" applyBorder="1" applyAlignment="1">
      <alignment horizontal="center" vertical="center" wrapText="1"/>
    </xf>
    <xf numFmtId="188" fontId="2" fillId="0" borderId="2" xfId="1595" applyFont="1" applyBorder="1" applyAlignment="1">
      <alignment horizontal="center" vertical="center" wrapText="1"/>
    </xf>
    <xf numFmtId="49" fontId="2" fillId="0" borderId="2" xfId="1595" applyNumberFormat="1" applyFont="1" applyBorder="1" applyAlignment="1">
      <alignment horizontal="left" vertical="center" wrapText="1"/>
    </xf>
    <xf numFmtId="49" fontId="2" fillId="0" borderId="10" xfId="1595" applyNumberFormat="1" applyFont="1" applyBorder="1" applyAlignment="1">
      <alignment horizontal="left" vertical="center" wrapText="1"/>
    </xf>
    <xf numFmtId="303" fontId="4" fillId="0" borderId="10" xfId="1595" applyNumberFormat="1" applyFont="1" applyBorder="1" applyAlignment="1">
      <alignment horizontal="center" vertical="center" wrapText="1"/>
    </xf>
    <xf numFmtId="49" fontId="5" fillId="0" borderId="4" xfId="1595" applyNumberFormat="1" applyFont="1" applyBorder="1" applyAlignment="1" applyProtection="1">
      <alignment horizontal="left" vertical="center" wrapText="1"/>
      <protection locked="0"/>
    </xf>
    <xf numFmtId="188" fontId="5" fillId="0" borderId="4" xfId="1595" applyFont="1" applyBorder="1" applyAlignment="1" applyProtection="1">
      <alignment horizontal="center" vertical="center" wrapText="1"/>
      <protection locked="0"/>
    </xf>
    <xf numFmtId="49" fontId="5" fillId="0" borderId="4" xfId="1595" applyNumberFormat="1" applyFont="1" applyBorder="1" applyAlignment="1">
      <alignment horizontal="left" vertical="center" wrapText="1"/>
    </xf>
    <xf numFmtId="303" fontId="5" fillId="0" borderId="4" xfId="24" applyNumberFormat="1" applyFont="1" applyBorder="1" applyAlignment="1">
      <alignment horizontal="center" vertical="center" wrapText="1"/>
    </xf>
    <xf numFmtId="303" fontId="5" fillId="0" borderId="4" xfId="24"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left" vertical="center" wrapText="1"/>
      <protection locked="0"/>
    </xf>
    <xf numFmtId="188" fontId="5" fillId="0" borderId="4" xfId="1595" applyFont="1" applyBorder="1" applyAlignment="1">
      <alignment horizontal="center" vertical="center" wrapText="1"/>
    </xf>
    <xf numFmtId="303" fontId="5" fillId="0" borderId="4" xfId="1595" applyNumberFormat="1" applyFont="1" applyBorder="1" applyAlignment="1">
      <alignment horizontal="center" vertical="center" wrapText="1"/>
    </xf>
    <xf numFmtId="303" fontId="5" fillId="0" borderId="4" xfId="1595" applyNumberFormat="1" applyFont="1" applyBorder="1" applyAlignment="1" applyProtection="1">
      <alignment horizontal="center" vertical="center" wrapText="1"/>
      <protection locked="0"/>
    </xf>
    <xf numFmtId="188" fontId="9" fillId="0" borderId="5" xfId="1595" applyFont="1" applyBorder="1" applyAlignment="1">
      <alignment horizontal="center" vertical="center"/>
    </xf>
    <xf numFmtId="188" fontId="5" fillId="0" borderId="6" xfId="1595" applyFont="1" applyBorder="1" applyAlignment="1">
      <alignment horizontal="center" vertical="center"/>
    </xf>
    <xf numFmtId="188" fontId="5" fillId="0" borderId="7" xfId="1595" applyFont="1" applyBorder="1" applyAlignment="1">
      <alignment horizontal="center" vertical="center" wrapText="1"/>
    </xf>
    <xf numFmtId="188" fontId="5" fillId="0" borderId="7" xfId="1595" applyFont="1" applyBorder="1" applyAlignment="1">
      <alignment vertical="center" wrapText="1"/>
    </xf>
    <xf numFmtId="188" fontId="5" fillId="0" borderId="7" xfId="1595" applyFont="1" applyBorder="1" applyAlignment="1">
      <alignment vertical="center"/>
    </xf>
    <xf numFmtId="188" fontId="9" fillId="0" borderId="0" xfId="0" applyFont="1" applyAlignment="1" applyProtection="1">
      <alignment horizontal="center" vertical="center" wrapText="1"/>
      <protection locked="0"/>
    </xf>
    <xf numFmtId="188" fontId="2" fillId="0" borderId="0" xfId="1595" applyFont="1" applyAlignment="1">
      <alignment horizontal="center" vertical="center"/>
    </xf>
    <xf numFmtId="188" fontId="2" fillId="0" borderId="0" xfId="1595" applyFont="1" applyAlignment="1">
      <alignment horizontal="right" vertical="center"/>
    </xf>
    <xf numFmtId="293" fontId="2" fillId="0" borderId="2" xfId="1595" applyNumberFormat="1" applyFont="1" applyBorder="1" applyAlignment="1">
      <alignment horizontal="center" vertical="center" shrinkToFit="1"/>
    </xf>
    <xf numFmtId="303" fontId="2" fillId="0" borderId="2" xfId="1595" applyNumberFormat="1" applyFont="1" applyBorder="1" applyAlignment="1">
      <alignment horizontal="center" vertical="center" wrapText="1"/>
    </xf>
    <xf numFmtId="303" fontId="5" fillId="0" borderId="4" xfId="1658" applyNumberFormat="1" applyFont="1" applyBorder="1" applyAlignment="1" applyProtection="1">
      <alignment horizontal="center" vertical="center" wrapText="1"/>
      <protection locked="0"/>
    </xf>
    <xf numFmtId="293" fontId="5" fillId="0" borderId="4" xfId="1595" applyNumberFormat="1" applyFont="1" applyBorder="1" applyAlignment="1">
      <alignment horizontal="center" vertical="center" wrapText="1"/>
    </xf>
    <xf numFmtId="293" fontId="5" fillId="0" borderId="4" xfId="1595" applyNumberFormat="1" applyFont="1" applyBorder="1" applyAlignment="1" applyProtection="1">
      <alignment horizontal="center" vertical="center" wrapText="1"/>
      <protection locked="0"/>
    </xf>
    <xf numFmtId="188" fontId="4" fillId="0" borderId="4" xfId="1595" applyFont="1" applyBorder="1" applyAlignment="1">
      <alignment horizontal="center" vertical="center"/>
    </xf>
    <xf numFmtId="188" fontId="4" fillId="2" borderId="2" xfId="1595" applyFont="1" applyFill="1" applyBorder="1" applyAlignment="1">
      <alignment horizontal="center" vertical="center"/>
    </xf>
    <xf numFmtId="188" fontId="4" fillId="0" borderId="2" xfId="1595" applyFont="1" applyBorder="1" applyAlignment="1">
      <alignment horizontal="center" vertical="center"/>
    </xf>
    <xf numFmtId="303" fontId="4" fillId="0" borderId="2" xfId="1595" applyNumberFormat="1" applyFont="1" applyBorder="1" applyAlignment="1">
      <alignment horizontal="center" vertical="center" wrapText="1"/>
    </xf>
    <xf numFmtId="200" fontId="2" fillId="0" borderId="2" xfId="1595" applyNumberFormat="1" applyFont="1" applyBorder="1" applyAlignment="1">
      <alignment horizontal="right" vertical="center" shrinkToFit="1"/>
    </xf>
    <xf numFmtId="200" fontId="4" fillId="2" borderId="10" xfId="1595" applyNumberFormat="1" applyFont="1" applyFill="1" applyBorder="1" applyAlignment="1">
      <alignment horizontal="right" vertical="center" shrinkToFit="1"/>
    </xf>
    <xf numFmtId="200" fontId="4" fillId="0" borderId="10" xfId="1595" applyNumberFormat="1" applyFont="1" applyBorder="1" applyAlignment="1">
      <alignment horizontal="right" vertical="center" shrinkToFit="1"/>
    </xf>
    <xf numFmtId="303" fontId="5" fillId="0" borderId="4" xfId="0" applyNumberFormat="1" applyFont="1" applyBorder="1" applyAlignment="1" applyProtection="1">
      <alignment horizontal="center" vertical="center" wrapText="1"/>
      <protection locked="0"/>
    </xf>
    <xf numFmtId="200" fontId="5" fillId="0" borderId="4" xfId="1658" applyFont="1" applyBorder="1" applyAlignment="1" applyProtection="1">
      <alignment horizontal="right" vertical="center" wrapText="1"/>
      <protection locked="0"/>
    </xf>
    <xf numFmtId="200" fontId="5" fillId="0" borderId="4" xfId="1595" applyNumberFormat="1" applyFont="1" applyBorder="1" applyAlignment="1">
      <alignment horizontal="right" vertical="center" wrapText="1"/>
    </xf>
    <xf numFmtId="200" fontId="5" fillId="0" borderId="4" xfId="76" applyFont="1" applyBorder="1" applyAlignment="1" applyProtection="1">
      <alignment horizontal="right" vertical="center" wrapText="1"/>
      <protection locked="0"/>
    </xf>
    <xf numFmtId="200" fontId="5" fillId="0" borderId="4" xfId="1658" applyFont="1" applyBorder="1" applyAlignment="1">
      <alignment horizontal="right" vertical="center" wrapText="1"/>
    </xf>
    <xf numFmtId="200" fontId="5" fillId="0" borderId="4" xfId="79" applyFont="1" applyBorder="1" applyAlignment="1">
      <alignment horizontal="right" vertical="center" wrapText="1"/>
    </xf>
    <xf numFmtId="200" fontId="5" fillId="0" borderId="7" xfId="79" applyFont="1" applyBorder="1" applyAlignment="1">
      <alignment horizontal="right" vertical="center"/>
    </xf>
    <xf numFmtId="200" fontId="5" fillId="0" borderId="0" xfId="79" applyFont="1" applyAlignment="1">
      <alignment horizontal="right" vertical="center"/>
    </xf>
    <xf numFmtId="200" fontId="2" fillId="0" borderId="0" xfId="1595" applyNumberFormat="1" applyFont="1"/>
    <xf numFmtId="200" fontId="2" fillId="0" borderId="0" xfId="1658" applyFont="1" applyAlignment="1"/>
    <xf numFmtId="188" fontId="2" fillId="0" borderId="4" xfId="1595" applyFont="1" applyBorder="1" applyAlignment="1">
      <alignment horizontal="center" vertical="center"/>
    </xf>
    <xf numFmtId="10" fontId="2" fillId="0" borderId="2" xfId="1595" applyNumberFormat="1" applyFont="1" applyBorder="1" applyAlignment="1">
      <alignment horizontal="right" vertical="center" shrinkToFit="1"/>
    </xf>
    <xf numFmtId="49" fontId="2" fillId="0" borderId="2" xfId="1595" applyNumberFormat="1" applyFont="1" applyBorder="1" applyAlignment="1">
      <alignment horizontal="left" vertical="center"/>
    </xf>
    <xf numFmtId="188" fontId="4" fillId="0" borderId="0" xfId="1595" applyFont="1"/>
    <xf numFmtId="188" fontId="2" fillId="0" borderId="0" xfId="1595" applyFont="1" applyAlignment="1" applyProtection="1">
      <alignment vertical="center" wrapText="1"/>
      <protection locked="0"/>
    </xf>
    <xf numFmtId="14" fontId="2" fillId="0" borderId="0" xfId="1595" applyNumberFormat="1" applyFont="1"/>
    <xf numFmtId="14" fontId="2" fillId="0" borderId="0" xfId="1595" applyNumberFormat="1" applyFont="1" applyAlignment="1">
      <alignment horizontal="center" vertical="center"/>
    </xf>
    <xf numFmtId="14" fontId="2" fillId="0" borderId="0" xfId="1595" applyNumberFormat="1" applyFont="1" applyAlignment="1">
      <alignment vertical="center"/>
    </xf>
    <xf numFmtId="188" fontId="2" fillId="0" borderId="4" xfId="1613" applyFont="1" applyBorder="1" applyAlignment="1" applyProtection="1">
      <alignment horizontal="center" vertical="center" wrapText="1"/>
    </xf>
    <xf numFmtId="14" fontId="2" fillId="0" borderId="4" xfId="1595" applyNumberFormat="1" applyFont="1" applyBorder="1" applyAlignment="1">
      <alignment horizontal="center" vertical="center" wrapText="1"/>
    </xf>
    <xf numFmtId="188" fontId="5" fillId="0" borderId="7" xfId="1595" applyFont="1" applyBorder="1" applyAlignment="1">
      <alignment horizontal="center" vertical="center"/>
    </xf>
    <xf numFmtId="14" fontId="5" fillId="0" borderId="7" xfId="1595" applyNumberFormat="1" applyFont="1" applyBorder="1" applyAlignment="1">
      <alignment vertical="center"/>
    </xf>
    <xf numFmtId="200" fontId="5" fillId="0" borderId="4" xfId="1595" applyNumberFormat="1" applyFont="1" applyBorder="1" applyAlignment="1" applyProtection="1">
      <alignment horizontal="right" vertical="center" wrapText="1"/>
      <protection locked="0"/>
    </xf>
    <xf numFmtId="242" fontId="5" fillId="0" borderId="7" xfId="1595" applyNumberFormat="1" applyFont="1" applyBorder="1" applyAlignment="1">
      <alignment horizontal="right" vertical="center"/>
    </xf>
    <xf numFmtId="242" fontId="2" fillId="0" borderId="0" xfId="1595" applyNumberFormat="1" applyFont="1"/>
    <xf numFmtId="200" fontId="2" fillId="0" borderId="0" xfId="79" applyFont="1"/>
    <xf numFmtId="188" fontId="2" fillId="0" borderId="0" xfId="1595" applyFont="1" applyAlignment="1" applyProtection="1">
      <alignment horizontal="center" vertical="center" wrapText="1"/>
      <protection locked="0"/>
    </xf>
    <xf numFmtId="200" fontId="2" fillId="0" borderId="0" xfId="79" applyFont="1" applyAlignment="1">
      <alignment horizontal="center" vertical="center"/>
    </xf>
    <xf numFmtId="14" fontId="2" fillId="0" borderId="2" xfId="0" applyNumberFormat="1" applyFont="1" applyBorder="1" applyAlignment="1">
      <alignment horizontal="center" vertical="center"/>
    </xf>
    <xf numFmtId="242" fontId="4" fillId="4" borderId="2"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xf>
    <xf numFmtId="242" fontId="2" fillId="0" borderId="7" xfId="1601" applyNumberFormat="1" applyFont="1" applyBorder="1" applyAlignment="1">
      <alignment horizontal="right" vertical="center" wrapText="1"/>
    </xf>
    <xf numFmtId="10" fontId="5" fillId="0" borderId="4" xfId="1601" applyNumberFormat="1" applyFont="1" applyBorder="1" applyAlignment="1">
      <alignment horizontal="right" vertical="center" wrapText="1"/>
    </xf>
    <xf numFmtId="242" fontId="2" fillId="0" borderId="0" xfId="1601" applyNumberFormat="1" applyFont="1" applyAlignment="1">
      <alignment vertical="center"/>
    </xf>
    <xf numFmtId="303" fontId="2" fillId="0" borderId="2" xfId="1601" applyNumberFormat="1" applyFont="1" applyBorder="1" applyAlignment="1">
      <alignment horizontal="center" vertical="center" wrapText="1"/>
    </xf>
    <xf numFmtId="303" fontId="2" fillId="0" borderId="2" xfId="0" applyNumberFormat="1" applyFont="1" applyBorder="1" applyAlignment="1">
      <alignment horizontal="center" vertical="center" shrinkToFit="1"/>
    </xf>
    <xf numFmtId="293" fontId="5" fillId="0" borderId="4" xfId="1601" applyNumberFormat="1" applyFont="1" applyBorder="1" applyAlignment="1">
      <alignment horizontal="center" vertical="center" wrapText="1"/>
    </xf>
    <xf numFmtId="14" fontId="2" fillId="0" borderId="7" xfId="1601" applyNumberFormat="1" applyFont="1" applyBorder="1" applyAlignment="1">
      <alignment horizontal="right" vertical="center" wrapText="1"/>
    </xf>
    <xf numFmtId="14" fontId="2" fillId="0" borderId="0" xfId="1601" applyNumberFormat="1" applyFont="1" applyAlignment="1">
      <alignment vertical="center"/>
    </xf>
    <xf numFmtId="242" fontId="2" fillId="0" borderId="4" xfId="0" applyNumberFormat="1" applyFont="1" applyBorder="1" applyAlignment="1" applyProtection="1">
      <alignment vertical="center"/>
      <protection locked="0"/>
    </xf>
    <xf numFmtId="242" fontId="2" fillId="0" borderId="5" xfId="0" applyNumberFormat="1" applyFont="1" applyBorder="1" applyAlignment="1">
      <alignment horizontal="left" vertical="center" indent="3"/>
    </xf>
    <xf numFmtId="200" fontId="5" fillId="0" borderId="4" xfId="24" applyFont="1" applyBorder="1" applyAlignment="1">
      <alignment horizontal="right" vertical="center" wrapText="1"/>
    </xf>
    <xf numFmtId="14" fontId="2" fillId="0" borderId="7" xfId="0" applyNumberFormat="1" applyFont="1" applyBorder="1" applyAlignment="1">
      <alignment vertical="center"/>
    </xf>
    <xf numFmtId="10" fontId="2" fillId="0" borderId="0" xfId="0" applyNumberFormat="1" applyFont="1" applyAlignment="1">
      <alignment vertical="center"/>
    </xf>
    <xf numFmtId="10" fontId="2" fillId="0" borderId="0" xfId="0" applyNumberFormat="1" applyFont="1" applyAlignment="1">
      <alignment horizontal="center" vertical="center"/>
    </xf>
    <xf numFmtId="10" fontId="2" fillId="0" borderId="2" xfId="0" applyNumberFormat="1" applyFont="1" applyBorder="1" applyAlignment="1">
      <alignment horizontal="center" vertical="center"/>
    </xf>
    <xf numFmtId="242" fontId="5" fillId="0" borderId="0" xfId="0" applyNumberFormat="1" applyFont="1" applyAlignment="1">
      <alignment horizontal="right" vertical="center"/>
    </xf>
    <xf numFmtId="242" fontId="5" fillId="0" borderId="4" xfId="0" applyNumberFormat="1" applyFont="1" applyBorder="1" applyAlignment="1">
      <alignment horizontal="center" vertical="center"/>
    </xf>
    <xf numFmtId="242" fontId="6" fillId="0" borderId="0" xfId="0" applyNumberFormat="1" applyFont="1" applyAlignment="1">
      <alignment vertical="center"/>
    </xf>
    <xf numFmtId="242" fontId="2" fillId="0" borderId="0" xfId="0" applyNumberFormat="1" applyFont="1"/>
    <xf numFmtId="242" fontId="4" fillId="5" borderId="0" xfId="0" applyNumberFormat="1" applyFont="1" applyFill="1" applyAlignment="1">
      <alignment horizontal="center" vertical="center"/>
    </xf>
    <xf numFmtId="242" fontId="37" fillId="0" borderId="9" xfId="1336" applyNumberFormat="1" applyFont="1" applyBorder="1" applyAlignment="1" applyProtection="1">
      <alignment horizontal="left" vertical="center"/>
    </xf>
    <xf numFmtId="242" fontId="6" fillId="0" borderId="9" xfId="0" applyNumberFormat="1" applyFont="1" applyBorder="1" applyAlignment="1">
      <alignment horizontal="right" vertical="center"/>
    </xf>
    <xf numFmtId="242" fontId="38" fillId="0" borderId="0" xfId="0" applyNumberFormat="1" applyFont="1" applyAlignment="1">
      <alignment vertical="center"/>
    </xf>
    <xf numFmtId="242" fontId="5" fillId="0" borderId="9" xfId="1336" applyNumberFormat="1" applyFont="1" applyBorder="1" applyAlignment="1" applyProtection="1">
      <alignment horizontal="left" vertical="center" indent="4"/>
    </xf>
    <xf numFmtId="242" fontId="37" fillId="0" borderId="9" xfId="0" applyNumberFormat="1" applyFont="1" applyBorder="1" applyAlignment="1">
      <alignment horizontal="left" vertical="center"/>
    </xf>
    <xf numFmtId="265" fontId="2" fillId="0" borderId="0" xfId="0" applyNumberFormat="1" applyFont="1" applyAlignment="1">
      <alignment horizontal="center" vertical="center"/>
    </xf>
    <xf numFmtId="242" fontId="39" fillId="0" borderId="0" xfId="0" applyNumberFormat="1" applyFont="1" applyAlignment="1">
      <alignment horizontal="left" vertical="center"/>
    </xf>
    <xf numFmtId="242" fontId="6" fillId="0" borderId="0" xfId="0" applyNumberFormat="1" applyFont="1" applyAlignment="1">
      <alignment horizontal="right" vertical="center"/>
    </xf>
    <xf numFmtId="242" fontId="6" fillId="0" borderId="0" xfId="1551" applyNumberFormat="1" applyFont="1" applyAlignment="1">
      <alignment horizontal="center" vertical="center"/>
    </xf>
    <xf numFmtId="242" fontId="4" fillId="0" borderId="0" xfId="0" applyNumberFormat="1" applyFont="1"/>
    <xf numFmtId="242" fontId="1" fillId="0" borderId="0" xfId="1547" applyNumberFormat="1" applyFont="1" applyAlignment="1">
      <alignment vertical="center"/>
    </xf>
    <xf numFmtId="242" fontId="2" fillId="0" borderId="0" xfId="1547" applyNumberFormat="1" applyFont="1" applyAlignment="1">
      <alignment horizontal="center" vertical="center"/>
    </xf>
    <xf numFmtId="242" fontId="6" fillId="0" borderId="0" xfId="1547" applyNumberFormat="1" applyFont="1" applyAlignment="1">
      <alignment vertical="center"/>
    </xf>
    <xf numFmtId="242" fontId="2" fillId="0" borderId="0" xfId="1547" applyNumberFormat="1" applyFont="1"/>
    <xf numFmtId="242" fontId="1" fillId="0" borderId="0" xfId="1547" applyNumberFormat="1" applyFont="1" applyAlignment="1">
      <alignment horizontal="center" vertical="center" wrapText="1"/>
    </xf>
    <xf numFmtId="242" fontId="4" fillId="0" borderId="0" xfId="1547" applyNumberFormat="1" applyFont="1" applyAlignment="1">
      <alignment horizontal="right" vertical="center"/>
    </xf>
    <xf numFmtId="242" fontId="2" fillId="0" borderId="4" xfId="1547" applyNumberFormat="1" applyFont="1" applyBorder="1" applyAlignment="1">
      <alignment horizontal="center" vertical="center"/>
    </xf>
    <xf numFmtId="242" fontId="5" fillId="0" borderId="9" xfId="1547" applyNumberFormat="1" applyFont="1" applyBorder="1" applyAlignment="1">
      <alignment horizontal="center" vertical="center"/>
    </xf>
    <xf numFmtId="242" fontId="2" fillId="0" borderId="9" xfId="1547" applyNumberFormat="1" applyFont="1" applyBorder="1" applyAlignment="1">
      <alignment horizontal="center" vertical="center"/>
    </xf>
    <xf numFmtId="242" fontId="4" fillId="5" borderId="0" xfId="1547" applyNumberFormat="1" applyFont="1" applyFill="1" applyAlignment="1">
      <alignment horizontal="center" vertical="center"/>
    </xf>
    <xf numFmtId="265" fontId="2" fillId="0" borderId="4" xfId="1547" applyNumberFormat="1" applyFont="1" applyBorder="1" applyAlignment="1">
      <alignment horizontal="center" vertical="center"/>
    </xf>
    <xf numFmtId="242" fontId="6" fillId="0" borderId="9" xfId="1547" applyNumberFormat="1" applyFont="1" applyBorder="1" applyAlignment="1">
      <alignment horizontal="right" vertical="center"/>
    </xf>
    <xf numFmtId="242" fontId="2" fillId="0" borderId="4" xfId="1547" applyNumberFormat="1" applyFont="1" applyBorder="1" applyAlignment="1">
      <alignment horizontal="right" vertical="center"/>
    </xf>
    <xf numFmtId="242" fontId="2" fillId="0" borderId="7" xfId="1547" applyNumberFormat="1" applyFont="1" applyBorder="1" applyAlignment="1">
      <alignment horizontal="right" vertical="center"/>
    </xf>
    <xf numFmtId="242" fontId="38" fillId="0" borderId="0" xfId="1547" applyNumberFormat="1" applyFont="1" applyAlignment="1">
      <alignment vertical="center"/>
    </xf>
    <xf numFmtId="242" fontId="2" fillId="0" borderId="9" xfId="1547" applyNumberFormat="1" applyFont="1" applyBorder="1" applyAlignment="1">
      <alignment horizontal="right" vertical="center"/>
    </xf>
    <xf numFmtId="242" fontId="9" fillId="0" borderId="9" xfId="1336" applyNumberFormat="1" applyFont="1" applyBorder="1" applyAlignment="1" applyProtection="1">
      <alignment horizontal="left" vertical="center" indent="1"/>
    </xf>
    <xf numFmtId="242" fontId="37" fillId="0" borderId="9" xfId="1547" applyNumberFormat="1" applyFont="1" applyBorder="1" applyAlignment="1">
      <alignment horizontal="left" vertical="center"/>
    </xf>
    <xf numFmtId="242" fontId="2" fillId="0" borderId="0" xfId="1547" applyNumberFormat="1" applyFont="1" applyAlignment="1">
      <alignment horizontal="right" vertical="center"/>
    </xf>
    <xf numFmtId="242" fontId="4" fillId="0" borderId="0" xfId="1547" applyNumberFormat="1" applyFont="1"/>
    <xf numFmtId="242" fontId="40" fillId="0" borderId="0" xfId="0" applyNumberFormat="1" applyFont="1" applyAlignment="1">
      <alignment vertical="center"/>
    </xf>
    <xf numFmtId="242" fontId="41" fillId="0" borderId="0" xfId="0" applyNumberFormat="1" applyFont="1" applyAlignment="1">
      <alignment vertical="center"/>
    </xf>
    <xf numFmtId="242" fontId="42" fillId="0" borderId="0" xfId="0" applyNumberFormat="1" applyFont="1" applyAlignment="1">
      <alignment horizontal="center" vertical="center" wrapText="1"/>
    </xf>
    <xf numFmtId="242" fontId="41" fillId="0" borderId="0" xfId="0" applyNumberFormat="1" applyFont="1" applyAlignment="1">
      <alignment horizontal="center" vertical="center"/>
    </xf>
    <xf numFmtId="242" fontId="2" fillId="0" borderId="4" xfId="1551" applyNumberFormat="1" applyFont="1" applyBorder="1" applyAlignment="1">
      <alignment vertical="center"/>
    </xf>
    <xf numFmtId="265" fontId="2" fillId="0" borderId="4" xfId="1336" applyNumberFormat="1" applyFont="1" applyBorder="1" applyAlignment="1" applyProtection="1">
      <alignment horizontal="center" vertical="center"/>
    </xf>
    <xf numFmtId="242" fontId="2" fillId="0" borderId="4" xfId="904" applyNumberFormat="1" applyFont="1" applyBorder="1" applyAlignment="1">
      <alignment horizontal="left" vertical="center"/>
    </xf>
    <xf numFmtId="265" fontId="5" fillId="0" borderId="4" xfId="1336" applyNumberFormat="1" applyFont="1" applyBorder="1" applyAlignment="1" applyProtection="1">
      <alignment horizontal="center" vertical="center"/>
    </xf>
    <xf numFmtId="242" fontId="2" fillId="0" borderId="4" xfId="904" applyNumberFormat="1" applyFont="1" applyBorder="1" applyAlignment="1">
      <alignment horizontal="left" vertical="center" indent="2"/>
    </xf>
    <xf numFmtId="242" fontId="6" fillId="0" borderId="4" xfId="1551" applyNumberFormat="1" applyFont="1" applyBorder="1" applyAlignment="1">
      <alignment horizontal="center" vertical="center"/>
    </xf>
    <xf numFmtId="273" fontId="8" fillId="0" borderId="0" xfId="637" applyNumberFormat="1" applyFont="1" applyAlignment="1" applyProtection="1">
      <alignment horizontal="left"/>
      <protection locked="0"/>
    </xf>
    <xf numFmtId="273" fontId="6" fillId="0" borderId="0" xfId="637" applyNumberFormat="1" applyFont="1" applyAlignment="1" applyProtection="1">
      <alignment horizontal="center"/>
      <protection locked="0"/>
    </xf>
    <xf numFmtId="273" fontId="2" fillId="0" borderId="0" xfId="637" applyNumberFormat="1" applyAlignment="1" applyProtection="1">
      <alignment horizontal="center"/>
      <protection locked="0"/>
    </xf>
    <xf numFmtId="273" fontId="4" fillId="0" borderId="0" xfId="637" applyNumberFormat="1" applyFont="1" applyAlignment="1" applyProtection="1">
      <alignment horizontal="left"/>
      <protection locked="0"/>
    </xf>
    <xf numFmtId="188" fontId="43" fillId="0" borderId="0" xfId="252" applyFont="1" applyAlignment="1" applyProtection="1">
      <alignment vertical="center"/>
      <protection locked="0"/>
    </xf>
    <xf numFmtId="273" fontId="2" fillId="0" borderId="0" xfId="637" applyNumberFormat="1" applyAlignment="1" applyProtection="1">
      <alignment horizontal="left"/>
      <protection locked="0"/>
    </xf>
    <xf numFmtId="301" fontId="2" fillId="0" borderId="0" xfId="637" applyNumberFormat="1" applyAlignment="1" applyProtection="1">
      <alignment horizontal="left"/>
      <protection locked="0"/>
    </xf>
    <xf numFmtId="273" fontId="2" fillId="0" borderId="0" xfId="637" applyNumberFormat="1" applyAlignment="1" applyProtection="1">
      <alignment horizontal="right"/>
      <protection locked="0"/>
    </xf>
    <xf numFmtId="273" fontId="44" fillId="0" borderId="0" xfId="1336" applyNumberFormat="1" applyFont="1" applyAlignment="1">
      <alignment horizontal="left"/>
      <protection locked="0"/>
    </xf>
    <xf numFmtId="273" fontId="8" fillId="0" borderId="0" xfId="637" applyNumberFormat="1" applyFont="1" applyAlignment="1" applyProtection="1">
      <alignment horizontal="center"/>
      <protection locked="0"/>
    </xf>
    <xf numFmtId="273" fontId="45" fillId="0" borderId="0" xfId="637" applyNumberFormat="1" applyFont="1" applyAlignment="1" applyProtection="1">
      <alignment horizontal="center"/>
      <protection locked="0"/>
    </xf>
    <xf numFmtId="188" fontId="2" fillId="0" borderId="0" xfId="637" applyAlignment="1" applyProtection="1">
      <alignment horizontal="center"/>
      <protection locked="0"/>
    </xf>
    <xf numFmtId="273" fontId="4" fillId="0" borderId="1" xfId="637" applyNumberFormat="1" applyFont="1" applyBorder="1" applyAlignment="1" applyProtection="1">
      <alignment horizontal="left"/>
      <protection locked="0"/>
    </xf>
    <xf numFmtId="273" fontId="2" fillId="0" borderId="1" xfId="637" applyNumberFormat="1" applyBorder="1" applyAlignment="1" applyProtection="1">
      <alignment horizontal="left"/>
      <protection locked="0"/>
    </xf>
    <xf numFmtId="273" fontId="6" fillId="0" borderId="0" xfId="637" applyNumberFormat="1" applyFont="1" applyAlignment="1" applyProtection="1">
      <alignment horizontal="left"/>
      <protection locked="0"/>
    </xf>
    <xf numFmtId="297" fontId="43" fillId="0" borderId="4" xfId="37" applyNumberFormat="1" applyFont="1" applyBorder="1" applyAlignment="1">
      <alignment horizontal="center" vertical="center"/>
    </xf>
    <xf numFmtId="297" fontId="46" fillId="0" borderId="4" xfId="37" applyNumberFormat="1" applyFont="1" applyBorder="1" applyAlignment="1">
      <alignment horizontal="center" vertical="center"/>
    </xf>
    <xf numFmtId="297" fontId="43" fillId="0" borderId="4" xfId="37" applyNumberFormat="1" applyFont="1" applyBorder="1" applyAlignment="1">
      <alignment horizontal="center" vertical="center" wrapText="1"/>
    </xf>
    <xf numFmtId="260" fontId="47" fillId="0" borderId="4" xfId="37" applyNumberFormat="1" applyFont="1" applyBorder="1" applyAlignment="1">
      <alignment vertical="center" wrapText="1"/>
    </xf>
    <xf numFmtId="307" fontId="47" fillId="0" borderId="4" xfId="37" applyNumberFormat="1" applyFont="1" applyBorder="1" applyAlignment="1">
      <alignment horizontal="center" vertical="center"/>
    </xf>
    <xf numFmtId="260" fontId="47" fillId="0" borderId="4" xfId="37" applyNumberFormat="1" applyFont="1" applyBorder="1" applyAlignment="1">
      <alignment horizontal="right" vertical="center"/>
    </xf>
    <xf numFmtId="260" fontId="43" fillId="0" borderId="4" xfId="37" applyNumberFormat="1" applyFont="1" applyBorder="1" applyAlignment="1">
      <alignment vertical="center"/>
    </xf>
    <xf numFmtId="260" fontId="43" fillId="0" borderId="4" xfId="37" applyNumberFormat="1" applyFont="1" applyBorder="1" applyAlignment="1">
      <alignment vertical="center" wrapText="1"/>
    </xf>
    <xf numFmtId="260" fontId="43" fillId="0" borderId="4" xfId="37" applyNumberFormat="1" applyFont="1" applyBorder="1" applyAlignment="1">
      <alignment horizontal="right" vertical="center"/>
    </xf>
    <xf numFmtId="260" fontId="47" fillId="0" borderId="4" xfId="37" applyNumberFormat="1" applyFont="1" applyBorder="1" applyAlignment="1">
      <alignment horizontal="center" vertical="center" wrapText="1"/>
    </xf>
    <xf numFmtId="188" fontId="43" fillId="0" borderId="0" xfId="252" applyFont="1" applyAlignment="1">
      <alignment vertical="center"/>
    </xf>
    <xf numFmtId="273" fontId="4" fillId="0" borderId="0" xfId="637" applyNumberFormat="1" applyFont="1" applyAlignment="1" applyProtection="1">
      <alignment horizontal="right"/>
      <protection locked="0"/>
    </xf>
    <xf numFmtId="242" fontId="43" fillId="0" borderId="4" xfId="37" applyNumberFormat="1" applyFont="1" applyBorder="1" applyAlignment="1">
      <alignment horizontal="right" vertical="center"/>
    </xf>
    <xf numFmtId="242" fontId="24" fillId="0" borderId="0" xfId="1603" applyNumberFormat="1" applyAlignment="1" applyProtection="1">
      <alignment vertical="center" wrapText="1"/>
      <protection locked="0"/>
    </xf>
    <xf numFmtId="242" fontId="48" fillId="0" borderId="0" xfId="1603" applyNumberFormat="1" applyFont="1" applyAlignment="1" applyProtection="1">
      <alignment horizontal="left" vertical="center" wrapText="1" indent="2"/>
      <protection locked="0"/>
    </xf>
    <xf numFmtId="242" fontId="49" fillId="0" borderId="0" xfId="1603" applyNumberFormat="1" applyFont="1" applyAlignment="1" applyProtection="1">
      <alignment vertical="center" wrapText="1"/>
      <protection locked="0"/>
    </xf>
    <xf numFmtId="242" fontId="24" fillId="0" borderId="0" xfId="1603" applyNumberFormat="1" applyAlignment="1" applyProtection="1">
      <alignment horizontal="left" vertical="center" wrapText="1" indent="2"/>
      <protection locked="0"/>
    </xf>
    <xf numFmtId="242" fontId="49" fillId="0" borderId="0" xfId="1603" applyNumberFormat="1" applyFont="1" applyAlignment="1" applyProtection="1">
      <alignment horizontal="left" vertical="center" wrapText="1" indent="3"/>
      <protection locked="0"/>
    </xf>
    <xf numFmtId="242" fontId="49" fillId="0" borderId="0" xfId="1603" applyNumberFormat="1" applyFont="1" applyAlignment="1" applyProtection="1">
      <alignment horizontal="left" vertical="center" wrapText="1"/>
      <protection locked="0"/>
    </xf>
    <xf numFmtId="242" fontId="24" fillId="0" borderId="0" xfId="1603" applyNumberFormat="1" applyAlignment="1" applyProtection="1">
      <alignment horizontal="left" vertical="center" wrapText="1" indent="1"/>
      <protection locked="0"/>
    </xf>
    <xf numFmtId="242" fontId="24" fillId="0" borderId="0" xfId="1603" applyNumberFormat="1" applyAlignment="1" applyProtection="1">
      <alignment wrapText="1"/>
      <protection locked="0"/>
    </xf>
    <xf numFmtId="242" fontId="24" fillId="0" borderId="0" xfId="1603" applyNumberFormat="1" applyAlignment="1">
      <alignment wrapText="1"/>
    </xf>
    <xf numFmtId="242" fontId="50" fillId="0" borderId="0" xfId="1603" applyNumberFormat="1" applyFont="1" applyAlignment="1">
      <alignment horizontal="center" wrapText="1"/>
    </xf>
    <xf numFmtId="242" fontId="51" fillId="0" borderId="0" xfId="1603" applyNumberFormat="1" applyFont="1" applyAlignment="1">
      <alignment horizontal="center" wrapText="1"/>
    </xf>
    <xf numFmtId="242" fontId="24" fillId="0" borderId="0" xfId="1603" applyNumberFormat="1" applyAlignment="1">
      <alignment vertical="center" wrapText="1"/>
    </xf>
    <xf numFmtId="242" fontId="52" fillId="0" borderId="0" xfId="1603" applyNumberFormat="1" applyFont="1" applyAlignment="1">
      <alignment horizontal="left" vertical="center" wrapText="1"/>
    </xf>
    <xf numFmtId="242" fontId="53" fillId="0" borderId="0" xfId="1603" applyNumberFormat="1" applyFont="1" applyAlignment="1">
      <alignment horizontal="left" vertical="center" wrapText="1" indent="1"/>
    </xf>
    <xf numFmtId="242" fontId="54" fillId="0" borderId="0" xfId="1603" applyNumberFormat="1" applyFont="1" applyAlignment="1" applyProtection="1">
      <alignment horizontal="left" vertical="center" wrapText="1" indent="1"/>
      <protection locked="0"/>
    </xf>
    <xf numFmtId="242" fontId="54" fillId="0" borderId="0" xfId="1603" applyNumberFormat="1" applyFont="1" applyAlignment="1">
      <alignment horizontal="left" vertical="center" wrapText="1" indent="1"/>
    </xf>
    <xf numFmtId="242" fontId="53" fillId="0" borderId="0" xfId="1603" applyNumberFormat="1" applyFont="1" applyAlignment="1" applyProtection="1">
      <alignment horizontal="left" vertical="center" wrapText="1" indent="1"/>
      <protection locked="0"/>
    </xf>
    <xf numFmtId="242" fontId="52" fillId="0" borderId="0" xfId="1603" applyNumberFormat="1" applyFont="1" applyAlignment="1" applyProtection="1">
      <alignment horizontal="left" vertical="center" wrapText="1"/>
      <protection locked="0"/>
    </xf>
    <xf numFmtId="242" fontId="55" fillId="0" borderId="0" xfId="0" applyNumberFormat="1" applyFont="1" applyAlignment="1" applyProtection="1">
      <alignment horizontal="left" vertical="center" wrapText="1" indent="1"/>
      <protection locked="0"/>
    </xf>
    <xf numFmtId="242" fontId="53" fillId="9" borderId="0" xfId="1603" applyNumberFormat="1" applyFont="1" applyFill="1" applyAlignment="1" applyProtection="1">
      <alignment horizontal="left" vertical="center" wrapText="1" indent="1"/>
      <protection locked="0"/>
    </xf>
    <xf numFmtId="242" fontId="56" fillId="0" borderId="0" xfId="1613" applyNumberFormat="1" applyFont="1" applyAlignment="1">
      <alignment horizontal="left" vertical="center" wrapText="1"/>
      <protection locked="0"/>
    </xf>
    <xf numFmtId="242" fontId="53" fillId="0" borderId="0" xfId="1603" applyNumberFormat="1" applyFont="1" applyAlignment="1" applyProtection="1">
      <alignment horizontal="left" vertical="center" wrapText="1" indent="2"/>
      <protection locked="0"/>
    </xf>
    <xf numFmtId="242" fontId="53" fillId="0" borderId="0" xfId="1603" applyNumberFormat="1" applyFont="1" applyAlignment="1" applyProtection="1">
      <alignment horizontal="left" vertical="center" wrapText="1" indent="3"/>
      <protection locked="0"/>
    </xf>
    <xf numFmtId="242" fontId="0" fillId="0" borderId="0" xfId="0" applyNumberFormat="1" applyAlignment="1" applyProtection="1">
      <alignment horizontal="left" vertical="center" wrapText="1" indent="1"/>
      <protection locked="0"/>
    </xf>
    <xf numFmtId="242" fontId="53" fillId="0" borderId="0" xfId="1603" applyNumberFormat="1" applyFont="1" applyAlignment="1" applyProtection="1">
      <alignment horizontal="left" vertical="center" wrapText="1" indent="4"/>
      <protection locked="0"/>
    </xf>
    <xf numFmtId="242" fontId="8" fillId="0" borderId="0" xfId="1602" applyNumberFormat="1" applyFont="1" applyAlignment="1" applyProtection="1">
      <alignment vertical="center"/>
      <protection locked="0"/>
    </xf>
    <xf numFmtId="242" fontId="2" fillId="0" borderId="0" xfId="1602" applyNumberFormat="1" applyFont="1" applyAlignment="1" applyProtection="1">
      <alignment horizontal="center" vertical="center"/>
      <protection locked="0"/>
    </xf>
    <xf numFmtId="242" fontId="6" fillId="0" borderId="0" xfId="1599" applyNumberFormat="1" applyFont="1" applyAlignment="1" applyProtection="1">
      <alignment vertical="center"/>
      <protection locked="0"/>
    </xf>
    <xf numFmtId="242" fontId="2" fillId="0" borderId="0" xfId="1599" applyNumberFormat="1" applyFont="1" applyAlignment="1" applyProtection="1">
      <alignment vertical="center"/>
      <protection locked="0"/>
    </xf>
    <xf numFmtId="242" fontId="2" fillId="0" borderId="0" xfId="1602" applyNumberFormat="1" applyFont="1" applyAlignment="1" applyProtection="1">
      <alignment vertical="center"/>
      <protection locked="0"/>
    </xf>
    <xf numFmtId="242" fontId="15" fillId="0" borderId="0" xfId="1599" applyNumberFormat="1" applyFont="1" applyAlignment="1" applyProtection="1">
      <alignment horizontal="centerContinuous" vertical="center"/>
      <protection locked="0"/>
    </xf>
    <xf numFmtId="242" fontId="8" fillId="0" borderId="0" xfId="1599" applyNumberFormat="1" applyFont="1" applyAlignment="1" applyProtection="1">
      <alignment horizontal="centerContinuous" vertical="center"/>
      <protection locked="0"/>
    </xf>
    <xf numFmtId="242" fontId="2" fillId="0" borderId="0" xfId="1599" applyNumberFormat="1" applyFont="1" applyAlignment="1" applyProtection="1">
      <alignment horizontal="center" vertical="center"/>
      <protection locked="0"/>
    </xf>
    <xf numFmtId="242" fontId="57" fillId="0" borderId="0" xfId="1599" applyNumberFormat="1" applyFont="1" applyAlignment="1" applyProtection="1">
      <alignment horizontal="left" vertical="center"/>
      <protection locked="0"/>
    </xf>
    <xf numFmtId="242" fontId="58" fillId="0" borderId="27" xfId="1602" applyNumberFormat="1" applyFont="1" applyBorder="1" applyAlignment="1" applyProtection="1">
      <alignment horizontal="centerContinuous" vertical="center"/>
      <protection locked="0"/>
    </xf>
    <xf numFmtId="242" fontId="58" fillId="0" borderId="28" xfId="1599" applyNumberFormat="1" applyFont="1" applyBorder="1" applyAlignment="1" applyProtection="1">
      <alignment horizontal="center" vertical="center"/>
      <protection locked="0"/>
    </xf>
    <xf numFmtId="242" fontId="4" fillId="0" borderId="29" xfId="1602" applyNumberFormat="1" applyFont="1" applyBorder="1" applyAlignment="1" applyProtection="1">
      <alignment horizontal="center" vertical="center"/>
      <protection locked="0"/>
    </xf>
    <xf numFmtId="242" fontId="4" fillId="0" borderId="30" xfId="1602" applyNumberFormat="1" applyFont="1" applyBorder="1" applyAlignment="1" applyProtection="1">
      <alignment horizontal="center" vertical="center"/>
      <protection locked="0"/>
    </xf>
    <xf numFmtId="242" fontId="4" fillId="0" borderId="31" xfId="1602" applyNumberFormat="1" applyFont="1" applyBorder="1" applyAlignment="1" applyProtection="1">
      <alignment horizontal="center" vertical="center"/>
      <protection locked="0"/>
    </xf>
    <xf numFmtId="242" fontId="6" fillId="0" borderId="32" xfId="1602" applyNumberFormat="1" applyFont="1" applyBorder="1" applyAlignment="1" applyProtection="1">
      <alignment horizontal="centerContinuous" vertical="center"/>
      <protection locked="0"/>
    </xf>
    <xf numFmtId="242" fontId="58" fillId="0" borderId="4" xfId="1599" applyNumberFormat="1" applyFont="1" applyBorder="1" applyAlignment="1" applyProtection="1">
      <alignment horizontal="center" vertical="center"/>
      <protection locked="0"/>
    </xf>
    <xf numFmtId="242" fontId="2" fillId="0" borderId="8" xfId="1602" applyNumberFormat="1" applyFont="1" applyBorder="1" applyAlignment="1" applyProtection="1">
      <alignment horizontal="center" vertical="center"/>
      <protection locked="0"/>
    </xf>
    <xf numFmtId="242" fontId="2" fillId="0" borderId="23" xfId="1602" applyNumberFormat="1" applyFont="1" applyBorder="1" applyAlignment="1" applyProtection="1">
      <alignment horizontal="center" vertical="center"/>
      <protection locked="0"/>
    </xf>
    <xf numFmtId="242" fontId="2" fillId="0" borderId="9" xfId="1602" applyNumberFormat="1" applyFont="1" applyBorder="1" applyAlignment="1" applyProtection="1">
      <alignment horizontal="center" vertical="center"/>
      <protection locked="0"/>
    </xf>
    <xf numFmtId="242" fontId="58" fillId="0" borderId="2" xfId="1602" applyNumberFormat="1" applyFont="1" applyBorder="1" applyAlignment="1" applyProtection="1">
      <alignment horizontal="center" vertical="center"/>
      <protection locked="0"/>
    </xf>
    <xf numFmtId="242" fontId="58" fillId="0" borderId="33" xfId="1599" applyNumberFormat="1" applyFont="1" applyBorder="1" applyAlignment="1" applyProtection="1">
      <alignment horizontal="center" vertical="center"/>
      <protection locked="0"/>
    </xf>
    <xf numFmtId="242" fontId="4" fillId="0" borderId="8" xfId="1602" applyNumberFormat="1" applyFont="1" applyBorder="1" applyAlignment="1" applyProtection="1">
      <alignment horizontal="center" vertical="center"/>
      <protection locked="0"/>
    </xf>
    <xf numFmtId="242" fontId="4" fillId="0" borderId="23" xfId="1602" applyNumberFormat="1" applyFont="1" applyBorder="1" applyAlignment="1" applyProtection="1">
      <alignment horizontal="center" vertical="center"/>
      <protection locked="0"/>
    </xf>
    <xf numFmtId="242" fontId="4" fillId="0" borderId="9" xfId="1602" applyNumberFormat="1" applyFont="1" applyBorder="1" applyAlignment="1" applyProtection="1">
      <alignment horizontal="center" vertical="center"/>
      <protection locked="0"/>
    </xf>
    <xf numFmtId="242" fontId="58" fillId="0" borderId="4" xfId="1602" applyNumberFormat="1" applyFont="1" applyBorder="1" applyAlignment="1" applyProtection="1">
      <alignment horizontal="center" vertical="center"/>
      <protection locked="0"/>
    </xf>
    <xf numFmtId="242" fontId="2" fillId="0" borderId="4" xfId="1602" applyNumberFormat="1" applyFont="1" applyBorder="1" applyAlignment="1" applyProtection="1">
      <alignment horizontal="center" vertical="center"/>
      <protection locked="0"/>
    </xf>
    <xf numFmtId="242" fontId="58" fillId="0" borderId="7" xfId="1602" applyNumberFormat="1" applyFont="1" applyBorder="1" applyAlignment="1" applyProtection="1">
      <alignment horizontal="center" vertical="center"/>
      <protection locked="0"/>
    </xf>
    <xf numFmtId="242" fontId="58" fillId="0" borderId="33" xfId="1602" applyNumberFormat="1" applyFont="1" applyBorder="1" applyAlignment="1" applyProtection="1">
      <alignment horizontal="center" vertical="center"/>
      <protection locked="0"/>
    </xf>
    <xf numFmtId="242" fontId="6" fillId="0" borderId="4" xfId="1602" applyNumberFormat="1" applyFont="1" applyBorder="1" applyAlignment="1" applyProtection="1">
      <alignment horizontal="center" vertical="center"/>
      <protection locked="0"/>
    </xf>
    <xf numFmtId="242" fontId="2" fillId="0" borderId="8" xfId="1602" applyNumberFormat="1" applyFont="1" applyBorder="1" applyAlignment="1" applyProtection="1">
      <alignment horizontal="centerContinuous" vertical="center"/>
      <protection locked="0"/>
    </xf>
    <xf numFmtId="242" fontId="2" fillId="0" borderId="9" xfId="1602" applyNumberFormat="1" applyFont="1" applyBorder="1" applyAlignment="1" applyProtection="1">
      <alignment horizontal="centerContinuous" vertical="center"/>
      <protection locked="0"/>
    </xf>
    <xf numFmtId="242" fontId="4" fillId="0" borderId="8" xfId="1602" applyNumberFormat="1" applyFont="1" applyBorder="1" applyAlignment="1" applyProtection="1">
      <alignment horizontal="center" vertical="center" wrapText="1"/>
      <protection locked="0"/>
    </xf>
    <xf numFmtId="242" fontId="4" fillId="0" borderId="23" xfId="1602" applyNumberFormat="1" applyFont="1" applyBorder="1" applyAlignment="1" applyProtection="1">
      <alignment horizontal="center" vertical="center" wrapText="1"/>
      <protection locked="0"/>
    </xf>
    <xf numFmtId="242" fontId="4" fillId="0" borderId="9" xfId="1602" applyNumberFormat="1" applyFont="1" applyBorder="1" applyAlignment="1" applyProtection="1">
      <alignment horizontal="center" vertical="center" wrapText="1"/>
      <protection locked="0"/>
    </xf>
    <xf numFmtId="242" fontId="58" fillId="0" borderId="34" xfId="1602" applyNumberFormat="1" applyFont="1" applyBorder="1" applyAlignment="1" applyProtection="1">
      <alignment horizontal="center" vertical="center"/>
      <protection locked="0"/>
    </xf>
    <xf numFmtId="242" fontId="58" fillId="0" borderId="35" xfId="1602" applyNumberFormat="1" applyFont="1" applyBorder="1" applyAlignment="1" applyProtection="1">
      <alignment horizontal="center" vertical="center"/>
      <protection locked="0"/>
    </xf>
    <xf numFmtId="242" fontId="58" fillId="0" borderId="36" xfId="1602" applyNumberFormat="1" applyFont="1" applyBorder="1" applyAlignment="1" applyProtection="1">
      <alignment horizontal="center" vertical="center"/>
      <protection locked="0"/>
    </xf>
    <xf numFmtId="242" fontId="58" fillId="0" borderId="29" xfId="1602" applyNumberFormat="1" applyFont="1" applyBorder="1" applyAlignment="1" applyProtection="1">
      <alignment horizontal="centerContinuous" vertical="center"/>
      <protection locked="0"/>
    </xf>
    <xf numFmtId="242" fontId="58" fillId="0" borderId="37" xfId="1602" applyNumberFormat="1" applyFont="1" applyBorder="1" applyAlignment="1" applyProtection="1">
      <alignment horizontal="center" vertical="center"/>
      <protection locked="0"/>
    </xf>
    <xf numFmtId="242" fontId="58" fillId="0" borderId="1" xfId="1602" applyNumberFormat="1" applyFont="1" applyBorder="1" applyAlignment="1" applyProtection="1">
      <alignment horizontal="center" vertical="center"/>
      <protection locked="0"/>
    </xf>
    <xf numFmtId="242" fontId="58" fillId="0" borderId="6" xfId="1602" applyNumberFormat="1" applyFont="1" applyBorder="1" applyAlignment="1" applyProtection="1">
      <alignment horizontal="center" vertical="center"/>
      <protection locked="0"/>
    </xf>
    <xf numFmtId="265" fontId="2" fillId="0" borderId="33" xfId="1602" applyNumberFormat="1" applyFont="1" applyBorder="1" applyAlignment="1" applyProtection="1">
      <alignment horizontal="center" vertical="center"/>
      <protection locked="0"/>
    </xf>
    <xf numFmtId="242" fontId="4" fillId="0" borderId="8" xfId="1652" applyNumberFormat="1" applyFont="1" applyBorder="1" applyAlignment="1" applyProtection="1">
      <alignment horizontal="center"/>
      <protection locked="0"/>
    </xf>
    <xf numFmtId="242" fontId="4" fillId="0" borderId="23" xfId="1652" applyNumberFormat="1" applyFont="1" applyBorder="1" applyAlignment="1" applyProtection="1">
      <alignment horizontal="center"/>
      <protection locked="0"/>
    </xf>
    <xf numFmtId="242" fontId="4" fillId="0" borderId="9" xfId="1652" applyNumberFormat="1" applyFont="1" applyBorder="1" applyAlignment="1" applyProtection="1">
      <alignment horizontal="center"/>
      <protection locked="0"/>
    </xf>
    <xf numFmtId="242" fontId="2" fillId="0" borderId="4" xfId="1652" applyNumberFormat="1" applyFont="1" applyBorder="1" applyAlignment="1" applyProtection="1">
      <alignment horizontal="right"/>
      <protection locked="0"/>
    </xf>
    <xf numFmtId="242" fontId="2" fillId="0" borderId="9" xfId="1602" applyNumberFormat="1" applyFont="1" applyBorder="1" applyAlignment="1" applyProtection="1">
      <alignment vertical="center"/>
      <protection locked="0"/>
    </xf>
    <xf numFmtId="242" fontId="4" fillId="0" borderId="38" xfId="1602" applyNumberFormat="1" applyFont="1" applyBorder="1" applyAlignment="1" applyProtection="1">
      <alignment horizontal="center" vertical="center"/>
      <protection locked="0"/>
    </xf>
    <xf numFmtId="242" fontId="2" fillId="0" borderId="3" xfId="1602" applyNumberFormat="1" applyFont="1" applyBorder="1" applyAlignment="1" applyProtection="1">
      <alignment vertical="center"/>
      <protection locked="0"/>
    </xf>
    <xf numFmtId="242" fontId="58" fillId="0" borderId="39" xfId="1602" applyNumberFormat="1" applyFont="1" applyBorder="1" applyAlignment="1" applyProtection="1">
      <alignment horizontal="centerContinuous" vertical="center"/>
      <protection locked="0"/>
    </xf>
    <xf numFmtId="242" fontId="6" fillId="0" borderId="30" xfId="1602" applyNumberFormat="1" applyFont="1" applyBorder="1" applyAlignment="1" applyProtection="1">
      <alignment horizontal="centerContinuous" vertical="center"/>
      <protection locked="0"/>
    </xf>
    <xf numFmtId="242" fontId="6" fillId="0" borderId="31" xfId="1602" applyNumberFormat="1" applyFont="1" applyBorder="1" applyAlignment="1" applyProtection="1">
      <alignment horizontal="centerContinuous" vertical="center"/>
      <protection locked="0"/>
    </xf>
    <xf numFmtId="242" fontId="4" fillId="0" borderId="8" xfId="1609" applyNumberFormat="1" applyFont="1" applyBorder="1" applyAlignment="1" applyProtection="1">
      <alignment horizontal="center"/>
      <protection locked="0"/>
    </xf>
    <xf numFmtId="242" fontId="4" fillId="0" borderId="23" xfId="1609" applyNumberFormat="1" applyFont="1" applyBorder="1" applyAlignment="1" applyProtection="1">
      <alignment horizontal="center"/>
      <protection locked="0"/>
    </xf>
    <xf numFmtId="242" fontId="4" fillId="0" borderId="9" xfId="1609" applyNumberFormat="1" applyFont="1" applyBorder="1" applyAlignment="1" applyProtection="1">
      <alignment horizontal="center"/>
      <protection locked="0"/>
    </xf>
    <xf numFmtId="265" fontId="2" fillId="0" borderId="38" xfId="1602" applyNumberFormat="1" applyFont="1" applyBorder="1" applyAlignment="1" applyProtection="1">
      <alignment horizontal="center" vertical="center"/>
      <protection locked="0"/>
    </xf>
    <xf numFmtId="265" fontId="2" fillId="0" borderId="40" xfId="1602" applyNumberFormat="1" applyFont="1" applyBorder="1" applyAlignment="1" applyProtection="1">
      <alignment horizontal="center" vertical="center"/>
      <protection locked="0"/>
    </xf>
    <xf numFmtId="242" fontId="4" fillId="0" borderId="41" xfId="1609" applyNumberFormat="1" applyFont="1" applyBorder="1" applyAlignment="1" applyProtection="1">
      <alignment horizontal="center"/>
      <protection locked="0"/>
    </xf>
    <xf numFmtId="242" fontId="4" fillId="0" borderId="42" xfId="1609" applyNumberFormat="1" applyFont="1" applyBorder="1" applyAlignment="1" applyProtection="1">
      <alignment horizontal="center"/>
      <protection locked="0"/>
    </xf>
    <xf numFmtId="242" fontId="4" fillId="0" borderId="43" xfId="1609" applyNumberFormat="1" applyFont="1" applyBorder="1" applyAlignment="1" applyProtection="1">
      <alignment horizontal="center"/>
      <protection locked="0"/>
    </xf>
    <xf numFmtId="242" fontId="2" fillId="0" borderId="41" xfId="1602" applyNumberFormat="1" applyFont="1" applyBorder="1" applyAlignment="1" applyProtection="1">
      <alignment horizontal="center" vertical="center"/>
      <protection locked="0"/>
    </xf>
    <xf numFmtId="242" fontId="2" fillId="0" borderId="42" xfId="1602" applyNumberFormat="1" applyFont="1" applyBorder="1" applyAlignment="1" applyProtection="1">
      <alignment horizontal="center" vertical="center"/>
      <protection locked="0"/>
    </xf>
    <xf numFmtId="242" fontId="2" fillId="0" borderId="43" xfId="1602" applyNumberFormat="1" applyFont="1" applyBorder="1" applyAlignment="1" applyProtection="1">
      <alignment horizontal="center" vertical="center"/>
      <protection locked="0"/>
    </xf>
    <xf numFmtId="242" fontId="2" fillId="0" borderId="17" xfId="1599" applyNumberFormat="1" applyFont="1" applyBorder="1" applyAlignment="1" applyProtection="1">
      <alignment horizontal="center" vertical="center"/>
      <protection locked="0"/>
    </xf>
    <xf numFmtId="242" fontId="2" fillId="0" borderId="17" xfId="1602" applyNumberFormat="1" applyFont="1" applyBorder="1" applyAlignment="1" applyProtection="1">
      <alignment vertical="center"/>
      <protection locked="0"/>
    </xf>
    <xf numFmtId="242" fontId="4" fillId="0" borderId="17" xfId="1599" applyNumberFormat="1" applyFont="1" applyBorder="1" applyAlignment="1" applyProtection="1">
      <alignment horizontal="right" vertical="center"/>
      <protection locked="0"/>
    </xf>
    <xf numFmtId="242" fontId="4" fillId="0" borderId="28" xfId="1602" applyNumberFormat="1" applyFont="1" applyBorder="1" applyAlignment="1" applyProtection="1">
      <alignment horizontal="center" vertical="center"/>
      <protection locked="0"/>
    </xf>
    <xf numFmtId="242" fontId="58" fillId="0" borderId="28" xfId="1602" applyNumberFormat="1" applyFont="1" applyBorder="1" applyAlignment="1" applyProtection="1">
      <alignment horizontal="center" vertical="center"/>
      <protection locked="0"/>
    </xf>
    <xf numFmtId="242" fontId="2" fillId="0" borderId="44" xfId="1602" applyNumberFormat="1" applyFont="1" applyBorder="1" applyAlignment="1" applyProtection="1">
      <alignment horizontal="center" vertical="center"/>
      <protection locked="0"/>
    </xf>
    <xf numFmtId="242" fontId="0" fillId="0" borderId="2" xfId="1602" applyNumberFormat="1" applyFont="1" applyBorder="1" applyAlignment="1" applyProtection="1">
      <alignment horizontal="center" vertical="center"/>
      <protection locked="0"/>
    </xf>
    <xf numFmtId="242" fontId="2" fillId="0" borderId="45" xfId="1602" applyNumberFormat="1" applyFont="1" applyBorder="1" applyAlignment="1" applyProtection="1">
      <alignment horizontal="center" vertical="center"/>
      <protection locked="0"/>
    </xf>
    <xf numFmtId="242" fontId="2" fillId="0" borderId="7" xfId="1602" applyNumberFormat="1" applyFont="1" applyBorder="1" applyAlignment="1" applyProtection="1">
      <alignment horizontal="center" vertical="center"/>
      <protection locked="0"/>
    </xf>
    <xf numFmtId="242" fontId="4" fillId="0" borderId="2" xfId="1602" applyNumberFormat="1" applyFont="1" applyBorder="1" applyAlignment="1" applyProtection="1">
      <alignment horizontal="center" vertical="center"/>
      <protection locked="0"/>
    </xf>
    <xf numFmtId="242" fontId="4" fillId="0" borderId="7" xfId="1602" applyNumberFormat="1" applyFont="1" applyBorder="1" applyAlignment="1" applyProtection="1">
      <alignment horizontal="center" vertical="center"/>
      <protection locked="0"/>
    </xf>
    <xf numFmtId="242" fontId="2" fillId="0" borderId="46" xfId="1602" applyNumberFormat="1" applyFont="1" applyBorder="1" applyAlignment="1" applyProtection="1">
      <alignment horizontal="center" vertical="center"/>
      <protection locked="0"/>
    </xf>
    <xf numFmtId="242" fontId="59" fillId="0" borderId="4" xfId="1602" applyNumberFormat="1" applyFont="1" applyBorder="1" applyAlignment="1" applyProtection="1">
      <alignment horizontal="center" vertical="center"/>
      <protection locked="0"/>
    </xf>
    <xf numFmtId="242" fontId="59" fillId="0" borderId="46" xfId="1602" applyNumberFormat="1" applyFont="1" applyBorder="1" applyAlignment="1" applyProtection="1">
      <alignment horizontal="center" vertical="center"/>
      <protection locked="0"/>
    </xf>
    <xf numFmtId="242" fontId="6" fillId="0" borderId="47" xfId="1602" applyNumberFormat="1" applyFont="1" applyBorder="1" applyAlignment="1" applyProtection="1">
      <alignment horizontal="centerContinuous" vertical="center"/>
      <protection locked="0"/>
    </xf>
    <xf numFmtId="242" fontId="58" fillId="0" borderId="46" xfId="1599" applyNumberFormat="1" applyFont="1" applyBorder="1" applyAlignment="1" applyProtection="1">
      <alignment horizontal="center" vertical="center"/>
      <protection locked="0"/>
    </xf>
    <xf numFmtId="242" fontId="2" fillId="0" borderId="4" xfId="37" applyNumberFormat="1" applyFont="1" applyBorder="1" applyAlignment="1" applyProtection="1">
      <alignment horizontal="right"/>
      <protection locked="0"/>
    </xf>
    <xf numFmtId="242" fontId="2" fillId="0" borderId="46" xfId="37" applyNumberFormat="1" applyFont="1" applyBorder="1" applyAlignment="1" applyProtection="1">
      <alignment horizontal="right"/>
      <protection locked="0"/>
    </xf>
    <xf numFmtId="242" fontId="2" fillId="0" borderId="4" xfId="1602" applyNumberFormat="1" applyFont="1" applyBorder="1" applyAlignment="1" applyProtection="1">
      <alignment vertical="center"/>
      <protection locked="0"/>
    </xf>
    <xf numFmtId="242" fontId="2" fillId="0" borderId="46" xfId="1602" applyNumberFormat="1" applyFont="1" applyBorder="1" applyAlignment="1" applyProtection="1">
      <alignment vertical="center"/>
      <protection locked="0"/>
    </xf>
    <xf numFmtId="242" fontId="2" fillId="0" borderId="2" xfId="1602" applyNumberFormat="1" applyFont="1" applyBorder="1" applyAlignment="1" applyProtection="1">
      <alignment vertical="center"/>
      <protection locked="0"/>
    </xf>
    <xf numFmtId="242" fontId="2" fillId="0" borderId="48" xfId="1602" applyNumberFormat="1" applyFont="1" applyBorder="1" applyAlignment="1" applyProtection="1">
      <alignment vertical="center"/>
      <protection locked="0"/>
    </xf>
    <xf numFmtId="242" fontId="58" fillId="0" borderId="44" xfId="1602" applyNumberFormat="1" applyFont="1" applyBorder="1" applyAlignment="1" applyProtection="1">
      <alignment horizontal="center" vertical="center"/>
      <protection locked="0"/>
    </xf>
    <xf numFmtId="242" fontId="2" fillId="0" borderId="4" xfId="37" applyNumberFormat="1" applyFont="1" applyBorder="1" applyAlignment="1" applyProtection="1">
      <alignment horizontal="center"/>
      <protection locked="0"/>
    </xf>
    <xf numFmtId="242" fontId="4" fillId="0" borderId="46" xfId="1602" applyNumberFormat="1" applyFont="1" applyBorder="1" applyAlignment="1" applyProtection="1">
      <alignment horizontal="center" vertical="center"/>
      <protection locked="0"/>
    </xf>
    <xf numFmtId="242" fontId="2" fillId="0" borderId="49" xfId="1602" applyNumberFormat="1" applyFont="1" applyBorder="1" applyAlignment="1" applyProtection="1">
      <alignment vertical="center"/>
      <protection locked="0"/>
    </xf>
    <xf numFmtId="242" fontId="2" fillId="0" borderId="23" xfId="1602" applyNumberFormat="1" applyFont="1" applyBorder="1" applyAlignment="1" applyProtection="1">
      <alignment vertical="center"/>
      <protection locked="0"/>
    </xf>
    <xf numFmtId="242" fontId="2" fillId="0" borderId="42" xfId="1602" applyNumberFormat="1" applyFont="1" applyBorder="1" applyAlignment="1" applyProtection="1">
      <alignment vertical="center"/>
      <protection locked="0"/>
    </xf>
    <xf numFmtId="242" fontId="2" fillId="0" borderId="50" xfId="37" applyNumberFormat="1" applyFont="1" applyBorder="1" applyAlignment="1" applyProtection="1">
      <alignment horizontal="center"/>
      <protection locked="0"/>
    </xf>
    <xf numFmtId="242" fontId="4" fillId="0" borderId="51" xfId="1602" applyNumberFormat="1" applyFont="1" applyBorder="1" applyAlignment="1" applyProtection="1">
      <alignment horizontal="center" vertical="center"/>
      <protection locked="0"/>
    </xf>
    <xf numFmtId="188" fontId="2" fillId="0" borderId="0" xfId="1585" applyFont="1"/>
    <xf numFmtId="49" fontId="45" fillId="10" borderId="1" xfId="1669" applyNumberFormat="1" applyFont="1" applyFill="1" applyBorder="1" applyAlignment="1">
      <alignment horizontal="center" vertical="center"/>
    </xf>
    <xf numFmtId="49" fontId="4" fillId="11" borderId="24" xfId="1669" applyNumberFormat="1" applyFont="1" applyFill="1" applyBorder="1" applyAlignment="1">
      <alignment vertical="center"/>
    </xf>
    <xf numFmtId="49" fontId="60" fillId="11" borderId="49" xfId="1336" applyNumberFormat="1" applyFont="1" applyFill="1" applyBorder="1" applyProtection="1">
      <alignment vertical="top"/>
    </xf>
    <xf numFmtId="49" fontId="4" fillId="11" borderId="49" xfId="1606" applyNumberFormat="1" applyFont="1" applyFill="1" applyBorder="1" applyAlignment="1">
      <alignment vertical="center"/>
    </xf>
    <xf numFmtId="49" fontId="4" fillId="11" borderId="49" xfId="1606" applyNumberFormat="1" applyFont="1" applyFill="1" applyBorder="1" applyAlignment="1">
      <alignment horizontal="center" vertical="center"/>
    </xf>
    <xf numFmtId="49" fontId="4" fillId="11" borderId="25" xfId="1669" applyNumberFormat="1" applyFont="1" applyFill="1" applyBorder="1" applyAlignment="1">
      <alignment vertical="top"/>
    </xf>
    <xf numFmtId="188" fontId="60" fillId="11" borderId="0" xfId="1336" applyFont="1" applyFill="1" applyAlignment="1" applyProtection="1">
      <alignment horizontal="left"/>
    </xf>
    <xf numFmtId="188" fontId="2" fillId="11" borderId="0" xfId="1585" applyFont="1" applyFill="1"/>
    <xf numFmtId="49" fontId="4" fillId="11" borderId="0" xfId="1606" applyNumberFormat="1" applyFont="1" applyFill="1" applyAlignment="1">
      <alignment vertical="top"/>
    </xf>
    <xf numFmtId="49" fontId="4" fillId="11" borderId="0" xfId="1606" applyNumberFormat="1" applyFont="1" applyFill="1" applyAlignment="1">
      <alignment horizontal="center" vertical="top"/>
    </xf>
    <xf numFmtId="49" fontId="4" fillId="11" borderId="25" xfId="1669" applyNumberFormat="1" applyFont="1" applyFill="1" applyBorder="1" applyAlignment="1">
      <alignment horizontal="left" vertical="center"/>
    </xf>
    <xf numFmtId="49" fontId="60" fillId="11" borderId="0" xfId="1336" applyNumberFormat="1" applyFont="1" applyFill="1" applyAlignment="1" applyProtection="1">
      <alignment horizontal="left" vertical="center"/>
    </xf>
    <xf numFmtId="49" fontId="60" fillId="11" borderId="0" xfId="1336" applyNumberFormat="1" applyFont="1" applyFill="1" applyAlignment="1" applyProtection="1">
      <alignment horizontal="left" vertical="top"/>
    </xf>
    <xf numFmtId="49" fontId="60" fillId="11" borderId="0" xfId="1336" applyNumberFormat="1" applyFont="1" applyFill="1" applyAlignment="1" applyProtection="1">
      <alignment vertical="center"/>
    </xf>
    <xf numFmtId="49" fontId="4" fillId="11" borderId="0" xfId="1606" applyNumberFormat="1" applyFont="1" applyFill="1" applyAlignment="1">
      <alignment horizontal="left" vertical="center"/>
    </xf>
    <xf numFmtId="49" fontId="4" fillId="11" borderId="0" xfId="1606" applyNumberFormat="1" applyFont="1" applyFill="1" applyAlignment="1">
      <alignment vertical="center"/>
    </xf>
    <xf numFmtId="49" fontId="4" fillId="11" borderId="25" xfId="1669" applyNumberFormat="1" applyFont="1" applyFill="1" applyBorder="1" applyAlignment="1">
      <alignment vertical="center"/>
    </xf>
    <xf numFmtId="49" fontId="61" fillId="11" borderId="0" xfId="34" applyNumberFormat="1" applyFont="1" applyFill="1" applyAlignment="1">
      <alignment vertical="center"/>
    </xf>
    <xf numFmtId="49" fontId="62" fillId="11" borderId="0" xfId="34" applyNumberFormat="1" applyFont="1" applyFill="1" applyAlignment="1">
      <alignment vertical="center"/>
    </xf>
    <xf numFmtId="49" fontId="2" fillId="11" borderId="0" xfId="0" applyNumberFormat="1" applyFont="1" applyFill="1" applyAlignment="1">
      <alignment vertical="center"/>
    </xf>
    <xf numFmtId="49" fontId="63" fillId="11" borderId="0" xfId="34" applyNumberFormat="1" applyFont="1" applyFill="1" applyAlignment="1">
      <alignment vertical="center"/>
    </xf>
    <xf numFmtId="188" fontId="2" fillId="11" borderId="25" xfId="1585" applyFont="1" applyFill="1" applyBorder="1"/>
    <xf numFmtId="49" fontId="4" fillId="11" borderId="3" xfId="1606" applyNumberFormat="1" applyFont="1" applyFill="1" applyBorder="1" applyAlignment="1">
      <alignment vertical="center"/>
    </xf>
    <xf numFmtId="49" fontId="4" fillId="11" borderId="52" xfId="1606" applyNumberFormat="1" applyFont="1" applyFill="1" applyBorder="1" applyAlignment="1">
      <alignment vertical="top"/>
    </xf>
    <xf numFmtId="49" fontId="4" fillId="11" borderId="52" xfId="1606" applyNumberFormat="1" applyFont="1" applyFill="1" applyBorder="1" applyAlignment="1">
      <alignment vertical="center"/>
    </xf>
    <xf numFmtId="308" fontId="4" fillId="11" borderId="52" xfId="1606" applyNumberFormat="1" applyFont="1" applyFill="1" applyBorder="1" applyAlignment="1">
      <alignment vertical="center"/>
    </xf>
    <xf numFmtId="188" fontId="2" fillId="11" borderId="52" xfId="1585" applyFont="1" applyFill="1" applyBorder="1"/>
    <xf numFmtId="188" fontId="2" fillId="11" borderId="5" xfId="1585" applyFont="1" applyFill="1" applyBorder="1"/>
    <xf numFmtId="188" fontId="2" fillId="11" borderId="1" xfId="1585" applyFont="1" applyFill="1" applyBorder="1"/>
    <xf numFmtId="188" fontId="2" fillId="11" borderId="6" xfId="1585" applyFont="1" applyFill="1" applyBorder="1"/>
    <xf numFmtId="188" fontId="64" fillId="0" borderId="0" xfId="0" applyFont="1" applyAlignment="1">
      <alignment vertical="center"/>
    </xf>
    <xf numFmtId="188" fontId="65" fillId="0" borderId="0" xfId="0" applyFont="1" applyAlignment="1">
      <alignment horizontal="center" vertical="center"/>
    </xf>
    <xf numFmtId="188" fontId="65" fillId="0" borderId="0" xfId="0" applyFont="1" applyAlignment="1">
      <alignment vertical="center"/>
    </xf>
    <xf numFmtId="188" fontId="66" fillId="10" borderId="24" xfId="1550" applyFont="1" applyFill="1" applyBorder="1">
      <alignment vertical="center"/>
    </xf>
    <xf numFmtId="188" fontId="67" fillId="10" borderId="49" xfId="1550" applyFont="1" applyFill="1" applyBorder="1" applyAlignment="1">
      <alignment horizontal="center" vertical="center"/>
    </xf>
    <xf numFmtId="188" fontId="68" fillId="10" borderId="25" xfId="1550" applyFont="1" applyFill="1" applyBorder="1">
      <alignment vertical="center"/>
    </xf>
    <xf numFmtId="188" fontId="69" fillId="12" borderId="0" xfId="1550" applyFont="1" applyFill="1">
      <alignment vertical="center"/>
    </xf>
    <xf numFmtId="49" fontId="70" fillId="12" borderId="0" xfId="1550" applyNumberFormat="1" applyFont="1" applyFill="1" applyAlignment="1">
      <alignment horizontal="center" vertical="center"/>
    </xf>
    <xf numFmtId="188" fontId="70" fillId="12" borderId="0" xfId="1550" applyFont="1" applyFill="1">
      <alignment vertical="center"/>
    </xf>
    <xf numFmtId="188" fontId="68" fillId="13" borderId="24" xfId="1550" applyFont="1" applyFill="1" applyBorder="1">
      <alignment vertical="center"/>
    </xf>
    <xf numFmtId="188" fontId="68" fillId="13" borderId="49" xfId="1550" applyFont="1" applyFill="1" applyBorder="1">
      <alignment vertical="center"/>
    </xf>
    <xf numFmtId="188" fontId="68" fillId="13" borderId="3" xfId="1550" applyFont="1" applyFill="1" applyBorder="1">
      <alignment vertical="center"/>
    </xf>
    <xf numFmtId="188" fontId="70" fillId="13" borderId="25" xfId="1550" applyFont="1" applyFill="1" applyBorder="1">
      <alignment vertical="center"/>
    </xf>
    <xf numFmtId="188" fontId="68" fillId="13" borderId="0" xfId="1550" applyFont="1" applyFill="1">
      <alignment vertical="center"/>
    </xf>
    <xf numFmtId="188" fontId="68" fillId="13" borderId="52" xfId="1550" applyFont="1" applyFill="1" applyBorder="1">
      <alignment vertical="center"/>
    </xf>
    <xf numFmtId="188" fontId="68" fillId="13" borderId="25" xfId="1550" applyFont="1" applyFill="1" applyBorder="1">
      <alignment vertical="center"/>
    </xf>
    <xf numFmtId="49" fontId="68" fillId="12" borderId="0" xfId="1550" applyNumberFormat="1" applyFont="1" applyFill="1" applyAlignment="1">
      <alignment horizontal="center" vertical="center"/>
    </xf>
    <xf numFmtId="188" fontId="68" fillId="10" borderId="25" xfId="1550" applyFont="1" applyFill="1" applyBorder="1" applyAlignment="1">
      <alignment horizontal="center" vertical="center"/>
    </xf>
    <xf numFmtId="188" fontId="70" fillId="12" borderId="0" xfId="1550" applyFont="1" applyFill="1" applyAlignment="1">
      <alignment horizontal="center" vertical="center"/>
    </xf>
    <xf numFmtId="188" fontId="70" fillId="13" borderId="25" xfId="1550" applyFont="1" applyFill="1" applyBorder="1" applyAlignment="1">
      <alignment horizontal="center" vertical="center"/>
    </xf>
    <xf numFmtId="188" fontId="68" fillId="13" borderId="0" xfId="1550" applyFont="1" applyFill="1" applyAlignment="1">
      <alignment horizontal="center" vertical="center"/>
    </xf>
    <xf numFmtId="188" fontId="68" fillId="13" borderId="52" xfId="1550" applyFont="1" applyFill="1" applyBorder="1" applyAlignment="1">
      <alignment horizontal="center" vertical="center"/>
    </xf>
    <xf numFmtId="188" fontId="69" fillId="12" borderId="0" xfId="1550" applyFont="1" applyFill="1" applyAlignment="1">
      <alignment horizontal="center" vertical="center"/>
    </xf>
    <xf numFmtId="188" fontId="68" fillId="13" borderId="25" xfId="1550" applyFont="1" applyFill="1" applyBorder="1" applyAlignment="1">
      <alignment horizontal="center" vertical="center"/>
    </xf>
    <xf numFmtId="188" fontId="65" fillId="14" borderId="53" xfId="828" applyFont="1" applyFill="1" applyBorder="1" applyAlignment="1" applyProtection="1">
      <alignment horizontal="center" vertical="center"/>
    </xf>
    <xf numFmtId="188" fontId="65" fillId="15" borderId="53" xfId="828" applyFont="1" applyFill="1" applyBorder="1" applyAlignment="1" applyProtection="1">
      <alignment horizontal="center" vertical="center"/>
    </xf>
    <xf numFmtId="188" fontId="65" fillId="13" borderId="0" xfId="1550" applyFont="1" applyFill="1" applyAlignment="1">
      <alignment horizontal="center" vertical="center"/>
    </xf>
    <xf numFmtId="188" fontId="70" fillId="13" borderId="5" xfId="1550" applyFont="1" applyFill="1" applyBorder="1" applyAlignment="1">
      <alignment horizontal="center" vertical="center"/>
    </xf>
    <xf numFmtId="188" fontId="65" fillId="13" borderId="1" xfId="1550" applyFont="1" applyFill="1" applyBorder="1" applyAlignment="1">
      <alignment horizontal="center" vertical="center"/>
    </xf>
    <xf numFmtId="188" fontId="68" fillId="13" borderId="6" xfId="1550" applyFont="1" applyFill="1" applyBorder="1" applyAlignment="1">
      <alignment horizontal="center" vertical="center"/>
    </xf>
    <xf numFmtId="188" fontId="68" fillId="13" borderId="5" xfId="1550" applyFont="1" applyFill="1" applyBorder="1" applyAlignment="1">
      <alignment horizontal="center" vertical="center"/>
    </xf>
    <xf numFmtId="188" fontId="65" fillId="10" borderId="25" xfId="0" applyFont="1" applyFill="1" applyBorder="1" applyAlignment="1">
      <alignment vertical="center"/>
    </xf>
    <xf numFmtId="188" fontId="65" fillId="12" borderId="0" xfId="0" applyFont="1" applyFill="1" applyAlignment="1">
      <alignment vertical="center"/>
    </xf>
    <xf numFmtId="188" fontId="65" fillId="10" borderId="5" xfId="0" applyFont="1" applyFill="1" applyBorder="1" applyAlignment="1">
      <alignment vertical="center"/>
    </xf>
    <xf numFmtId="188" fontId="65" fillId="10" borderId="1" xfId="0" applyFont="1" applyFill="1" applyBorder="1" applyAlignment="1">
      <alignment vertical="center"/>
    </xf>
    <xf numFmtId="188" fontId="19" fillId="0" borderId="0" xfId="0" applyFont="1" applyAlignment="1">
      <alignment vertical="center"/>
    </xf>
    <xf numFmtId="188" fontId="66" fillId="10" borderId="3" xfId="1550" applyFont="1" applyFill="1" applyBorder="1">
      <alignment vertical="center"/>
    </xf>
    <xf numFmtId="188" fontId="68" fillId="10" borderId="52" xfId="1550" applyFont="1" applyFill="1" applyBorder="1">
      <alignment vertical="center"/>
    </xf>
    <xf numFmtId="188" fontId="68" fillId="10" borderId="52" xfId="1550" applyFont="1" applyFill="1" applyBorder="1" applyAlignment="1">
      <alignment horizontal="center" vertical="center"/>
    </xf>
    <xf numFmtId="188" fontId="65" fillId="10" borderId="52" xfId="0" applyFont="1" applyFill="1" applyBorder="1" applyAlignment="1">
      <alignment vertical="center"/>
    </xf>
    <xf numFmtId="188" fontId="65" fillId="10" borderId="6" xfId="0" applyFont="1" applyFill="1" applyBorder="1" applyAlignment="1">
      <alignment vertical="center"/>
    </xf>
    <xf numFmtId="188" fontId="71" fillId="0" borderId="0" xfId="0" applyFont="1"/>
    <xf numFmtId="188" fontId="72" fillId="0" borderId="0" xfId="0" applyFont="1"/>
    <xf numFmtId="188" fontId="0" fillId="0" borderId="34" xfId="0" applyBorder="1"/>
    <xf numFmtId="188" fontId="0" fillId="0" borderId="35" xfId="0" applyBorder="1"/>
    <xf numFmtId="188" fontId="0" fillId="0" borderId="54" xfId="0" applyBorder="1"/>
    <xf numFmtId="188" fontId="73" fillId="0" borderId="54" xfId="0" applyFont="1" applyBorder="1" applyAlignment="1">
      <alignment horizontal="center"/>
    </xf>
    <xf numFmtId="188" fontId="71" fillId="0" borderId="0" xfId="0" applyFont="1" applyAlignment="1">
      <alignment horizontal="center"/>
    </xf>
    <xf numFmtId="188" fontId="74" fillId="0" borderId="54" xfId="0" applyFont="1" applyBorder="1" applyAlignment="1">
      <alignment horizontal="center"/>
    </xf>
    <xf numFmtId="188" fontId="74" fillId="0" borderId="0" xfId="0" applyFont="1" applyAlignment="1">
      <alignment horizontal="center"/>
    </xf>
    <xf numFmtId="188" fontId="72" fillId="0" borderId="54" xfId="0" applyFont="1" applyBorder="1" applyAlignment="1">
      <alignment horizontal="center"/>
    </xf>
    <xf numFmtId="188" fontId="72" fillId="0" borderId="0" xfId="0" applyFont="1" applyAlignment="1">
      <alignment horizontal="center"/>
    </xf>
    <xf numFmtId="188" fontId="72" fillId="0" borderId="54" xfId="0" applyFont="1" applyBorder="1"/>
    <xf numFmtId="188" fontId="72" fillId="0" borderId="0" xfId="0" applyFont="1" applyAlignment="1">
      <alignment horizontal="center" shrinkToFit="1"/>
    </xf>
    <xf numFmtId="188" fontId="75" fillId="0" borderId="0" xfId="0" applyFont="1" applyAlignment="1">
      <alignment horizontal="left" shrinkToFit="1"/>
    </xf>
    <xf numFmtId="188" fontId="72" fillId="0" borderId="0" xfId="0" applyFont="1" applyAlignment="1">
      <alignment horizontal="left" shrinkToFit="1"/>
    </xf>
    <xf numFmtId="188" fontId="0" fillId="0" borderId="55" xfId="0" applyBorder="1"/>
    <xf numFmtId="188" fontId="0" fillId="0" borderId="17" xfId="0" applyBorder="1"/>
    <xf numFmtId="188" fontId="0" fillId="0" borderId="56" xfId="0" applyBorder="1"/>
    <xf numFmtId="188" fontId="0" fillId="0" borderId="57" xfId="0" applyBorder="1"/>
    <xf numFmtId="188" fontId="71" fillId="0" borderId="57" xfId="0" applyFont="1" applyBorder="1" applyAlignment="1">
      <alignment horizontal="center"/>
    </xf>
    <xf numFmtId="188" fontId="74" fillId="0" borderId="57" xfId="0" applyFont="1" applyBorder="1" applyAlignment="1">
      <alignment horizontal="center"/>
    </xf>
    <xf numFmtId="188" fontId="72" fillId="0" borderId="57" xfId="0" applyFont="1" applyBorder="1" applyAlignment="1">
      <alignment horizontal="center"/>
    </xf>
    <xf numFmtId="188" fontId="72" fillId="0" borderId="57" xfId="0" applyFont="1" applyBorder="1"/>
    <xf numFmtId="188" fontId="72" fillId="0" borderId="57" xfId="0" applyFont="1" applyBorder="1" applyAlignment="1">
      <alignment horizontal="center" shrinkToFit="1"/>
    </xf>
    <xf numFmtId="188" fontId="0" fillId="0" borderId="16" xfId="0" applyBorder="1"/>
    <xf numFmtId="188" fontId="76" fillId="0" borderId="0" xfId="1549">
      <alignment vertical="center"/>
    </xf>
    <xf numFmtId="188" fontId="77" fillId="0" borderId="0" xfId="1549" applyFont="1" applyAlignment="1">
      <alignment horizontal="center" vertical="center"/>
    </xf>
    <xf numFmtId="188" fontId="78" fillId="16" borderId="4" xfId="1549" applyFont="1" applyFill="1" applyBorder="1" applyAlignment="1">
      <alignment horizontal="center" vertical="center"/>
    </xf>
    <xf numFmtId="188" fontId="79" fillId="17" borderId="4" xfId="1549" applyFont="1" applyFill="1" applyBorder="1" applyAlignment="1">
      <alignment horizontal="center" vertical="center"/>
    </xf>
    <xf numFmtId="188" fontId="80" fillId="18" borderId="0" xfId="1549" applyFont="1" applyFill="1">
      <alignment vertical="center"/>
    </xf>
    <xf numFmtId="49" fontId="60" fillId="11" borderId="0" xfId="1336" applyNumberFormat="1" applyFont="1" applyFill="1" applyAlignment="1" applyProtection="1" quotePrefix="1">
      <alignment vertical="center"/>
    </xf>
    <xf numFmtId="58" fontId="20" fillId="0" borderId="4" xfId="0" applyNumberFormat="1" applyFont="1" applyBorder="1" applyAlignment="1" quotePrefix="1">
      <alignment horizontal="center" vertical="center" wrapText="1"/>
    </xf>
    <xf numFmtId="58" fontId="20" fillId="5" borderId="4" xfId="0" applyNumberFormat="1" applyFont="1" applyFill="1" applyBorder="1" applyAlignment="1" quotePrefix="1">
      <alignment horizontal="center" vertical="center" wrapText="1"/>
    </xf>
    <xf numFmtId="188" fontId="19" fillId="0" borderId="4" xfId="0" applyFont="1" applyBorder="1" applyAlignment="1" quotePrefix="1">
      <alignment horizontal="center" vertical="center" shrinkToFit="1"/>
    </xf>
    <xf numFmtId="305" fontId="19" fillId="0" borderId="4" xfId="0" applyNumberFormat="1" applyFont="1" applyBorder="1" applyAlignment="1" applyProtection="1" quotePrefix="1">
      <alignment horizontal="center" vertical="center" wrapText="1"/>
      <protection locked="0"/>
    </xf>
    <xf numFmtId="188" fontId="4" fillId="0" borderId="2" xfId="1598" applyFont="1" applyBorder="1" applyAlignment="1" quotePrefix="1">
      <alignment horizontal="center" vertical="center" wrapText="1"/>
    </xf>
  </cellXfs>
  <cellStyles count="1693">
    <cellStyle name="常规" xfId="0" builtinId="0"/>
    <cellStyle name="_三九脑科收益法表格" xfId="1"/>
    <cellStyle name="_03_长期资产申报表_股权等_ABC-pbc表20060610" xfId="2"/>
    <cellStyle name="_03_长期资产申报表_pbc_替换第二版_ABC-pbc表20060610_PBC(CG)-MASTER" xfId="3"/>
    <cellStyle name="$" xfId="4"/>
    <cellStyle name="货币[0]" xfId="5" builtinId="7"/>
    <cellStyle name="_CCB.HO.New TB template.PRC Sorting.040210" xfId="6"/>
    <cellStyle name="_03_长期资产申报表_pbc_pbc-汇总LAST3_PBC(CG)-MASTER" xfId="7"/>
    <cellStyle name="20% - 强调文字颜色 3" xfId="8" builtinId="38"/>
    <cellStyle name="_03_长期资产申报表_pbc_pbc-汇总LAST3" xfId="9"/>
    <cellStyle name="输入" xfId="10" builtinId="20"/>
    <cellStyle name="normal1R" xfId="11"/>
    <cellStyle name="_03_长期资产申报表_pbc_pbc-汇总LAST3_PBC(CG)-MASTER_PBC(CG)-MASTER" xfId="12"/>
    <cellStyle name="_03_长期资产申报表_pbc_替换第二版_ABC-pbc表20060610" xfId="13"/>
    <cellStyle name="货币" xfId="14" builtinId="4"/>
    <cellStyle name="Accent2 - 40%" xfId="15"/>
    <cellStyle name="_Currency" xfId="16"/>
    <cellStyle name="千位分隔[0]" xfId="17" builtinId="6"/>
    <cellStyle name="_CCB.HO.2003 Jnl summary by jnl.GL PRC 81-120.031221" xfId="18"/>
    <cellStyle name="常规_黄骅港评估明细表(报国资委）" xfId="19"/>
    <cellStyle name="40% - 强调文字颜色 3" xfId="20" builtinId="39"/>
    <cellStyle name="_03_长期资产申报表_pbc_Book2 (2)_股权等_ABC-pbc表20060610－赵静_PBC(CG)-MASTER" xfId="21"/>
    <cellStyle name="." xfId="22"/>
    <cellStyle name="差" xfId="23" builtinId="27"/>
    <cellStyle name="千位分隔" xfId="24" builtinId="3"/>
    <cellStyle name="_2006年资产台帐-报审计" xfId="25"/>
    <cellStyle name="_03_长期资产申报表_pbc_pbc-2版（附表）maqiang_股权等_原ABC-pbc表_PBC(CG)-MASTER" xfId="26"/>
    <cellStyle name="_03_长期资产申报表_pbc-汇总_股权等_ABC-pbc表20060610－赵静_PBC(CG)-MASTER" xfId="27"/>
    <cellStyle name="_03_长期资产申报表_pbc_替换第二版_PBC(CG)-MASTER_PBC(CG)-MASTER" xfId="28"/>
    <cellStyle name="_03_长期资产申报表_原ABC-pbc表_PBC(CG)-MASTER" xfId="29"/>
    <cellStyle name="_03_长期资产申报表_pbc_原ABC-pbc表_PBC(CG)-MASTER" xfId="30"/>
    <cellStyle name="_03_长期资产申报表_pbc_Worksheet in   pbc-汇总LAST_PBC(CG)-MASTER_PBC(CG)-MASTER" xfId="31"/>
    <cellStyle name="_03_长期资产申报表_pbc_Book2_原ABC-pbc表" xfId="32"/>
    <cellStyle name="60% - 强调文字颜色 3" xfId="33" builtinId="40"/>
    <cellStyle name="超链接" xfId="34" builtinId="8"/>
    <cellStyle name="t_EVP3.01" xfId="35"/>
    <cellStyle name="_03_长期资产申报表_pbc_Book2(1)" xfId="36"/>
    <cellStyle name="百分比" xfId="37" builtinId="5"/>
    <cellStyle name="已访问的超链接" xfId="38" builtinId="9"/>
    <cellStyle name="12" xfId="39"/>
    <cellStyle name="_03_长期资产申报表_pbc_Book2(1)_股权等_ABC-pbc表20060610_PBC(CG)-MASTER" xfId="40"/>
    <cellStyle name="注释" xfId="41" builtinId="10"/>
    <cellStyle name="_2006财务费用" xfId="42"/>
    <cellStyle name="_03_长期资产申报表_pbc_pbc-汇总LAST2_PBC(CG)-MASTER" xfId="43"/>
    <cellStyle name="60% - 强调文字颜色 2" xfId="44" builtinId="36"/>
    <cellStyle name="_CCB.HEN.Item12.ProfitNAVRecon.031209.LY_CCB.JX.Item12.X.ProfitNAVRecon.031209.JW_CCB.HO.NAV Recon.031226.AL_CCB.Dec03AuditPack.GL.V2" xfId="45"/>
    <cellStyle name=".1" xfId="46"/>
    <cellStyle name="标题 4" xfId="47" builtinId="19"/>
    <cellStyle name="警告文本" xfId="48" builtinId="11"/>
    <cellStyle name="标题" xfId="49" builtinId="15"/>
    <cellStyle name="_CCB.HEN.Item12.ProfitNAVRecon.031209.LY_CCB.HO.NAV Recon.031226.AL" xfId="50"/>
    <cellStyle name="_CCB.HEN.Item12.ProfitNAVRecon.031209.LY_CCB.JX.Item12.X.ProfitNAVRecon.031209.JW_CCB.HO.NAV Recon.031208.EL_CCB.Dec03AuditPack.GL.V2" xfId="51"/>
    <cellStyle name="_03_长期资产申报表_pbc-汇总_股权等_原ABC-pbc表_PBC(CG)-MASTER" xfId="52"/>
    <cellStyle name="解释性文本" xfId="53" builtinId="53"/>
    <cellStyle name="标题 1" xfId="54" builtinId="16"/>
    <cellStyle name="标题 2" xfId="55" builtinId="17"/>
    <cellStyle name="_Headline" xfId="56"/>
    <cellStyle name="60% - 强调文字颜色 1" xfId="57" builtinId="32"/>
    <cellStyle name="_03_长期资产申报表_pbc_Worksheet in   pbc-汇总LAST_ABC-pbc表20060610_PBC(CG)-MASTER_PBC(CG)-MASTER" xfId="58"/>
    <cellStyle name="_03_长期资产申报表_pbc_pbc-2版（附表）maqiang_股权等_ABC-pbc表20060610" xfId="59"/>
    <cellStyle name="标题 3" xfId="60" builtinId="18"/>
    <cellStyle name="—_GS_DCF_Maxis_Model_1_Residential Broadband Financial Projection Model v8 Tier 1_Residential Broadband Financial Projection Model v14" xfId="61"/>
    <cellStyle name="_TableSuperHeading" xfId="62"/>
    <cellStyle name=".0" xfId="63"/>
    <cellStyle name="60% - 强调文字颜色 4" xfId="64" builtinId="44"/>
    <cellStyle name="输出" xfId="65" builtinId="21"/>
    <cellStyle name="_03_长期资产申报表_pbc_pbc-汇总LAST2_股权等_ABC-pbc表20060610_PBC(CG)-MASTER_PBC(CG)-MASTER" xfId="66"/>
    <cellStyle name="_CCB.HO.2003 Jnl summary by jnl.Gl.specific for HO branch" xfId="67"/>
    <cellStyle name="_CCB.HEN.Item12.ProfitNAVRecon.031209.LY_CCB.JX.Item12.X.ProfitNAVRecon.031209.JW_CCB.SX.Item12.F.ProfitNAVRecon.031212.MS" xfId="68"/>
    <cellStyle name="_03_长期资产申报表_股权等_原ABC-pbc表" xfId="69"/>
    <cellStyle name="计算" xfId="70" builtinId="22"/>
    <cellStyle name="_CCB.HEN.Item12.ProfitNAVRecon.031209.LY_1_CCB.CQ.Item12.1D.ProfitNAVRec.031213-revised.dhnc" xfId="71"/>
    <cellStyle name="检查单元格" xfId="72" builtinId="23"/>
    <cellStyle name="Link Units (1)" xfId="73"/>
    <cellStyle name="_03_长期资产申报表_pbc_Book2 (2)_ABC-pbc表20060610" xfId="74"/>
    <cellStyle name="20% - 强调文字颜色 6" xfId="75" builtinId="50"/>
    <cellStyle name="千位分隔 12 2" xfId="76"/>
    <cellStyle name="_long term loan - others 300504" xfId="77"/>
    <cellStyle name="_CCB.HEN.Item12.ProfitNAVRecon.031209.LY_CCB.HOBranch.Item12.1D.ProfitNAVRecon.031202" xfId="78"/>
    <cellStyle name="千位分隔 6 3" xfId="79"/>
    <cellStyle name="_03_长期资产申报表_pbc_pbc-汇总LAST_股权等_ABC-pbc表20060610_PBC(CG)-MASTER" xfId="80"/>
    <cellStyle name="强调文字颜色 2" xfId="81" builtinId="33"/>
    <cellStyle name="_CCB.QH.Item12..ProfitNAVRecon.031206-HL.ML_CCB.HO.Profit Recon.HL.031222.AL_CCB.Dec03AuditPack.GL.V2" xfId="82"/>
    <cellStyle name="链接单元格" xfId="83" builtinId="24"/>
    <cellStyle name="_03_长期资产申报表_pbc_替换第二版" xfId="84"/>
    <cellStyle name="_CCB.HEN.Item12.ProfitNAVRecon.031209.LY_1_CCB.CQ.Item12.1D.ProfitNAVRec.031213-revised.dhnc_CCB.Dec03AuditPack.GL.V2" xfId="85"/>
    <cellStyle name="汇总" xfId="86" builtinId="25"/>
    <cellStyle name="n_GB model V7 0914" xfId="87"/>
    <cellStyle name="_CCB(1).JL.Item12.ProfitNAVRecon.031127.ty" xfId="88"/>
    <cellStyle name="_泰山玻纤现金流预测061210" xfId="89"/>
    <cellStyle name=".00" xfId="90"/>
    <cellStyle name="_CCB.QH.Item12..ProfitNAVRecon.031206-HL.ML_CCB.JL.Item12.new NAV.031223" xfId="91"/>
    <cellStyle name="_CCB Consol Item12 NAV and Profit Recon 040202( to be updated) EL" xfId="92"/>
    <cellStyle name="c_GB model V5.2 0914" xfId="93"/>
    <cellStyle name="AA NUMBER2" xfId="94"/>
    <cellStyle name="_03_长期资产申报表_pbc_pbc-汇总LAST2_股权等_原ABC-pbc表" xfId="95"/>
    <cellStyle name="好" xfId="96" builtinId="26"/>
    <cellStyle name="适中" xfId="97" builtinId="28"/>
    <cellStyle name="_03_长期资产申报表_pbc_pbc-汇总LAST3_股权等_ABC-pbc表20060610" xfId="98"/>
    <cellStyle name="20% - 强调文字颜色 5" xfId="99" builtinId="46"/>
    <cellStyle name="强调文字颜色 1" xfId="100" builtinId="29"/>
    <cellStyle name="Link Units (0)" xfId="101"/>
    <cellStyle name="_03_长期资产申报表_pbc_pbc-汇总LAST1" xfId="102"/>
    <cellStyle name="_03_长期资产申报表_pbc_Book2(1)_股权等_原ABC-pbc表_PBC(CG)-MASTER" xfId="103"/>
    <cellStyle name="20% - 强调文字颜色 1" xfId="104" builtinId="30"/>
    <cellStyle name="40% - 强调文字颜色 1" xfId="105" builtinId="31"/>
    <cellStyle name="_03_长期资产申报表_pbc_pbc-汇总LAST2" xfId="106"/>
    <cellStyle name="20% - 强调文字颜色 2" xfId="107" builtinId="34"/>
    <cellStyle name="_CCB.HO.2001 combined Jnl summary.GL.031221_CCB.Dec03AuditPack.GL.V2" xfId="108"/>
    <cellStyle name="40% - 强调文字颜色 2" xfId="109" builtinId="35"/>
    <cellStyle name="_03_长期资产申报表_pbc-汇总_PBC(CG)-MASTER_PBC(CG)-MASTER" xfId="110"/>
    <cellStyle name="千位分隔[0] 2" xfId="111"/>
    <cellStyle name="_03_长期资产申报表_pbc_Book2222222222222222222222222222222222222222222222222_原ABC-pbc表_PBC(CG)-MASTER" xfId="112"/>
    <cellStyle name="_PRC Adjustments 021231_CCB.HO.New TB template.IAS Sorting.040210_CCB.Dec03AuditPack.GL.V2" xfId="113"/>
    <cellStyle name="_03_长期资产申报表_Book2222222222222222222222222222222222222222222222222_原ABC-pbc表_PBC(CG)-MASTER" xfId="114"/>
    <cellStyle name="强调文字颜色 3" xfId="115" builtinId="37"/>
    <cellStyle name="强调文字颜色 4" xfId="116" builtinId="41"/>
    <cellStyle name="_03_长期资产申报表_pbc_pbc-汇总LAST_PBC(CG)-MASTER_PBC(CG)-MASTER" xfId="117"/>
    <cellStyle name="_CCB.HEN.Item12.ProfitNAVRecon.031209.LY_CCB.LN.Item12.Profit  NAV reconciliation.031121" xfId="118"/>
    <cellStyle name="_03_长期资产申报表_pbc_Book2(1)_股权等_ABC-pbc表20060610－赵静_PBC(CG)-MASTER" xfId="119"/>
    <cellStyle name="20% - 强调文字颜色 4" xfId="120" builtinId="42"/>
    <cellStyle name=".0_1028ERP明细估值(DCF)尽职调查表(金嗓子)" xfId="121"/>
    <cellStyle name="_CCB.HO.2003 Jnl summary by jnl.GL PRC 81-120.031221_CCB.Dec03AuditPack.GL.V2" xfId="122"/>
    <cellStyle name="40% - 强调文字颜色 4" xfId="123" builtinId="43"/>
    <cellStyle name="强调文字颜色 5" xfId="124" builtinId="45"/>
    <cellStyle name="F2" xfId="125"/>
    <cellStyle name="_03_长期资产申报表_pbc_Book2222222222222222222222222222222222222222222222222_ABC-pbc表20060610" xfId="126"/>
    <cellStyle name="—_GS Assumptions-F_Maxis_Model_1_Residential Broadband Financial Projection Model v8 Tier 2_Residential Broadband Financial Projection Model v14" xfId="127"/>
    <cellStyle name="_03_长期资产申报表_Book2222222222222222222222222222222222222222222222222_ABC-pbc表20060610" xfId="128"/>
    <cellStyle name="40% - 强调文字颜色 5" xfId="129" builtinId="47"/>
    <cellStyle name="—_GS_PNL_Maxis_Model_1_final7.201" xfId="130"/>
    <cellStyle name="_CCB.HEN.Item12.ProfitNAVRecon.031209.LY_CCB.JX.Item12.X.ProfitNAVRecon.031209.JW_CCB.HO.NAV Recon.031208.EL" xfId="131"/>
    <cellStyle name="60% - 强调文字颜色 5" xfId="132" builtinId="48"/>
    <cellStyle name="强调文字颜色 6" xfId="133" builtinId="49"/>
    <cellStyle name="40% - 强调文字颜色 6" xfId="134" builtinId="51"/>
    <cellStyle name="_1Red" xfId="135"/>
    <cellStyle name="60% - 强调文字颜色 6" xfId="136" builtinId="52"/>
    <cellStyle name="%." xfId="137"/>
    <cellStyle name="—_GS_Balance_Maxis_Model_1_final7.16" xfId="138"/>
    <cellStyle name="_03_长期资产申报表_pbc_Book2_股权等_ABC-pbc表20060610_PBC(CG)-MASTER" xfId="139"/>
    <cellStyle name="—" xfId="140"/>
    <cellStyle name="_03_长期资产申报表_pbc_Book2wu_股权等" xfId="141"/>
    <cellStyle name=".000" xfId="142"/>
    <cellStyle name="_03_长期资产申报表_pbc_pbc-汇总LAST1_PBC(CG)-MASTER" xfId="143"/>
    <cellStyle name=".0\" xfId="144"/>
    <cellStyle name=" 1" xfId="145"/>
    <cellStyle name="_03_长期资产申报表_pbc_Worksheet in   pbc-汇总LAST_ABC-pbc表20060610_PBC(CG)-MASTER" xfId="146"/>
    <cellStyle name="千位分隔 13" xfId="147"/>
    <cellStyle name="Header1" xfId="148"/>
    <cellStyle name="_03_长期资产申报表_pbc_Book2222222222222222222222222222222222222222222222222_股权等_PBC(CG)-MASTER_PBC(CG)-MASTER" xfId="149"/>
    <cellStyle name="_x000d__x000a_JournalTemplate=C:\COMFO\CTALK\JOURSTD.TPL_x000d__x000a_LbStateAddress=3 3 0 251 1 89 2 311_x000d__x000a_LbStateJou" xfId="150"/>
    <cellStyle name="_03_长期资产申报表_pbc_替换第二版_股权等_PBC(CG)-MASTER_PBC(CG)-MASTER" xfId="151"/>
    <cellStyle name="AA QUESTION" xfId="152"/>
    <cellStyle name="_03_长期资产申报表_pbc_Worksheet in   pbc-汇总LAST_股权等_原ABC-pbc表_PBC(CG)-MASTER" xfId="153"/>
    <cellStyle name="$." xfId="154"/>
    <cellStyle name="_03_长期资产申报表_pbc_pbc-2版（附表）maqiang_原ABC-pbc表" xfId="155"/>
    <cellStyle name="—_GS_Balance_Maxis_Model_1_Residential Broadband Financial Projection Model v8 Tier 3_Residential Broadband Financial Projection Model v14_final7.16" xfId="156"/>
    <cellStyle name="_03_长期资产申报表_pbc_Book2_PBC(CG)-MASTER" xfId="157"/>
    <cellStyle name="%" xfId="158"/>
    <cellStyle name="_CCB.HO.NAV Recon.031208.AL_CCB.Dec03AuditPack.GL.V2" xfId="159"/>
    <cellStyle name="s_SPRC" xfId="160"/>
    <cellStyle name="—_GS_Cash  (2)_Maxis_Model_1_Residential Broadband Financial Projection Model v8 Tier 3_Residential Broadband Financial Projection Model v14_final7.201" xfId="161"/>
    <cellStyle name="(1,000)x" xfId="162"/>
    <cellStyle name="F4" xfId="163"/>
    <cellStyle name="_2005三九内部抵消" xfId="164"/>
    <cellStyle name="(1,000)" xfId="165"/>
    <cellStyle name="Pourcentage_pldt" xfId="166"/>
    <cellStyle name="_Shenhua PBC package 050530_(中企华)审计评估联合申报明细表.V1" xfId="167"/>
    <cellStyle name=".2" xfId="168"/>
    <cellStyle name=".3" xfId="169"/>
    <cellStyle name="??" xfId="170"/>
    <cellStyle name="_HQ-20050621" xfId="171"/>
    <cellStyle name="?? [0.00]_Analysis of Loans" xfId="172"/>
    <cellStyle name="_03_长期资产申报表_pbc_pbc-汇总LAST_ABC-pbc表20060610－赵静" xfId="173"/>
    <cellStyle name="?? [0]" xfId="174"/>
    <cellStyle name="_03_长期资产申报表_pbc_Book2 (2)_股权等_原ABC-pbc表" xfId="175"/>
    <cellStyle name="style2" xfId="176"/>
    <cellStyle name="Percent[2]" xfId="177"/>
    <cellStyle name="???? [0.00]_Analysis of Loans" xfId="178"/>
    <cellStyle name="_CCB.HEN.Item12.ProfitNAVRecon.031209.LY_1_CCB.SX.Item12.F.ProfitNAVRecon.031212.MS" xfId="179"/>
    <cellStyle name="_KPMG original version_评估明细表(新准则)电力0630" xfId="180"/>
    <cellStyle name="—_GS_Balance_Maxis_Model_1_Residential Broadband Financial Projection Model v8 Tier 2_Residential Broadband Financial Projection Model v14_final7.201" xfId="181"/>
    <cellStyle name="????_Analysis of Loans" xfId="182"/>
    <cellStyle name="_03_长期资产申报表_pbc-汇总_股权等" xfId="183"/>
    <cellStyle name="??_????????" xfId="184"/>
    <cellStyle name="?鹎%U龡&amp;H?_x0008__x001c__x001c_?_x0007__x0001__x0001_" xfId="185"/>
    <cellStyle name="?餡_x000c_k?_x000d_^黇_x0001_??_x0007__x0001__x0001_" xfId="186"/>
    <cellStyle name="_03_长期资产申报表_pbc_Book2222222222222222222222222222222222222222222222222_股权等" xfId="187"/>
    <cellStyle name="?痃%S&amp;F?_x0008_?o_x0006__x0007__x0001__x0001_" xfId="188"/>
    <cellStyle name="_%(SignOnly)" xfId="189"/>
    <cellStyle name="@_text" xfId="190"/>
    <cellStyle name="@_text_附件4：D表-《资产状况调查表》" xfId="191"/>
    <cellStyle name="_CCB.HO.New TB template.CCB PRC IAS Sorting.040223 trial run_CCB.Dec03AuditPack.GL.V2" xfId="192"/>
    <cellStyle name="_03_长期资产申报表_pbc_pbc-汇总LAST_ABC-pbc表20060610_PBC(CG)-MASTER_PBC(CG)-MASTER" xfId="193"/>
    <cellStyle name="_03_长期资产申报表_pbc_Book2_ABC-pbc表20060610－赵静" xfId="194"/>
    <cellStyle name="@ET_Style?CF_Style_469" xfId="195"/>
    <cellStyle name="_CCB.HO.2002 Jnl summary by jnl.GL PRC 41-80.grouped.031221_CCB.HO.2003 Jnl summary by jnl.GL PRC 13-20.031221_CCB.Dec03AuditPack.GL.V2" xfId="196"/>
    <cellStyle name="_CCB.HO.2001 Jnl summary by jnl.GL PRC 1-12,33" xfId="197"/>
    <cellStyle name="_%(SignSpaceOnly)" xfId="198"/>
    <cellStyle name="_03_长期资产申报表_pbc_Book2_股权等_ABC-pbc表20060610－赵静_PBC(CG)-MASTER" xfId="199"/>
    <cellStyle name="_03_长期资产申报表_pbc_Book2 (2)_原ABC-pbc表_PBC(CG)-MASTER" xfId="200"/>
    <cellStyle name="_(中企华)审计评估联合申报明细表.V1" xfId="201"/>
    <cellStyle name="常规 21 2" xfId="202"/>
    <cellStyle name="_03_长期资产申报表_pbc-汇总_股权等_PBC(CG)-MASTER_PBC(CG)-MASTER" xfId="203"/>
    <cellStyle name="常规 10" xfId="204"/>
    <cellStyle name="_000外高桥提供预测表收益法" xfId="205"/>
    <cellStyle name="_01-0000中国国际旅行社总社(新准则)" xfId="206"/>
    <cellStyle name="_Multiple" xfId="207"/>
    <cellStyle name="—_GS_Balance_Maxis_Model_1_Residential Broadband Financial Projection Model v8 Tier 3_Residential Broadband Financial Projection Model v14.3_final7.16" xfId="208"/>
    <cellStyle name="_03_长期资产申报表_pbc_Book2_股权等_ABC-pbc表20060610－赵静" xfId="209"/>
    <cellStyle name="_03_长期资产申报表_pbc_Book2 (2)_原ABC-pbc表" xfId="210"/>
    <cellStyle name="_01新航本部评估表-516" xfId="211"/>
    <cellStyle name="_03_长期资产申报表_pbc" xfId="212"/>
    <cellStyle name="_03_长期资产申报表" xfId="213"/>
    <cellStyle name="—_Maxis_Model_1_Residential Broadband Financial Projection Model v8 Tier 3_Residential Broadband Financial Projection Model v14.3" xfId="214"/>
    <cellStyle name="_03_长期资产申报表_pbc_ABC-pbc表20060610" xfId="215"/>
    <cellStyle name="_03_长期资产申报表_ABC-pbc表20060610" xfId="216"/>
    <cellStyle name="—_Maxis_Model_1_Residential Broadband Financial Projection Model v8 Tier 2_Residential Broadband Financial Projection Model v14.3_final7.201" xfId="217"/>
    <cellStyle name="_03_长期资产申报表_pbc_pbc-汇总LAST2_ABC-pbc表20060610－赵静" xfId="218"/>
    <cellStyle name="_03_长期资产申报表_pbc_ABC-pbc表20060610_PBC(CG)-MASTER" xfId="219"/>
    <cellStyle name="_03_长期资产申报表_ABC-pbc表20060610_PBC(CG)-MASTER" xfId="220"/>
    <cellStyle name="_PRC Adjustments 011231_CCB.HO.New TB template.CCB PRC IAS Sorting.040223 trial run" xfId="221"/>
    <cellStyle name="_03_长期资产申报表_pbc_pbc-汇总LAST2_ABC-pbc表20060610－赵静_PBC(CG)-MASTER" xfId="222"/>
    <cellStyle name="_03_长期资产申报表_pbc_ABC-pbc表20060610_PBC(CG)-MASTER_PBC(CG)-MASTER" xfId="223"/>
    <cellStyle name="_03_长期资产申报表_ABC-pbc表20060610_PBC(CG)-MASTER_PBC(CG)-MASTER" xfId="224"/>
    <cellStyle name="_03_长期资产申报表_pbc-汇总_Book2222222222222222222222222222222222222222222222222_ABC-pbc表20060610_PBC(CG)-MASTER_PBC(CG)-MASTER" xfId="225"/>
    <cellStyle name="_03_长期资产申报表_pbc_pbc-汇总LAST1_股权等_ABC-pbc表20060610－赵静_PBC(CG)-MASTER" xfId="226"/>
    <cellStyle name="—_GS_Cash " xfId="227"/>
    <cellStyle name="—_GS Assumptions-F_Maxis_Model_1_Residential Broadband Financial Projection Model v8 Tier 2_final7.16" xfId="228"/>
    <cellStyle name="_03_长期资产申报表_pbc_ABC-pbc表20060610－赵静" xfId="229"/>
    <cellStyle name="_03_长期资产申报表_ABC-pbc表20060610－赵静" xfId="230"/>
    <cellStyle name="_03_长期资产申报表_pbc_ABC-pbc表20060610－赵静_PBC(CG)-MASTER" xfId="231"/>
    <cellStyle name="_03_长期资产申报表_ABC-pbc表20060610－赵静_PBC(CG)-MASTER" xfId="232"/>
    <cellStyle name="_03_长期资产申报表_pbc_Book2222222222222222222222222222222222222222222222222" xfId="233"/>
    <cellStyle name="_03_长期资产申报表_Book2222222222222222222222222222222222222222222222222" xfId="234"/>
    <cellStyle name="_03_长期资产申报表_pbc_Book2222222222222222222222222222222222222222222222222_ABC-pbc表20060610_PBC(CG)-MASTER" xfId="235"/>
    <cellStyle name="_03_长期资产申报表_Book2222222222222222222222222222222222222222222222222_ABC-pbc表20060610_PBC(CG)-MASTER" xfId="236"/>
    <cellStyle name="—_Maxis_Model_1_Residential Broadband Financial Projection Model v8 Tier 2" xfId="237"/>
    <cellStyle name="_03_长期资产申报表_pbc_Book2222222222222222222222222222222222222222222222222_ABC-pbc表20060610_PBC(CG)-MASTER_PBC(CG)-MASTER" xfId="238"/>
    <cellStyle name="_03_长期资产申报表_Book2222222222222222222222222222222222222222222222222_ABC-pbc表20060610_PBC(CG)-MASTER_PBC(CG)-MASTER" xfId="239"/>
    <cellStyle name="宋体繁体潒慭n_x0002_" xfId="240"/>
    <cellStyle name="_03_长期资产申报表_pbc_Book2222222222222222222222222222222222222222222222222_ABC-pbc表20060610－赵静" xfId="241"/>
    <cellStyle name="_03_长期资产申报表_Book2222222222222222222222222222222222222222222222222_ABC-pbc表20060610－赵静" xfId="242"/>
    <cellStyle name="_03_长期资产申报表_pbc_Book2222222222222222222222222222222222222222222222222_ABC-pbc表20060610－赵静_PBC(CG)-MASTER" xfId="243"/>
    <cellStyle name="_IAS Adjustments021231_CCB.GLAudit Package.040114_CCB.Dec03AuditPack.GL.V2" xfId="244"/>
    <cellStyle name="_03_长期资产申报表_Book2222222222222222222222222222222222222222222222222_ABC-pbc表20060610－赵静_PBC(CG)-MASTER" xfId="245"/>
    <cellStyle name="_03_长期资产申报表_pbc_Book2222222222222222222222222222222222222222222222222_PBC(CG)-MASTER" xfId="246"/>
    <cellStyle name="_03_长期资产申报表_Book2222222222222222222222222222222222222222222222222_PBC(CG)-MASTER" xfId="247"/>
    <cellStyle name="_03_长期资产申报表_pbc_Book2222222222222222222222222222222222222222222222222_PBC(CG)-MASTER_PBC(CG)-MASTER" xfId="248"/>
    <cellStyle name="_03_长期资产申报表_Book2222222222222222222222222222222222222222222222222_PBC(CG)-MASTER_PBC(CG)-MASTER" xfId="249"/>
    <cellStyle name="_CCB.HO.NAV Recon.031108.AL" xfId="250"/>
    <cellStyle name="_03_长期资产申报表_pbc_Book2222222222222222222222222222222222222222222222222_原ABC-pbc表" xfId="251"/>
    <cellStyle name="常规_2006徐工科技合并报表－新准则_1" xfId="252"/>
    <cellStyle name="_03_长期资产申报表_Book2222222222222222222222222222222222222222222222222_原ABC-pbc表" xfId="253"/>
    <cellStyle name="_CCB.HO.2002 Jnl summary by jnl.GL PRC 41-80.grouped.031221" xfId="254"/>
    <cellStyle name="_03_长期资产申报表_pbc_PBC(CG)-MASTER" xfId="255"/>
    <cellStyle name="Millares_10 AVERIAS MASIVAS + ANT" xfId="256"/>
    <cellStyle name="_03_长期资产申报表_PBC(CG)-MASTER" xfId="257"/>
    <cellStyle name="_评估申报表--老版－审计0000_Sheet5" xfId="258"/>
    <cellStyle name="_03_长期资产申报表_pbc_PBC(CG)-MASTER_PBC(CG)-MASTER" xfId="259"/>
    <cellStyle name="_03_长期资产申报表_PBC(CG)-MASTER_PBC(CG)-MASTER" xfId="260"/>
    <cellStyle name="_03_长期资产申报表_pbc_替换第二版_股权等_PBC(CG)-MASTER" xfId="261"/>
    <cellStyle name="성명" xfId="262"/>
    <cellStyle name="_03_长期资产申报表_pbc_Worksheet in   pbc-汇总LAST_股权等_原ABC-pbc表" xfId="263"/>
    <cellStyle name="_03_长期资产申报表_pbc_Book2" xfId="264"/>
    <cellStyle name="_03_长期资产申报表_pbc_Book2 (2)" xfId="265"/>
    <cellStyle name="_03_长期资产申报表_pbc_Book2 (2)_股权等_PBC(CG)-MASTER" xfId="266"/>
    <cellStyle name="_03_长期资产申报表_pbc_Book2 (2)_ABC-pbc表20060610_PBC(CG)-MASTER" xfId="267"/>
    <cellStyle name="_Book1" xfId="268"/>
    <cellStyle name="_03_长期资产申报表_pbc_Book2 (2)_ABC-pbc表20060610_PBC(CG)-MASTER_PBC(CG)-MASTER" xfId="269"/>
    <cellStyle name="_03_长期资产申报表_pbc_pbc-汇总LAST_ABC-pbc表20060610－赵静_PBC(CG)-MASTER" xfId="270"/>
    <cellStyle name="Dollar" xfId="271"/>
    <cellStyle name="_03_长期资产申报表_pbc_Book2 (2)_ABC-pbc表20060610－赵静" xfId="272"/>
    <cellStyle name="_03_长期资产申报表_pbc_Book2 (2)_ABC-pbc表20060610－赵静_PBC(CG)-MASTER" xfId="273"/>
    <cellStyle name="_CCB.HO.New TB template.IAS Sorting.040210_CCB.Dec03AuditPack.GL.V2" xfId="274"/>
    <cellStyle name="_03_长期资产申报表_pbc_Book2 (2)_PBC(CG)-MASTER" xfId="275"/>
    <cellStyle name="_03_长期资产申报表_pbc_Book2 (2)_股权等_PBC(CG)-MASTER_PBC(CG)-MASTER" xfId="276"/>
    <cellStyle name="—_GS_DCF_Maxis_Model_1_Residential Broadband Financial Projection Model v8 Tier 2" xfId="277"/>
    <cellStyle name="—_GS_DCF" xfId="278"/>
    <cellStyle name="_03_长期资产申报表_pbc_Book2 (2)_PBC(CG)-MASTER_PBC(CG)-MASTER" xfId="279"/>
    <cellStyle name="_03_长期资产申报表_pbc_Book2 (2)_股权等" xfId="280"/>
    <cellStyle name="NORAML2" xfId="281"/>
    <cellStyle name="_03_长期资产申报表_pbc_Book2 (2)_股权等_ABC-pbc表20060610" xfId="282"/>
    <cellStyle name="_03_长期资产申报表_pbc_Book2 (2)_股权等_ABC-pbc表20060610_PBC(CG)-MASTER" xfId="283"/>
    <cellStyle name="_CCB.HEN.Item12.ProfitNAVRecon.031209.LY_CCB.JX.Item12.X.ProfitNAVRecon.031209.JW_CCB.HO.NAV Recon.031222.AL_CCB.Dec03AuditPack.GL.V2" xfId="284"/>
    <cellStyle name="_03_长期资产申报表_pbc_Book2 (2)_股权等_ABC-pbc表20060610_PBC(CG)-MASTER_PBC(CG)-MASTER" xfId="285"/>
    <cellStyle name="_CCB.HEN.Item12.ProfitNAVRecon.031209.LY" xfId="286"/>
    <cellStyle name="_03_长期资产申报表_pbc_Book2 (2)_股权等_ABC-pbc表20060610－赵静" xfId="287"/>
    <cellStyle name="—_GS_Cash _Maxis_Model_1_Residential Broadband Financial Projection Model v8 Tier 3_Residential Broadband Financial Projection Model v14_final7.16" xfId="288"/>
    <cellStyle name="_03_长期资产申报表_pbc_Book2 (2)_股权等_原ABC-pbc表_PBC(CG)-MASTER" xfId="289"/>
    <cellStyle name="_03_长期资产申报表_pbc_pbc-汇总LAST1_股权等_PBC(CG)-MASTER_PBC(CG)-MASTER" xfId="290"/>
    <cellStyle name="_03_长期资产申报表_pbc_Book2(1)_ABC-pbc表20060610" xfId="291"/>
    <cellStyle name="—_GS_PNL_Maxis_Model_1_Residential Broadband Financial Projection Model v8 Tier 1_final7.201" xfId="292"/>
    <cellStyle name="_03_长期资产申报表_pbc_Book2(1)_ABC-pbc表20060610_PBC(CG)-MASTER" xfId="293"/>
    <cellStyle name="—_GS Assumptions-F_Maxis_Model_1_Residential Broadband Financial Projection Model v8 Tier 3_Residential Broadband Financial Projection Model v14_final7.16" xfId="294"/>
    <cellStyle name="_03_长期资产申报表_pbc_Book2(1)_ABC-pbc表20060610_PBC(CG)-MASTER_PBC(CG)-MASTER" xfId="295"/>
    <cellStyle name="_03_长期资产申报表_pbc_pbc-汇总LAST2_原ABC-pbc表_PBC(CG)-MASTER" xfId="296"/>
    <cellStyle name="Column Headings" xfId="297"/>
    <cellStyle name="_03_长期资产申报表_pbc_Book2(1)_ABC-pbc表20060610－赵静" xfId="298"/>
    <cellStyle name="Number" xfId="299"/>
    <cellStyle name="_03_长期资产申报表_pbc_pbc-汇总LAST3_ABC-pbc表20060610－赵静" xfId="300"/>
    <cellStyle name="_03_长期资产申报表_pbc_Book2(1)_ABC-pbc表20060610－赵静_PBC(CG)-MASTER" xfId="301"/>
    <cellStyle name="_03_长期资产申报表_pbc_Book2(1)_PBC(CG)-MASTER" xfId="302"/>
    <cellStyle name="_CCB.SZ.item1.journal list.031110.DY" xfId="303"/>
    <cellStyle name="_03_长期资产申报表_pbc_Book2(1)_PBC(CG)-MASTER_PBC(CG)-MASTER" xfId="304"/>
    <cellStyle name="_CCB.HEN.Item12.ProfitNAVRecon.031209.LY_CCB.HO.NAV Recon.031222.AL_CCB.Dec03AuditPack.GL.V2" xfId="305"/>
    <cellStyle name="差_折现率计算模型" xfId="306"/>
    <cellStyle name="_03_长期资产申报表_pbc_Book2wu_股权等_ABC-pbc表20060610_PBC(CG)-MASTER" xfId="307"/>
    <cellStyle name="_03_长期资产申报表_pbc_Book2(1)_股权等" xfId="308"/>
    <cellStyle name="貨幣_Equipment Model 0605" xfId="309"/>
    <cellStyle name="_03_长期资产申报表_pbc_Book2(1)_股权等_ABC-pbc表20060610" xfId="310"/>
    <cellStyle name="_03_长期资产申报表_pbc-汇总_Book2222222222222222222222222222222222222222222222222_ABC-pbc表20060610－赵静" xfId="311"/>
    <cellStyle name="_03_长期资产申报表_pbc_Book2(1)_股权等_ABC-pbc表20060610_PBC(CG)-MASTER_PBC(CG)-MASTER" xfId="312"/>
    <cellStyle name="_03_长期资产申报表_pbc_pbc-汇总LAST_PBC(CG)-MASTER" xfId="313"/>
    <cellStyle name="_03_长期资产申报表_pbc_Book2(1)_股权等_ABC-pbc表20060610－赵静" xfId="314"/>
    <cellStyle name="_1" xfId="315"/>
    <cellStyle name="_03_长期资产申报表_pbc_Book2wu_股权等_ABC-pbc表20060610_PBC(CG)-MASTER_PBC(CG)-MASTER" xfId="316"/>
    <cellStyle name="_03_长期资产申报表_pbc_Book2(1)_股权等_PBC(CG)-MASTER" xfId="317"/>
    <cellStyle name="c_GB MODEL 082803 V1" xfId="318"/>
    <cellStyle name="_03_长期资产申报表_pbc_Book2(1)_股权等_PBC(CG)-MASTER_PBC(CG)-MASTER" xfId="319"/>
    <cellStyle name="差_前期费用" xfId="320"/>
    <cellStyle name="_03_长期资产申报表_pbc_pbc-汇总LAST3_原ABC-pbc表_PBC(CG)-MASTER" xfId="321"/>
    <cellStyle name="_03_长期资产申报表_pbc_Book2(1)_股权等_原ABC-pbc表" xfId="322"/>
    <cellStyle name="_03_长期资产申报表_pbc_Book2(1)_原ABC-pbc表" xfId="323"/>
    <cellStyle name="_03_长期资产申报表_pbc_Book2(1)_原ABC-pbc表_PBC(CG)-MASTER" xfId="324"/>
    <cellStyle name="_03_长期资产申报表_pbc_Book2_ABC-pbc表20060610" xfId="325"/>
    <cellStyle name="Output Amounts" xfId="326"/>
    <cellStyle name="_03_长期资产申报表_pbc_Book2_ABC-pbc表20060610_PBC(CG)-MASTER" xfId="327"/>
    <cellStyle name="_03_长期资产申报表_pbc_Book2_ABC-pbc表20060610_PBC(CG)-MASTER_PBC(CG)-MASTER" xfId="328"/>
    <cellStyle name="_03_长期资产申报表_pbc_Book2_ABC-pbc表20060610－赵静_PBC(CG)-MASTER" xfId="329"/>
    <cellStyle name="Historical" xfId="330"/>
    <cellStyle name="AA HEADING" xfId="331"/>
    <cellStyle name="_03_长期资产申报表_pbc_pbc-2版（附表）maqiang_原ABC-pbc表_PBC(CG)-MASTER" xfId="332"/>
    <cellStyle name="—_GS_Balance_Maxis_Model_1_Residential Broadband Financial Projection Model v8 Tier 1_final7.16" xfId="333"/>
    <cellStyle name="_03_长期资产申报表_pbc_Book2_PBC(CG)-MASTER_PBC(CG)-MASTER" xfId="334"/>
    <cellStyle name="_03_长期资产申报表_pbc_Book2_股权等" xfId="335"/>
    <cellStyle name="_CCB.HEN.Item12.ProfitNAVRecon.031209.LY_CCB.XZ.item12.3D.ProfitNAVRec.031124.dhnc_CCB.Dec03AuditPack.GL.V2" xfId="336"/>
    <cellStyle name="Dash" xfId="337"/>
    <cellStyle name="_Maping -cost from Tiger" xfId="338"/>
    <cellStyle name="_03_长期资产申报表_pbc_Book2_股权等_ABC-pbc表20060610" xfId="339"/>
    <cellStyle name="_CCB.HO.2003 Jnl summary by jnl.GL PRC 11&amp;12&amp;68.031221" xfId="340"/>
    <cellStyle name="_03_长期资产申报表_pbc_Book2_股权等_ABC-pbc表20060610_PBC(CG)-MASTER_PBC(CG)-MASTER" xfId="341"/>
    <cellStyle name="_03_长期资产申报表_pbc_Book2_股权等_PBC(CG)-MASTER" xfId="342"/>
    <cellStyle name="_03_长期资产申报表_pbc_Book2_股权等_PBC(CG)-MASTER_PBC(CG)-MASTER" xfId="343"/>
    <cellStyle name="_CCB.HEN.Item12.ProfitNAVRecon.031209.LY_CCB.JX.Item12.X.ProfitNAVRecon.031209.JW_CCB.CQ.Item12.1D.ProfitNAVRec.031213-revised.dhnc" xfId="344"/>
    <cellStyle name="_03_长期资产申报表_pbc_Book2_股权等_原ABC-pbc表" xfId="345"/>
    <cellStyle name="Total" xfId="346"/>
    <cellStyle name="_CCB.HO.2001 combined Jnl summary.GL.031221" xfId="347"/>
    <cellStyle name="_03_长期资产申报表_pbc_Book2_股权等_原ABC-pbc表_PBC(CG)-MASTER" xfId="348"/>
    <cellStyle name="_CCB.HEN.Item12.ProfitNAVRecon.031209.LY_1_CCB.HO.NAV Recon.031222.AL_CCB.Dec03AuditPack.GL.V2" xfId="349"/>
    <cellStyle name="_03_长期资产申报表_pbc_Book2_原ABC-pbc表_PBC(CG)-MASTER" xfId="350"/>
    <cellStyle name="_03_长期资产申报表_pbc_Book2222222222222222222222222222222222222222222222222_股权等_ABC-pbc表20060610" xfId="351"/>
    <cellStyle name="—_GS_PNL_Maxis_Model_1_final7.16" xfId="352"/>
    <cellStyle name="_03_长期资产申报表_pbc_pbc-汇总LAST2_股权等_ABC-pbc表20060610－赵静" xfId="353"/>
    <cellStyle name="_03_长期资产申报表_pbc_Book2222222222222222222222222222222222222222222222222_股权等_ABC-pbc表20060610_PBC(CG)-MASTER" xfId="354"/>
    <cellStyle name="_CCB.HO.2003 Jnl summary by jnl.GL PRC 60-80.031221" xfId="355"/>
    <cellStyle name="_03_长期资产申报表_pbc_pbc-汇总LAST2_股权等_ABC-pbc表20060610－赵静_PBC(CG)-MASTER" xfId="356"/>
    <cellStyle name="_03_长期资产申报表_pbc_Book2222222222222222222222222222222222222222222222222_股权等_ABC-pbc表20060610_PBC(CG)-MASTER_PBC(CG)-MASTER" xfId="357"/>
    <cellStyle name="_03_长期资产申报表_pbc_Book2222222222222222222222222222222222222222222222222_股权等_ABC-pbc表20060610－赵静" xfId="358"/>
    <cellStyle name="_03_长期资产申报表_pbc_Book2222222222222222222222222222222222222222222222222_股权等_ABC-pbc表20060610－赵静_PBC(CG)-MASTER" xfId="359"/>
    <cellStyle name="_03_长期资产申报表_pbc_Worksheet in   pbc-汇总LAST_ABC-pbc表20060610" xfId="360"/>
    <cellStyle name="_03_长期资产申报表_pbc_Book2222222222222222222222222222222222222222222222222_股权等_PBC(CG)-MASTER" xfId="361"/>
    <cellStyle name="_03_长期资产申报表_pbc_Book2222222222222222222222222222222222222222222222222_股权等_原ABC-pbc表" xfId="362"/>
    <cellStyle name="_03_长期资产申报表_pbc_Book2222222222222222222222222222222222222222222222222_股权等_原ABC-pbc表_PBC(CG)-MASTER" xfId="363"/>
    <cellStyle name="_03_长期资产申报表_pbc_Worksheet in   pbc-汇总LAST_股权等_ABC-pbc表20060610_PBC(CG)-MASTER" xfId="364"/>
    <cellStyle name="_03_长期资产申报表_pbc_Book2wu" xfId="365"/>
    <cellStyle name="Enter Units (2)" xfId="366"/>
    <cellStyle name="_03_长期资产申报表_pbc_Book2wu_ABC-pbc表20060610" xfId="367"/>
    <cellStyle name="_03_长期资产申报表_pbc_pbc-汇总LAST1_ABC-pbc表20060610" xfId="368"/>
    <cellStyle name="_Part III.200406.Loan and Liabilities details.(Site Name)_Shenhua PBC package 050530_(中企华)审计评估联合申报明细表.V1" xfId="369"/>
    <cellStyle name="_03_长期资产申报表_pbc_Book2wu_ABC-pbc表20060610_PBC(CG)-MASTER" xfId="370"/>
    <cellStyle name="_03_长期资产申报表_pbc_pbc-汇总LAST1_ABC-pbc表20060610_PBC(CG)-MASTER" xfId="371"/>
    <cellStyle name="t_铝厂现金流1122B" xfId="372"/>
    <cellStyle name="_03_长期资产申报表_pbc_Book2wu_ABC-pbc表20060610_PBC(CG)-MASTER_PBC(CG)-MASTER" xfId="373"/>
    <cellStyle name="_03_长期资产申报表_pbc_Book2wu_ABC-pbc表20060610－赵静" xfId="374"/>
    <cellStyle name="普通_ 白土" xfId="375"/>
    <cellStyle name="—_Maxis_Model_1_Residential Broadband Financial Projection Model v8 Tier 2_Residential Broadband Financial Projection Model v14.3" xfId="376"/>
    <cellStyle name="_03_长期资产申报表_pbc_Book2wu_ABC-pbc表20060610－赵静_PBC(CG)-MASTER" xfId="377"/>
    <cellStyle name="_03_长期资产申报表_pbc_Worksheet in   pbc-汇总LAST_股权等_ABC-pbc表20060610_PBC(CG)-MASTER_PBC(CG)-MASTER" xfId="378"/>
    <cellStyle name="_03_长期资产申报表_pbc_Book2wu_PBC(CG)-MASTER" xfId="379"/>
    <cellStyle name="_CCB.HEN.Item12.ProfitNAVRecon.031209.LY_CCB.NB.Appendix 12 ProfitNAVRecon (GL).031204_CCB.Dec03AuditPack.GL.V2" xfId="380"/>
    <cellStyle name="_03_长期资产申报表_pbc_Book2wu_PBC(CG)-MASTER_PBC(CG)-MASTER" xfId="381"/>
    <cellStyle name="_IAS Adjustments030630_CCB.HO.New TB template.CCB PRC IAS Sorting.040223 trial run" xfId="382"/>
    <cellStyle name="_CCB.QH.Item12..ProfitNAVRecon.031206-HL.ML_CCB.HO.NAV Recon.HL.031222.AL_CCB.Dec03AuditPack.GL.V2" xfId="383"/>
    <cellStyle name="_03_长期资产申报表_pbc_Book2wu_股权等_ABC-pbc表20060610" xfId="384"/>
    <cellStyle name="霓付_1202" xfId="385"/>
    <cellStyle name="_03_长期资产申报表_pbc_Book2wu_股权等_ABC-pbc表20060610－赵静" xfId="386"/>
    <cellStyle name="_03_长期资产申报表_pbc_Book2wu_股权等_ABC-pbc表20060610－赵静_PBC(CG)-MASTER" xfId="387"/>
    <cellStyle name="_03_长期资产申报表_pbc_Book2wu_股权等_PBC(CG)-MASTER" xfId="388"/>
    <cellStyle name="_CCB.HEN.Item12.ProfitNAVRecon.031209.LY_CCB.SX.Item12.F.ProfitNAVRecon.031212.MS_CCB.Dec03AuditPack.GL.V2" xfId="389"/>
    <cellStyle name="Comma, 1 dec" xfId="390"/>
    <cellStyle name="_03_长期资产申报表_pbc_Book2wu_股权等_PBC(CG)-MASTER_PBC(CG)-MASTER" xfId="391"/>
    <cellStyle name="_03_长期资产申报表_pbc_Book2wu_股权等_原ABC-pbc表" xfId="392"/>
    <cellStyle name="_03_长期资产申报表_pbc_Book2wu_股权等_原ABC-pbc表_PBC(CG)-MASTER" xfId="393"/>
    <cellStyle name="_03_长期资产申报表_pbc_Book2wu_原ABC-pbc表" xfId="394"/>
    <cellStyle name="_03_长期资产申报表_pbc_Book2wu_原ABC-pbc表_PBC(CG)-MASTER" xfId="395"/>
    <cellStyle name="_03_长期资产申报表_pbc_pbc-2版（附表）maqiang" xfId="396"/>
    <cellStyle name="_03_长期资产申报表_pbc_pbc-2版（附表）maqiang_ABC-pbc表20060610" xfId="397"/>
    <cellStyle name="_03_长期资产申报表_pbc_pbc-2版（附表）maqiang_ABC-pbc表20060610_PBC(CG)-MASTER" xfId="398"/>
    <cellStyle name="_03_长期资产申报表_pbc_pbc-2版（附表）maqiang_ABC-pbc表20060610_PBC(CG)-MASTER_PBC(CG)-MASTER" xfId="399"/>
    <cellStyle name="_03_长期资产申报表_pbc_pbc-2版（附表）maqiang_ABC-pbc表20060610－赵静" xfId="400"/>
    <cellStyle name="_03_长期资产申报表_pbc_pbc-2版（附表）maqiang_ABC-pbc表20060610－赵静_PBC(CG)-MASTER" xfId="401"/>
    <cellStyle name="_03_长期资产申报表_pbc_pbc-2版（附表）maqiang_PBC(CG)-MASTER" xfId="402"/>
    <cellStyle name="Enter Currency (2)" xfId="403"/>
    <cellStyle name="_03_长期资产申报表_pbc_pbc-汇总LAST1_股权等_原ABC-pbc表" xfId="404"/>
    <cellStyle name="_03_长期资产申报表_pbc_pbc-2版（附表）maqiang_PBC(CG)-MASTER_PBC(CG)-MASTER" xfId="405"/>
    <cellStyle name="_03_长期资产申报表_pbc_pbc-2版（附表）maqiang_股权等" xfId="406"/>
    <cellStyle name="_CCB.HO.New TB template.CCB PRC IAS Sorting.040223 trial run" xfId="407"/>
    <cellStyle name="_03_长期资产申报表_pbc_pbc-2版（附表）maqiang_股权等_ABC-pbc表20060610_PBC(CG)-MASTER" xfId="408"/>
    <cellStyle name="_03_长期资产申报表_pbc_pbc-2版（附表）maqiang_股权等_ABC-pbc表20060610_PBC(CG)-MASTER_PBC(CG)-MASTER" xfId="409"/>
    <cellStyle name="_03_长期资产申报表_pbc_pbc-2版（附表）maqiang_股权等_ABC-pbc表20060610－赵静" xfId="410"/>
    <cellStyle name="_03_长期资产申报表_pbc_pbc-汇总LAST2_ABC-pbc表20060610_PBC(CG)-MASTER_PBC(CG)-MASTER" xfId="411"/>
    <cellStyle name="_03_长期资产申报表_pbc_pbc-2版（附表）maqiang_股权等_ABC-pbc表20060610－赵静_PBC(CG)-MASTER" xfId="412"/>
    <cellStyle name="_03_长期资产申报表_pbc_pbc-2版（附表）maqiang_股权等_PBC(CG)-MASTER" xfId="413"/>
    <cellStyle name="_03_长期资产申报表_pbc_pbc-2版（附表）maqiang_股权等_PBC(CG)-MASTER_PBC(CG)-MASTER" xfId="414"/>
    <cellStyle name="_03_长期资产申报表_pbc_pbc-2版（附表）maqiang_股权等_原ABC-pbc表" xfId="415"/>
    <cellStyle name="_03_长期资产申报表_pbc-汇总_股权等_ABC-pbc表20060610－赵静" xfId="416"/>
    <cellStyle name="_CCB.QH.Item12..ProfitNAVRecon.031206-HL.ML_CCB.HB.Item12.Housing Loan.ProfitNAVRecon.031218.JZ_CCB.Dec03AuditPack.GL.V2" xfId="417"/>
    <cellStyle name="_03_长期资产申报表_pbc_替换第二版_PBC(CG)-MASTER" xfId="418"/>
    <cellStyle name="_03_长期资产申报表_pbc_pbc-汇总LAST" xfId="419"/>
    <cellStyle name="Comma  - Style4" xfId="420"/>
    <cellStyle name="_03_长期资产申报表_pbc_pbc-汇总LAST_ABC-pbc表20060610" xfId="421"/>
    <cellStyle name="_03_长期资产申报表_pbc_pbc-汇总LAST1_ABC-pbc表20060610－赵静" xfId="422"/>
    <cellStyle name="_03_长期资产申报表_pbc_pbc-汇总LAST2_股权等_PBC(CG)-MASTER_PBC(CG)-MASTER" xfId="423"/>
    <cellStyle name="_03_长期资产申报表_pbc_pbc-汇总LAST_ABC-pbc表20060610_PBC(CG)-MASTER" xfId="424"/>
    <cellStyle name="_03_长期资产申报表_pbc_pbc-汇总LAST1_ABC-pbc表20060610－赵静_PBC(CG)-MASTER" xfId="425"/>
    <cellStyle name="_CCB.HO.NAV Recon.031208.EL" xfId="426"/>
    <cellStyle name="_03_长期资产申报表_pbc_pbc-汇总LAST_股权等" xfId="427"/>
    <cellStyle name="_03_长期资产申报表_pbc_pbc-汇总LAST_股权等_ABC-pbc表20060610" xfId="428"/>
    <cellStyle name="_03_长期资产申报表_pbc_pbc-汇总LAST_股权等_ABC-pbc表20060610_PBC(CG)-MASTER_PBC(CG)-MASTER" xfId="429"/>
    <cellStyle name="_CCB.HO.2003 Jnl summary by jnl.Gl.specific for HO branch_CCB.Dec03AuditPack.GL.V2" xfId="430"/>
    <cellStyle name="_03_长期资产申报表_pbc_pbc-汇总LAST_股权等_ABC-pbc表20060610－赵静" xfId="431"/>
    <cellStyle name="Tickmark" xfId="432"/>
    <cellStyle name="_03_长期资产申报表_pbc_pbc-汇总LAST_股权等_ABC-pbc表20060610－赵静_PBC(CG)-MASTER" xfId="433"/>
    <cellStyle name="_03_长期资产申报表_pbc_pbc-汇总LAST2_ABC-pbc表20060610" xfId="434"/>
    <cellStyle name="_03_长期资产申报表_pbc_pbc-汇总LAST_股权等_PBC(CG)-MASTER" xfId="435"/>
    <cellStyle name="_03_长期资产申报表_pbc_pbc-汇总LAST2_ABC-pbc表20060610_PBC(CG)-MASTER" xfId="436"/>
    <cellStyle name="_03_长期资产申报表_pbc_pbc-汇总LAST_股权等_PBC(CG)-MASTER_PBC(CG)-MASTER" xfId="437"/>
    <cellStyle name="_03_长期资产申报表_pbc_pbc-汇总LAST_股权等_原ABC-pbc表" xfId="438"/>
    <cellStyle name="NormalR" xfId="439"/>
    <cellStyle name="_03_长期资产申报表_pbc_pbc-汇总LAST_股权等_原ABC-pbc表_PBC(CG)-MASTER" xfId="440"/>
    <cellStyle name="差_宝源生物收益法评估明细表4-10-1" xfId="441"/>
    <cellStyle name="_CCB.HEN.Item12.ProfitNAVRecon.031209.LY_CCB.SC.Item12.ProfitNAVRecon.031210.EP" xfId="442"/>
    <cellStyle name="_国旅估值调查表（旅游与免税销售）20061026" xfId="443"/>
    <cellStyle name="_03_长期资产申报表_pbc_pbc-汇总LAST_原ABC-pbc表" xfId="444"/>
    <cellStyle name="_03_长期资产申报表_pbc_pbc-汇总LAST_原ABC-pbc表_PBC(CG)-MASTER" xfId="445"/>
    <cellStyle name="_03_长期资产申报表_pbc_pbc-汇总LAST1_ABC-pbc表20060610_PBC(CG)-MASTER_PBC(CG)-MASTER" xfId="446"/>
    <cellStyle name="_03_长期资产申报表_pbc_pbc-汇总LAST1_PBC(CG)-MASTER_PBC(CG)-MASTER" xfId="447"/>
    <cellStyle name="百分比 2 4" xfId="448"/>
    <cellStyle name="_03_长期资产申报表_股权等_PBC(CG)-MASTER" xfId="449"/>
    <cellStyle name="_03_长期资产申报表_pbc_pbc-汇总LAST1_股权等" xfId="450"/>
    <cellStyle name="_03_长期资产申报表_pbc_pbc-汇总LAST1_股权等_ABC-pbc表20060610_PBC(CG)-MASTER_PBC(CG)-MASTER" xfId="451"/>
    <cellStyle name="_03_长期资产申报表_pbc_pbc-汇总LAST1_股权等_ABC-pbc表20060610" xfId="452"/>
    <cellStyle name="—_GS_Balance_Maxis_Model_1_Residential Broadband Financial Projection Model v8 Tier 3_final7.16" xfId="453"/>
    <cellStyle name="_03_长期资产申报表_pbc_pbc-汇总LAST1_股权等_ABC-pbc表20060610_PBC(CG)-MASTER" xfId="454"/>
    <cellStyle name="_CCB.HO.Profit Recon.031108.AL" xfId="455"/>
    <cellStyle name="_03_长期资产申报表_pbc-汇总_股权等_ABC-pbc表20060610_PBC(CG)-MASTER_PBC(CG)-MASTER" xfId="456"/>
    <cellStyle name="_03_长期资产申报表_pbc-汇总_Book2222222222222222222222222222222222222222222222222_ABC-pbc表20060610_PBC(CG)-MASTER" xfId="457"/>
    <cellStyle name="_03_长期资产申报表_pbc_pbc-汇总LAST1_股权等_ABC-pbc表20060610－赵静" xfId="458"/>
    <cellStyle name="_03_长期资产申报表_股权等_PBC(CG)-MASTER_PBC(CG)-MASTER" xfId="459"/>
    <cellStyle name="_03_长期资产申报表_pbc_pbc-汇总LAST1_股权等_PBC(CG)-MASTER" xfId="460"/>
    <cellStyle name="—_GS Assumptions-F_Maxis_Model_1_final7.201" xfId="461"/>
    <cellStyle name="_CCB.HEN.Item12.ProfitNAVRecon.031209.LY_CCB.HOBranch.Item12.1D.ProfitNAVRecon.031202_CCB.Dec03AuditPack.GL.V2" xfId="462"/>
    <cellStyle name="F6" xfId="463"/>
    <cellStyle name="_03_长期资产申报表_pbc_pbc-汇总LAST1_股权等_原ABC-pbc表_PBC(CG)-MASTER" xfId="464"/>
    <cellStyle name="_03_长期资产申报表_pbc_pbc-汇总LAST1_原ABC-pbc表" xfId="465"/>
    <cellStyle name="_03_长期资产申报表_pbc_pbc-汇总LAST1_原ABC-pbc表_PBC(CG)-MASTER" xfId="466"/>
    <cellStyle name="_03_长期资产申报表_pbc_pbc-汇总LAST2_PBC(CG)-MASTER_PBC(CG)-MASTER" xfId="467"/>
    <cellStyle name="_03_长期资产申报表_pbc_pbc-汇总LAST2_股权等" xfId="468"/>
    <cellStyle name="_03_长期资产申报表_pbc_pbc-汇总LAST2_股权等_ABC-pbc表20060610" xfId="469"/>
    <cellStyle name="_03_长期资产申报表_pbc_pbc-汇总LAST2_股权等_ABC-pbc表20060610_PBC(CG)-MASTER" xfId="470"/>
    <cellStyle name="AA LOCK" xfId="471"/>
    <cellStyle name="_CCB.HO.2003 Jnl summary by jnl.GL PRC 31&amp;62.031221" xfId="472"/>
    <cellStyle name="_CCB.HO.2002 Jnl summary by jnl.GL PRC 41-80.grouped.031221_CCB.Dec03AuditPack.GL.V2" xfId="473"/>
    <cellStyle name="常规 3 4" xfId="474"/>
    <cellStyle name="差_Sheet5" xfId="475"/>
    <cellStyle name="_long term loan - others 300504_KPMG original version_(中企华)审计评估联合申报明细表.V1" xfId="476"/>
    <cellStyle name="_03_长期资产申报表_pbc_pbc-汇总LAST2_股权等_PBC(CG)-MASTER" xfId="477"/>
    <cellStyle name="—_GS_Cash _Maxis_Model_1_Residential Broadband Financial Projection Model v8 Tier 3_final7.16" xfId="478"/>
    <cellStyle name="_CCB.HO.2003 Jnl summary by jnl.Gl.specific for HO branch_CCB.HO.2003 Jnl summary by jnl.GL PRC 60-80.031221" xfId="479"/>
    <cellStyle name="—_Maxis_Model_1_Residential Broadband Financial Projection Model v8 Tier 2_final7.16" xfId="480"/>
    <cellStyle name="_03_长期资产申报表_pbc_pbc-汇总LAST2_股权等_原ABC-pbc表_PBC(CG)-MASTER" xfId="481"/>
    <cellStyle name="_03_长期资产申报表_pbc_pbc-汇总LAST2_原ABC-pbc表" xfId="482"/>
    <cellStyle name="_1024资江收益法明细表" xfId="483"/>
    <cellStyle name="_03_长期资产申报表_pbc_pbc-汇总LAST3_ABC-pbc表20060610" xfId="484"/>
    <cellStyle name="_03_长期资产申报表_pbc_pbc-汇总LAST3_ABC-pbc表20060610_PBC(CG)-MASTER" xfId="485"/>
    <cellStyle name="_03_长期资产申报表_pbc_pbc-汇总LAST3_ABC-pbc表20060610_PBC(CG)-MASTER_PBC(CG)-MASTER" xfId="486"/>
    <cellStyle name="_03_长期资产申报表_pbc_pbc-汇总LAST3_ABC-pbc表20060610－赵静_PBC(CG)-MASTER" xfId="487"/>
    <cellStyle name="_03_长期资产申报表_pbc_pbc-汇总LAST3_股权等" xfId="488"/>
    <cellStyle name="_03_长期资产申报表_pbc_pbc-汇总LAST3_股权等_ABC-pbc表20060610_PBC(CG)-MASTER" xfId="489"/>
    <cellStyle name="—_GS_Balance_Maxis_Model_1_Residential Broadband Financial Projection Model v8 Tier 3_Residential Broadband Financial Projection Model v14_final7.201" xfId="490"/>
    <cellStyle name="_03_长期资产申报表_pbc_pbc-汇总LAST3_股权等_ABC-pbc表20060610_PBC(CG)-MASTER_PBC(CG)-MASTER" xfId="491"/>
    <cellStyle name="千位分隔 10 2" xfId="492"/>
    <cellStyle name="_03_长期资产申报表_pbc_pbc-汇总LAST3_股权等_ABC-pbc表20060610－赵静" xfId="493"/>
    <cellStyle name="_Part III.200406.Loan and Liabilities details.(Site Name)_Shenhua PBC package 050530_评估明细表(新准则)电力0630" xfId="494"/>
    <cellStyle name="_03_长期资产申报表_pbc_pbc-汇总LAST3_股权等_ABC-pbc表20060610－赵静_PBC(CG)-MASTER" xfId="495"/>
    <cellStyle name="—_GS_DCF_Maxis_Model_1_Residential Broadband Financial Projection Model v8 Tier 2_Residential Broadband Financial Projection Model v14_final7.201" xfId="496"/>
    <cellStyle name="_CCB.HEN.Item12.ProfitNAVRecon.031209.LY_1_CCB.HO.NAV Recon.031208.EL_CCB.Dec03AuditPack.GL.V2" xfId="497"/>
    <cellStyle name="常规 48" xfId="498"/>
    <cellStyle name="_评估申报表--老版－审计0000_宝源生物收益法评估明细表4-11(正式）" xfId="499"/>
    <cellStyle name="_03_长期资产申报表_pbc_pbc-汇总LAST3_股权等_PBC(CG)-MASTER" xfId="500"/>
    <cellStyle name="Date 2" xfId="501"/>
    <cellStyle name="_03_长期资产申报表_pbc_pbc-汇总LAST3_股权等_PBC(CG)-MASTER_PBC(CG)-MASTER" xfId="502"/>
    <cellStyle name="_03_长期资产申报表_pbc_pbc-汇总LAST3_股权等_原ABC-pbc表" xfId="503"/>
    <cellStyle name="_IAS Adjustments030630" xfId="504"/>
    <cellStyle name="_CCB.QH.Item12..ProfitNAVRecon.031206-HL.ML_CCB.HEN.Item12.F.ProfitNAVRecon.HL.031214.KL" xfId="505"/>
    <cellStyle name="_03_长期资产申报表_pbc_pbc-汇总LAST3_股权等_原ABC-pbc表_PBC(CG)-MASTER" xfId="506"/>
    <cellStyle name="_03_长期资产申报表_pbc_pbc-汇总LAST3_原ABC-pbc表" xfId="507"/>
    <cellStyle name="_03_长期资产申报表_pbc_替换第二版_股权等_ABC-pbc表20060610_PBC(CG)-MASTER" xfId="508"/>
    <cellStyle name="_03_长期资产申报表_pbc_Worksheet in   pbc-汇总LAST" xfId="509"/>
    <cellStyle name="_03_长期资产申报表_pbc_Worksheet in   pbc-汇总LAST_ABC-pbc表20060610－赵静" xfId="510"/>
    <cellStyle name="_03_长期资产申报表_pbc_Worksheet in   pbc-汇总LAST_ABC-pbc表20060610－赵静_PBC(CG)-MASTER" xfId="511"/>
    <cellStyle name="_SubHeading_ICP_CSC_1Q_01_gStyle_5-30-2001" xfId="512"/>
    <cellStyle name="_03_长期资产申报表_pbc_替换第二版_股权等_ABC-pbc表20060610_PBC(CG)-MASTER_PBC(CG)-MASTER" xfId="513"/>
    <cellStyle name="_03_长期资产申报表_原ABC-pbc表" xfId="514"/>
    <cellStyle name="_03_长期资产申报表_pbc_原ABC-pbc表" xfId="515"/>
    <cellStyle name="_03_长期资产申报表_pbc_Worksheet in   pbc-汇总LAST_PBC(CG)-MASTER" xfId="516"/>
    <cellStyle name="—_GS_DCF_Maxis_Model_1_Residential Broadband Financial Projection Model v8 Tier 1_Residential Broadband Financial Projection Model v14.3_final7.201" xfId="517"/>
    <cellStyle name="_03_长期资产申报表_pbc_Worksheet in   pbc-汇总LAST_股权等" xfId="518"/>
    <cellStyle name="后继超级链接_02-06宝山" xfId="519"/>
    <cellStyle name="_03_长期资产申报表_pbc_Worksheet in   pbc-汇总LAST_股权等_ABC-pbc表20060610" xfId="520"/>
    <cellStyle name="_03_长期资产申报表_pbc_Worksheet in   pbc-汇总LAST_股权等_ABC-pbc表20060610－赵静" xfId="521"/>
    <cellStyle name="_03_长期资产申报表_pbc_Worksheet in   pbc-汇总LAST_股权等_ABC-pbc表20060610－赵静_PBC(CG)-MASTER" xfId="522"/>
    <cellStyle name="_CCB.HEN.Item12.ProfitNAVRecon.031209.LY_CCB.TG.Item12.F.ProfitNAVRecon.my.031212_CCB.Dec03AuditPack.GL.V2" xfId="523"/>
    <cellStyle name="_03_长期资产申报表_pbc_Worksheet in   pbc-汇总LAST_股权等_PBC(CG)-MASTER" xfId="524"/>
    <cellStyle name="_Percent" xfId="525"/>
    <cellStyle name="_03_长期资产申报表_pbc_Worksheet in   pbc-汇总LAST_股权等_PBC(CG)-MASTER_PBC(CG)-MASTER" xfId="526"/>
    <cellStyle name="_03_长期资产申报表_pbc_Worksheet in   pbc-汇总LAST_原ABC-pbc表" xfId="527"/>
    <cellStyle name="_03_长期资产申报表_pbc_Worksheet in   pbc-汇总LAST_原ABC-pbc表_PBC(CG)-MASTER" xfId="528"/>
    <cellStyle name="_03_长期资产申报表_股权等_ABC-pbc表20060610_PBC(CG)-MASTER" xfId="529"/>
    <cellStyle name="_03_长期资产申报表_pbc_替换第二版_ABC-pbc表20060610_PBC(CG)-MASTER_PBC(CG)-MASTER" xfId="530"/>
    <cellStyle name="_03_长期资产申报表_pbc_替换第二版_ABC-pbc表20060610－赵静" xfId="531"/>
    <cellStyle name="_03_长期资产申报表_pbc-汇总_股权等_原ABC-pbc表" xfId="532"/>
    <cellStyle name="_03_长期资产申报表_pbc_替换第二版_ABC-pbc表20060610－赵静_PBC(CG)-MASTER" xfId="533"/>
    <cellStyle name="_03_长期资产申报表_pbc_替换第二版_股权等" xfId="534"/>
    <cellStyle name="_CCB.HEN.Item12.ProfitNAVRecon.031209.LY_CCB.CQ.Item12.1D.ProfitNAVRec.031213-revised.dhnc_CCB.Dec03AuditPack.GL.V2" xfId="535"/>
    <cellStyle name="_CCB.HO.2002 Jnl summary by jnl.GL PRC 41-80.grouped.031221_CCB.HO.2003 Jnl summary by jnl.GL PRC 13-20.031221" xfId="536"/>
    <cellStyle name="—_GS_PNL_Maxis_Model_1_Residential Broadband Financial Projection Model v8 Tier 1_Residential Broadband Financial Projection Model v14_final7.16" xfId="537"/>
    <cellStyle name="_CCB.HO.2001 Jnl summary by jnl.GL PRC 1-12,33_CCB.Dec03AuditPack.GL.V2" xfId="538"/>
    <cellStyle name="—_GS Assumptions-F_Maxis_Model_1_final7.16" xfId="539"/>
    <cellStyle name="_03_长期资产申报表_pbc_替换第二版_股权等_ABC-pbc表20060610" xfId="540"/>
    <cellStyle name="_03_长期资产申报表_pbc_替换第二版_股权等_ABC-pbc表20060610－赵静" xfId="541"/>
    <cellStyle name="_03_长期资产申报表_pbc_替换第二版_股权等_ABC-pbc表20060610－赵静_PBC(CG)-MASTER" xfId="542"/>
    <cellStyle name="_03_长期资产申报表_pbc_替换第二版_股权等_原ABC-pbc表" xfId="543"/>
    <cellStyle name="—_GS_DCF_Maxis_Model_1_Residential Broadband Financial Projection Model v8 Tier 3_Residential Broadband Financial Projection Model v14" xfId="544"/>
    <cellStyle name="_03_长期资产申报表_pbc_替换第二版_股权等_原ABC-pbc表_PBC(CG)-MASTER" xfId="545"/>
    <cellStyle name="_03_长期资产申报表_pbc_替换第二版_原ABC-pbc表_PBC(CG)-MASTER" xfId="546"/>
    <cellStyle name="_03_长期资产申报表_pbc_替换第二版_原ABC-pbc表" xfId="547"/>
    <cellStyle name="_03_长期资产申报表_pbc-汇总" xfId="548"/>
    <cellStyle name="_03_长期资产申报表_pbc-汇总_ABC-pbc表20060610" xfId="549"/>
    <cellStyle name="_03_长期资产申报表_pbc-汇总_ABC-pbc表20060610_PBC(CG)-MASTER" xfId="550"/>
    <cellStyle name="_03_长期资产申报表_pbc-汇总_ABC-pbc表20060610_PBC(CG)-MASTER_PBC(CG)-MASTER" xfId="551"/>
    <cellStyle name="_CCB.HEN.Item12.ProfitNAVRecon.031209.LY_1" xfId="552"/>
    <cellStyle name="_03_长期资产申报表_pbc-汇总_ABC-pbc表20060610－赵静" xfId="553"/>
    <cellStyle name="_03_长期资产申报表_pbc-汇总_ABC-pbc表20060610－赵静_PBC(CG)-MASTER" xfId="554"/>
    <cellStyle name="_03_长期资产申报表_pbc-汇总_Book2222222222222222222222222222222222222222222222222" xfId="555"/>
    <cellStyle name="_03_长期资产申报表_pbc-汇总_股权等_ABC-pbc表20060610_PBC(CG)-MASTER" xfId="556"/>
    <cellStyle name="_03_长期资产申报表_pbc-汇总_Book2222222222222222222222222222222222222222222222222_ABC-pbc表20060610" xfId="557"/>
    <cellStyle name="_03_长期资产申报表_pbc-汇总_Book2222222222222222222222222222222222222222222222222_ABC-pbc表20060610－赵静_PBC(CG)-MASTER" xfId="558"/>
    <cellStyle name="_03_长期资产申报表_pbc-汇总_Book2222222222222222222222222222222222222222222222222_PBC(CG)-MASTER" xfId="559"/>
    <cellStyle name="_03_长期资产申报表_pbc-汇总_Book2222222222222222222222222222222222222222222222222_PBC(CG)-MASTER_PBC(CG)-MASTER" xfId="560"/>
    <cellStyle name="_03_长期资产申报表_pbc-汇总_Book2222222222222222222222222222222222222222222222222_原ABC-pbc表" xfId="561"/>
    <cellStyle name="_03_长期资产申报表_pbc-汇总_Book2222222222222222222222222222222222222222222222222_原ABC-pbc表_PBC(CG)-MASTER" xfId="562"/>
    <cellStyle name="_03_长期资产申报表_pbc-汇总_PBC(CG)-MASTER" xfId="563"/>
    <cellStyle name="_03_长期资产申报表_pbc-汇总_股权等_ABC-pbc表20060610" xfId="564"/>
    <cellStyle name="_03_长期资产申报表_pbc-汇总_股权等_PBC(CG)-MASTER" xfId="565"/>
    <cellStyle name="_03_长期资产申报表_pbc-汇总_原ABC-pbc表" xfId="566"/>
    <cellStyle name="_CCB.HEN.Item12.ProfitNAVRecon.031209.LY_1_CCB.HO.NAV Recon.031208.EL" xfId="567"/>
    <cellStyle name="Red" xfId="568"/>
    <cellStyle name="_CCB.HEN.Item12.ProfitNAVRecon.031209.LY_CCB.HO.NAV Recon.031222.AL" xfId="569"/>
    <cellStyle name="_03_长期资产申报表_pbc-汇总_原ABC-pbc表_PBC(CG)-MASTER" xfId="570"/>
    <cellStyle name="_03_长期资产申报表_股权等" xfId="571"/>
    <cellStyle name="_03_长期资产申报表_股权等_ABC-pbc表20060610_PBC(CG)-MASTER_PBC(CG)-MASTER" xfId="572"/>
    <cellStyle name="u2" xfId="573"/>
    <cellStyle name="_03_长期资产申报表_股权等_ABC-pbc表20060610－赵静" xfId="574"/>
    <cellStyle name="_ANC_Model_1105" xfId="575"/>
    <cellStyle name="强调 2" xfId="576"/>
    <cellStyle name="む|靇Revenuenuesy L" xfId="577"/>
    <cellStyle name="_03_长期资产申报表_股权等_ABC-pbc表20060610－赵静_PBC(CG)-MASTER" xfId="578"/>
    <cellStyle name="_03_长期资产申报表_股权等_原ABC-pbc表_PBC(CG)-MASTER" xfId="579"/>
    <cellStyle name="_04年公司预算汇总表0323-final" xfId="580"/>
    <cellStyle name="_04年公司预算汇总表040324" xfId="581"/>
    <cellStyle name="_060402进出口现金流预测" xfId="582"/>
    <cellStyle name="Input (£m)" xfId="583"/>
    <cellStyle name="—_GS Assumptions-F_Maxis_Model_1_Residential Broadband Financial Projection Model v8 Tier 2_Residential Broadband Financial Projection Model v14.3" xfId="584"/>
    <cellStyle name="_CCB.HO.NAV Recon.031108.AL_CCB.Dec03AuditPack.GL.V2" xfId="585"/>
    <cellStyle name="_131甘肃万通电信物业集团有限公司070427核对后(减值）" xfId="586"/>
    <cellStyle name="_0608三九内部抵消" xfId="587"/>
    <cellStyle name="_131甘肃中信通信建设监理有限责任公司070427核对后" xfId="588"/>
    <cellStyle name="標準_１０" xfId="589"/>
    <cellStyle name="_2005合并现金流量表TB" xfId="590"/>
    <cellStyle name="_2005三九合并TB" xfId="591"/>
    <cellStyle name="—_GS_DCF_Maxis_Model_1_Residential Broadband Financial Projection Model v8 Tier 2_final7.16" xfId="592"/>
    <cellStyle name="_ANC_Model_Sample" xfId="593"/>
    <cellStyle name="_Book1正龙" xfId="594"/>
    <cellStyle name="_CBRE明细表" xfId="595"/>
    <cellStyle name="iu" xfId="596"/>
    <cellStyle name="_CCB.QH.Item12..ProfitNAVRecon.031206-HL.ML_CCB.JL.Item12.new NAV.031223_CCB.Dec03AuditPack.GL.V2" xfId="597"/>
    <cellStyle name="_CCB Consol Item12 NAV and Profit Recon 040202( to be updated) EL_CCB.Dec03AuditPack.GL.V2" xfId="598"/>
    <cellStyle name="_CCB(1).JL.Item12.ProfitNAVRecon.031127.ty_CCB.Dec03AuditPack.GL.V2" xfId="599"/>
    <cellStyle name="_CCB.Dec03AuditPack.GL.V2" xfId="600"/>
    <cellStyle name="_CCB.GLAudit Package.040114" xfId="601"/>
    <cellStyle name="_CCB.GLAudit Package.040114_CCB.Dec03AuditPack.GL.V2" xfId="602"/>
    <cellStyle name="_CCB.HEN.Item12.ProfitNAVRecon.031209.LY_1_CCB.Dec03AuditPack.GL.V2" xfId="603"/>
    <cellStyle name="_CCB.HEN.Item12.ProfitNAVRecon.031209.LY_1_CCB.HO.NAV Recon.031222.AL" xfId="604"/>
    <cellStyle name="_CCB.HEN.Item12.ProfitNAVRecon.031209.LY_CCB.HO.NAV Recon.031208.EL" xfId="605"/>
    <cellStyle name="_CCB.HEN.Item12.ProfitNAVRecon.031209.LY_1_CCB.HO.NAV Recon.031226.AL" xfId="606"/>
    <cellStyle name="_CCB.HEN.Item12.ProfitNAVRecon.031209.LY_CCB.HO.NAV Recon.031208.EL_CCB.Dec03AuditPack.GL.V2" xfId="607"/>
    <cellStyle name="_CCB.HEN.Item12.ProfitNAVRecon.031209.LY_1_CCB.HO.NAV Recon.031226.AL_CCB.Dec03AuditPack.GL.V2" xfId="608"/>
    <cellStyle name="banner" xfId="609"/>
    <cellStyle name="_CCB.HEN.Item12.ProfitNAVRecon.031209.LY_1_CCB.SX.Item12.F.ProfitNAVRecon.031212.MS_CCB.Dec03AuditPack.GL.V2" xfId="610"/>
    <cellStyle name="_CCB.HEN.Item12.ProfitNAVRecon.031209.LY_CCB.CQ.Item12.1D.ProfitNAVRec.031213-revised.dhnc" xfId="611"/>
    <cellStyle name="_CCB.HEN.Item12.ProfitNAVRecon.031209.LY_CCB.Dec03AuditPack.GL.V2" xfId="612"/>
    <cellStyle name="_CCB.HEN.Item12.ProfitNAVRecon.031209.LY_CCB.HO.NAV Recon.031226.AL_CCB.Dec03AuditPack.GL.V2" xfId="613"/>
    <cellStyle name="_CCB.HEN.Item12.ProfitNAVRecon.031209.LY_CCB.JX.Item12.X.ProfitNAVRecon.031209.JW" xfId="614"/>
    <cellStyle name="_CCB.HEN.Item12.ProfitNAVRecon.031209.LY_CCB.JX.Item12.X.ProfitNAVRecon.031209.JW_CCB.CQ.Item12.1D.ProfitNAVRec.031213-revised.dhnc_CCB.Dec03AuditPack.GL.V2" xfId="615"/>
    <cellStyle name="_CCB.HEN.Item12.ProfitNAVRecon.031209.LY_CCB.JX.Item12.X.ProfitNAVRecon.031209.JW_CCB.Dec03AuditPack.GL.V2" xfId="616"/>
    <cellStyle name="—_GS_Balance_Maxis_Model_1_Residential Broadband Financial Projection Model v8 Tier 2" xfId="617"/>
    <cellStyle name="_CCB.HEN.Item12.ProfitNAVRecon.031209.LY_CCB.JX.Item12.X.ProfitNAVRecon.031209.JW_CCB.HO.NAV Recon.031222.AL" xfId="618"/>
    <cellStyle name="_CCB.HEN.Item12.ProfitNAVRecon.031209.LY_CCB.JX.Item12.X.ProfitNAVRecon.031209.JW_CCB.HO.NAV Recon.031226.AL" xfId="619"/>
    <cellStyle name="_CCB.HEN.Item12.ProfitNAVRecon.031209.LY_CCB.NB.Appendix 12 ProfitNAVRecon (GL).031204" xfId="620"/>
    <cellStyle name="_CCB.HEN.Item12.ProfitNAVRecon.031209.LY_CCB.JX.Item12.X.ProfitNAVRecon.031209.JW_CCB.SX.Item12.F.ProfitNAVRecon.031212.MS_CCB.Dec03AuditPack.GL.V2" xfId="621"/>
    <cellStyle name="_湖北收入成本预测" xfId="622"/>
    <cellStyle name="_CCB.HEN.Item12.ProfitNAVRecon.031209.LY_CCB.LN.Item12.Profit  NAV reconciliation.031121_CCB.Dec03AuditPack.GL.V2" xfId="623"/>
    <cellStyle name="_CCB.HO.New TB template.IAS Sorting.040210" xfId="624"/>
    <cellStyle name="_CCB.HEN.Item12.ProfitNAVRecon.031209.LY_CCB.SC.Item12.ProfitNAVRecon.031210.EP_CCB.Dec03AuditPack.GL.V2" xfId="625"/>
    <cellStyle name="_CCB.HEN.Item12.ProfitNAVRecon.031209.LY_CCB.SX.Item12.F.ProfitNAVRecon.031212.MS" xfId="626"/>
    <cellStyle name="—_GS_Cash  (2)_Maxis_Model_1_Residential Broadband Financial Projection Model v8 Tier 2_final7.16" xfId="627"/>
    <cellStyle name="_CCB.HEN.Item12.ProfitNAVRecon.031209.LY_CCB.TG.Item12.F.ProfitNAVRecon.my.031212" xfId="628"/>
    <cellStyle name="_CCB.HEN.Item12.ProfitNAVRecon.031209.LY_CCB.XZ.item12.3D.ProfitNAVRec.031124.dhnc" xfId="629"/>
    <cellStyle name="_CCB.HO.2002 Jnl summary by jnl.GL PRC 41-80.grouped.031221_CCB.HO.2001 Jnl summary by jnl.GL PRC 1-12,33" xfId="630"/>
    <cellStyle name="_CCB.HO.2002 Jnl summary by jnl.GL PRC 41-80.grouped.031221_CCB.HO.2001 Jnl summary by jnl.GL PRC 1-12,33_CCB.Dec03AuditPack.GL.V2" xfId="631"/>
    <cellStyle name="_CCB.HO.2003 Jnl summary by jnl.GL PRC 1-12,33.031221" xfId="632"/>
    <cellStyle name="_CCB.HO.2003 Jnl summary by jnl.GL PRC 1-12,33.031221_CCB.Dec03AuditPack.GL.V2" xfId="633"/>
    <cellStyle name="_CCB.HO.2003 Jnl summary by jnl.GL PRC 13-20.031221" xfId="634"/>
    <cellStyle name="_CCB.HO.2003 Jnl summary by jnl.GL PRC 13-20.031221_CCB.Dec03AuditPack.GL.V2" xfId="635"/>
    <cellStyle name="_CCB.HO.2003 Jnl summary by jnl.GL PRC 15,21-32.031221" xfId="636"/>
    <cellStyle name="Normal_廣朹廣電 shenjibaobiao 31.12.2000 (revised on 7.3.02)" xfId="637"/>
    <cellStyle name="_CCB.HO.2003 Jnl summary by jnl.GL PRC 15,21-32.031221_CCB.Dec03AuditPack.GL.V2" xfId="638"/>
    <cellStyle name="_CCB.HO.2003 Jnl summary by jnl.GL PRC 34-40.031221" xfId="639"/>
    <cellStyle name="Blue Title" xfId="640"/>
    <cellStyle name="_CCB.HO.2003 Jnl summary by jnl.GL PRC 34-40.031221_CCB.Dec03AuditPack.GL.V2" xfId="641"/>
    <cellStyle name="_CCB.HO.2003 Jnl summary by jnl.Gl.specific for HO branch_CCB.HO.2003 Jnl summary by jnl.GL PRC 60-80.031221_CCB.Dec03AuditPack.GL.V2" xfId="642"/>
    <cellStyle name="常规 2 8" xfId="643"/>
    <cellStyle name="_CCB.HO.2003 Jnl summary by jnl.Gl.specific for HO branch_CCB.HO.2003 Jnl summary by jnl.GL PRC 60-80.031221rev" xfId="644"/>
    <cellStyle name="Header2" xfId="645"/>
    <cellStyle name="—_GS_Cash  (2)_Maxis_Model_1" xfId="646"/>
    <cellStyle name="_CCB.HO.2003 Jnl summary by jnl.Gl.specific for HO branch_CCB.HO.2003 Jnl summary by jnl.GL PRC 60-80.031221rev_CCB.Dec03AuditPack.GL.V2" xfId="647"/>
    <cellStyle name="百分比 3 2" xfId="648"/>
    <cellStyle name="_CCB.HO.NAV Recon.031208.AL" xfId="649"/>
    <cellStyle name="_CCB.HO.NAV Recon.031208.EL_CCB.Dec03AuditPack.GL.V2" xfId="650"/>
    <cellStyle name="—_GS_PNL_Maxis_Model_1_Residential Broadband Financial Projection Model v8 Tier 3_Residential Broadband Financial Projection Model v14_final7.16" xfId="651"/>
    <cellStyle name="_CCB.HO.NAV Recon.HL.031113.AL" xfId="652"/>
    <cellStyle name="_CCB.HO.NAV Recon.HL.031113.AL_CCB.Dec03AuditPack.GL.V2" xfId="653"/>
    <cellStyle name="常规 2_不可流通折扣率估算表" xfId="654"/>
    <cellStyle name="_CCB.HO.New TB template.PRC Sorting.040210_CCB.Dec03AuditPack.GL.V2" xfId="655"/>
    <cellStyle name="_CCB.HO.Profit Recon.031108.AL_CCB.Dec03AuditPack.GL.V2" xfId="656"/>
    <cellStyle name="_CCB.HO.Profit Recon.031208.AL" xfId="657"/>
    <cellStyle name="_CCB.HO.Profit Recon.031208.AL_CCB.Dec03AuditPack.GL.V2" xfId="658"/>
    <cellStyle name="_CCB.HO.Profit Recon.HL.031113.AL" xfId="659"/>
    <cellStyle name="_CCB.HO.Profit Recon.HL.031113.AL_CCB.Dec03AuditPack.GL.V2" xfId="660"/>
    <cellStyle name="_CCB.NX.Item 12.ProfitNAVRec.031121" xfId="661"/>
    <cellStyle name="_CCB.NX.Item 12.ProfitNAVRec.031121_CCB.Dec03AuditPack.GL.V2" xfId="662"/>
    <cellStyle name="_CCB.QH.Item12..ProfitNAVRecon.031206-HL.ML" xfId="663"/>
    <cellStyle name="_Part III.200406.Loan and Liabilities details.(Site Name)_KPMG original version_评估明细表(新准则)电力0630" xfId="664"/>
    <cellStyle name="_CCB.QH.Item12..ProfitNAVRecon.031206-HL.ML_CCB.Dec03AuditPack.GL.V2" xfId="665"/>
    <cellStyle name="_CCB.QH.Item12..ProfitNAVRecon.031206-HL.ML_CCB.HB.Item12.Housing Loan.ProfitNAVRecon.031218.JZ" xfId="666"/>
    <cellStyle name="好_04-雷沃动力收益法评估表2008-06(dxz)" xfId="667"/>
    <cellStyle name="_IAS Adjustments030630_CCB.Dec03AuditPack.GL.V2" xfId="668"/>
    <cellStyle name="_CCB.QH.Item12..ProfitNAVRecon.031206-HL.ML_CCB.HEN.Item12.F.ProfitNAVRecon.HL.031214.KL_CCB.Dec03AuditPack.GL.V2" xfId="669"/>
    <cellStyle name="_CCB.QH.Item12..ProfitNAVRecon.031206-HL.ML_CCB.HO.NAV Recon.HL.031222.AL" xfId="670"/>
    <cellStyle name="Body" xfId="671"/>
    <cellStyle name="_CCB.QH.Item12..ProfitNAVRecon.031206-HL.ML_CCB.HO.Profit Recon.HL.031222.AL" xfId="672"/>
    <cellStyle name="_CCB.SX.Item12.F.ProfitNAVRecon.031212.MS" xfId="673"/>
    <cellStyle name="_CCB.SX.Item12.F.ProfitNAVRecon.031212.MS_CCB.Dec03AuditPack.GL.V2" xfId="674"/>
    <cellStyle name="_CCB.SZ.item1.journal list.031110.DY_CCB.Dec03AuditPack.GL.V2" xfId="675"/>
    <cellStyle name="_Part III.200406.Loan and Liabilities details.(Site Name)_KPMG original version_(中企华)审计评估联合申报明细表.V1" xfId="676"/>
    <cellStyle name="_CCB.SZ.reporting Pack.031110.DY" xfId="677"/>
    <cellStyle name="_CCB.SZ.reporting Pack.031110.DY_CCB.Dec03AuditPack.GL.V2" xfId="678"/>
    <cellStyle name="_CEA旭日项目成本法评估申报表-本部" xfId="679"/>
    <cellStyle name="_Comma" xfId="680"/>
    <cellStyle name="_Currency_Satelindo Model 30.7.1999" xfId="681"/>
    <cellStyle name="_CurrencySpace" xfId="682"/>
    <cellStyle name="千分位_ 白土" xfId="683"/>
    <cellStyle name="_汉元三九" xfId="684"/>
    <cellStyle name="_Dollar" xfId="685"/>
    <cellStyle name="_ET_STYLE_NoName_00_" xfId="686"/>
    <cellStyle name="_Euro" xfId="687"/>
    <cellStyle name="Accent6 - 40%" xfId="688"/>
    <cellStyle name="—_GS Assumptions-F" xfId="689"/>
    <cellStyle name="—_GS Assumptions-F_Maxis_Model_1" xfId="690"/>
    <cellStyle name="—_GS Assumptions-F_Maxis_Model_1_Residential Broadband Financial Projection Model v8 Tier 1" xfId="691"/>
    <cellStyle name="—_GS Assumptions-F_Maxis_Model_1_Residential Broadband Financial Projection Model v8 Tier 1_final7.16" xfId="692"/>
    <cellStyle name="—_GS Assumptions-F_Maxis_Model_1_Residential Broadband Financial Projection Model v8 Tier 1_final7.201" xfId="693"/>
    <cellStyle name="常规 25" xfId="694"/>
    <cellStyle name="—_GS Assumptions-F_Maxis_Model_1_Residential Broadband Financial Projection Model v8 Tier 1_Residential Broadband Financial Projection Model v14" xfId="695"/>
    <cellStyle name="—_GS Assumptions-F_Maxis_Model_1_Residential Broadband Financial Projection Model v8 Tier 1_Residential Broadband Financial Projection Model v14.3" xfId="696"/>
    <cellStyle name="Unprotected" xfId="697"/>
    <cellStyle name="—_GS Assumptions-F_Maxis_Model_1_Residential Broadband Financial Projection Model v8 Tier 1_Residential Broadband Financial Projection Model v14.3_final7.16" xfId="698"/>
    <cellStyle name="—_GS Assumptions-F_Maxis_Model_1_Residential Broadband Financial Projection Model v8 Tier 1_Residential Broadband Financial Projection Model v14.3_final7.201" xfId="699"/>
    <cellStyle name="—_GS Assumptions-F_Maxis_Model_1_Residential Broadband Financial Projection Model v8 Tier 1_Residential Broadband Financial Projection Model v14_final7.16" xfId="700"/>
    <cellStyle name="—_GS Assumptions-F_Maxis_Model_1_Residential Broadband Financial Projection Model v8 Tier 1_Residential Broadband Financial Projection Model v14_final7.201" xfId="701"/>
    <cellStyle name="—_GS Assumptions-F_Maxis_Model_1_Residential Broadband Financial Projection Model v8 Tier 2" xfId="702"/>
    <cellStyle name="—_GS Assumptions-F_Maxis_Model_1_Residential Broadband Financial Projection Model v8 Tier 2_final7.201" xfId="703"/>
    <cellStyle name="—_GS Assumptions-F_Maxis_Model_1_Residential Broadband Financial Projection Model v8 Tier 2_Residential Broadband Financial Projection Model v14.3_final7.16" xfId="704"/>
    <cellStyle name="—_GS Assumptions-F_Maxis_Model_1_Residential Broadband Financial Projection Model v8 Tier 2_Residential Broadband Financial Projection Model v14.3_final7.201" xfId="705"/>
    <cellStyle name="—_GS Assumptions-F_Maxis_Model_1_Residential Broadband Financial Projection Model v8 Tier 2_Residential Broadband Financial Projection Model v14_final7.16" xfId="706"/>
    <cellStyle name="捠壿 [0.00]_!!!GO" xfId="707"/>
    <cellStyle name="Red 2" xfId="708"/>
    <cellStyle name="Encabez1" xfId="709"/>
    <cellStyle name="_评估申报表--老版－审计0000_宝源生物收益法评估明细表4-12(正式）" xfId="710"/>
    <cellStyle name="—_GS Assumptions-F_Maxis_Model_1_Residential Broadband Financial Projection Model v8 Tier 2_Residential Broadband Financial Projection Model v14_final7.201" xfId="711"/>
    <cellStyle name="_long term loan - others 300504_附表1-审计评估联合申报明细表630新" xfId="712"/>
    <cellStyle name="—_GS Assumptions-F_Maxis_Model_1_Residential Broadband Financial Projection Model v8 Tier 3" xfId="713"/>
    <cellStyle name="—_GS Assumptions-F_Maxis_Model_1_Residential Broadband Financial Projection Model v8 Tier 3_final7.16" xfId="714"/>
    <cellStyle name="—_GS Assumptions-F_Maxis_Model_1_Residential Broadband Financial Projection Model v8 Tier 3_final7.201" xfId="715"/>
    <cellStyle name="—_GS Assumptions-F_Maxis_Model_1_Residential Broadband Financial Projection Model v8 Tier 3_Residential Broadband Financial Projection Model v14" xfId="716"/>
    <cellStyle name="—_GS Assumptions-F_Maxis_Model_1_Residential Broadband Financial Projection Model v8 Tier 3_Residential Broadband Financial Projection Model v14.3" xfId="717"/>
    <cellStyle name="—_GS Assumptions-F_Maxis_Model_1_Residential Broadband Financial Projection Model v8 Tier 3_Residential Broadband Financial Projection Model v14.3_final7.16" xfId="718"/>
    <cellStyle name="—_GS Assumptions-F_Maxis_Model_1_Residential Broadband Financial Projection Model v8 Tier 3_Residential Broadband Financial Projection Model v14.3_final7.201" xfId="719"/>
    <cellStyle name="—_GS Assumptions-F_Maxis_Model_1_Residential Broadband Financial Projection Model v8 Tier 3_Residential Broadband Financial Projection Model v14_final7.201" xfId="720"/>
    <cellStyle name="—_GS_Balance" xfId="721"/>
    <cellStyle name="—_GS_Balance_Maxis_Model_1" xfId="722"/>
    <cellStyle name="—_GS_Balance_Maxis_Model_1_final7.201" xfId="723"/>
    <cellStyle name="好_宝源生物收益法模型表4-6" xfId="724"/>
    <cellStyle name="—_GS_Balance_Maxis_Model_1_Residential Broadband Financial Projection Model v8 Tier 1" xfId="725"/>
    <cellStyle name="—_GS_Balance_Maxis_Model_1_Residential Broadband Financial Projection Model v8 Tier 1_final7.201" xfId="726"/>
    <cellStyle name="—_GS_Balance_Maxis_Model_1_Residential Broadband Financial Projection Model v8 Tier 1_Residential Broadband Financial Projection Model v14" xfId="727"/>
    <cellStyle name="—_GS_Balance_Maxis_Model_1_Residential Broadband Financial Projection Model v8 Tier 1_Residential Broadband Financial Projection Model v14.3" xfId="728"/>
    <cellStyle name="—_GS_Balance_Maxis_Model_1_Residential Broadband Financial Projection Model v8 Tier 1_Residential Broadband Financial Projection Model v14.3_final7.16" xfId="729"/>
    <cellStyle name="—_GS_Balance_Maxis_Model_1_Residential Broadband Financial Projection Model v8 Tier 1_Residential Broadband Financial Projection Model v14.3_final7.201" xfId="730"/>
    <cellStyle name="—_GS_Balance_Maxis_Model_1_Residential Broadband Financial Projection Model v8 Tier 1_Residential Broadband Financial Projection Model v14_final7.16" xfId="731"/>
    <cellStyle name="—_GS_Balance_Maxis_Model_1_Residential Broadband Financial Projection Model v8 Tier 1_Residential Broadband Financial Projection Model v14_final7.201" xfId="732"/>
    <cellStyle name="—_GS_Balance_Maxis_Model_1_Residential Broadband Financial Projection Model v8 Tier 2_final7.16" xfId="733"/>
    <cellStyle name="—_GS_Balance_Maxis_Model_1_Residential Broadband Financial Projection Model v8 Tier 2_final7.201" xfId="734"/>
    <cellStyle name="_Shenhua PBC package 050530_评估明细表(新准则)电力" xfId="735"/>
    <cellStyle name="—_GS_Balance_Maxis_Model_1_Residential Broadband Financial Projection Model v8 Tier 2_Residential Broadband Financial Projection Model v14" xfId="736"/>
    <cellStyle name="AA MGR NAME" xfId="737"/>
    <cellStyle name="—_GS_Balance_Maxis_Model_1_Residential Broadband Financial Projection Model v8 Tier 2_Residential Broadband Financial Projection Model v14.3" xfId="738"/>
    <cellStyle name="—_GS_Balance_Maxis_Model_1_Residential Broadband Financial Projection Model v8 Tier 2_Residential Broadband Financial Projection Model v14.3_final7.16" xfId="739"/>
    <cellStyle name="—_GS_Balance_Maxis_Model_1_Residential Broadband Financial Projection Model v8 Tier 2_Residential Broadband Financial Projection Model v14.3_final7.201" xfId="740"/>
    <cellStyle name="—_GS_Balance_Maxis_Model_1_Residential Broadband Financial Projection Model v8 Tier 2_Residential Broadband Financial Projection Model v14_final7.16" xfId="741"/>
    <cellStyle name="—_GS_Balance_Maxis_Model_1_Residential Broadband Financial Projection Model v8 Tier 3" xfId="742"/>
    <cellStyle name="—_GS_Balance_Maxis_Model_1_Residential Broadband Financial Projection Model v8 Tier 3_final7.201" xfId="743"/>
    <cellStyle name="—_GS_Balance_Maxis_Model_1_Residential Broadband Financial Projection Model v8 Tier 3_Residential Broadband Financial Projection Model v14" xfId="744"/>
    <cellStyle name="—_GS_Balance_Maxis_Model_1_Residential Broadband Financial Projection Model v8 Tier 3_Residential Broadband Financial Projection Model v14.3" xfId="745"/>
    <cellStyle name="—_GS_Balance_Maxis_Model_1_Residential Broadband Financial Projection Model v8 Tier 3_Residential Broadband Financial Projection Model v14.3_final7.201" xfId="746"/>
    <cellStyle name="千位分隔 2 2" xfId="747"/>
    <cellStyle name="oft Excel]_x000d__x000a_Comment=open=/f ‚ðw’è‚·‚é‚ÆAƒ†[ƒU[’è‹`ŠÖ”‚ðŠÖ”“\‚è•t‚¯‚Ìˆê——‚É“o˜^‚·‚é‚±‚Æ‚ª‚Å‚«‚Ü‚·B_x000d__x000a_Maximized" xfId="748"/>
    <cellStyle name="b" xfId="749"/>
    <cellStyle name="—_GS_Cash  (2)" xfId="750"/>
    <cellStyle name="_PRC Adjustments 021231_CCB.Dec03AuditPack.GL.V2" xfId="751"/>
    <cellStyle name="—_GS_Cash  (2)_Maxis_Model_1_final7.16" xfId="752"/>
    <cellStyle name="—_GS_Cash  (2)_Maxis_Model_1_final7.201" xfId="753"/>
    <cellStyle name="—_GS_Cash  (2)_Maxis_Model_1_Residential Broadband Financial Projection Model v8 Tier 1" xfId="754"/>
    <cellStyle name="—_GS_Cash  (2)_Maxis_Model_1_Residential Broadband Financial Projection Model v8 Tier 1_final7.16" xfId="755"/>
    <cellStyle name="—_GS_Cash  (2)_Maxis_Model_1_Residential Broadband Financial Projection Model v8 Tier 1_final7.201" xfId="756"/>
    <cellStyle name="—_GS_Cash  (2)_Maxis_Model_1_Residential Broadband Financial Projection Model v8 Tier 1_Residential Broadband Financial Projection Model v14" xfId="757"/>
    <cellStyle name="—_GS_Cash  (2)_Maxis_Model_1_Residential Broadband Financial Projection Model v8 Tier 1_Residential Broadband Financial Projection Model v14.3" xfId="758"/>
    <cellStyle name="—_GS_Cash  (2)_Maxis_Model_1_Residential Broadband Financial Projection Model v8 Tier 1_Residential Broadband Financial Projection Model v14.3_final7.16" xfId="759"/>
    <cellStyle name="—_GS_Cash  (2)_Maxis_Model_1_Residential Broadband Financial Projection Model v8 Tier 1_Residential Broadband Financial Projection Model v14.3_final7.201" xfId="760"/>
    <cellStyle name="—_GS_Cash  (2)_Maxis_Model_1_Residential Broadband Financial Projection Model v8 Tier 1_Residential Broadband Financial Projection Model v14_final7.16" xfId="761"/>
    <cellStyle name="—_GS_Cash  (2)_Maxis_Model_1_Residential Broadband Financial Projection Model v8 Tier 1_Residential Broadband Financial Projection Model v14_final7.201" xfId="762"/>
    <cellStyle name="—_GS_Cash  (2)_Maxis_Model_1_Residential Broadband Financial Projection Model v8 Tier 2" xfId="763"/>
    <cellStyle name="—_GS_Cash  (2)_Maxis_Model_1_Residential Broadband Financial Projection Model v8 Tier 2_final7.201" xfId="764"/>
    <cellStyle name="—_GS_Cash  (2)_Maxis_Model_1_Residential Broadband Financial Projection Model v8 Tier 2_Residential Broadband Financial Projection Model v14" xfId="765"/>
    <cellStyle name="Accent3 - 60%" xfId="766"/>
    <cellStyle name="—_GS_Cash  (2)_Maxis_Model_1_Residential Broadband Financial Projection Model v8 Tier 2_Residential Broadband Financial Projection Model v14.3" xfId="767"/>
    <cellStyle name="—_GS_Cash  (2)_Maxis_Model_1_Residential Broadband Financial Projection Model v8 Tier 2_Residential Broadband Financial Projection Model v14.3_final7.16" xfId="768"/>
    <cellStyle name="—_GS_Cash  (2)_Maxis_Model_1_Residential Broadband Financial Projection Model v8 Tier 2_Residential Broadband Financial Projection Model v14.3_final7.201" xfId="769"/>
    <cellStyle name="—_GS_Cash  (2)_Maxis_Model_1_Residential Broadband Financial Projection Model v8 Tier 2_Residential Broadband Financial Projection Model v14_final7.16" xfId="770"/>
    <cellStyle name="—_GS_Cash  (2)_Maxis_Model_1_Residential Broadband Financial Projection Model v8 Tier 2_Residential Broadband Financial Projection Model v14_final7.201" xfId="771"/>
    <cellStyle name="—_GS_Cash  (2)_Maxis_Model_1_Residential Broadband Financial Projection Model v8 Tier 3" xfId="772"/>
    <cellStyle name="—_GS_Cash  (2)_Maxis_Model_1_Residential Broadband Financial Projection Model v8 Tier 3_final7.16" xfId="773"/>
    <cellStyle name="—_GS_Cash  (2)_Maxis_Model_1_Residential Broadband Financial Projection Model v8 Tier 3_final7.201" xfId="774"/>
    <cellStyle name="_Part III.200406.Loan and Liabilities details.(Site Name)_KPMG original version_审计评估联合申报明细表－GG" xfId="775"/>
    <cellStyle name="—_GS_Cash  (2)_Maxis_Model_1_Residential Broadband Financial Projection Model v8 Tier 3_Residential Broadband Financial Projection Model v14" xfId="776"/>
    <cellStyle name="—_GS_Cash  (2)_Maxis_Model_1_Residential Broadband Financial Projection Model v8 Tier 3_Residential Broadband Financial Projection Model v14.3" xfId="777"/>
    <cellStyle name="—_GS_Cash  (2)_Maxis_Model_1_Residential Broadband Financial Projection Model v8 Tier 3_Residential Broadband Financial Projection Model v14.3_final7.16" xfId="778"/>
    <cellStyle name="—_GS_Cash  (2)_Maxis_Model_1_Residential Broadband Financial Projection Model v8 Tier 3_Residential Broadband Financial Projection Model v14.3_final7.201" xfId="779"/>
    <cellStyle name="—_GS_Cash  (2)_Maxis_Model_1_Residential Broadband Financial Projection Model v8 Tier 3_Residential Broadband Financial Projection Model v14_final7.16" xfId="780"/>
    <cellStyle name="—_GS_Cash _Maxis_Model_1" xfId="781"/>
    <cellStyle name="—_GS_Cash _Maxis_Model_1_final7.16" xfId="782"/>
    <cellStyle name="—_GS_Cash _Maxis_Model_1_final7.201" xfId="783"/>
    <cellStyle name="—_GS_Cash _Maxis_Model_1_Residential Broadband Financial Projection Model v8 Tier 1" xfId="784"/>
    <cellStyle name="寘嬫愗傝_!!!GO" xfId="785"/>
    <cellStyle name="—_GS_Cash _Maxis_Model_1_Residential Broadband Financial Projection Model v8 Tier 1_final7.16" xfId="786"/>
    <cellStyle name="—_GS_Cash _Maxis_Model_1_Residential Broadband Financial Projection Model v8 Tier 1_final7.201" xfId="787"/>
    <cellStyle name="Fixed" xfId="788"/>
    <cellStyle name="—_GS_Cash _Maxis_Model_1_Residential Broadband Financial Projection Model v8 Tier 1_Residential Broadband Financial Projection Model v14" xfId="789"/>
    <cellStyle name="—_GS_Cash _Maxis_Model_1_Residential Broadband Financial Projection Model v8 Tier 1_Residential Broadband Financial Projection Model v14.3" xfId="790"/>
    <cellStyle name="—_GS_Cash _Maxis_Model_1_Residential Broadband Financial Projection Model v8 Tier 1_Residential Broadband Financial Projection Model v14.3_final7.16" xfId="791"/>
    <cellStyle name="—_GS_Cash _Maxis_Model_1_Residential Broadband Financial Projection Model v8 Tier 1_Residential Broadband Financial Projection Model v14.3_final7.201" xfId="792"/>
    <cellStyle name="—_GS_Cash _Maxis_Model_1_Residential Broadband Financial Projection Model v8 Tier 1_Residential Broadband Financial Projection Model v14_final7.16" xfId="793"/>
    <cellStyle name="—_GS_Cash _Maxis_Model_1_Residential Broadband Financial Projection Model v8 Tier 1_Residential Broadband Financial Projection Model v14_final7.201" xfId="794"/>
    <cellStyle name="Accent5 - 20%" xfId="795"/>
    <cellStyle name="—_GS_Cash _Maxis_Model_1_Residential Broadband Financial Projection Model v8 Tier 2" xfId="796"/>
    <cellStyle name="—_GS_Cash _Maxis_Model_1_Residential Broadband Financial Projection Model v8 Tier 2_final7.16" xfId="797"/>
    <cellStyle name="—_GS_Cash _Maxis_Model_1_Residential Broadband Financial Projection Model v8 Tier 2_final7.201" xfId="798"/>
    <cellStyle name="—_GS_Cash _Maxis_Model_1_Residential Broadband Financial Projection Model v8 Tier 2_Residential Broadband Financial Projection Model v14" xfId="799"/>
    <cellStyle name="—_GS_Cash _Maxis_Model_1_Residential Broadband Financial Projection Model v8 Tier 2_Residential Broadband Financial Projection Model v14.3" xfId="800"/>
    <cellStyle name="—_GS_Cash _Maxis_Model_1_Residential Broadband Financial Projection Model v8 Tier 2_Residential Broadband Financial Projection Model v14.3_final7.16" xfId="801"/>
    <cellStyle name="—_GS_Cash _Maxis_Model_1_Residential Broadband Financial Projection Model v8 Tier 2_Residential Broadband Financial Projection Model v14.3_final7.201" xfId="802"/>
    <cellStyle name="—_GS_Cash _Maxis_Model_1_Residential Broadband Financial Projection Model v8 Tier 2_Residential Broadband Financial Projection Model v14_final7.16" xfId="803"/>
    <cellStyle name="—_GS_Cash _Maxis_Model_1_Residential Broadband Financial Projection Model v8 Tier 2_Residential Broadband Financial Projection Model v14_final7.201" xfId="804"/>
    <cellStyle name="_IAS Adjustments021231_CCB.HO.New TB template.PRC Sorting.040210_CCB.Dec03AuditPack.GL.V2" xfId="805"/>
    <cellStyle name="—_GS_Cash _Maxis_Model_1_Residential Broadband Financial Projection Model v8 Tier 3" xfId="806"/>
    <cellStyle name="—_GS_PNL_Maxis_Model_1_Residential Broadband Financial Projection Model v8 Tier 1" xfId="807"/>
    <cellStyle name="—_GS_Cash _Maxis_Model_1_Residential Broadband Financial Projection Model v8 Tier 3_final7.201" xfId="808"/>
    <cellStyle name="_成本法评估审计联合申报明细表" xfId="809"/>
    <cellStyle name="—_GS_Cash _Maxis_Model_1_Residential Broadband Financial Projection Model v8 Tier 3_Residential Broadband Financial Projection Model v14" xfId="810"/>
    <cellStyle name="—_GS_Cash _Maxis_Model_1_Residential Broadband Financial Projection Model v8 Tier 3_Residential Broadband Financial Projection Model v14.3" xfId="811"/>
    <cellStyle name="—_GS_Cash _Maxis_Model_1_Residential Broadband Financial Projection Model v8 Tier 3_Residential Broadband Financial Projection Model v14.3_final7.16" xfId="812"/>
    <cellStyle name="—_GS_Cash _Maxis_Model_1_Residential Broadband Financial Projection Model v8 Tier 3_Residential Broadband Financial Projection Model v14.3_final7.201" xfId="813"/>
    <cellStyle name="—_GS_Cash _Maxis_Model_1_Residential Broadband Financial Projection Model v8 Tier 3_Residential Broadband Financial Projection Model v14_final7.201" xfId="814"/>
    <cellStyle name="—_GS_DCF_Maxis_Model_1" xfId="815"/>
    <cellStyle name="Assumption" xfId="816"/>
    <cellStyle name="—_GS_DCF_Maxis_Model_1_final7.16" xfId="817"/>
    <cellStyle name="—_GS_DCF_Maxis_Model_1_final7.201" xfId="818"/>
    <cellStyle name="—_GS_DCF_Maxis_Model_1_Residential Broadband Financial Projection Model v8 Tier 1" xfId="819"/>
    <cellStyle name="—_GS_DCF_Maxis_Model_1_Residential Broadband Financial Projection Model v8 Tier 1_final7.16" xfId="820"/>
    <cellStyle name="—_GS_DCF_Maxis_Model_1_Residential Broadband Financial Projection Model v8 Tier 1_final7.201" xfId="821"/>
    <cellStyle name="—_GS_DCF_Maxis_Model_1_Residential Broadband Financial Projection Model v8 Tier 1_Residential Broadband Financial Projection Model v14.3" xfId="822"/>
    <cellStyle name="—_GS_DCF_Maxis_Model_1_Residential Broadband Financial Projection Model v8 Tier 1_Residential Broadband Financial Projection Model v14.3_final7.16" xfId="823"/>
    <cellStyle name="—_GS_DCF_Maxis_Model_1_Residential Broadband Financial Projection Model v8 Tier 1_Residential Broadband Financial Projection Model v14_final7.16" xfId="824"/>
    <cellStyle name="—_GS_DCF_Maxis_Model_1_Residential Broadband Financial Projection Model v8 Tier 1_Residential Broadband Financial Projection Model v14_final7.201" xfId="825"/>
    <cellStyle name="—_GS_DCF_Maxis_Model_1_Residential Broadband Financial Projection Model v8 Tier 2_final7.201" xfId="826"/>
    <cellStyle name="—_GS_DCF_Maxis_Model_1_Residential Broadband Financial Projection Model v8 Tier 2_Residential Broadband Financial Projection Model v14" xfId="827"/>
    <cellStyle name="超链接 4" xfId="828"/>
    <cellStyle name="—_GS_DCF_Maxis_Model_1_Residential Broadband Financial Projection Model v8 Tier 2_Residential Broadband Financial Projection Model v14.3" xfId="829"/>
    <cellStyle name="—_GS_DCF_Maxis_Model_1_Residential Broadband Financial Projection Model v8 Tier 2_Residential Broadband Financial Projection Model v14.3_final7.16" xfId="830"/>
    <cellStyle name="_IAS Adjustments021231_CCB.HO.New TB template.CCB PRC IAS Sorting.040223 trial run" xfId="831"/>
    <cellStyle name="—_GS_DCF_Maxis_Model_1_Residential Broadband Financial Projection Model v8 Tier 2_Residential Broadband Financial Projection Model v14.3_final7.201" xfId="832"/>
    <cellStyle name="—_GS_DCF_Maxis_Model_1_Residential Broadband Financial Projection Model v8 Tier 2_Residential Broadband Financial Projection Model v14_final7.16" xfId="833"/>
    <cellStyle name="—_GS_DCF_Maxis_Model_1_Residential Broadband Financial Projection Model v8 Tier 3" xfId="834"/>
    <cellStyle name="—_GS_DCF_Maxis_Model_1_Residential Broadband Financial Projection Model v8 Tier 3_final7.16" xfId="835"/>
    <cellStyle name="—_Maxis_Model_1_Residential Broadband Financial Projection Model v8 Tier 3_Residential Broadband Financial Projection Model v14" xfId="836"/>
    <cellStyle name="—_GS_DCF_Maxis_Model_1_Residential Broadband Financial Projection Model v8 Tier 3_final7.201" xfId="837"/>
    <cellStyle name="—_GS_DCF_Maxis_Model_1_Residential Broadband Financial Projection Model v8 Tier 3_Residential Broadband Financial Projection Model v14.3" xfId="838"/>
    <cellStyle name="—_GS_DCF_Maxis_Model_1_Residential Broadband Financial Projection Model v8 Tier 3_Residential Broadband Financial Projection Model v14.3_final7.16" xfId="839"/>
    <cellStyle name="Link Currency (0)" xfId="840"/>
    <cellStyle name="—_GS_DCF_Maxis_Model_1_Residential Broadband Financial Projection Model v8 Tier 3_Residential Broadband Financial Projection Model v14.3_final7.201" xfId="841"/>
    <cellStyle name="—_GS_DCF_Maxis_Model_1_Residential Broadband Financial Projection Model v8 Tier 3_Residential Broadband Financial Projection Model v14_final7.16" xfId="842"/>
    <cellStyle name="_Part III.200406.Loan and Liabilities details.(Site Name)_Shenhua PBC package 050530" xfId="843"/>
    <cellStyle name="—_GS_DCF_Maxis_Model_1_Residential Broadband Financial Projection Model v8 Tier 3_Residential Broadband Financial Projection Model v14_final7.201" xfId="844"/>
    <cellStyle name="—_GS_PNL" xfId="845"/>
    <cellStyle name="—_GS_PNL_Maxis_Model_1" xfId="846"/>
    <cellStyle name="—_GS_PNL_Maxis_Model_1_Residential Broadband Financial Projection Model v8 Tier 1_final7.16" xfId="847"/>
    <cellStyle name="_新华航空现金流预测060714初定送神华(回收营运资金)" xfId="848"/>
    <cellStyle name="—_GS_PNL_Maxis_Model_1_Residential Broadband Financial Projection Model v8 Tier 1_Residential Broadband Financial Projection Model v14" xfId="849"/>
    <cellStyle name="—_GS_PNL_Maxis_Model_1_Residential Broadband Financial Projection Model v8 Tier 1_Residential Broadband Financial Projection Model v14.3" xfId="850"/>
    <cellStyle name="—_GS_PNL_Maxis_Model_1_Residential Broadband Financial Projection Model v8 Tier 1_Residential Broadband Financial Projection Model v14.3_final7.16" xfId="851"/>
    <cellStyle name="—_GS_PNL_Maxis_Model_1_Residential Broadband Financial Projection Model v8 Tier 1_Residential Broadband Financial Projection Model v14.3_final7.201" xfId="852"/>
    <cellStyle name="Accent2 - 20%" xfId="853"/>
    <cellStyle name="—_GS_PNL_Maxis_Model_1_Residential Broadband Financial Projection Model v8 Tier 1_Residential Broadband Financial Projection Model v14_final7.201" xfId="854"/>
    <cellStyle name="—_GS_PNL_Maxis_Model_1_Residential Broadband Financial Projection Model v8 Tier 2" xfId="855"/>
    <cellStyle name="—_GS_PNL_Maxis_Model_1_Residential Broadband Financial Projection Model v8 Tier 2_final7.16" xfId="856"/>
    <cellStyle name="—_GS_PNL_Maxis_Model_1_Residential Broadband Financial Projection Model v8 Tier 2_final7.201" xfId="857"/>
    <cellStyle name="—_GS_PNL_Maxis_Model_1_Residential Broadband Financial Projection Model v8 Tier 2_Residential Broadband Financial Projection Model v14" xfId="858"/>
    <cellStyle name="0,0_x000d__x000a_NA_x000d__x000a_" xfId="859"/>
    <cellStyle name="—_GS_PNL_Maxis_Model_1_Residential Broadband Financial Projection Model v8 Tier 2_Residential Broadband Financial Projection Model v14.3" xfId="860"/>
    <cellStyle name="_预测" xfId="861"/>
    <cellStyle name="—_GS_PNL_Maxis_Model_1_Residential Broadband Financial Projection Model v8 Tier 2_Residential Broadband Financial Projection Model v14.3_final7.16" xfId="862"/>
    <cellStyle name="—_GS_PNL_Maxis_Model_1_Residential Broadband Financial Projection Model v8 Tier 2_Residential Broadband Financial Projection Model v14.3_final7.201" xfId="863"/>
    <cellStyle name="F7" xfId="864"/>
    <cellStyle name="—_GS_PNL_Maxis_Model_1_Residential Broadband Financial Projection Model v8 Tier 2_Residential Broadband Financial Projection Model v14_final7.16" xfId="865"/>
    <cellStyle name="—_GS_PNL_Maxis_Model_1_Residential Broadband Financial Projection Model v8 Tier 2_Residential Broadband Financial Projection Model v14_final7.201" xfId="866"/>
    <cellStyle name="c_铝厂现金流1122B" xfId="867"/>
    <cellStyle name="—_GS_PNL_Maxis_Model_1_Residential Broadband Financial Projection Model v8 Tier 3" xfId="868"/>
    <cellStyle name="—_GS_PNL_Maxis_Model_1_Residential Broadband Financial Projection Model v8 Tier 3_final7.16" xfId="869"/>
    <cellStyle name="桁区切り [0.00]_１１月価格表" xfId="870"/>
    <cellStyle name="—_GS_PNL_Maxis_Model_1_Residential Broadband Financial Projection Model v8 Tier 3_final7.201" xfId="871"/>
    <cellStyle name="Black" xfId="872"/>
    <cellStyle name="—_GS_PNL_Maxis_Model_1_Residential Broadband Financial Projection Model v8 Tier 3_Residential Broadband Financial Projection Model v14" xfId="873"/>
    <cellStyle name="—_GS_PNL_Maxis_Model_1_Residential Broadband Financial Projection Model v8 Tier 3_Residential Broadband Financial Projection Model v14.3" xfId="874"/>
    <cellStyle name="Normal2" xfId="875"/>
    <cellStyle name="—_GS_PNL_Maxis_Model_1_Residential Broadband Financial Projection Model v8 Tier 3_Residential Broadband Financial Projection Model v14.3_final7.16" xfId="876"/>
    <cellStyle name="0.0%" xfId="877"/>
    <cellStyle name="—_GS_PNL_Maxis_Model_1_Residential Broadband Financial Projection Model v8 Tier 3_Residential Broadband Financial Projection Model v14.3_final7.201" xfId="878"/>
    <cellStyle name="—_GS_PNL_Maxis_Model_1_Residential Broadband Financial Projection Model v8 Tier 3_Residential Broadband Financial Projection Model v14_final7.201" xfId="879"/>
    <cellStyle name="Table Units" xfId="880"/>
    <cellStyle name="_Heading" xfId="881"/>
    <cellStyle name="_Highlight" xfId="882"/>
    <cellStyle name="_IAS Adjustments011231" xfId="883"/>
    <cellStyle name="_IAS Adjustments011231_CCB.Dec03AuditPack.GL.V2" xfId="884"/>
    <cellStyle name="0%" xfId="885"/>
    <cellStyle name="_IAS Adjustments011231_CCB.GLAudit Package.040114" xfId="886"/>
    <cellStyle name="_IAS Adjustments011231_CCB.GLAudit Package.040114_CCB.Dec03AuditPack.GL.V2" xfId="887"/>
    <cellStyle name="_IAS Adjustments011231_CCB.HO.New TB template.CCB PRC IAS Sorting.040223 trial run" xfId="888"/>
    <cellStyle name="_IAS Adjustments011231_CCB.HO.New TB template.CCB PRC IAS Sorting.040223 trial run_CCB.Dec03AuditPack.GL.V2" xfId="889"/>
    <cellStyle name="—_Maxis_Model_1_Residential Broadband Financial Projection Model v8 Tier 1_Residential Broadband Financial Projection Model v14_final7.16" xfId="890"/>
    <cellStyle name="_IAS Adjustments011231_CCB.HO.New TB template.IAS Sorting.040210" xfId="891"/>
    <cellStyle name="_IAS Adjustments011231_CCB.HO.New TB template.IAS Sorting.040210_CCB.Dec03AuditPack.GL.V2" xfId="892"/>
    <cellStyle name="_IAS Adjustments011231_CCB.HO.New TB template.PRC Sorting.040210" xfId="893"/>
    <cellStyle name="_IAS Adjustments011231_CCB.HO.New TB template.PRC Sorting.040210_CCB.Dec03AuditPack.GL.V2" xfId="894"/>
    <cellStyle name="_IAS Adjustments021231" xfId="895"/>
    <cellStyle name="_IAS Adjustments021231_CCB.Dec03AuditPack.GL.V2" xfId="896"/>
    <cellStyle name="_IAS Adjustments021231_CCB.GLAudit Package.040114" xfId="897"/>
    <cellStyle name="_IAS Adjustments021231_CCB.HO.New TB template.CCB PRC IAS Sorting.040223 trial run_CCB.Dec03AuditPack.GL.V2" xfId="898"/>
    <cellStyle name="_IAS Adjustments021231_CCB.HO.New TB template.IAS Sorting.040210" xfId="899"/>
    <cellStyle name="Normalny_Arkusz1" xfId="900"/>
    <cellStyle name="_IAS Adjustments021231_CCB.HO.New TB template.IAS Sorting.040210_CCB.Dec03AuditPack.GL.V2" xfId="901"/>
    <cellStyle name="_IAS Adjustments021231_CCB.HO.New TB template.PRC Sorting.040210" xfId="902"/>
    <cellStyle name="_IAS Adjustments030630_CCB.GLAudit Package.040114" xfId="903"/>
    <cellStyle name="常规 2 2 2" xfId="904"/>
    <cellStyle name="_IAS Adjustments030630_CCB.GLAudit Package.040114_CCB.Dec03AuditPack.GL.V2" xfId="905"/>
    <cellStyle name="_IAS Adjustments030630_CCB.HO.New TB template.CCB PRC IAS Sorting.040223 trial run_CCB.Dec03AuditPack.GL.V2" xfId="906"/>
    <cellStyle name="_IAS Adjustments030630_CCB.HO.New TB template.IAS Sorting.040210" xfId="907"/>
    <cellStyle name="{Z'0000(1 dec)}" xfId="908"/>
    <cellStyle name="_IAS Adjustments030630_CCB.HO.New TB template.IAS Sorting.040210_CCB.Dec03AuditPack.GL.V2" xfId="909"/>
    <cellStyle name="_IAS Adjustments030630_CCB.HO.New TB template.PRC Sorting.040210" xfId="910"/>
    <cellStyle name="_IAS Adjustments030630_CCB.HO.New TB template.PRC Sorting.040210_CCB.Dec03AuditPack.GL.V2" xfId="911"/>
    <cellStyle name="_KPMG original version" xfId="912"/>
    <cellStyle name="_KPMG original version_(中企华)审计评估联合申报明细表.V1" xfId="913"/>
    <cellStyle name="_KPMG original version_附表1-审计评估联合申报明细表630新" xfId="914"/>
    <cellStyle name="_KPMG original version_附件1：审计评估联合申报明细表" xfId="915"/>
    <cellStyle name="_KPMG original version_评估明细表(新准则)电力" xfId="916"/>
    <cellStyle name="_KPMG original version_审计评估联合申报明细表－GG" xfId="917"/>
    <cellStyle name="_long term loan - others 300504_(中企华)审计评估联合申报明细表.V1" xfId="918"/>
    <cellStyle name="_long term loan - others 300504_KPMG original version" xfId="919"/>
    <cellStyle name="_long term loan - others 300504_KPMG original version_附表1-审计评估联合申报明细表630新" xfId="920"/>
    <cellStyle name="_long term loan - others 300504_KPMG original version_附件1：审计评估联合申报明细表" xfId="921"/>
    <cellStyle name="_long term loan - others 300504_KPMG original version_评估明细表(新准则)电力" xfId="922"/>
    <cellStyle name="Topheader" xfId="923"/>
    <cellStyle name="_long term loan - others 300504_KPMG original version_评估明细表(新准则)电力0630" xfId="924"/>
    <cellStyle name="_long term loan - others 300504_KPMG original version_审计评估联合申报明细表－GG" xfId="925"/>
    <cellStyle name="_long term loan - others 300504_Shenhua PBC package 050530" xfId="926"/>
    <cellStyle name="_long term loan - others 300504_Shenhua PBC package 050530_(中企华)审计评估联合申报明细表.V1" xfId="927"/>
    <cellStyle name="Comma  - Style1" xfId="928"/>
    <cellStyle name="_long term loan - others 300504_Shenhua PBC package 050530_附表1-审计评估联合申报明细表630新" xfId="929"/>
    <cellStyle name="_long term loan - others 300504_Shenhua PBC package 050530_附件1：审计评估联合申报明细表" xfId="930"/>
    <cellStyle name="_long term loan - others 300504_Shenhua PBC package 050530_评估明细表(新准则)电力" xfId="931"/>
    <cellStyle name="_long term loan - others 300504_Shenhua PBC package 050530_评估明细表(新准则)电力0630" xfId="932"/>
    <cellStyle name="_long term loan - others 300504_Shenhua PBC package 050530_审计评估联合申报明细表－GG" xfId="933"/>
    <cellStyle name="_long term loan - others 300504_附件1：审计评估联合申报明细表" xfId="934"/>
    <cellStyle name="Table Title" xfId="935"/>
    <cellStyle name="_long term loan - others 300504_评估明细表(新准则)电力" xfId="936"/>
    <cellStyle name="_long term loan - others 300504_评估明细表(新准则)电力0630" xfId="937"/>
    <cellStyle name="—_Maxis_Model_1_Residential Broadband Financial Projection Model v8 Tier 1" xfId="938"/>
    <cellStyle name="_long term loan - others 300504_审计评估联合申报明细表－GG" xfId="939"/>
    <cellStyle name="_long term loan - others 300504_审计调查表.V3" xfId="940"/>
    <cellStyle name="—_Maxis_Model_1" xfId="941"/>
    <cellStyle name="—_Maxis_Model_1_final7.16" xfId="942"/>
    <cellStyle name="믅됞 [0.00]_PRODUCT DETAIL Q1" xfId="943"/>
    <cellStyle name="—_Maxis_Model_1_final7.201" xfId="944"/>
    <cellStyle name="—_Maxis_Model_1_Residential Broadband Financial Projection Model v8 Tier 1_final7.16" xfId="945"/>
    <cellStyle name="—_Maxis_Model_1_Residential Broadband Financial Projection Model v8 Tier 1_final7.201" xfId="946"/>
    <cellStyle name="—_Maxis_Model_1_Residential Broadband Financial Projection Model v8 Tier 1_Residential Broadband Financial Projection Model v14" xfId="947"/>
    <cellStyle name="—_Maxis_Model_1_Residential Broadband Financial Projection Model v8 Tier 1_Residential Broadband Financial Projection Model v14.3" xfId="948"/>
    <cellStyle name="—_Maxis_Model_1_Residential Broadband Financial Projection Model v8 Tier 1_Residential Broadband Financial Projection Model v14.3_final7.16" xfId="949"/>
    <cellStyle name="—_Maxis_Model_1_Residential Broadband Financial Projection Model v8 Tier 1_Residential Broadband Financial Projection Model v14.3_final7.201" xfId="950"/>
    <cellStyle name="—_Maxis_Model_1_Residential Broadband Financial Projection Model v8 Tier 1_Residential Broadband Financial Projection Model v14_final7.201" xfId="951"/>
    <cellStyle name="—_Maxis_Model_1_Residential Broadband Financial Projection Model v8 Tier 2_final7.201" xfId="952"/>
    <cellStyle name="—_Maxis_Model_1_Residential Broadband Financial Projection Model v8 Tier 2_Residential Broadband Financial Projection Model v14" xfId="953"/>
    <cellStyle name="—_Maxis_Model_1_Residential Broadband Financial Projection Model v8 Tier 2_Residential Broadband Financial Projection Model v14.3_final7.16" xfId="954"/>
    <cellStyle name="Calc Currency (0)" xfId="955"/>
    <cellStyle name="—_Maxis_Model_1_Residential Broadband Financial Projection Model v8 Tier 2_Residential Broadband Financial Projection Model v14_final7.16" xfId="956"/>
    <cellStyle name="—_Maxis_Model_1_Residential Broadband Financial Projection Model v8 Tier 2_Residential Broadband Financial Projection Model v14_final7.201" xfId="957"/>
    <cellStyle name="—_Maxis_Model_1_Residential Broadband Financial Projection Model v8 Tier 3" xfId="958"/>
    <cellStyle name="—_Maxis_Model_1_Residential Broadband Financial Projection Model v8 Tier 3_final7.16" xfId="959"/>
    <cellStyle name="—_Maxis_Model_1_Residential Broadband Financial Projection Model v8 Tier 3_final7.201" xfId="960"/>
    <cellStyle name="Model" xfId="961"/>
    <cellStyle name="Column$Headings" xfId="962"/>
    <cellStyle name="—_Maxis_Model_1_Residential Broadband Financial Projection Model v8 Tier 3_Residential Broadband Financial Projection Model v14.3_final7.16" xfId="963"/>
    <cellStyle name="常规 3 2" xfId="964"/>
    <cellStyle name="—_Maxis_Model_1_Residential Broadband Financial Projection Model v8 Tier 3_Residential Broadband Financial Projection Model v14.3_final7.201" xfId="965"/>
    <cellStyle name="—_Maxis_Model_1_Residential Broadband Financial Projection Model v8 Tier 3_Residential Broadband Financial Projection Model v14_final7.16" xfId="966"/>
    <cellStyle name="Company Name" xfId="967"/>
    <cellStyle name="—_Maxis_Model_1_Residential Broadband Financial Projection Model v8 Tier 3_Residential Broadband Financial Projection Model v14_final7.201" xfId="968"/>
    <cellStyle name="_MultipleSpace" xfId="969"/>
    <cellStyle name="_norma1" xfId="970"/>
    <cellStyle name="_Part III.200406.Loan and Liabilities details.(Site Name)" xfId="971"/>
    <cellStyle name="_Part III.200406.Loan and Liabilities details.(Site Name)_(中企华)审计评估联合申报明细表.V1" xfId="972"/>
    <cellStyle name="_Part III.200406.Loan and Liabilities details.(Site Name)_KPMG original version" xfId="973"/>
    <cellStyle name="_Part III.200406.Loan and Liabilities details.(Site Name)_KPMG original version_附表1-审计评估联合申报明细表630新" xfId="974"/>
    <cellStyle name="_Part III.200406.Loan and Liabilities details.(Site Name)_KPMG original version_附件1：审计评估联合申报明细表" xfId="975"/>
    <cellStyle name="_Part III.200406.Loan and Liabilities details.(Site Name)_KPMG original version_评估明细表(新准则)电力" xfId="976"/>
    <cellStyle name="_Part III.200406.Loan and Liabilities details.(Site Name)_Shenhua PBC package 050530_附表1-审计评估联合申报明细表630新" xfId="977"/>
    <cellStyle name="_Part III.200406.Loan and Liabilities details.(Site Name)_Shenhua PBC package 050530_附件1：审计评估联合申报明细表" xfId="978"/>
    <cellStyle name="_PercentSpace" xfId="979"/>
    <cellStyle name="_Part III.200406.Loan and Liabilities details.(Site Name)_Shenhua PBC package 050530_评估明细表(新准则)电力" xfId="980"/>
    <cellStyle name="常规 2 34" xfId="981"/>
    <cellStyle name="常规 2 29" xfId="982"/>
    <cellStyle name="_Part III.200406.Loan and Liabilities details.(Site Name)_Shenhua PBC package 050530_审计评估联合申报明细表－GG" xfId="983"/>
    <cellStyle name="常规 2 33" xfId="984"/>
    <cellStyle name="常规 2 28" xfId="985"/>
    <cellStyle name="Percent.1" xfId="986"/>
    <cellStyle name="_Part III.200406.Loan and Liabilities details.(Site Name)_附表1-审计评估联合申报明细表630新" xfId="987"/>
    <cellStyle name="_Part III.200406.Loan and Liabilities details.(Site Name)_附件1：审计评估联合申报明细表" xfId="988"/>
    <cellStyle name="数量" xfId="989"/>
    <cellStyle name="Normal (%)" xfId="990"/>
    <cellStyle name="_Part III.200406.Loan and Liabilities details.(Site Name)_评估明细表(新准则)电力" xfId="991"/>
    <cellStyle name="_Part III.200406.Loan and Liabilities details.(Site Name)_评估明细表(新准则)电力0630" xfId="992"/>
    <cellStyle name="_Part III.200406.Loan and Liabilities details.(Site Name)_审计评估联合申报明细表－GG" xfId="993"/>
    <cellStyle name="_Part III.200406.Loan and Liabilities details.(Site Name)_审计调查表.V3" xfId="994"/>
    <cellStyle name="_PBC content" xfId="995"/>
    <cellStyle name="_PBC-assets1" xfId="996"/>
    <cellStyle name="_PL" xfId="997"/>
    <cellStyle name="{Z'0000(4 dec)}" xfId="998"/>
    <cellStyle name="_PRC Adjustments 011231" xfId="999"/>
    <cellStyle name="_PRC Adjustments 011231_CCB.Dec03AuditPack.GL.V2" xfId="1000"/>
    <cellStyle name="_PRC Adjustments 011231_CCB.GLAudit Package.040114" xfId="1001"/>
    <cellStyle name="_PRC Adjustments 011231_CCB.GLAudit Package.040114_CCB.Dec03AuditPack.GL.V2" xfId="1002"/>
    <cellStyle name="_PRC Adjustments 011231_CCB.HO.New TB template.CCB PRC IAS Sorting.040223 trial run_CCB.Dec03AuditPack.GL.V2" xfId="1003"/>
    <cellStyle name="_PRC Adjustments 011231_CCB.HO.New TB template.IAS Sorting.040210" xfId="1004"/>
    <cellStyle name="_PRC Adjustments 011231_CCB.HO.New TB template.IAS Sorting.040210_CCB.Dec03AuditPack.GL.V2" xfId="1005"/>
    <cellStyle name="_PRC Adjustments 011231_CCB.HO.New TB template.PRC Sorting.040210" xfId="1006"/>
    <cellStyle name="_PRC Adjustments 011231_CCB.HO.New TB template.PRC Sorting.040210_CCB.Dec03AuditPack.GL.V2" xfId="1007"/>
    <cellStyle name="Comma0 - Modelo1" xfId="1008"/>
    <cellStyle name="_PRC Adjustments 021231" xfId="1009"/>
    <cellStyle name="EY House" xfId="1010"/>
    <cellStyle name="_PRC Adjustments 021231_CCB.GLAudit Package.040114" xfId="1011"/>
    <cellStyle name="_PRC Adjustments 021231_CCB.GLAudit Package.040114_CCB.Dec03AuditPack.GL.V2" xfId="1012"/>
    <cellStyle name="_PRC Adjustments 021231_CCB.HO.New TB template.CCB PRC IAS Sorting.040223 trial run" xfId="1013"/>
    <cellStyle name="_三九集团收益法调查表（九恒2006年8月）" xfId="1014"/>
    <cellStyle name="_PRC Adjustments 021231_CCB.HO.New TB template.CCB PRC IAS Sorting.040223 trial run_CCB.Dec03AuditPack.GL.V2" xfId="1015"/>
    <cellStyle name="_PRC Adjustments 021231_CCB.HO.New TB template.IAS Sorting.040210" xfId="1016"/>
    <cellStyle name="_PRC Adjustments 021231_CCB.HO.New TB template.PRC Sorting.040210" xfId="1017"/>
    <cellStyle name="_PRC Adjustments 021231_CCB.HO.New TB template.PRC Sorting.040210_CCB.Dec03AuditPack.GL.V2" xfId="1018"/>
    <cellStyle name="_PRC Adjustments 030630" xfId="1019"/>
    <cellStyle name="AA NORMAL" xfId="1020"/>
    <cellStyle name="_PRC Adjustments 030630_CCB.Dec03AuditPack.GL.V2" xfId="1021"/>
    <cellStyle name="_PRC Adjustments 030630_CCB.GLAudit Package.040114" xfId="1022"/>
    <cellStyle name="_PRC Adjustments 030630_CCB.GLAudit Package.040114_CCB.Dec03AuditPack.GL.V2" xfId="1023"/>
    <cellStyle name="_PRC Adjustments 030630_CCB.HO.New TB template.CCB PRC IAS Sorting.040223 trial run" xfId="1024"/>
    <cellStyle name="_PRC Adjustments 030630_CCB.HO.New TB template.CCB PRC IAS Sorting.040223 trial run_CCB.Dec03AuditPack.GL.V2" xfId="1025"/>
    <cellStyle name="_PRC Adjustments 030630_CCB.HO.New TB template.IAS Sorting.040210" xfId="1026"/>
    <cellStyle name="_PRC Adjustments 030630_CCB.HO.New TB template.IAS Sorting.040210_CCB.Dec03AuditPack.GL.V2" xfId="1027"/>
    <cellStyle name="_PRC Adjustments 030630_CCB.HO.New TB template.PRC Sorting.040210" xfId="1028"/>
    <cellStyle name="百分比 3 2 2" xfId="1029"/>
    <cellStyle name="_PRC Adjustments 030630_CCB.HO.New TB template.PRC Sorting.040210_CCB.Dec03AuditPack.GL.V2" xfId="1030"/>
    <cellStyle name="_profit forecast准则差异 0526－v2" xfId="1031"/>
    <cellStyle name="_Sailing Model-HK" xfId="1032"/>
    <cellStyle name="_Shenhua PBC package 050530" xfId="1033"/>
    <cellStyle name="_Shenhua PBC package 050530_附表1-审计评估联合申报明细表630新" xfId="1034"/>
    <cellStyle name="_Shenhua PBC package 050530_附件1：审计评估联合申报明细表" xfId="1035"/>
    <cellStyle name="_Shenhua PBC package 050530_评估明细表(新准则)电力0630" xfId="1036"/>
    <cellStyle name="千位分隔[0] 3" xfId="1037"/>
    <cellStyle name="_Shenhua PBC package 050530_审计评估联合申报明细表－GG" xfId="1038"/>
    <cellStyle name="_SubHeading" xfId="1039"/>
    <cellStyle name="_Table" xfId="1040"/>
    <cellStyle name="_TableHead" xfId="1041"/>
    <cellStyle name="_TableHeading" xfId="1042"/>
    <cellStyle name="_TableHeading_ICP_CSC_1Q_01_gStyle_5-30-2001" xfId="1043"/>
    <cellStyle name="_TableRowBorder" xfId="1044"/>
    <cellStyle name="_TableRowHead" xfId="1045"/>
    <cellStyle name="_TableRowHeading" xfId="1046"/>
    <cellStyle name="_TableSuperHead" xfId="1047"/>
    <cellStyle name="_TableSuperHeading_ICP_CSC_1Q_01_gStyle_5-30-2001" xfId="1048"/>
    <cellStyle name="_TableText" xfId="1049"/>
    <cellStyle name="_北仑土地汇总" xfId="1050"/>
    <cellStyle name="_电厂三张主表" xfId="1051"/>
    <cellStyle name="Currency$[0]" xfId="1052"/>
    <cellStyle name="_电信项目资产评估调查表06.4.30（收益法）-信息公司" xfId="1053"/>
    <cellStyle name="_东兴热电评估汇总表" xfId="1054"/>
    <cellStyle name="_房屋建筑评估申报表" xfId="1055"/>
    <cellStyle name="Percent[0]" xfId="1056"/>
    <cellStyle name="_非电力业务收益法申报表" xfId="1057"/>
    <cellStyle name="_新准则评估明细表" xfId="1058"/>
    <cellStyle name="_福建收入成本预测" xfId="1059"/>
    <cellStyle name="常规 11" xfId="1060"/>
    <cellStyle name="_附表1-资产评估成本法申报表0630" xfId="1061"/>
    <cellStyle name="_附件1：审计评估联合申报明细表" xfId="1062"/>
    <cellStyle name="_附件3：收益法申报表（煤炭行业）" xfId="1063"/>
    <cellStyle name="_副本PBC-liab &amp; equity-II" xfId="1064"/>
    <cellStyle name="_估值(DCF)尽职调查预测表(收益法)xin7.23" xfId="1065"/>
    <cellStyle name="KPMG Heading 3" xfId="1066"/>
    <cellStyle name="_固定资产评估明细表" xfId="1067"/>
    <cellStyle name="_广西新天德--收益法预测表" xfId="1068"/>
    <cellStyle name="_国电双辽发电厂1017（按原来模型）" xfId="1069"/>
    <cellStyle name="_国电双辽发电厂1019(feng)调整一年内到期长期借款" xfId="1070"/>
    <cellStyle name="_国电双辽发电公司1011" xfId="1071"/>
    <cellStyle name="_国电双辽发电公司1020(定)" xfId="1072"/>
    <cellStyle name="_国旅合并现金流（抵消后）" xfId="1073"/>
    <cellStyle name="_海航集团--航空公司评估表格(填表版）1" xfId="1074"/>
    <cellStyle name="_海南收入成本预测" xfId="1075"/>
    <cellStyle name="Moneda_10 AVERIAS MASIVAS + ANT" xfId="1076"/>
    <cellStyle name="_合并（武汉双鹤）" xfId="1077"/>
    <cellStyle name="百分比 9" xfId="1078"/>
    <cellStyle name="1,000x" xfId="1079"/>
    <cellStyle name="_评估申报表--老版－审计0000" xfId="1080"/>
    <cellStyle name="_评估申报表--老版－审计0000_04-雷沃动力收益法评估表2008-06(dxz)" xfId="1081"/>
    <cellStyle name="_评估申报表--老版－审计0000_Book1" xfId="1082"/>
    <cellStyle name="entry" xfId="1083"/>
    <cellStyle name="_评估申报表--老版－审计0000_宝源生物收益法模型表" xfId="1084"/>
    <cellStyle name="常规_连采设备使用报表12-5-20" xfId="1085"/>
    <cellStyle name="_评估申报表--老版－审计0000_宝源生物收益法模型表4-6" xfId="1086"/>
    <cellStyle name="_评估申报表--老版－审计0000_宝源生物收益法评估明细表4-10-1" xfId="1087"/>
    <cellStyle name="_评估申报表--老版－审计0000_宝源生物收益法评估明细表4-6" xfId="1088"/>
    <cellStyle name="_评估申报表--老版－审计0000_常州东芝收益法模型表-Toshiba折现率" xfId="1089"/>
    <cellStyle name="_评估申报表--老版－审计0000_电力企业收益法表格" xfId="1090"/>
    <cellStyle name="_评估申报表--老版－审计0000_收益法模型表" xfId="1091"/>
    <cellStyle name="n_EVP3.01" xfId="1092"/>
    <cellStyle name="_评估申报表--老版－审计0000_收益法模型表1" xfId="1093"/>
    <cellStyle name="_评估申报表--老版－审计0000_特车收益法各种指标" xfId="1094"/>
    <cellStyle name="_评估申报表--老版－审计0000_无风险收益表" xfId="1095"/>
    <cellStyle name="_评估申报表--老版－审计0000_债券收益率" xfId="1096"/>
    <cellStyle name="_评估申报表--老版－审计0000_折现率wind计算模型-火电模型" xfId="1097"/>
    <cellStyle name="_其他应收款帐龄分析12月份" xfId="1098"/>
    <cellStyle name="_三河成本法1期20060721" xfId="1099"/>
    <cellStyle name="Accent6 - 60%" xfId="1100"/>
    <cellStyle name="_三九集团收益法调查表（2006年9月）" xfId="1101"/>
    <cellStyle name="_三九集团收益法调查表2006三九医贸1103" xfId="1102"/>
    <cellStyle name="KPMG Heading 2" xfId="1103"/>
    <cellStyle name="_上市公司名单" xfId="1104"/>
    <cellStyle name="_设计公司" xfId="1105"/>
    <cellStyle name="_深南玻价值估计070319下午(深南玻收益率只考虑长期债务)" xfId="1106"/>
    <cellStyle name="_深圳赤湾胜宝旺工程有限公司现金流模型预测0806(5)" xfId="1107"/>
    <cellStyle name="pcent" xfId="1108"/>
    <cellStyle name="_审定报表(初稿）OK" xfId="1109"/>
    <cellStyle name="_审计评估联合申报明细表－GG" xfId="1110"/>
    <cellStyle name="_审计调查表.V3" xfId="1111"/>
    <cellStyle name="_审计调整汇总-外高桥 9-1" xfId="1112"/>
    <cellStyle name="_石嘴山一电收益法计算表" xfId="1113"/>
    <cellStyle name="_时代电气本部资产评估申报表    （成本1" xfId="1114"/>
    <cellStyle name="_试算-新钢钒收益表(11.16)" xfId="1115"/>
    <cellStyle name="_收益法计算表" xfId="1116"/>
    <cellStyle name="_收益法评估预测表8.22" xfId="1117"/>
    <cellStyle name="_收益预测表（正龙煤业）" xfId="1118"/>
    <cellStyle name="_书刊提成差价明细表-美术社" xfId="1119"/>
    <cellStyle name="_四川通建本部" xfId="1120"/>
    <cellStyle name="_图书存货评估表" xfId="1121"/>
    <cellStyle name="_外高桥收益预测表" xfId="1122"/>
    <cellStyle name="_文函专递0211-施工企业调查表（附件）" xfId="1123"/>
    <cellStyle name="_五凌电力现金流计算表20060916" xfId="1124"/>
    <cellStyle name="_新准则收益法调查表（庐山旅游公司）" xfId="1125"/>
    <cellStyle name="Output Line Items" xfId="1126"/>
    <cellStyle name="_雅安三九中药材科技产业化有限公司收益法调查表（2006年9月）" xfId="1127"/>
    <cellStyle name="_烟台渤海轮渡现金流预测061121下午" xfId="1128"/>
    <cellStyle name="subhead" xfId="1129"/>
    <cellStyle name="_一重股份成本法评估表0630" xfId="1130"/>
    <cellStyle name="_一重股份收益法630-2" xfId="1131"/>
    <cellStyle name="_医股合并口径现金流预测1217（调整9-12月）" xfId="1132"/>
    <cellStyle name="Text Indent A" xfId="1133"/>
    <cellStyle name="_营销公司电信项目资产评估调查表改版（收益法）-营销公司2006.4.30" xfId="1134"/>
    <cellStyle name="_永城煤电土地评估申报表" xfId="1135"/>
    <cellStyle name="section" xfId="1136"/>
    <cellStyle name="_折线系数" xfId="1137"/>
    <cellStyle name="_浙江收入成本预测" xfId="1138"/>
    <cellStyle name="_指令11(附件：电信实业调查表(补充财务" xfId="1139"/>
    <cellStyle name="_中联第一部分  资产评估申报表（收益法）" xfId="1140"/>
    <cellStyle name="_宗申现金流预测060723" xfId="1141"/>
    <cellStyle name="_总体：财务数据长期投资情况统计表" xfId="1142"/>
    <cellStyle name="{Comma [0]}" xfId="1143"/>
    <cellStyle name="{Comma}" xfId="1144"/>
    <cellStyle name="{Date}" xfId="1145"/>
    <cellStyle name="per.style" xfId="1146"/>
    <cellStyle name="{Month}" xfId="1147"/>
    <cellStyle name="{Percent}" xfId="1148"/>
    <cellStyle name="常规 2 4" xfId="1149"/>
    <cellStyle name="{Thousand [0]}" xfId="1150"/>
    <cellStyle name="{Thousand}" xfId="1151"/>
    <cellStyle name="£ BP" xfId="1152"/>
    <cellStyle name="t_GB model V7 0914" xfId="1153"/>
    <cellStyle name="¥ JY" xfId="1154"/>
    <cellStyle name="0" xfId="1155"/>
    <cellStyle name="0,0_x000a__x000a_NA_x000a__x000a_" xfId="1156"/>
    <cellStyle name="0,0_x000d__x000a_NA_x000d__x000a_ 2" xfId="1157"/>
    <cellStyle name="þ_x001d_ðK_x000c_Fý_x001b__x000d_9ýU_x0001_Ð_x0008_¦)_x0007__x0001__x0001_" xfId="1158"/>
    <cellStyle name="0,0_x000d__x000a_NA_x000d__x000a_ 2 2" xfId="1159"/>
    <cellStyle name="0,0_x000d__x000a_NA_x000d__x000a_ 3" xfId="1160"/>
    <cellStyle name="0,0_x000d__x000a_NA_x000d__x000a__常州变压器试算平衡表8-22" xfId="1161"/>
    <cellStyle name="0.00%" xfId="1162"/>
    <cellStyle name="00" xfId="1163"/>
    <cellStyle name="1,000" xfId="1164"/>
    <cellStyle name="1,comma" xfId="1165"/>
    <cellStyle name="10" xfId="1166"/>
    <cellStyle name="14" xfId="1167"/>
    <cellStyle name="18" xfId="1168"/>
    <cellStyle name="24" xfId="1169"/>
    <cellStyle name="3?1?_REF" xfId="1170"/>
    <cellStyle name="3￡1?_REFF" xfId="1171"/>
    <cellStyle name="³£¹æ_Conso.new4" xfId="1172"/>
    <cellStyle name="6mal" xfId="1173"/>
    <cellStyle name="9" xfId="1174"/>
    <cellStyle name="99/12/31" xfId="1175"/>
    <cellStyle name="aa" xfId="1176"/>
    <cellStyle name="AA FRAME" xfId="1177"/>
    <cellStyle name="InputBlueFont" xfId="1178"/>
    <cellStyle name="AA INITIALS" xfId="1179"/>
    <cellStyle name="AA INPUT" xfId="1180"/>
    <cellStyle name="AA NUMBER" xfId="1181"/>
    <cellStyle name="s" xfId="1182"/>
    <cellStyle name="AA SHADE" xfId="1183"/>
    <cellStyle name="ShOut" xfId="1184"/>
    <cellStyle name="Accent1" xfId="1185"/>
    <cellStyle name="Accent1 - 20%" xfId="1186"/>
    <cellStyle name="Accent1 - 40%" xfId="1187"/>
    <cellStyle name="Accent1 - 60%" xfId="1188"/>
    <cellStyle name="Accent2" xfId="1189"/>
    <cellStyle name="Accent2 - 60%" xfId="1190"/>
    <cellStyle name="Accent3" xfId="1191"/>
    <cellStyle name="Accent3 - 20%" xfId="1192"/>
    <cellStyle name="Accent3 - 40%" xfId="1193"/>
    <cellStyle name="Accent4" xfId="1194"/>
    <cellStyle name="Accent4 - 20%" xfId="1195"/>
    <cellStyle name="Accent4 - 40%" xfId="1196"/>
    <cellStyle name="Accent4 - 60%" xfId="1197"/>
    <cellStyle name="Accent5" xfId="1198"/>
    <cellStyle name="Accent5 - 40%" xfId="1199"/>
    <cellStyle name="Accent5 - 60%" xfId="1200"/>
    <cellStyle name="Accent6" xfId="1201"/>
    <cellStyle name="Accent6 - 20%" xfId="1202"/>
    <cellStyle name="accounting" xfId="1203"/>
    <cellStyle name="args.style" xfId="1204"/>
    <cellStyle name="background" xfId="1205"/>
    <cellStyle name="Date Short" xfId="1206"/>
    <cellStyle name="bl" xfId="1207"/>
    <cellStyle name="blank" xfId="1208"/>
    <cellStyle name="Blue" xfId="1209"/>
    <cellStyle name="Bold/Border" xfId="1210"/>
    <cellStyle name="Border" xfId="1211"/>
    <cellStyle name="Border Heavy" xfId="1212"/>
    <cellStyle name="Border Thin" xfId="1213"/>
    <cellStyle name="Bullet" xfId="1214"/>
    <cellStyle name="千位分隔 2 3" xfId="1215"/>
    <cellStyle name="c" xfId="1216"/>
    <cellStyle name="c_1028ERP明细估值(DCF)尽职调查表(金嗓子)" xfId="1217"/>
    <cellStyle name="c_EVP3.01" xfId="1218"/>
    <cellStyle name="c_GB MODEL 083103 PRC  V3 w product mix change" xfId="1219"/>
    <cellStyle name="c_GB model V7 0914" xfId="1220"/>
    <cellStyle name="c_GB model V7 0921" xfId="1221"/>
    <cellStyle name="c_铝厂" xfId="1222"/>
    <cellStyle name="c_铝厂现金流1125" xfId="1223"/>
    <cellStyle name="c_现金流" xfId="1224"/>
    <cellStyle name="差_2010年固定资产" xfId="1225"/>
    <cellStyle name="calc" xfId="1226"/>
    <cellStyle name="Calc Currency (0) 2" xfId="1227"/>
    <cellStyle name="Calc Currency (2)" xfId="1228"/>
    <cellStyle name="Calc Percent (0)" xfId="1229"/>
    <cellStyle name="Calc Percent (1)" xfId="1230"/>
    <cellStyle name="F5" xfId="1231"/>
    <cellStyle name="Calc Percent (2)" xfId="1232"/>
    <cellStyle name="Calc Units (0)" xfId="1233"/>
    <cellStyle name="Calc Units (1)" xfId="1234"/>
    <cellStyle name="Calc Units (2)" xfId="1235"/>
    <cellStyle name="calculated" xfId="1236"/>
    <cellStyle name="category" xfId="1237"/>
    <cellStyle name="Centered Heading" xfId="1238"/>
    <cellStyle name="claire" xfId="1239"/>
    <cellStyle name="差_收益法模型表1" xfId="1240"/>
    <cellStyle name="Code" xfId="1241"/>
    <cellStyle name="Col Heads" xfId="1242"/>
    <cellStyle name="Collegamento ipertestuale" xfId="1243"/>
    <cellStyle name="Column_Title" xfId="1244"/>
    <cellStyle name="하이퍼링크_000727 IMT-2000 시설투자물량(4210) 4FA고려 필요 " xfId="1245"/>
    <cellStyle name="Comma  - Style2" xfId="1246"/>
    <cellStyle name="Comma  - Style3" xfId="1247"/>
    <cellStyle name="Comma  - Style5" xfId="1248"/>
    <cellStyle name="Comma  - Style6" xfId="1249"/>
    <cellStyle name="Comma  - Style7" xfId="1250"/>
    <cellStyle name="Comma  - Style8" xfId="1251"/>
    <cellStyle name="Comma [00]" xfId="1252"/>
    <cellStyle name="百分比 7" xfId="1253"/>
    <cellStyle name="Comma 2" xfId="1254"/>
    <cellStyle name="comma zerodec" xfId="1255"/>
    <cellStyle name="Comma,0" xfId="1256"/>
    <cellStyle name="PrePop Units (0)" xfId="1257"/>
    <cellStyle name="Comma,1" xfId="1258"/>
    <cellStyle name="Comma,2" xfId="1259"/>
    <cellStyle name="Comma[0]" xfId="1260"/>
    <cellStyle name="Comma[2]" xfId="1261"/>
    <cellStyle name="multiple" xfId="1262"/>
    <cellStyle name="Comma0 - Style1" xfId="1263"/>
    <cellStyle name="Comma1 - Modelo2" xfId="1264"/>
    <cellStyle name="Comma1 - Style2" xfId="1265"/>
    <cellStyle name="comma-d" xfId="1266"/>
    <cellStyle name="Copied" xfId="1267"/>
    <cellStyle name="COST1" xfId="1268"/>
    <cellStyle name="cr" xfId="1269"/>
    <cellStyle name="cu" xfId="1270"/>
    <cellStyle name="result" xfId="1271"/>
    <cellStyle name="Currency $" xfId="1272"/>
    <cellStyle name="Currency [00]" xfId="1273"/>
    <cellStyle name="Currency [2]" xfId="1274"/>
    <cellStyle name="Currency$[2]" xfId="1275"/>
    <cellStyle name="Currency,0" xfId="1276"/>
    <cellStyle name="Currency,2" xfId="1277"/>
    <cellStyle name="Currency[2]" xfId="1278"/>
    <cellStyle name="Currency\[0]" xfId="1279"/>
    <cellStyle name="Currency0" xfId="1280"/>
    <cellStyle name="Currency1" xfId="1281"/>
    <cellStyle name="千位分隔 2 4" xfId="1282"/>
    <cellStyle name="Input [yellow]" xfId="1283"/>
    <cellStyle name="d" xfId="1284"/>
    <cellStyle name="d." xfId="1285"/>
    <cellStyle name="一般_2004年油库会计报表" xfId="1286"/>
    <cellStyle name="d1" xfId="1287"/>
    <cellStyle name="d2" xfId="1288"/>
    <cellStyle name="d3" xfId="1289"/>
    <cellStyle name="data" xfId="1290"/>
    <cellStyle name="normal1$" xfId="1291"/>
    <cellStyle name="Date" xfId="1292"/>
    <cellStyle name="Date [mmm-yy]" xfId="1293"/>
    <cellStyle name="Date_04年公司预算汇总表0323-final" xfId="1294"/>
    <cellStyle name="datetime" xfId="1295"/>
    <cellStyle name="default" xfId="1296"/>
    <cellStyle name="Fijo" xfId="1297"/>
    <cellStyle name="Dezimal [0]_laroux" xfId="1298"/>
    <cellStyle name="Dezimal_laroux" xfId="1299"/>
    <cellStyle name="Dia" xfId="1300"/>
    <cellStyle name="Dollar (zero dec)" xfId="1301"/>
    <cellStyle name="DQ" xfId="1302"/>
    <cellStyle name="du" xfId="1303"/>
    <cellStyle name="E&amp;Y House" xfId="1304"/>
    <cellStyle name="Encabez2" xfId="1305"/>
    <cellStyle name="Enter Currency (0)" xfId="1306"/>
    <cellStyle name="Enter Units (0)" xfId="1307"/>
    <cellStyle name="Enter Units (1)" xfId="1308"/>
    <cellStyle name="Entered" xfId="1309"/>
    <cellStyle name="entry box" xfId="1310"/>
    <cellStyle name="EPS" xfId="1311"/>
    <cellStyle name="Euro" xfId="1312"/>
    <cellStyle name="e鯪9Y_x000b_" xfId="1313"/>
    <cellStyle name="e鯪9Y_x000b_ 2" xfId="1314"/>
    <cellStyle name="F3" xfId="1315"/>
    <cellStyle name="好_宝源生物收益法评估明细表4-10-1" xfId="1316"/>
    <cellStyle name="F8" xfId="1317"/>
    <cellStyle name="Financiero" xfId="1318"/>
    <cellStyle name="Followed Hyperlink" xfId="1319"/>
    <cellStyle name="Format Number Column" xfId="1320"/>
    <cellStyle name="gcd" xfId="1321"/>
    <cellStyle name="Valuta_1FIX, page 2" xfId="1322"/>
    <cellStyle name="Grey" xfId="1323"/>
    <cellStyle name="hard no." xfId="1324"/>
    <cellStyle name="Hardcoded 0" xfId="1325"/>
    <cellStyle name="HEADER" xfId="1326"/>
    <cellStyle name="Header 2" xfId="1327"/>
    <cellStyle name="Heading" xfId="1328"/>
    <cellStyle name="Heading No Underline" xfId="1329"/>
    <cellStyle name="HEADING1" xfId="1330"/>
    <cellStyle name="HEADING2" xfId="1331"/>
    <cellStyle name="Hide" xfId="1332"/>
    <cellStyle name="Hipervínculo" xfId="1333"/>
    <cellStyle name="Hipervínculo visitado" xfId="1334"/>
    <cellStyle name="Hipervínculo_固定资产清单" xfId="1335"/>
    <cellStyle name="Hyperlink" xfId="1336"/>
    <cellStyle name="Input" xfId="1337"/>
    <cellStyle name="Input (%)" xfId="1338"/>
    <cellStyle name="Input (No)" xfId="1339"/>
    <cellStyle name="Input Cells" xfId="1340"/>
    <cellStyle name="Input_financial model2004.8.3" xfId="1341"/>
    <cellStyle name="InputArea" xfId="1342"/>
    <cellStyle name="KPMG Heading 1" xfId="1343"/>
    <cellStyle name="KPMG Heading 4" xfId="1344"/>
    <cellStyle name="KPMG Normal" xfId="1345"/>
    <cellStyle name="KPMG Normal Text" xfId="1346"/>
    <cellStyle name="烹拳 [0]_1202" xfId="1347"/>
    <cellStyle name="label" xfId="1348"/>
    <cellStyle name="left" xfId="1349"/>
    <cellStyle name="Lines Fill" xfId="1350"/>
    <cellStyle name="Link Currency (2)" xfId="1351"/>
    <cellStyle name="Link Units (2)" xfId="1352"/>
    <cellStyle name="Linked Cells" xfId="1353"/>
    <cellStyle name="main_input" xfId="1354"/>
    <cellStyle name="Millares [0]_10 AVERIAS MASIVAS + ANT" xfId="1355"/>
    <cellStyle name="Milliers [0]_!!!GO" xfId="1356"/>
    <cellStyle name="Milliers_!!!GO" xfId="1357"/>
    <cellStyle name="昗弨_!!!GO" xfId="1358"/>
    <cellStyle name="Moeda [0]_car" xfId="1359"/>
    <cellStyle name="Moeda_car" xfId="1360"/>
    <cellStyle name="Moneda [0]_10 AVERIAS MASIVAS + ANT" xfId="1361"/>
    <cellStyle name="Monétaire [0]_!!!GO" xfId="1362"/>
    <cellStyle name="Monétaire_!!!GO" xfId="1363"/>
    <cellStyle name="Mon閠aire [0]_!!!GO" xfId="1364"/>
    <cellStyle name="Mon閠aire_!!!GO" xfId="1365"/>
    <cellStyle name="n" xfId="1366"/>
    <cellStyle name="n_1028ERP明细估值(DCF)尽职调查表(金嗓子)" xfId="1367"/>
    <cellStyle name="n_GB MODEL 082803 V1" xfId="1368"/>
    <cellStyle name="n_GB MODEL 083103 PRC  V3 w product mix change" xfId="1369"/>
    <cellStyle name="n_GB model V5.2 0914" xfId="1370"/>
    <cellStyle name="n_GB model V7 0921" xfId="1371"/>
    <cellStyle name="n_铝厂" xfId="1372"/>
    <cellStyle name="n_铝厂现金流1122B" xfId="1373"/>
    <cellStyle name="n_铝厂现金流1125" xfId="1374"/>
    <cellStyle name="n_现金流" xfId="1375"/>
    <cellStyle name="New Times Roman" xfId="1376"/>
    <cellStyle name="Next holiday" xfId="1377"/>
    <cellStyle name="no dec" xfId="1378"/>
    <cellStyle name="Non défini" xfId="1379"/>
    <cellStyle name="nonmultiple" xfId="1380"/>
    <cellStyle name="Normal - Style1" xfId="1381"/>
    <cellStyle name="Normal - Style1 2" xfId="1382"/>
    <cellStyle name="Normal (£m)" xfId="1383"/>
    <cellStyle name="Normal (No)" xfId="1384"/>
    <cellStyle name="Normal (x)" xfId="1385"/>
    <cellStyle name="Normal 2" xfId="1386"/>
    <cellStyle name="t_现金流" xfId="1387"/>
    <cellStyle name="Normal$" xfId="1388"/>
    <cellStyle name="好_常州东芝收益法模型表-Toshiba折现率" xfId="1389"/>
    <cellStyle name="normal1" xfId="1390"/>
    <cellStyle name="normal12" xfId="1391"/>
    <cellStyle name="Œ…‹æØ‚è [0.00]_Region Orders (2)" xfId="1392"/>
    <cellStyle name="Œ…‹æØ‚è_Region Orders (2)" xfId="1393"/>
    <cellStyle name="Output Column Headings" xfId="1394"/>
    <cellStyle name="Output Report Heading" xfId="1395"/>
    <cellStyle name="Output Report Title" xfId="1396"/>
    <cellStyle name="P" xfId="1397"/>
    <cellStyle name="Page Heading Large" xfId="1398"/>
    <cellStyle name="Page Heading Small" xfId="1399"/>
    <cellStyle name="Patterna" xfId="1400"/>
    <cellStyle name="pc1" xfId="1401"/>
    <cellStyle name="Percent (0)" xfId="1402"/>
    <cellStyle name="Percent [0%]" xfId="1403"/>
    <cellStyle name="Percent [0.00%]" xfId="1404"/>
    <cellStyle name="Percent [0]" xfId="1405"/>
    <cellStyle name="Percent [00]" xfId="1406"/>
    <cellStyle name="Percent [2]" xfId="1407"/>
    <cellStyle name="Percent Hard" xfId="1408"/>
    <cellStyle name="Percent1" xfId="1409"/>
    <cellStyle name="percentr" xfId="1410"/>
    <cellStyle name="样式 1" xfId="1411"/>
    <cellStyle name="Prefilled" xfId="1412"/>
    <cellStyle name="强调 1" xfId="1413"/>
    <cellStyle name="똿뗦먛귟 [0.00]_PRODUCT DETAIL Q1" xfId="1414"/>
    <cellStyle name="PrePop Currency (0)" xfId="1415"/>
    <cellStyle name="PrePop Currency (2)" xfId="1416"/>
    <cellStyle name="PrePop Units (1)" xfId="1417"/>
    <cellStyle name="PrePop Units (2)" xfId="1418"/>
    <cellStyle name="price" xfId="1419"/>
    <cellStyle name="pricing" xfId="1420"/>
    <cellStyle name="PSChar" xfId="1421"/>
    <cellStyle name="PSDate" xfId="1422"/>
    <cellStyle name="PSDec" xfId="1423"/>
    <cellStyle name="PSHeading" xfId="1424"/>
    <cellStyle name="PSInt" xfId="1425"/>
    <cellStyle name="PSSpacer" xfId="1426"/>
    <cellStyle name="RangeBelow" xfId="1427"/>
    <cellStyle name="Rates" xfId="1428"/>
    <cellStyle name="Ratio" xfId="1429"/>
    <cellStyle name="realtime" xfId="1430"/>
    <cellStyle name="通貨 [0.00]_１１月価格表" xfId="1431"/>
    <cellStyle name="revised" xfId="1432"/>
    <cellStyle name="revised 2" xfId="1433"/>
    <cellStyle name="RevList" xfId="1434"/>
    <cellStyle name="row_def_array" xfId="1435"/>
    <cellStyle name="rt" xfId="1436"/>
    <cellStyle name="s]_x000d__x000a_load=_x000d__x000a_run=_x000d__x000a_NullPort=None_x000d__x000a_device=HP LaserJet 4 Plus,HPPCL5MS,LPT1:_x000d__x000a__x000d__x000a_[Desktop]_x000d__x000a_Wallpaper=(无)_x000d__x000a_TileWallpaper=0_x000d_" xfId="1437"/>
    <cellStyle name="s]_x000d__x000a_spooler=yes_x000d__x000a_load=mbtn.exe_x000d__x000a_run=_x000d__x000a_Beep=yes_x000d__x000a_NullPort=None_x000d__x000a_BorderWidth=1_x000d__x000a_CursorBlinkRate=522_x000d__x000a_DoubleClickSpeed=740" xfId="1438"/>
    <cellStyle name="s_Design Yield" xfId="1439"/>
    <cellStyle name="s_RRC" xfId="1440"/>
    <cellStyle name="Shaded" xfId="1441"/>
    <cellStyle name="好_力源收益法表定稿（赵总改）" xfId="1442"/>
    <cellStyle name="Sheet Head" xfId="1443"/>
    <cellStyle name="好_电力企业收益法表格" xfId="1444"/>
    <cellStyle name="SOR" xfId="1445"/>
    <cellStyle name="Special" xfId="1446"/>
    <cellStyle name="sstot" xfId="1447"/>
    <cellStyle name="Standard_AREAS" xfId="1448"/>
    <cellStyle name="static" xfId="1449"/>
    <cellStyle name="STYL1 - Style1" xfId="1450"/>
    <cellStyle name="常规 18" xfId="1451"/>
    <cellStyle name="style" xfId="1452"/>
    <cellStyle name="Style 1" xfId="1453"/>
    <cellStyle name="style1" xfId="1454"/>
    <cellStyle name="SubRoutine" xfId="1455"/>
    <cellStyle name="Subtotal" xfId="1456"/>
    <cellStyle name="t" xfId="1457"/>
    <cellStyle name="千位分隔 3 2 2" xfId="1458"/>
    <cellStyle name="t_1028ERP明细估值(DCF)尽职调查表(金嗓子)" xfId="1459"/>
    <cellStyle name="t_GB MODEL 082803 V1" xfId="1460"/>
    <cellStyle name="t_GB MODEL 083103 PRC  V3 w product mix change" xfId="1461"/>
    <cellStyle name="t_GB model V5.2 0914" xfId="1462"/>
    <cellStyle name="t_GB model V7 0921" xfId="1463"/>
    <cellStyle name="t_HVAC Equipment (3)" xfId="1464"/>
    <cellStyle name="t_铝厂" xfId="1465"/>
    <cellStyle name="t_铝厂现金流1125" xfId="1466"/>
    <cellStyle name="Table Col Head" xfId="1467"/>
    <cellStyle name="Table Sub Head" xfId="1468"/>
    <cellStyle name="text" xfId="1469"/>
    <cellStyle name="Text Indent B" xfId="1470"/>
    <cellStyle name="Text Indent C" xfId="1471"/>
    <cellStyle name="Thousands" xfId="1472"/>
    <cellStyle name="差_泰山复合材料有限公司成本法" xfId="1473"/>
    <cellStyle name="title" xfId="1474"/>
    <cellStyle name="Tusental (0)_1FIX, page 2" xfId="1475"/>
    <cellStyle name="Tusental_1FIX, page 2" xfId="1476"/>
    <cellStyle name="好_泰山复合材料有限公司成本法" xfId="1477"/>
    <cellStyle name="u" xfId="1478"/>
    <cellStyle name="u_Matrix" xfId="1479"/>
    <cellStyle name="好_新准则报表－融辉2007-06-20" xfId="1480"/>
    <cellStyle name="u_Module1 (2)" xfId="1481"/>
    <cellStyle name="Unprotect" xfId="1482"/>
    <cellStyle name="Valuta (0)_1FIX, page 2" xfId="1483"/>
    <cellStyle name="wrap" xfId="1484"/>
    <cellStyle name="百分比 2 4 2" xfId="1485"/>
    <cellStyle name="x" xfId="1486"/>
    <cellStyle name="Year" xfId="1487"/>
    <cellStyle name="Zhengnan" xfId="1488"/>
    <cellStyle name="パーセント_laroux" xfId="1489"/>
    <cellStyle name="_PLDT" xfId="1490"/>
    <cellStyle name="_laroux" xfId="1491"/>
    <cellStyle name="だ[0]_PLDT" xfId="1492"/>
    <cellStyle name="だ_PLDT" xfId="1493"/>
    <cellStyle name="だ[0]_Total (2)" xfId="1494"/>
    <cellStyle name="だ_laroux" xfId="1495"/>
    <cellStyle name="む|靃0]_Revenuesy Lr L" xfId="1496"/>
    <cellStyle name="百分比 2" xfId="1497"/>
    <cellStyle name="百分比 2 2" xfId="1498"/>
    <cellStyle name="百分比 2 3" xfId="1499"/>
    <cellStyle name="百分比 3" xfId="1500"/>
    <cellStyle name="百分比 4" xfId="1501"/>
    <cellStyle name="好_上海-收益法12-20" xfId="1502"/>
    <cellStyle name="百分比 5" xfId="1503"/>
    <cellStyle name="桁区切り_１１月価格表" xfId="1504"/>
    <cellStyle name="百分比 6" xfId="1505"/>
    <cellStyle name="百分比 8" xfId="1506"/>
    <cellStyle name="捠壿_!!!GO" xfId="1507"/>
    <cellStyle name="编号" xfId="1508"/>
    <cellStyle name="标题1" xfId="1509"/>
    <cellStyle name="差_常州东芝收益法模型表-Toshiba折现率" xfId="1510"/>
    <cellStyle name="表标题" xfId="1511"/>
    <cellStyle name="部门" xfId="1512"/>
    <cellStyle name="差_04-雷沃动力收益法评估表2008-06(dxz)" xfId="1513"/>
    <cellStyle name="差_Book1" xfId="1514"/>
    <cellStyle name="差_宝源生物收益法模型表" xfId="1515"/>
    <cellStyle name="差_宝源生物收益法模型表4-6" xfId="1516"/>
    <cellStyle name="差_宝源生物收益法评估明细表4-11(正式）" xfId="1517"/>
    <cellStyle name="差_宝源生物收益法评估明细表4-12(正式）" xfId="1518"/>
    <cellStyle name="差_宝源生物收益法评估明细表4-6" xfId="1519"/>
    <cellStyle name="差_不可流通折扣率估算表" xfId="1520"/>
    <cellStyle name="差_常州变压器试算平衡表8-22" xfId="1521"/>
    <cellStyle name="差_电力企业收益法表格" xfId="1522"/>
    <cellStyle name="差_评估明细表（新准则）" xfId="1523"/>
    <cellStyle name="差_评估申报表-潮州远泰0112" xfId="1524"/>
    <cellStyle name="差_上海-收益法12-20" xfId="1525"/>
    <cellStyle name="差_上海所技术评估计算模型" xfId="1526"/>
    <cellStyle name="差_收益法模型表" xfId="1527"/>
    <cellStyle name="差_特车收益法各种指标" xfId="1528"/>
    <cellStyle name="差_无风险收益表" xfId="1529"/>
    <cellStyle name="差_新准则报表－融辉2007-06-20" xfId="1530"/>
    <cellStyle name="差_一重股份收益法630-2" xfId="1531"/>
    <cellStyle name="差_债券收益率" xfId="1532"/>
    <cellStyle name="差_折现率wind计算模型-火电模型" xfId="1533"/>
    <cellStyle name="常规 10 3" xfId="1534"/>
    <cellStyle name="常规 12" xfId="1535"/>
    <cellStyle name="常规 12 2" xfId="1536"/>
    <cellStyle name="常规 12 2 2" xfId="1537"/>
    <cellStyle name="常规 12 2_04-雷沃动力收益法评估表2008-06(dxz)" xfId="1538"/>
    <cellStyle name="常规 12_04-雷沃动力收益法评估表2008-06(dxz)" xfId="1539"/>
    <cellStyle name="常规 13" xfId="1540"/>
    <cellStyle name="常规 14" xfId="1541"/>
    <cellStyle name="常规 20" xfId="1542"/>
    <cellStyle name="常规 15" xfId="1543"/>
    <cellStyle name="常规 15 2" xfId="1544"/>
    <cellStyle name="常规 21" xfId="1545"/>
    <cellStyle name="常规 16" xfId="1546"/>
    <cellStyle name="常规 22" xfId="1547"/>
    <cellStyle name="常规 17" xfId="1548"/>
    <cellStyle name="常规 24" xfId="1549"/>
    <cellStyle name="常规 19" xfId="1550"/>
    <cellStyle name="常规 2" xfId="1551"/>
    <cellStyle name="常规 2 10" xfId="1552"/>
    <cellStyle name="常规 2 11" xfId="1553"/>
    <cellStyle name="常规 2 12" xfId="1554"/>
    <cellStyle name="常规 2 13" xfId="1555"/>
    <cellStyle name="常规 2 14" xfId="1556"/>
    <cellStyle name="常规 2 20" xfId="1557"/>
    <cellStyle name="常规 2 15" xfId="1558"/>
    <cellStyle name="常规 2 21" xfId="1559"/>
    <cellStyle name="常规 2 16" xfId="1560"/>
    <cellStyle name="常规 2 22" xfId="1561"/>
    <cellStyle name="常规 2 17" xfId="1562"/>
    <cellStyle name="常规 2 23" xfId="1563"/>
    <cellStyle name="常规 2 18" xfId="1564"/>
    <cellStyle name="常规 2 24" xfId="1565"/>
    <cellStyle name="常规 2 19" xfId="1566"/>
    <cellStyle name="常规 2 2" xfId="1567"/>
    <cellStyle name="常规 2 2 5" xfId="1568"/>
    <cellStyle name="常规 2 30" xfId="1569"/>
    <cellStyle name="常规 2 25" xfId="1570"/>
    <cellStyle name="好_2010年固定资产" xfId="1571"/>
    <cellStyle name="常规 2 31" xfId="1572"/>
    <cellStyle name="常规 2 26" xfId="1573"/>
    <cellStyle name="常规 2 32" xfId="1574"/>
    <cellStyle name="常规 2 27" xfId="1575"/>
    <cellStyle name="常规 2 3" xfId="1576"/>
    <cellStyle name="常规 2 5" xfId="1577"/>
    <cellStyle name="常规 2 6" xfId="1578"/>
    <cellStyle name="常规 2 7" xfId="1579"/>
    <cellStyle name="常规 2 9" xfId="1580"/>
    <cellStyle name="常规 3" xfId="1581"/>
    <cellStyle name="常规 3 2 2" xfId="1582"/>
    <cellStyle name="常规 3 3" xfId="1583"/>
    <cellStyle name="常规 3_04-雷沃动力收益法评估表2008-06(dxz)" xfId="1584"/>
    <cellStyle name="常规 4" xfId="1585"/>
    <cellStyle name="常规 4 2" xfId="1586"/>
    <cellStyle name="常规 4 3" xfId="1587"/>
    <cellStyle name="常规 5" xfId="1588"/>
    <cellStyle name="常规 5 12" xfId="1589"/>
    <cellStyle name="常规 5 2" xfId="1590"/>
    <cellStyle name="常规 6" xfId="1591"/>
    <cellStyle name="常规 7" xfId="1592"/>
    <cellStyle name="常规 8" xfId="1593"/>
    <cellStyle name="常规 9" xfId="1594"/>
    <cellStyle name="常规 93" xfId="1595"/>
    <cellStyle name="常规_20120220 设备使用月报 " xfId="1596"/>
    <cellStyle name="常规_20120520 综连采设备使用月报 " xfId="1597"/>
    <cellStyle name="常规_3--设备及交通工具评估表" xfId="1598"/>
    <cellStyle name="常规_Book1" xfId="1599"/>
    <cellStyle name="常规_Sheet1" xfId="1600"/>
    <cellStyle name="常规_存货" xfId="1601"/>
    <cellStyle name="常规_基本情况" xfId="1602"/>
    <cellStyle name="常规_佳通评估明细表(成本法)" xfId="1603"/>
    <cellStyle name="常规_龙东井巷评估表" xfId="1604"/>
    <cellStyle name="常规_评估空白套表1" xfId="1605"/>
    <cellStyle name="常规_评估明细表太原12-11" xfId="1606"/>
    <cellStyle name="똿뗦먛귟_PRODUCT DETAIL Q1" xfId="1607"/>
    <cellStyle name="常规_神东历年设备使用情况统计（综连采）20110414" xfId="1608"/>
    <cellStyle name="常规_往来核对附表" xfId="1609"/>
    <cellStyle name="样式 2" xfId="1610"/>
    <cellStyle name="常规_在建电厂资产申报表（三河）" xfId="1611"/>
    <cellStyle name="超级链接_02-06宝山" xfId="1612"/>
    <cellStyle name="超链接 2" xfId="1613"/>
    <cellStyle name="超链接 2 10" xfId="1614"/>
    <cellStyle name="超链接 3" xfId="1615"/>
    <cellStyle name="超链接 5" xfId="1616"/>
    <cellStyle name="分级显示行_1_10--2其他收费权测算表" xfId="1617"/>
    <cellStyle name="分级显示列_1_Book1" xfId="1618"/>
    <cellStyle name="公司标准表" xfId="1619"/>
    <cellStyle name="公司标准表 2" xfId="1620"/>
    <cellStyle name="好_Book1" xfId="1621"/>
    <cellStyle name="好_Sheet5" xfId="1622"/>
    <cellStyle name="好_宝源生物收益法模型表" xfId="1623"/>
    <cellStyle name="好_宝源生物收益法评估明细表4-11(正式）" xfId="1624"/>
    <cellStyle name="好_宝源生物收益法评估明细表4-12(正式）" xfId="1625"/>
    <cellStyle name="好_宝源生物收益法评估明细表4-6" xfId="1626"/>
    <cellStyle name="好_不可流通折扣率估算表" xfId="1627"/>
    <cellStyle name="好_常州变压器试算平衡表8-22" xfId="1628"/>
    <cellStyle name="好_江苏方天成本法评估申报表（正式）" xfId="1629"/>
    <cellStyle name="好_评估明细表（新准则）" xfId="1630"/>
    <cellStyle name="好_评估申报表-潮州远泰0112" xfId="1631"/>
    <cellStyle name="好_上海所技术评估计算模型" xfId="1632"/>
    <cellStyle name="好_收益法模型表" xfId="1633"/>
    <cellStyle name="好_收益法模型表1" xfId="1634"/>
    <cellStyle name="好_特车收益法各种指标" xfId="1635"/>
    <cellStyle name="好_无风险收益表" xfId="1636"/>
    <cellStyle name="好_一重股份收益法630-2" xfId="1637"/>
    <cellStyle name="好_债券收益率" xfId="1638"/>
    <cellStyle name="好_折现率wind计算模型-火电模型" xfId="1639"/>
    <cellStyle name="千位分隔 3 2" xfId="1640"/>
    <cellStyle name="好_折现率计算模型" xfId="1641"/>
    <cellStyle name="货币 2" xfId="1642"/>
    <cellStyle name="货币 2 2" xfId="1643"/>
    <cellStyle name="货币 3" xfId="1644"/>
    <cellStyle name="货币 4" xfId="1645"/>
    <cellStyle name="貨幣 [0]_Equipment Model 0605" xfId="1646"/>
    <cellStyle name="借出原因" xfId="1647"/>
    <cellStyle name="霓付 [0]_1202" xfId="1648"/>
    <cellStyle name="烹拳_1202" xfId="1649"/>
    <cellStyle name="砯刽 [0]_PLDT" xfId="1650"/>
    <cellStyle name="砯刽_PLDT" xfId="1651"/>
    <cellStyle name="普通_附19_minxi98114" xfId="1652"/>
    <cellStyle name="千分位[0]_ 白土" xfId="1653"/>
    <cellStyle name="千位[0]_ 方正PC" xfId="1654"/>
    <cellStyle name="千位_ 方正PC" xfId="1655"/>
    <cellStyle name="千位分隔 10" xfId="1656"/>
    <cellStyle name="千位分隔 11" xfId="1657"/>
    <cellStyle name="千位分隔 12" xfId="1658"/>
    <cellStyle name="千位分隔 17" xfId="1659"/>
    <cellStyle name="千位分隔 17 2" xfId="1660"/>
    <cellStyle name="千位分隔 17 2 2" xfId="1661"/>
    <cellStyle name="千位分隔 2" xfId="1662"/>
    <cellStyle name="千位分隔 2 2 2" xfId="1663"/>
    <cellStyle name="千位分隔 3" xfId="1664"/>
    <cellStyle name="千位分隔 3 2 3" xfId="1665"/>
    <cellStyle name="千位分隔 3 3" xfId="1666"/>
    <cellStyle name="千位分隔 4" xfId="1667"/>
    <cellStyle name="千位分隔 5" xfId="1668"/>
    <cellStyle name="千位分隔 6" xfId="1669"/>
    <cellStyle name="千位分隔 6 2" xfId="1670"/>
    <cellStyle name="千位分隔 7" xfId="1671"/>
    <cellStyle name="千位分隔 7 2 2" xfId="1672"/>
    <cellStyle name="千位分隔 8" xfId="1673"/>
    <cellStyle name="千位分隔 9" xfId="1674"/>
    <cellStyle name="千位分隔[0] 4" xfId="1675"/>
    <cellStyle name="钎霖_(沥焊何巩)岿喊牢盔拌裙" xfId="1676"/>
    <cellStyle name="强调 3" xfId="1677"/>
    <cellStyle name="日期" xfId="1678"/>
    <cellStyle name="商品名称" xfId="1679"/>
    <cellStyle name="通貨_１１月価格表" xfId="1680"/>
    <cellStyle name="样式 1 2" xfId="1681"/>
    <cellStyle name="样式 1 3" xfId="1682"/>
    <cellStyle name="样式 3" xfId="1683"/>
    <cellStyle name="믅됞_PRODUCT DETAIL Q1" xfId="1684"/>
    <cellStyle name="寘嬫愗傝 [0.00]_!!!GO" xfId="1685"/>
    <cellStyle name="资产" xfId="1686"/>
    <cellStyle name="뷭?_BOOKSHIP" xfId="1687"/>
    <cellStyle name="콤마 [0]_#6기본예산 " xfId="1688"/>
    <cellStyle name="콤마_#6기본예산 " xfId="1689"/>
    <cellStyle name="통화 [0]_#6기본예산 " xfId="1690"/>
    <cellStyle name="통화_#6기본예산 " xfId="1691"/>
    <cellStyle name="표준_#6기본예산 " xfId="1692"/>
  </cellStyles>
  <dxfs count="1">
    <dxf>
      <font>
        <color rgb="FF9C0006"/>
      </font>
      <fill>
        <patternFill patternType="solid">
          <bgColor rgb="FFFFC7CE"/>
        </patternFill>
      </fill>
    </dxf>
  </dxfs>
  <tableStyles count="0" defaultTableStyle="TableStyleMedium2" defaultPivotStyle="PivotStyleLight16"/>
  <colors>
    <mruColors>
      <color rgb="0092D05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worksheet" Target="worksheets/sheet99.xml"/><Relationship Id="rId98" Type="http://schemas.openxmlformats.org/officeDocument/2006/relationships/worksheet" Target="worksheets/sheet98.xml"/><Relationship Id="rId97" Type="http://schemas.openxmlformats.org/officeDocument/2006/relationships/worksheet" Target="worksheets/sheet97.xml"/><Relationship Id="rId96" Type="http://schemas.openxmlformats.org/officeDocument/2006/relationships/worksheet" Target="worksheets/sheet96.xml"/><Relationship Id="rId95" Type="http://schemas.openxmlformats.org/officeDocument/2006/relationships/worksheet" Target="worksheets/sheet95.xml"/><Relationship Id="rId94" Type="http://schemas.openxmlformats.org/officeDocument/2006/relationships/worksheet" Target="worksheets/sheet94.xml"/><Relationship Id="rId93" Type="http://schemas.openxmlformats.org/officeDocument/2006/relationships/worksheet" Target="worksheets/sheet93.xml"/><Relationship Id="rId92" Type="http://schemas.openxmlformats.org/officeDocument/2006/relationships/worksheet" Target="worksheets/sheet92.xml"/><Relationship Id="rId91" Type="http://schemas.openxmlformats.org/officeDocument/2006/relationships/worksheet" Target="worksheets/sheet91.xml"/><Relationship Id="rId90" Type="http://schemas.openxmlformats.org/officeDocument/2006/relationships/worksheet" Target="worksheets/sheet90.xml"/><Relationship Id="rId9" Type="http://schemas.openxmlformats.org/officeDocument/2006/relationships/worksheet" Target="worksheets/sheet9.xml"/><Relationship Id="rId89" Type="http://schemas.openxmlformats.org/officeDocument/2006/relationships/worksheet" Target="worksheets/sheet89.xml"/><Relationship Id="rId88" Type="http://schemas.openxmlformats.org/officeDocument/2006/relationships/worksheet" Target="worksheets/sheet88.xml"/><Relationship Id="rId87" Type="http://schemas.openxmlformats.org/officeDocument/2006/relationships/worksheet" Target="worksheets/sheet87.xml"/><Relationship Id="rId86" Type="http://schemas.openxmlformats.org/officeDocument/2006/relationships/worksheet" Target="worksheets/sheet86.xml"/><Relationship Id="rId85" Type="http://schemas.openxmlformats.org/officeDocument/2006/relationships/worksheet" Target="worksheets/sheet85.xml"/><Relationship Id="rId84" Type="http://schemas.openxmlformats.org/officeDocument/2006/relationships/worksheet" Target="worksheets/sheet84.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1" Type="http://schemas.openxmlformats.org/officeDocument/2006/relationships/sharedStrings" Target="sharedStrings.xml"/><Relationship Id="rId110" Type="http://schemas.openxmlformats.org/officeDocument/2006/relationships/styles" Target="styles.xml"/><Relationship Id="rId11" Type="http://schemas.openxmlformats.org/officeDocument/2006/relationships/worksheet" Target="worksheets/sheet11.xml"/><Relationship Id="rId109" Type="http://schemas.openxmlformats.org/officeDocument/2006/relationships/theme" Target="theme/theme1.xml"/><Relationship Id="rId108" Type="http://schemas.openxmlformats.org/officeDocument/2006/relationships/externalLink" Target="externalLinks/externalLink2.xml"/><Relationship Id="rId107" Type="http://schemas.openxmlformats.org/officeDocument/2006/relationships/externalLink" Target="externalLinks/externalLink1.xml"/><Relationship Id="rId106" Type="http://schemas.openxmlformats.org/officeDocument/2006/relationships/worksheet" Target="worksheets/sheet106.xml"/><Relationship Id="rId105" Type="http://schemas.openxmlformats.org/officeDocument/2006/relationships/worksheet" Target="worksheets/sheet105.xml"/><Relationship Id="rId104" Type="http://schemas.openxmlformats.org/officeDocument/2006/relationships/worksheet" Target="worksheets/sheet104.xml"/><Relationship Id="rId103" Type="http://schemas.openxmlformats.org/officeDocument/2006/relationships/worksheet" Target="worksheets/sheet103.xml"/><Relationship Id="rId102" Type="http://schemas.openxmlformats.org/officeDocument/2006/relationships/worksheet" Target="worksheets/sheet102.xml"/><Relationship Id="rId101" Type="http://schemas.openxmlformats.org/officeDocument/2006/relationships/worksheet" Target="worksheets/sheet101.xml"/><Relationship Id="rId100" Type="http://schemas.openxmlformats.org/officeDocument/2006/relationships/worksheet" Target="worksheets/sheet100.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111125</xdr:colOff>
      <xdr:row>3</xdr:row>
      <xdr:rowOff>148166</xdr:rowOff>
    </xdr:from>
    <xdr:to>
      <xdr:col>4</xdr:col>
      <xdr:colOff>113242</xdr:colOff>
      <xdr:row>6</xdr:row>
      <xdr:rowOff>0</xdr:rowOff>
    </xdr:to>
    <xdr:sp>
      <xdr:nvSpPr>
        <xdr:cNvPr id="2" name="TextBox 1"/>
        <xdr:cNvSpPr txBox="1"/>
      </xdr:nvSpPr>
      <xdr:spPr>
        <a:xfrm>
          <a:off x="587375" y="1043305"/>
          <a:ext cx="1849755" cy="509270"/>
        </a:xfrm>
        <a:prstGeom prst="rect">
          <a:avLst/>
        </a:prstGeom>
        <a:solidFill>
          <a:schemeClr val="accent6">
            <a:lumMod val="40000"/>
            <a:lumOff val="60000"/>
          </a:schemeClr>
        </a:solidFill>
        <a:ln w="9525" cmpd="sng">
          <a:solidFill>
            <a:srgbClr val="0070C0"/>
          </a:solidFill>
        </a:ln>
        <a:scene3d>
          <a:camera prst="orthographicFront"/>
          <a:lightRig rig="threePt" dir="t">
            <a:rot lat="0" lon="0" rev="600000"/>
          </a:lightRig>
        </a:scene3d>
        <a:sp3d>
          <a:bevelT w="6350" h="120650"/>
          <a:bevelB w="38100"/>
        </a:sp3d>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zh-CN" altLang="en-US" sz="1200" b="1"/>
            <a:t>第一步</a:t>
          </a:r>
          <a:endParaRPr lang="en-US" altLang="zh-CN" sz="1200" b="1"/>
        </a:p>
        <a:p>
          <a:pPr algn="ctr"/>
          <a:r>
            <a:rPr lang="zh-CN" altLang="en-US" sz="1200" b="1"/>
            <a:t>输入企业原始信息</a:t>
          </a:r>
          <a:endParaRPr lang="zh-CN" altLang="en-US" sz="1200" b="1"/>
        </a:p>
      </xdr:txBody>
    </xdr:sp>
    <xdr:clientData/>
  </xdr:twoCellAnchor>
  <xdr:twoCellAnchor>
    <xdr:from>
      <xdr:col>6</xdr:col>
      <xdr:colOff>135465</xdr:colOff>
      <xdr:row>3</xdr:row>
      <xdr:rowOff>162984</xdr:rowOff>
    </xdr:from>
    <xdr:to>
      <xdr:col>8</xdr:col>
      <xdr:colOff>137583</xdr:colOff>
      <xdr:row>6</xdr:row>
      <xdr:rowOff>0</xdr:rowOff>
    </xdr:to>
    <xdr:sp>
      <xdr:nvSpPr>
        <xdr:cNvPr id="3" name="TextBox 2"/>
        <xdr:cNvSpPr txBox="1"/>
      </xdr:nvSpPr>
      <xdr:spPr>
        <a:xfrm>
          <a:off x="3002280" y="1057910"/>
          <a:ext cx="1849755" cy="494665"/>
        </a:xfrm>
        <a:prstGeom prst="rect">
          <a:avLst/>
        </a:prstGeom>
        <a:solidFill>
          <a:schemeClr val="accent6">
            <a:lumMod val="40000"/>
            <a:lumOff val="60000"/>
          </a:schemeClr>
        </a:solidFill>
        <a:ln w="9525" cmpd="sng">
          <a:solidFill>
            <a:srgbClr val="0070C0"/>
          </a:solidFill>
        </a:ln>
        <a:scene3d>
          <a:camera prst="orthographicFront"/>
          <a:lightRig rig="threePt" dir="t">
            <a:rot lat="0" lon="0" rev="600000"/>
          </a:lightRig>
        </a:scene3d>
        <a:sp3d>
          <a:bevelT w="6350" h="120650"/>
          <a:bevelB w="38100"/>
        </a:sp3d>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zh-CN" altLang="en-US" sz="1200" b="1"/>
            <a:t>第二步</a:t>
          </a:r>
          <a:endParaRPr lang="en-US" altLang="zh-CN" sz="1200" b="1"/>
        </a:p>
        <a:p>
          <a:pPr algn="ctr"/>
          <a:r>
            <a:rPr lang="zh-CN" altLang="en-US" sz="1200" b="1"/>
            <a:t>输入审计调整</a:t>
          </a:r>
          <a:endParaRPr lang="zh-CN" altLang="en-US" sz="1200" b="1"/>
        </a:p>
      </xdr:txBody>
    </xdr:sp>
    <xdr:clientData/>
  </xdr:twoCellAnchor>
  <xdr:twoCellAnchor>
    <xdr:from>
      <xdr:col>10</xdr:col>
      <xdr:colOff>105836</xdr:colOff>
      <xdr:row>3</xdr:row>
      <xdr:rowOff>148168</xdr:rowOff>
    </xdr:from>
    <xdr:to>
      <xdr:col>12</xdr:col>
      <xdr:colOff>107955</xdr:colOff>
      <xdr:row>6</xdr:row>
      <xdr:rowOff>0</xdr:rowOff>
    </xdr:to>
    <xdr:sp>
      <xdr:nvSpPr>
        <xdr:cNvPr id="4" name="TextBox 3"/>
        <xdr:cNvSpPr txBox="1"/>
      </xdr:nvSpPr>
      <xdr:spPr>
        <a:xfrm>
          <a:off x="5363210" y="1043305"/>
          <a:ext cx="1850390" cy="509270"/>
        </a:xfrm>
        <a:prstGeom prst="rect">
          <a:avLst/>
        </a:prstGeom>
        <a:solidFill>
          <a:schemeClr val="accent6">
            <a:lumMod val="40000"/>
            <a:lumOff val="60000"/>
          </a:schemeClr>
        </a:solidFill>
        <a:ln w="9525" cmpd="sng">
          <a:solidFill>
            <a:srgbClr val="0070C0"/>
          </a:solidFill>
        </a:ln>
        <a:scene3d>
          <a:camera prst="orthographicFront"/>
          <a:lightRig rig="threePt" dir="t">
            <a:rot lat="0" lon="0" rev="600000"/>
          </a:lightRig>
        </a:scene3d>
        <a:sp3d>
          <a:bevelT w="6350" h="120650"/>
          <a:bevelB w="38100"/>
        </a:sp3d>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zh-CN" altLang="en-US" sz="1200" b="1"/>
            <a:t>第三步</a:t>
          </a:r>
          <a:endParaRPr lang="en-US" altLang="zh-CN" sz="1200" b="1"/>
        </a:p>
        <a:p>
          <a:pPr algn="ctr"/>
          <a:r>
            <a:rPr lang="zh-CN" altLang="en-US" sz="1200" b="1"/>
            <a:t>调查核实</a:t>
          </a:r>
          <a:endParaRPr lang="zh-CN" altLang="en-US" sz="1200" b="1"/>
        </a:p>
      </xdr:txBody>
    </xdr:sp>
    <xdr:clientData/>
  </xdr:twoCellAnchor>
  <xdr:twoCellAnchor>
    <xdr:from>
      <xdr:col>14</xdr:col>
      <xdr:colOff>127001</xdr:colOff>
      <xdr:row>3</xdr:row>
      <xdr:rowOff>126999</xdr:rowOff>
    </xdr:from>
    <xdr:to>
      <xdr:col>16</xdr:col>
      <xdr:colOff>129119</xdr:colOff>
      <xdr:row>6</xdr:row>
      <xdr:rowOff>0</xdr:rowOff>
    </xdr:to>
    <xdr:sp>
      <xdr:nvSpPr>
        <xdr:cNvPr id="6" name="TextBox 5"/>
        <xdr:cNvSpPr txBox="1"/>
      </xdr:nvSpPr>
      <xdr:spPr>
        <a:xfrm>
          <a:off x="7775575" y="1021715"/>
          <a:ext cx="1849755" cy="530860"/>
        </a:xfrm>
        <a:prstGeom prst="rect">
          <a:avLst/>
        </a:prstGeom>
        <a:solidFill>
          <a:schemeClr val="accent6">
            <a:lumMod val="40000"/>
            <a:lumOff val="60000"/>
          </a:schemeClr>
        </a:solidFill>
        <a:ln w="9525" cmpd="sng">
          <a:solidFill>
            <a:srgbClr val="0070C0"/>
          </a:solidFill>
        </a:ln>
        <a:scene3d>
          <a:camera prst="orthographicFront"/>
          <a:lightRig rig="threePt" dir="t">
            <a:rot lat="0" lon="0" rev="600000"/>
          </a:lightRig>
        </a:scene3d>
        <a:sp3d>
          <a:bevelT w="6350" h="120650"/>
          <a:bevelB w="38100"/>
        </a:sp3d>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zh-CN" altLang="en-US" sz="1200" b="1"/>
            <a:t>第五步</a:t>
          </a:r>
          <a:endParaRPr lang="en-US" altLang="zh-CN" sz="1200" b="1"/>
        </a:p>
        <a:p>
          <a:pPr algn="ctr"/>
          <a:r>
            <a:rPr lang="zh-CN" altLang="en-US" sz="1200" b="1"/>
            <a:t>评定估算</a:t>
          </a:r>
          <a:endParaRPr lang="zh-CN" altLang="en-US" sz="1200" b="1"/>
        </a:p>
      </xdr:txBody>
    </xdr:sp>
    <xdr:clientData/>
  </xdr:twoCellAnchor>
  <xdr:twoCellAnchor>
    <xdr:from>
      <xdr:col>18</xdr:col>
      <xdr:colOff>63500</xdr:colOff>
      <xdr:row>3</xdr:row>
      <xdr:rowOff>126999</xdr:rowOff>
    </xdr:from>
    <xdr:to>
      <xdr:col>20</xdr:col>
      <xdr:colOff>65619</xdr:colOff>
      <xdr:row>6</xdr:row>
      <xdr:rowOff>0</xdr:rowOff>
    </xdr:to>
    <xdr:sp>
      <xdr:nvSpPr>
        <xdr:cNvPr id="7" name="TextBox 6"/>
        <xdr:cNvSpPr txBox="1"/>
      </xdr:nvSpPr>
      <xdr:spPr>
        <a:xfrm>
          <a:off x="10102850" y="1021715"/>
          <a:ext cx="1849755" cy="530860"/>
        </a:xfrm>
        <a:prstGeom prst="rect">
          <a:avLst/>
        </a:prstGeom>
        <a:solidFill>
          <a:schemeClr val="accent6">
            <a:lumMod val="40000"/>
            <a:lumOff val="60000"/>
          </a:schemeClr>
        </a:solidFill>
        <a:ln w="9525" cmpd="sng">
          <a:solidFill>
            <a:srgbClr val="0070C0"/>
          </a:solidFill>
        </a:ln>
        <a:scene3d>
          <a:camera prst="orthographicFront"/>
          <a:lightRig rig="threePt" dir="t">
            <a:rot lat="0" lon="0" rev="600000"/>
          </a:lightRig>
        </a:scene3d>
        <a:sp3d>
          <a:bevelT w="6350" h="120650"/>
          <a:bevelB w="38100"/>
        </a:sp3d>
      </xdr:spPr>
      <xdr:style>
        <a:lnRef idx="0">
          <a:scrgbClr r="0" g="0" b="0"/>
        </a:lnRef>
        <a:fillRef idx="0">
          <a:scrgbClr r="0" g="0" b="0"/>
        </a:fillRef>
        <a:effectRef idx="0">
          <a:scrgbClr r="0" g="0" b="0"/>
        </a:effectRef>
        <a:fontRef idx="minor">
          <a:schemeClr val="dk1"/>
        </a:fontRef>
      </xdr:style>
      <xdr:txBody>
        <a:bodyPr wrap="square" rtlCol="0" anchor="ctr"/>
        <a:lstStyle/>
        <a:p>
          <a:pPr algn="ctr"/>
          <a:r>
            <a:rPr lang="zh-CN" altLang="en-US" sz="1200" b="1"/>
            <a:t>第六步</a:t>
          </a:r>
          <a:endParaRPr lang="en-US" altLang="zh-CN" sz="1200" b="1"/>
        </a:p>
        <a:p>
          <a:pPr algn="ctr"/>
          <a:r>
            <a:rPr lang="zh-CN" altLang="en-US" sz="1200" b="1"/>
            <a:t>结果分析及输出</a:t>
          </a:r>
          <a:endParaRPr lang="zh-CN" altLang="en-US" sz="1200" b="1"/>
        </a:p>
      </xdr:txBody>
    </xdr:sp>
    <xdr:clientData/>
  </xdr:twoCellAnchor>
  <xdr:twoCellAnchor>
    <xdr:from>
      <xdr:col>3</xdr:col>
      <xdr:colOff>677333</xdr:colOff>
      <xdr:row>8</xdr:row>
      <xdr:rowOff>10583</xdr:rowOff>
    </xdr:from>
    <xdr:to>
      <xdr:col>3</xdr:col>
      <xdr:colOff>857250</xdr:colOff>
      <xdr:row>8</xdr:row>
      <xdr:rowOff>222250</xdr:rowOff>
    </xdr:to>
    <xdr:sp>
      <xdr:nvSpPr>
        <xdr:cNvPr id="8" name="下箭头 7"/>
        <xdr:cNvSpPr/>
      </xdr:nvSpPr>
      <xdr:spPr>
        <a:xfrm>
          <a:off x="1353185" y="2058035"/>
          <a:ext cx="180340" cy="2120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100"/>
            <a:t> </a:t>
          </a:r>
          <a:endParaRPr lang="zh-CN" altLang="en-US" sz="1100"/>
        </a:p>
      </xdr:txBody>
    </xdr:sp>
    <xdr:clientData/>
  </xdr:twoCellAnchor>
  <xdr:twoCellAnchor>
    <xdr:from>
      <xdr:col>7</xdr:col>
      <xdr:colOff>681566</xdr:colOff>
      <xdr:row>8</xdr:row>
      <xdr:rowOff>25399</xdr:rowOff>
    </xdr:from>
    <xdr:to>
      <xdr:col>7</xdr:col>
      <xdr:colOff>861483</xdr:colOff>
      <xdr:row>8</xdr:row>
      <xdr:rowOff>228600</xdr:rowOff>
    </xdr:to>
    <xdr:sp>
      <xdr:nvSpPr>
        <xdr:cNvPr id="9" name="下箭头 8"/>
        <xdr:cNvSpPr/>
      </xdr:nvSpPr>
      <xdr:spPr>
        <a:xfrm>
          <a:off x="3748405" y="2072640"/>
          <a:ext cx="179705" cy="20383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100"/>
            <a:t> </a:t>
          </a:r>
          <a:endParaRPr lang="zh-CN" altLang="en-US" sz="1100"/>
        </a:p>
      </xdr:txBody>
    </xdr:sp>
    <xdr:clientData/>
  </xdr:twoCellAnchor>
  <xdr:twoCellAnchor>
    <xdr:from>
      <xdr:col>11</xdr:col>
      <xdr:colOff>677333</xdr:colOff>
      <xdr:row>8</xdr:row>
      <xdr:rowOff>10583</xdr:rowOff>
    </xdr:from>
    <xdr:to>
      <xdr:col>11</xdr:col>
      <xdr:colOff>857250</xdr:colOff>
      <xdr:row>8</xdr:row>
      <xdr:rowOff>222250</xdr:rowOff>
    </xdr:to>
    <xdr:sp>
      <xdr:nvSpPr>
        <xdr:cNvPr id="10" name="下箭头 9"/>
        <xdr:cNvSpPr/>
      </xdr:nvSpPr>
      <xdr:spPr>
        <a:xfrm>
          <a:off x="6134735" y="2058035"/>
          <a:ext cx="180340" cy="2120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100"/>
            <a:t> </a:t>
          </a:r>
          <a:endParaRPr lang="zh-CN" altLang="en-US" sz="1100"/>
        </a:p>
      </xdr:txBody>
    </xdr:sp>
    <xdr:clientData/>
  </xdr:twoCellAnchor>
  <xdr:twoCellAnchor>
    <xdr:from>
      <xdr:col>15</xdr:col>
      <xdr:colOff>677333</xdr:colOff>
      <xdr:row>8</xdr:row>
      <xdr:rowOff>10583</xdr:rowOff>
    </xdr:from>
    <xdr:to>
      <xdr:col>15</xdr:col>
      <xdr:colOff>857250</xdr:colOff>
      <xdr:row>8</xdr:row>
      <xdr:rowOff>222250</xdr:rowOff>
    </xdr:to>
    <xdr:sp>
      <xdr:nvSpPr>
        <xdr:cNvPr id="11" name="下箭头 10"/>
        <xdr:cNvSpPr/>
      </xdr:nvSpPr>
      <xdr:spPr>
        <a:xfrm>
          <a:off x="8525510" y="2058035"/>
          <a:ext cx="180340" cy="2120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100"/>
            <a:t> </a:t>
          </a:r>
          <a:endParaRPr lang="zh-CN" altLang="en-US" sz="1100"/>
        </a:p>
      </xdr:txBody>
    </xdr:sp>
    <xdr:clientData/>
  </xdr:twoCellAnchor>
  <xdr:twoCellAnchor>
    <xdr:from>
      <xdr:col>11</xdr:col>
      <xdr:colOff>677333</xdr:colOff>
      <xdr:row>10</xdr:row>
      <xdr:rowOff>10583</xdr:rowOff>
    </xdr:from>
    <xdr:to>
      <xdr:col>11</xdr:col>
      <xdr:colOff>857250</xdr:colOff>
      <xdr:row>10</xdr:row>
      <xdr:rowOff>222250</xdr:rowOff>
    </xdr:to>
    <xdr:sp>
      <xdr:nvSpPr>
        <xdr:cNvPr id="12" name="下箭头 11"/>
        <xdr:cNvSpPr/>
      </xdr:nvSpPr>
      <xdr:spPr>
        <a:xfrm>
          <a:off x="6134735" y="2553335"/>
          <a:ext cx="180340" cy="2120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100"/>
            <a:t> </a:t>
          </a:r>
          <a:endParaRPr lang="zh-CN" altLang="en-US" sz="1100"/>
        </a:p>
      </xdr:txBody>
    </xdr:sp>
    <xdr:clientData/>
  </xdr:twoCellAnchor>
  <xdr:twoCellAnchor>
    <xdr:from>
      <xdr:col>11</xdr:col>
      <xdr:colOff>677333</xdr:colOff>
      <xdr:row>12</xdr:row>
      <xdr:rowOff>10583</xdr:rowOff>
    </xdr:from>
    <xdr:to>
      <xdr:col>11</xdr:col>
      <xdr:colOff>857250</xdr:colOff>
      <xdr:row>12</xdr:row>
      <xdr:rowOff>222250</xdr:rowOff>
    </xdr:to>
    <xdr:sp>
      <xdr:nvSpPr>
        <xdr:cNvPr id="13" name="下箭头 12"/>
        <xdr:cNvSpPr/>
      </xdr:nvSpPr>
      <xdr:spPr>
        <a:xfrm>
          <a:off x="6134735" y="3048635"/>
          <a:ext cx="180340" cy="2120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100"/>
            <a:t> </a:t>
          </a:r>
          <a:endParaRPr lang="zh-CN" altLang="en-US" sz="1100"/>
        </a:p>
      </xdr:txBody>
    </xdr:sp>
    <xdr:clientData/>
  </xdr:twoCellAnchor>
  <xdr:twoCellAnchor>
    <xdr:from>
      <xdr:col>15</xdr:col>
      <xdr:colOff>677333</xdr:colOff>
      <xdr:row>10</xdr:row>
      <xdr:rowOff>10583</xdr:rowOff>
    </xdr:from>
    <xdr:to>
      <xdr:col>15</xdr:col>
      <xdr:colOff>857250</xdr:colOff>
      <xdr:row>10</xdr:row>
      <xdr:rowOff>222250</xdr:rowOff>
    </xdr:to>
    <xdr:sp>
      <xdr:nvSpPr>
        <xdr:cNvPr id="14" name="下箭头 13"/>
        <xdr:cNvSpPr/>
      </xdr:nvSpPr>
      <xdr:spPr>
        <a:xfrm>
          <a:off x="8525510" y="2553335"/>
          <a:ext cx="180340" cy="2120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100"/>
            <a:t> </a:t>
          </a:r>
          <a:endParaRPr lang="zh-CN" altLang="en-US" sz="1100"/>
        </a:p>
      </xdr:txBody>
    </xdr:sp>
    <xdr:clientData/>
  </xdr:twoCellAnchor>
  <xdr:twoCellAnchor>
    <xdr:from>
      <xdr:col>15</xdr:col>
      <xdr:colOff>677333</xdr:colOff>
      <xdr:row>12</xdr:row>
      <xdr:rowOff>10583</xdr:rowOff>
    </xdr:from>
    <xdr:to>
      <xdr:col>15</xdr:col>
      <xdr:colOff>857250</xdr:colOff>
      <xdr:row>12</xdr:row>
      <xdr:rowOff>222250</xdr:rowOff>
    </xdr:to>
    <xdr:sp>
      <xdr:nvSpPr>
        <xdr:cNvPr id="15" name="下箭头 14"/>
        <xdr:cNvSpPr/>
      </xdr:nvSpPr>
      <xdr:spPr>
        <a:xfrm>
          <a:off x="8525510" y="3048635"/>
          <a:ext cx="180340" cy="2120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100"/>
            <a:t> </a:t>
          </a:r>
          <a:endParaRPr lang="zh-CN" altLang="en-US" sz="1100"/>
        </a:p>
      </xdr:txBody>
    </xdr:sp>
    <xdr:clientData/>
  </xdr:twoCellAnchor>
  <xdr:twoCellAnchor>
    <xdr:from>
      <xdr:col>19</xdr:col>
      <xdr:colOff>677333</xdr:colOff>
      <xdr:row>8</xdr:row>
      <xdr:rowOff>10583</xdr:rowOff>
    </xdr:from>
    <xdr:to>
      <xdr:col>19</xdr:col>
      <xdr:colOff>857250</xdr:colOff>
      <xdr:row>8</xdr:row>
      <xdr:rowOff>222250</xdr:rowOff>
    </xdr:to>
    <xdr:sp>
      <xdr:nvSpPr>
        <xdr:cNvPr id="16" name="下箭头 15"/>
        <xdr:cNvSpPr/>
      </xdr:nvSpPr>
      <xdr:spPr>
        <a:xfrm>
          <a:off x="10916285" y="2058035"/>
          <a:ext cx="180340" cy="2120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100"/>
            <a:t> </a:t>
          </a:r>
          <a:endParaRPr lang="zh-CN" altLang="en-US" sz="1100"/>
        </a:p>
      </xdr:txBody>
    </xdr:sp>
    <xdr:clientData/>
  </xdr:twoCellAnchor>
  <xdr:twoCellAnchor>
    <xdr:from>
      <xdr:col>19</xdr:col>
      <xdr:colOff>677333</xdr:colOff>
      <xdr:row>10</xdr:row>
      <xdr:rowOff>10583</xdr:rowOff>
    </xdr:from>
    <xdr:to>
      <xdr:col>19</xdr:col>
      <xdr:colOff>857250</xdr:colOff>
      <xdr:row>10</xdr:row>
      <xdr:rowOff>222250</xdr:rowOff>
    </xdr:to>
    <xdr:sp>
      <xdr:nvSpPr>
        <xdr:cNvPr id="17" name="下箭头 16"/>
        <xdr:cNvSpPr/>
      </xdr:nvSpPr>
      <xdr:spPr>
        <a:xfrm>
          <a:off x="10916285" y="2553335"/>
          <a:ext cx="180340" cy="2120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100"/>
            <a:t> </a:t>
          </a:r>
          <a:endParaRPr lang="zh-CN" altLang="en-US" sz="1100"/>
        </a:p>
      </xdr:txBody>
    </xdr:sp>
    <xdr:clientData/>
  </xdr:twoCellAnchor>
  <xdr:twoCellAnchor>
    <xdr:from>
      <xdr:col>3</xdr:col>
      <xdr:colOff>677333</xdr:colOff>
      <xdr:row>10</xdr:row>
      <xdr:rowOff>10583</xdr:rowOff>
    </xdr:from>
    <xdr:to>
      <xdr:col>3</xdr:col>
      <xdr:colOff>857250</xdr:colOff>
      <xdr:row>10</xdr:row>
      <xdr:rowOff>222250</xdr:rowOff>
    </xdr:to>
    <xdr:sp>
      <xdr:nvSpPr>
        <xdr:cNvPr id="18" name="下箭头 17"/>
        <xdr:cNvSpPr/>
      </xdr:nvSpPr>
      <xdr:spPr>
        <a:xfrm>
          <a:off x="1353185" y="2553335"/>
          <a:ext cx="180340" cy="21209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zh-CN" altLang="en-US" sz="1100"/>
            <a:t> </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xdr:col>
      <xdr:colOff>933450</xdr:colOff>
      <xdr:row>8</xdr:row>
      <xdr:rowOff>133350</xdr:rowOff>
    </xdr:from>
    <xdr:to>
      <xdr:col>4</xdr:col>
      <xdr:colOff>28575</xdr:colOff>
      <xdr:row>8</xdr:row>
      <xdr:rowOff>133350</xdr:rowOff>
    </xdr:to>
    <xdr:sp>
      <xdr:nvSpPr>
        <xdr:cNvPr id="2" name="Line 1"/>
        <xdr:cNvSpPr>
          <a:spLocks noChangeShapeType="1"/>
        </xdr:cNvSpPr>
      </xdr:nvSpPr>
      <xdr:spPr>
        <a:xfrm>
          <a:off x="3276600" y="1743075"/>
          <a:ext cx="4762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1104900</xdr:colOff>
      <xdr:row>8</xdr:row>
      <xdr:rowOff>133350</xdr:rowOff>
    </xdr:from>
    <xdr:to>
      <xdr:col>3</xdr:col>
      <xdr:colOff>1104900</xdr:colOff>
      <xdr:row>10</xdr:row>
      <xdr:rowOff>133350</xdr:rowOff>
    </xdr:to>
    <xdr:sp>
      <xdr:nvSpPr>
        <xdr:cNvPr id="3" name="Line 2"/>
        <xdr:cNvSpPr>
          <a:spLocks noChangeShapeType="1"/>
        </xdr:cNvSpPr>
      </xdr:nvSpPr>
      <xdr:spPr>
        <a:xfrm flipH="1">
          <a:off x="3448050" y="1743075"/>
          <a:ext cx="0" cy="3238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1377950</xdr:colOff>
      <xdr:row>9</xdr:row>
      <xdr:rowOff>104775</xdr:rowOff>
    </xdr:from>
    <xdr:to>
      <xdr:col>3</xdr:col>
      <xdr:colOff>1377950</xdr:colOff>
      <xdr:row>9</xdr:row>
      <xdr:rowOff>104775</xdr:rowOff>
    </xdr:to>
    <xdr:sp>
      <xdr:nvSpPr>
        <xdr:cNvPr id="4" name="Line 3"/>
        <xdr:cNvSpPr>
          <a:spLocks noChangeShapeType="1"/>
        </xdr:cNvSpPr>
      </xdr:nvSpPr>
      <xdr:spPr>
        <a:xfrm flipV="1">
          <a:off x="3721100" y="187642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571500</xdr:colOff>
      <xdr:row>5</xdr:row>
      <xdr:rowOff>114300</xdr:rowOff>
    </xdr:from>
    <xdr:to>
      <xdr:col>4</xdr:col>
      <xdr:colOff>19050</xdr:colOff>
      <xdr:row>5</xdr:row>
      <xdr:rowOff>114300</xdr:rowOff>
    </xdr:to>
    <xdr:sp>
      <xdr:nvSpPr>
        <xdr:cNvPr id="5" name="Line 4"/>
        <xdr:cNvSpPr>
          <a:spLocks noChangeShapeType="1"/>
        </xdr:cNvSpPr>
      </xdr:nvSpPr>
      <xdr:spPr>
        <a:xfrm>
          <a:off x="2914650" y="1238250"/>
          <a:ext cx="8286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828675</xdr:colOff>
      <xdr:row>5</xdr:row>
      <xdr:rowOff>114300</xdr:rowOff>
    </xdr:from>
    <xdr:to>
      <xdr:col>3</xdr:col>
      <xdr:colOff>828675</xdr:colOff>
      <xdr:row>7</xdr:row>
      <xdr:rowOff>95250</xdr:rowOff>
    </xdr:to>
    <xdr:sp>
      <xdr:nvSpPr>
        <xdr:cNvPr id="6" name="Line 6"/>
        <xdr:cNvSpPr>
          <a:spLocks noChangeShapeType="1"/>
        </xdr:cNvSpPr>
      </xdr:nvSpPr>
      <xdr:spPr>
        <a:xfrm>
          <a:off x="3171825" y="1238250"/>
          <a:ext cx="0" cy="3048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819150</xdr:colOff>
      <xdr:row>6</xdr:row>
      <xdr:rowOff>85725</xdr:rowOff>
    </xdr:from>
    <xdr:to>
      <xdr:col>4</xdr:col>
      <xdr:colOff>9525</xdr:colOff>
      <xdr:row>6</xdr:row>
      <xdr:rowOff>85725</xdr:rowOff>
    </xdr:to>
    <xdr:sp>
      <xdr:nvSpPr>
        <xdr:cNvPr id="7" name="Line 7"/>
        <xdr:cNvSpPr>
          <a:spLocks noChangeShapeType="1"/>
        </xdr:cNvSpPr>
      </xdr:nvSpPr>
      <xdr:spPr>
        <a:xfrm>
          <a:off x="3162300" y="1371600"/>
          <a:ext cx="5715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819150</xdr:colOff>
      <xdr:row>7</xdr:row>
      <xdr:rowOff>85725</xdr:rowOff>
    </xdr:from>
    <xdr:to>
      <xdr:col>3</xdr:col>
      <xdr:colOff>1377950</xdr:colOff>
      <xdr:row>7</xdr:row>
      <xdr:rowOff>85725</xdr:rowOff>
    </xdr:to>
    <xdr:sp>
      <xdr:nvSpPr>
        <xdr:cNvPr id="8" name="Line 8"/>
        <xdr:cNvSpPr>
          <a:spLocks noChangeShapeType="1"/>
        </xdr:cNvSpPr>
      </xdr:nvSpPr>
      <xdr:spPr>
        <a:xfrm>
          <a:off x="3162300" y="1533525"/>
          <a:ext cx="5588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1247775</xdr:colOff>
      <xdr:row>17</xdr:row>
      <xdr:rowOff>133350</xdr:rowOff>
    </xdr:from>
    <xdr:to>
      <xdr:col>3</xdr:col>
      <xdr:colOff>1257301</xdr:colOff>
      <xdr:row>28</xdr:row>
      <xdr:rowOff>133350</xdr:rowOff>
    </xdr:to>
    <xdr:sp>
      <xdr:nvSpPr>
        <xdr:cNvPr id="9" name="Line 10"/>
        <xdr:cNvSpPr>
          <a:spLocks noChangeShapeType="1"/>
        </xdr:cNvSpPr>
      </xdr:nvSpPr>
      <xdr:spPr>
        <a:xfrm flipH="1">
          <a:off x="3590925" y="3200400"/>
          <a:ext cx="9525" cy="178117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1257300</xdr:colOff>
      <xdr:row>23</xdr:row>
      <xdr:rowOff>114300</xdr:rowOff>
    </xdr:from>
    <xdr:to>
      <xdr:col>4</xdr:col>
      <xdr:colOff>0</xdr:colOff>
      <xdr:row>23</xdr:row>
      <xdr:rowOff>114300</xdr:rowOff>
    </xdr:to>
    <xdr:sp>
      <xdr:nvSpPr>
        <xdr:cNvPr id="10" name="Line 15"/>
        <xdr:cNvSpPr>
          <a:spLocks noChangeShapeType="1"/>
        </xdr:cNvSpPr>
      </xdr:nvSpPr>
      <xdr:spPr>
        <a:xfrm>
          <a:off x="3600450" y="4152900"/>
          <a:ext cx="1238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1266825</xdr:colOff>
      <xdr:row>18</xdr:row>
      <xdr:rowOff>95250</xdr:rowOff>
    </xdr:from>
    <xdr:to>
      <xdr:col>4</xdr:col>
      <xdr:colOff>19050</xdr:colOff>
      <xdr:row>18</xdr:row>
      <xdr:rowOff>95250</xdr:rowOff>
    </xdr:to>
    <xdr:sp>
      <xdr:nvSpPr>
        <xdr:cNvPr id="11" name="Line 16"/>
        <xdr:cNvSpPr>
          <a:spLocks noChangeShapeType="1"/>
        </xdr:cNvSpPr>
      </xdr:nvSpPr>
      <xdr:spPr>
        <a:xfrm>
          <a:off x="3609975" y="3324225"/>
          <a:ext cx="1333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323850</xdr:colOff>
      <xdr:row>17</xdr:row>
      <xdr:rowOff>114300</xdr:rowOff>
    </xdr:from>
    <xdr:to>
      <xdr:col>3</xdr:col>
      <xdr:colOff>1371600</xdr:colOff>
      <xdr:row>17</xdr:row>
      <xdr:rowOff>114300</xdr:rowOff>
    </xdr:to>
    <xdr:sp>
      <xdr:nvSpPr>
        <xdr:cNvPr id="12" name="Line 17"/>
        <xdr:cNvSpPr>
          <a:spLocks noChangeShapeType="1"/>
        </xdr:cNvSpPr>
      </xdr:nvSpPr>
      <xdr:spPr>
        <a:xfrm>
          <a:off x="2667000" y="3181350"/>
          <a:ext cx="10477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1257300</xdr:colOff>
      <xdr:row>23</xdr:row>
      <xdr:rowOff>114300</xdr:rowOff>
    </xdr:from>
    <xdr:to>
      <xdr:col>4</xdr:col>
      <xdr:colOff>9525</xdr:colOff>
      <xdr:row>23</xdr:row>
      <xdr:rowOff>114300</xdr:rowOff>
    </xdr:to>
    <xdr:sp>
      <xdr:nvSpPr>
        <xdr:cNvPr id="13" name="Line 18"/>
        <xdr:cNvSpPr>
          <a:spLocks noChangeShapeType="1"/>
        </xdr:cNvSpPr>
      </xdr:nvSpPr>
      <xdr:spPr>
        <a:xfrm>
          <a:off x="3600450" y="4152900"/>
          <a:ext cx="1333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1257300</xdr:colOff>
      <xdr:row>24</xdr:row>
      <xdr:rowOff>152400</xdr:rowOff>
    </xdr:from>
    <xdr:to>
      <xdr:col>4</xdr:col>
      <xdr:colOff>19050</xdr:colOff>
      <xdr:row>24</xdr:row>
      <xdr:rowOff>152400</xdr:rowOff>
    </xdr:to>
    <xdr:sp>
      <xdr:nvSpPr>
        <xdr:cNvPr id="14" name="Line 19"/>
        <xdr:cNvSpPr>
          <a:spLocks noChangeShapeType="1"/>
        </xdr:cNvSpPr>
      </xdr:nvSpPr>
      <xdr:spPr>
        <a:xfrm>
          <a:off x="3600450" y="4352925"/>
          <a:ext cx="1428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542925</xdr:colOff>
      <xdr:row>29</xdr:row>
      <xdr:rowOff>123825</xdr:rowOff>
    </xdr:from>
    <xdr:to>
      <xdr:col>3</xdr:col>
      <xdr:colOff>19050</xdr:colOff>
      <xdr:row>29</xdr:row>
      <xdr:rowOff>123825</xdr:rowOff>
    </xdr:to>
    <xdr:sp>
      <xdr:nvSpPr>
        <xdr:cNvPr id="15" name="Line 23"/>
        <xdr:cNvSpPr>
          <a:spLocks noChangeShapeType="1"/>
        </xdr:cNvSpPr>
      </xdr:nvSpPr>
      <xdr:spPr>
        <a:xfrm>
          <a:off x="1685925" y="5133975"/>
          <a:ext cx="6762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847725</xdr:colOff>
      <xdr:row>29</xdr:row>
      <xdr:rowOff>123825</xdr:rowOff>
    </xdr:from>
    <xdr:to>
      <xdr:col>2</xdr:col>
      <xdr:colOff>847725</xdr:colOff>
      <xdr:row>35</xdr:row>
      <xdr:rowOff>95250</xdr:rowOff>
    </xdr:to>
    <xdr:sp>
      <xdr:nvSpPr>
        <xdr:cNvPr id="16" name="Line 24"/>
        <xdr:cNvSpPr>
          <a:spLocks noChangeShapeType="1"/>
        </xdr:cNvSpPr>
      </xdr:nvSpPr>
      <xdr:spPr>
        <a:xfrm>
          <a:off x="1990725" y="5133975"/>
          <a:ext cx="0" cy="98107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514350</xdr:colOff>
      <xdr:row>41</xdr:row>
      <xdr:rowOff>123825</xdr:rowOff>
    </xdr:from>
    <xdr:to>
      <xdr:col>4</xdr:col>
      <xdr:colOff>28575</xdr:colOff>
      <xdr:row>41</xdr:row>
      <xdr:rowOff>123825</xdr:rowOff>
    </xdr:to>
    <xdr:sp>
      <xdr:nvSpPr>
        <xdr:cNvPr id="17" name="Line 27"/>
        <xdr:cNvSpPr>
          <a:spLocks noChangeShapeType="1"/>
        </xdr:cNvSpPr>
      </xdr:nvSpPr>
      <xdr:spPr>
        <a:xfrm>
          <a:off x="2857500" y="7229475"/>
          <a:ext cx="8953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41</xdr:row>
      <xdr:rowOff>114300</xdr:rowOff>
    </xdr:from>
    <xdr:to>
      <xdr:col>2</xdr:col>
      <xdr:colOff>876300</xdr:colOff>
      <xdr:row>55</xdr:row>
      <xdr:rowOff>95250</xdr:rowOff>
    </xdr:to>
    <xdr:sp>
      <xdr:nvSpPr>
        <xdr:cNvPr id="18" name="Line 28"/>
        <xdr:cNvSpPr>
          <a:spLocks noChangeShapeType="1"/>
        </xdr:cNvSpPr>
      </xdr:nvSpPr>
      <xdr:spPr>
        <a:xfrm>
          <a:off x="2009775" y="7219950"/>
          <a:ext cx="9525" cy="22479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50</xdr:row>
      <xdr:rowOff>95250</xdr:rowOff>
    </xdr:from>
    <xdr:to>
      <xdr:col>2</xdr:col>
      <xdr:colOff>1123950</xdr:colOff>
      <xdr:row>50</xdr:row>
      <xdr:rowOff>95250</xdr:rowOff>
    </xdr:to>
    <xdr:sp>
      <xdr:nvSpPr>
        <xdr:cNvPr id="19" name="Line 29"/>
        <xdr:cNvSpPr>
          <a:spLocks noChangeShapeType="1"/>
        </xdr:cNvSpPr>
      </xdr:nvSpPr>
      <xdr:spPr>
        <a:xfrm>
          <a:off x="2009775" y="8658225"/>
          <a:ext cx="2571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52</xdr:row>
      <xdr:rowOff>104775</xdr:rowOff>
    </xdr:from>
    <xdr:to>
      <xdr:col>2</xdr:col>
      <xdr:colOff>1190625</xdr:colOff>
      <xdr:row>52</xdr:row>
      <xdr:rowOff>104775</xdr:rowOff>
    </xdr:to>
    <xdr:sp>
      <xdr:nvSpPr>
        <xdr:cNvPr id="20" name="Line 35"/>
        <xdr:cNvSpPr>
          <a:spLocks noChangeShapeType="1"/>
        </xdr:cNvSpPr>
      </xdr:nvSpPr>
      <xdr:spPr>
        <a:xfrm>
          <a:off x="2009775" y="8991600"/>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552450</xdr:colOff>
      <xdr:row>50</xdr:row>
      <xdr:rowOff>114300</xdr:rowOff>
    </xdr:from>
    <xdr:to>
      <xdr:col>4</xdr:col>
      <xdr:colOff>38100</xdr:colOff>
      <xdr:row>50</xdr:row>
      <xdr:rowOff>114300</xdr:rowOff>
    </xdr:to>
    <xdr:sp>
      <xdr:nvSpPr>
        <xdr:cNvPr id="21" name="Line 36"/>
        <xdr:cNvSpPr>
          <a:spLocks noChangeShapeType="1"/>
        </xdr:cNvSpPr>
      </xdr:nvSpPr>
      <xdr:spPr>
        <a:xfrm>
          <a:off x="2895600" y="8677275"/>
          <a:ext cx="8667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1133475</xdr:colOff>
      <xdr:row>51</xdr:row>
      <xdr:rowOff>85725</xdr:rowOff>
    </xdr:from>
    <xdr:to>
      <xdr:col>4</xdr:col>
      <xdr:colOff>19050</xdr:colOff>
      <xdr:row>51</xdr:row>
      <xdr:rowOff>85725</xdr:rowOff>
    </xdr:to>
    <xdr:sp>
      <xdr:nvSpPr>
        <xdr:cNvPr id="22" name="Line 37"/>
        <xdr:cNvSpPr>
          <a:spLocks noChangeShapeType="1"/>
        </xdr:cNvSpPr>
      </xdr:nvSpPr>
      <xdr:spPr>
        <a:xfrm>
          <a:off x="3476625" y="8810625"/>
          <a:ext cx="2667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876300</xdr:colOff>
      <xdr:row>53</xdr:row>
      <xdr:rowOff>85725</xdr:rowOff>
    </xdr:from>
    <xdr:to>
      <xdr:col>3</xdr:col>
      <xdr:colOff>0</xdr:colOff>
      <xdr:row>53</xdr:row>
      <xdr:rowOff>85725</xdr:rowOff>
    </xdr:to>
    <xdr:sp>
      <xdr:nvSpPr>
        <xdr:cNvPr id="23" name="Line 39"/>
        <xdr:cNvSpPr>
          <a:spLocks noChangeShapeType="1"/>
        </xdr:cNvSpPr>
      </xdr:nvSpPr>
      <xdr:spPr>
        <a:xfrm>
          <a:off x="2019300" y="913447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54</xdr:row>
      <xdr:rowOff>85725</xdr:rowOff>
    </xdr:from>
    <xdr:to>
      <xdr:col>3</xdr:col>
      <xdr:colOff>9525</xdr:colOff>
      <xdr:row>54</xdr:row>
      <xdr:rowOff>85725</xdr:rowOff>
    </xdr:to>
    <xdr:sp>
      <xdr:nvSpPr>
        <xdr:cNvPr id="24" name="Line 40"/>
        <xdr:cNvSpPr>
          <a:spLocks noChangeShapeType="1"/>
        </xdr:cNvSpPr>
      </xdr:nvSpPr>
      <xdr:spPr>
        <a:xfrm>
          <a:off x="2028825" y="9296400"/>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514350</xdr:colOff>
      <xdr:row>5</xdr:row>
      <xdr:rowOff>104775</xdr:rowOff>
    </xdr:from>
    <xdr:to>
      <xdr:col>2</xdr:col>
      <xdr:colOff>1104900</xdr:colOff>
      <xdr:row>5</xdr:row>
      <xdr:rowOff>104775</xdr:rowOff>
    </xdr:to>
    <xdr:sp>
      <xdr:nvSpPr>
        <xdr:cNvPr id="25" name="Line 42"/>
        <xdr:cNvSpPr>
          <a:spLocks noChangeShapeType="1"/>
        </xdr:cNvSpPr>
      </xdr:nvSpPr>
      <xdr:spPr>
        <a:xfrm>
          <a:off x="1657350" y="1228725"/>
          <a:ext cx="590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5</xdr:row>
      <xdr:rowOff>123825</xdr:rowOff>
    </xdr:from>
    <xdr:to>
      <xdr:col>2</xdr:col>
      <xdr:colOff>866775</xdr:colOff>
      <xdr:row>26</xdr:row>
      <xdr:rowOff>104775</xdr:rowOff>
    </xdr:to>
    <xdr:sp>
      <xdr:nvSpPr>
        <xdr:cNvPr id="26" name="Line 43"/>
        <xdr:cNvSpPr>
          <a:spLocks noChangeShapeType="1"/>
        </xdr:cNvSpPr>
      </xdr:nvSpPr>
      <xdr:spPr>
        <a:xfrm>
          <a:off x="2000250" y="1247775"/>
          <a:ext cx="9525" cy="338137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1114425</xdr:colOff>
      <xdr:row>10</xdr:row>
      <xdr:rowOff>123825</xdr:rowOff>
    </xdr:from>
    <xdr:to>
      <xdr:col>3</xdr:col>
      <xdr:colOff>1371600</xdr:colOff>
      <xdr:row>10</xdr:row>
      <xdr:rowOff>123825</xdr:rowOff>
    </xdr:to>
    <xdr:sp>
      <xdr:nvSpPr>
        <xdr:cNvPr id="27" name="Line 46"/>
        <xdr:cNvSpPr>
          <a:spLocks noChangeShapeType="1"/>
        </xdr:cNvSpPr>
      </xdr:nvSpPr>
      <xdr:spPr>
        <a:xfrm>
          <a:off x="3457575" y="2057400"/>
          <a:ext cx="2571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1114425</xdr:colOff>
      <xdr:row>9</xdr:row>
      <xdr:rowOff>114300</xdr:rowOff>
    </xdr:from>
    <xdr:to>
      <xdr:col>3</xdr:col>
      <xdr:colOff>1371600</xdr:colOff>
      <xdr:row>9</xdr:row>
      <xdr:rowOff>114300</xdr:rowOff>
    </xdr:to>
    <xdr:sp>
      <xdr:nvSpPr>
        <xdr:cNvPr id="28" name="Line 47"/>
        <xdr:cNvSpPr>
          <a:spLocks noChangeShapeType="1"/>
        </xdr:cNvSpPr>
      </xdr:nvSpPr>
      <xdr:spPr>
        <a:xfrm>
          <a:off x="3457575" y="1885950"/>
          <a:ext cx="2571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11</xdr:row>
      <xdr:rowOff>85725</xdr:rowOff>
    </xdr:from>
    <xdr:to>
      <xdr:col>3</xdr:col>
      <xdr:colOff>0</xdr:colOff>
      <xdr:row>11</xdr:row>
      <xdr:rowOff>85725</xdr:rowOff>
    </xdr:to>
    <xdr:sp>
      <xdr:nvSpPr>
        <xdr:cNvPr id="29" name="Line 48"/>
        <xdr:cNvSpPr>
          <a:spLocks noChangeShapeType="1"/>
        </xdr:cNvSpPr>
      </xdr:nvSpPr>
      <xdr:spPr>
        <a:xfrm>
          <a:off x="2009775" y="2181225"/>
          <a:ext cx="3333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17</xdr:row>
      <xdr:rowOff>123825</xdr:rowOff>
    </xdr:from>
    <xdr:to>
      <xdr:col>3</xdr:col>
      <xdr:colOff>9525</xdr:colOff>
      <xdr:row>17</xdr:row>
      <xdr:rowOff>123825</xdr:rowOff>
    </xdr:to>
    <xdr:sp>
      <xdr:nvSpPr>
        <xdr:cNvPr id="30" name="Line 54"/>
        <xdr:cNvSpPr>
          <a:spLocks noChangeShapeType="1"/>
        </xdr:cNvSpPr>
      </xdr:nvSpPr>
      <xdr:spPr>
        <a:xfrm>
          <a:off x="2028825" y="319087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26</xdr:row>
      <xdr:rowOff>114300</xdr:rowOff>
    </xdr:from>
    <xdr:to>
      <xdr:col>2</xdr:col>
      <xdr:colOff>1181100</xdr:colOff>
      <xdr:row>26</xdr:row>
      <xdr:rowOff>114300</xdr:rowOff>
    </xdr:to>
    <xdr:sp>
      <xdr:nvSpPr>
        <xdr:cNvPr id="31" name="Line 56"/>
        <xdr:cNvSpPr>
          <a:spLocks noChangeShapeType="1"/>
        </xdr:cNvSpPr>
      </xdr:nvSpPr>
      <xdr:spPr>
        <a:xfrm>
          <a:off x="2000250" y="463867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161925</xdr:colOff>
      <xdr:row>5</xdr:row>
      <xdr:rowOff>114300</xdr:rowOff>
    </xdr:from>
    <xdr:to>
      <xdr:col>7</xdr:col>
      <xdr:colOff>923925</xdr:colOff>
      <xdr:row>5</xdr:row>
      <xdr:rowOff>114300</xdr:rowOff>
    </xdr:to>
    <xdr:sp>
      <xdr:nvSpPr>
        <xdr:cNvPr id="32" name="Line 59"/>
        <xdr:cNvSpPr>
          <a:spLocks noChangeShapeType="1"/>
        </xdr:cNvSpPr>
      </xdr:nvSpPr>
      <xdr:spPr>
        <a:xfrm>
          <a:off x="6191250" y="1238250"/>
          <a:ext cx="7620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5</xdr:row>
      <xdr:rowOff>123825</xdr:rowOff>
    </xdr:from>
    <xdr:to>
      <xdr:col>7</xdr:col>
      <xdr:colOff>552450</xdr:colOff>
      <xdr:row>16</xdr:row>
      <xdr:rowOff>123825</xdr:rowOff>
    </xdr:to>
    <xdr:sp>
      <xdr:nvSpPr>
        <xdr:cNvPr id="33" name="Line 60"/>
        <xdr:cNvSpPr>
          <a:spLocks noChangeShapeType="1"/>
        </xdr:cNvSpPr>
      </xdr:nvSpPr>
      <xdr:spPr>
        <a:xfrm>
          <a:off x="6553200" y="1247775"/>
          <a:ext cx="28575" cy="178117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533400</xdr:colOff>
      <xdr:row>7</xdr:row>
      <xdr:rowOff>76200</xdr:rowOff>
    </xdr:from>
    <xdr:to>
      <xdr:col>7</xdr:col>
      <xdr:colOff>952500</xdr:colOff>
      <xdr:row>7</xdr:row>
      <xdr:rowOff>76200</xdr:rowOff>
    </xdr:to>
    <xdr:sp>
      <xdr:nvSpPr>
        <xdr:cNvPr id="34" name="Line 61"/>
        <xdr:cNvSpPr>
          <a:spLocks noChangeShapeType="1"/>
        </xdr:cNvSpPr>
      </xdr:nvSpPr>
      <xdr:spPr>
        <a:xfrm>
          <a:off x="6562725" y="1524000"/>
          <a:ext cx="4191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8</xdr:row>
      <xdr:rowOff>85725</xdr:rowOff>
    </xdr:from>
    <xdr:to>
      <xdr:col>7</xdr:col>
      <xdr:colOff>962025</xdr:colOff>
      <xdr:row>8</xdr:row>
      <xdr:rowOff>85725</xdr:rowOff>
    </xdr:to>
    <xdr:sp>
      <xdr:nvSpPr>
        <xdr:cNvPr id="35" name="Line 62"/>
        <xdr:cNvSpPr>
          <a:spLocks noChangeShapeType="1"/>
        </xdr:cNvSpPr>
      </xdr:nvSpPr>
      <xdr:spPr>
        <a:xfrm>
          <a:off x="6553200" y="1695450"/>
          <a:ext cx="4381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533400</xdr:colOff>
      <xdr:row>9</xdr:row>
      <xdr:rowOff>104775</xdr:rowOff>
    </xdr:from>
    <xdr:to>
      <xdr:col>7</xdr:col>
      <xdr:colOff>962025</xdr:colOff>
      <xdr:row>9</xdr:row>
      <xdr:rowOff>104775</xdr:rowOff>
    </xdr:to>
    <xdr:sp>
      <xdr:nvSpPr>
        <xdr:cNvPr id="36" name="Line 63"/>
        <xdr:cNvSpPr>
          <a:spLocks noChangeShapeType="1"/>
        </xdr:cNvSpPr>
      </xdr:nvSpPr>
      <xdr:spPr>
        <a:xfrm>
          <a:off x="6562725" y="1876425"/>
          <a:ext cx="4286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10</xdr:row>
      <xdr:rowOff>123825</xdr:rowOff>
    </xdr:from>
    <xdr:to>
      <xdr:col>7</xdr:col>
      <xdr:colOff>914400</xdr:colOff>
      <xdr:row>10</xdr:row>
      <xdr:rowOff>123825</xdr:rowOff>
    </xdr:to>
    <xdr:sp>
      <xdr:nvSpPr>
        <xdr:cNvPr id="37" name="Line 64"/>
        <xdr:cNvSpPr>
          <a:spLocks noChangeShapeType="1"/>
        </xdr:cNvSpPr>
      </xdr:nvSpPr>
      <xdr:spPr>
        <a:xfrm>
          <a:off x="6553200" y="2057400"/>
          <a:ext cx="390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552450</xdr:colOff>
      <xdr:row>14</xdr:row>
      <xdr:rowOff>95250</xdr:rowOff>
    </xdr:from>
    <xdr:to>
      <xdr:col>7</xdr:col>
      <xdr:colOff>962025</xdr:colOff>
      <xdr:row>14</xdr:row>
      <xdr:rowOff>95250</xdr:rowOff>
    </xdr:to>
    <xdr:sp>
      <xdr:nvSpPr>
        <xdr:cNvPr id="38" name="Line 65"/>
        <xdr:cNvSpPr>
          <a:spLocks noChangeShapeType="1"/>
        </xdr:cNvSpPr>
      </xdr:nvSpPr>
      <xdr:spPr>
        <a:xfrm>
          <a:off x="6581775" y="2676525"/>
          <a:ext cx="4095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561975</xdr:colOff>
      <xdr:row>12</xdr:row>
      <xdr:rowOff>95250</xdr:rowOff>
    </xdr:from>
    <xdr:to>
      <xdr:col>7</xdr:col>
      <xdr:colOff>952500</xdr:colOff>
      <xdr:row>12</xdr:row>
      <xdr:rowOff>95250</xdr:rowOff>
    </xdr:to>
    <xdr:sp>
      <xdr:nvSpPr>
        <xdr:cNvPr id="39" name="Line 67"/>
        <xdr:cNvSpPr>
          <a:spLocks noChangeShapeType="1"/>
        </xdr:cNvSpPr>
      </xdr:nvSpPr>
      <xdr:spPr>
        <a:xfrm>
          <a:off x="6591300" y="2352675"/>
          <a:ext cx="390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533400</xdr:colOff>
      <xdr:row>11</xdr:row>
      <xdr:rowOff>104775</xdr:rowOff>
    </xdr:from>
    <xdr:to>
      <xdr:col>7</xdr:col>
      <xdr:colOff>933450</xdr:colOff>
      <xdr:row>11</xdr:row>
      <xdr:rowOff>104775</xdr:rowOff>
    </xdr:to>
    <xdr:sp>
      <xdr:nvSpPr>
        <xdr:cNvPr id="40" name="Line 68"/>
        <xdr:cNvSpPr>
          <a:spLocks noChangeShapeType="1"/>
        </xdr:cNvSpPr>
      </xdr:nvSpPr>
      <xdr:spPr>
        <a:xfrm>
          <a:off x="6562725" y="2200275"/>
          <a:ext cx="4000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561975</xdr:colOff>
      <xdr:row>13</xdr:row>
      <xdr:rowOff>123825</xdr:rowOff>
    </xdr:from>
    <xdr:to>
      <xdr:col>7</xdr:col>
      <xdr:colOff>942975</xdr:colOff>
      <xdr:row>13</xdr:row>
      <xdr:rowOff>123825</xdr:rowOff>
    </xdr:to>
    <xdr:sp>
      <xdr:nvSpPr>
        <xdr:cNvPr id="41" name="Line 69"/>
        <xdr:cNvSpPr>
          <a:spLocks noChangeShapeType="1"/>
        </xdr:cNvSpPr>
      </xdr:nvSpPr>
      <xdr:spPr>
        <a:xfrm>
          <a:off x="6591300" y="2543175"/>
          <a:ext cx="3810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6</xdr:row>
      <xdr:rowOff>104775</xdr:rowOff>
    </xdr:from>
    <xdr:to>
      <xdr:col>7</xdr:col>
      <xdr:colOff>885825</xdr:colOff>
      <xdr:row>6</xdr:row>
      <xdr:rowOff>104775</xdr:rowOff>
    </xdr:to>
    <xdr:sp>
      <xdr:nvSpPr>
        <xdr:cNvPr id="42" name="Line 70"/>
        <xdr:cNvSpPr>
          <a:spLocks noChangeShapeType="1"/>
        </xdr:cNvSpPr>
      </xdr:nvSpPr>
      <xdr:spPr>
        <a:xfrm>
          <a:off x="6553200" y="1390650"/>
          <a:ext cx="3619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561975</xdr:colOff>
      <xdr:row>15</xdr:row>
      <xdr:rowOff>133350</xdr:rowOff>
    </xdr:from>
    <xdr:to>
      <xdr:col>7</xdr:col>
      <xdr:colOff>933450</xdr:colOff>
      <xdr:row>15</xdr:row>
      <xdr:rowOff>133350</xdr:rowOff>
    </xdr:to>
    <xdr:sp>
      <xdr:nvSpPr>
        <xdr:cNvPr id="43" name="Line 72"/>
        <xdr:cNvSpPr>
          <a:spLocks noChangeShapeType="1"/>
        </xdr:cNvSpPr>
      </xdr:nvSpPr>
      <xdr:spPr>
        <a:xfrm>
          <a:off x="6591300" y="2876550"/>
          <a:ext cx="3714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571500</xdr:colOff>
      <xdr:row>16</xdr:row>
      <xdr:rowOff>123825</xdr:rowOff>
    </xdr:from>
    <xdr:to>
      <xdr:col>7</xdr:col>
      <xdr:colOff>952500</xdr:colOff>
      <xdr:row>16</xdr:row>
      <xdr:rowOff>123825</xdr:rowOff>
    </xdr:to>
    <xdr:sp>
      <xdr:nvSpPr>
        <xdr:cNvPr id="44" name="Line 73"/>
        <xdr:cNvSpPr>
          <a:spLocks noChangeShapeType="1"/>
        </xdr:cNvSpPr>
      </xdr:nvSpPr>
      <xdr:spPr>
        <a:xfrm>
          <a:off x="6600825" y="3028950"/>
          <a:ext cx="3810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6</xdr:col>
      <xdr:colOff>361950</xdr:colOff>
      <xdr:row>19</xdr:row>
      <xdr:rowOff>104775</xdr:rowOff>
    </xdr:from>
    <xdr:to>
      <xdr:col>6</xdr:col>
      <xdr:colOff>361950</xdr:colOff>
      <xdr:row>19</xdr:row>
      <xdr:rowOff>104775</xdr:rowOff>
    </xdr:to>
    <xdr:sp>
      <xdr:nvSpPr>
        <xdr:cNvPr id="45" name="Line 75"/>
        <xdr:cNvSpPr>
          <a:spLocks noChangeShapeType="1"/>
        </xdr:cNvSpPr>
      </xdr:nvSpPr>
      <xdr:spPr>
        <a:xfrm>
          <a:off x="6029325" y="3495675"/>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19</xdr:row>
      <xdr:rowOff>95250</xdr:rowOff>
    </xdr:from>
    <xdr:to>
      <xdr:col>7</xdr:col>
      <xdr:colOff>533400</xdr:colOff>
      <xdr:row>25</xdr:row>
      <xdr:rowOff>123825</xdr:rowOff>
    </xdr:to>
    <xdr:sp>
      <xdr:nvSpPr>
        <xdr:cNvPr id="46" name="Line 76"/>
        <xdr:cNvSpPr>
          <a:spLocks noChangeShapeType="1"/>
        </xdr:cNvSpPr>
      </xdr:nvSpPr>
      <xdr:spPr>
        <a:xfrm>
          <a:off x="6553200" y="3486150"/>
          <a:ext cx="9525" cy="100012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523875</xdr:colOff>
      <xdr:row>20</xdr:row>
      <xdr:rowOff>76200</xdr:rowOff>
    </xdr:from>
    <xdr:to>
      <xdr:col>7</xdr:col>
      <xdr:colOff>942975</xdr:colOff>
      <xdr:row>20</xdr:row>
      <xdr:rowOff>76200</xdr:rowOff>
    </xdr:to>
    <xdr:sp>
      <xdr:nvSpPr>
        <xdr:cNvPr id="47" name="Line 77"/>
        <xdr:cNvSpPr>
          <a:spLocks noChangeShapeType="1"/>
        </xdr:cNvSpPr>
      </xdr:nvSpPr>
      <xdr:spPr>
        <a:xfrm>
          <a:off x="6553200" y="3629025"/>
          <a:ext cx="4191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514350</xdr:colOff>
      <xdr:row>21</xdr:row>
      <xdr:rowOff>85725</xdr:rowOff>
    </xdr:from>
    <xdr:to>
      <xdr:col>7</xdr:col>
      <xdr:colOff>952500</xdr:colOff>
      <xdr:row>21</xdr:row>
      <xdr:rowOff>85725</xdr:rowOff>
    </xdr:to>
    <xdr:sp>
      <xdr:nvSpPr>
        <xdr:cNvPr id="48" name="Line 78"/>
        <xdr:cNvSpPr>
          <a:spLocks noChangeShapeType="1"/>
        </xdr:cNvSpPr>
      </xdr:nvSpPr>
      <xdr:spPr>
        <a:xfrm>
          <a:off x="6543675" y="3800475"/>
          <a:ext cx="4381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542925</xdr:colOff>
      <xdr:row>25</xdr:row>
      <xdr:rowOff>114300</xdr:rowOff>
    </xdr:from>
    <xdr:to>
      <xdr:col>7</xdr:col>
      <xdr:colOff>933450</xdr:colOff>
      <xdr:row>25</xdr:row>
      <xdr:rowOff>114300</xdr:rowOff>
    </xdr:to>
    <xdr:sp>
      <xdr:nvSpPr>
        <xdr:cNvPr id="49" name="Line 80"/>
        <xdr:cNvSpPr>
          <a:spLocks noChangeShapeType="1"/>
        </xdr:cNvSpPr>
      </xdr:nvSpPr>
      <xdr:spPr>
        <a:xfrm>
          <a:off x="6572250" y="4476750"/>
          <a:ext cx="390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552450</xdr:colOff>
      <xdr:row>24</xdr:row>
      <xdr:rowOff>142875</xdr:rowOff>
    </xdr:from>
    <xdr:to>
      <xdr:col>7</xdr:col>
      <xdr:colOff>942975</xdr:colOff>
      <xdr:row>24</xdr:row>
      <xdr:rowOff>142875</xdr:rowOff>
    </xdr:to>
    <xdr:sp>
      <xdr:nvSpPr>
        <xdr:cNvPr id="50" name="Line 81"/>
        <xdr:cNvSpPr>
          <a:spLocks noChangeShapeType="1"/>
        </xdr:cNvSpPr>
      </xdr:nvSpPr>
      <xdr:spPr>
        <a:xfrm>
          <a:off x="6581775" y="4343400"/>
          <a:ext cx="390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514350</xdr:colOff>
      <xdr:row>22</xdr:row>
      <xdr:rowOff>85725</xdr:rowOff>
    </xdr:from>
    <xdr:to>
      <xdr:col>7</xdr:col>
      <xdr:colOff>952500</xdr:colOff>
      <xdr:row>22</xdr:row>
      <xdr:rowOff>85725</xdr:rowOff>
    </xdr:to>
    <xdr:sp>
      <xdr:nvSpPr>
        <xdr:cNvPr id="51" name="Line 84"/>
        <xdr:cNvSpPr>
          <a:spLocks noChangeShapeType="1"/>
        </xdr:cNvSpPr>
      </xdr:nvSpPr>
      <xdr:spPr>
        <a:xfrm>
          <a:off x="6543675" y="3962400"/>
          <a:ext cx="4381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1377950</xdr:colOff>
      <xdr:row>10</xdr:row>
      <xdr:rowOff>123825</xdr:rowOff>
    </xdr:from>
    <xdr:to>
      <xdr:col>3</xdr:col>
      <xdr:colOff>1377950</xdr:colOff>
      <xdr:row>10</xdr:row>
      <xdr:rowOff>123825</xdr:rowOff>
    </xdr:to>
    <xdr:sp>
      <xdr:nvSpPr>
        <xdr:cNvPr id="52" name="Line 86"/>
        <xdr:cNvSpPr>
          <a:spLocks noChangeShapeType="1"/>
        </xdr:cNvSpPr>
      </xdr:nvSpPr>
      <xdr:spPr>
        <a:xfrm flipV="1">
          <a:off x="3721100" y="205740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1266825</xdr:colOff>
      <xdr:row>19</xdr:row>
      <xdr:rowOff>114300</xdr:rowOff>
    </xdr:from>
    <xdr:to>
      <xdr:col>4</xdr:col>
      <xdr:colOff>0</xdr:colOff>
      <xdr:row>19</xdr:row>
      <xdr:rowOff>114300</xdr:rowOff>
    </xdr:to>
    <xdr:sp>
      <xdr:nvSpPr>
        <xdr:cNvPr id="53" name="Line 89"/>
        <xdr:cNvSpPr>
          <a:spLocks noChangeShapeType="1"/>
        </xdr:cNvSpPr>
      </xdr:nvSpPr>
      <xdr:spPr>
        <a:xfrm>
          <a:off x="3609975" y="3505200"/>
          <a:ext cx="1143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1019175</xdr:colOff>
      <xdr:row>29</xdr:row>
      <xdr:rowOff>133350</xdr:rowOff>
    </xdr:from>
    <xdr:to>
      <xdr:col>4</xdr:col>
      <xdr:colOff>28575</xdr:colOff>
      <xdr:row>29</xdr:row>
      <xdr:rowOff>133350</xdr:rowOff>
    </xdr:to>
    <xdr:sp>
      <xdr:nvSpPr>
        <xdr:cNvPr id="54" name="Line 95"/>
        <xdr:cNvSpPr>
          <a:spLocks noChangeShapeType="1"/>
        </xdr:cNvSpPr>
      </xdr:nvSpPr>
      <xdr:spPr>
        <a:xfrm>
          <a:off x="3362325" y="5143500"/>
          <a:ext cx="390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1190625</xdr:colOff>
      <xdr:row>30</xdr:row>
      <xdr:rowOff>104775</xdr:rowOff>
    </xdr:from>
    <xdr:to>
      <xdr:col>4</xdr:col>
      <xdr:colOff>19050</xdr:colOff>
      <xdr:row>30</xdr:row>
      <xdr:rowOff>104775</xdr:rowOff>
    </xdr:to>
    <xdr:sp>
      <xdr:nvSpPr>
        <xdr:cNvPr id="55" name="Line 96"/>
        <xdr:cNvSpPr>
          <a:spLocks noChangeShapeType="1"/>
        </xdr:cNvSpPr>
      </xdr:nvSpPr>
      <xdr:spPr>
        <a:xfrm flipV="1">
          <a:off x="3533775" y="5276850"/>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1181100</xdr:colOff>
      <xdr:row>31</xdr:row>
      <xdr:rowOff>123825</xdr:rowOff>
    </xdr:from>
    <xdr:to>
      <xdr:col>4</xdr:col>
      <xdr:colOff>9525</xdr:colOff>
      <xdr:row>31</xdr:row>
      <xdr:rowOff>123825</xdr:rowOff>
    </xdr:to>
    <xdr:sp>
      <xdr:nvSpPr>
        <xdr:cNvPr id="56" name="Line 97"/>
        <xdr:cNvSpPr>
          <a:spLocks noChangeShapeType="1"/>
        </xdr:cNvSpPr>
      </xdr:nvSpPr>
      <xdr:spPr>
        <a:xfrm flipV="1">
          <a:off x="3524250" y="5457825"/>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1181100</xdr:colOff>
      <xdr:row>29</xdr:row>
      <xdr:rowOff>142875</xdr:rowOff>
    </xdr:from>
    <xdr:to>
      <xdr:col>3</xdr:col>
      <xdr:colOff>1190625</xdr:colOff>
      <xdr:row>31</xdr:row>
      <xdr:rowOff>142875</xdr:rowOff>
    </xdr:to>
    <xdr:sp>
      <xdr:nvSpPr>
        <xdr:cNvPr id="57" name="Line 98"/>
        <xdr:cNvSpPr>
          <a:spLocks noChangeShapeType="1"/>
        </xdr:cNvSpPr>
      </xdr:nvSpPr>
      <xdr:spPr>
        <a:xfrm flipH="1">
          <a:off x="3524250" y="5153025"/>
          <a:ext cx="9525" cy="3238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1123950</xdr:colOff>
      <xdr:row>41</xdr:row>
      <xdr:rowOff>133350</xdr:rowOff>
    </xdr:from>
    <xdr:to>
      <xdr:col>3</xdr:col>
      <xdr:colOff>1133475</xdr:colOff>
      <xdr:row>49</xdr:row>
      <xdr:rowOff>114300</xdr:rowOff>
    </xdr:to>
    <xdr:sp>
      <xdr:nvSpPr>
        <xdr:cNvPr id="58" name="Line 100"/>
        <xdr:cNvSpPr>
          <a:spLocks noChangeShapeType="1"/>
        </xdr:cNvSpPr>
      </xdr:nvSpPr>
      <xdr:spPr>
        <a:xfrm flipH="1">
          <a:off x="3467100" y="7239000"/>
          <a:ext cx="9525" cy="12763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1200150</xdr:colOff>
      <xdr:row>33</xdr:row>
      <xdr:rowOff>114300</xdr:rowOff>
    </xdr:from>
    <xdr:to>
      <xdr:col>3</xdr:col>
      <xdr:colOff>9525</xdr:colOff>
      <xdr:row>33</xdr:row>
      <xdr:rowOff>114300</xdr:rowOff>
    </xdr:to>
    <xdr:sp>
      <xdr:nvSpPr>
        <xdr:cNvPr id="59" name="Line 103"/>
        <xdr:cNvSpPr>
          <a:spLocks noChangeShapeType="1"/>
        </xdr:cNvSpPr>
      </xdr:nvSpPr>
      <xdr:spPr>
        <a:xfrm>
          <a:off x="2343150" y="5772150"/>
          <a:ext cx="9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1371600</xdr:colOff>
      <xdr:row>32</xdr:row>
      <xdr:rowOff>104775</xdr:rowOff>
    </xdr:from>
    <xdr:to>
      <xdr:col>4</xdr:col>
      <xdr:colOff>0</xdr:colOff>
      <xdr:row>32</xdr:row>
      <xdr:rowOff>104775</xdr:rowOff>
    </xdr:to>
    <xdr:sp>
      <xdr:nvSpPr>
        <xdr:cNvPr id="60" name="Line 108"/>
        <xdr:cNvSpPr>
          <a:spLocks noChangeShapeType="1"/>
        </xdr:cNvSpPr>
      </xdr:nvSpPr>
      <xdr:spPr>
        <a:xfrm>
          <a:off x="3714750" y="5600700"/>
          <a:ext cx="9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847725</xdr:colOff>
      <xdr:row>8</xdr:row>
      <xdr:rowOff>133350</xdr:rowOff>
    </xdr:from>
    <xdr:to>
      <xdr:col>2</xdr:col>
      <xdr:colOff>1104900</xdr:colOff>
      <xdr:row>8</xdr:row>
      <xdr:rowOff>133350</xdr:rowOff>
    </xdr:to>
    <xdr:sp>
      <xdr:nvSpPr>
        <xdr:cNvPr id="61" name="Line 109"/>
        <xdr:cNvSpPr>
          <a:spLocks noChangeShapeType="1"/>
        </xdr:cNvSpPr>
      </xdr:nvSpPr>
      <xdr:spPr>
        <a:xfrm>
          <a:off x="1990725" y="1743075"/>
          <a:ext cx="2571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1266825</xdr:colOff>
      <xdr:row>20</xdr:row>
      <xdr:rowOff>104775</xdr:rowOff>
    </xdr:from>
    <xdr:to>
      <xdr:col>4</xdr:col>
      <xdr:colOff>0</xdr:colOff>
      <xdr:row>20</xdr:row>
      <xdr:rowOff>104775</xdr:rowOff>
    </xdr:to>
    <xdr:sp>
      <xdr:nvSpPr>
        <xdr:cNvPr id="62" name="Line 118"/>
        <xdr:cNvSpPr>
          <a:spLocks noChangeShapeType="1"/>
        </xdr:cNvSpPr>
      </xdr:nvSpPr>
      <xdr:spPr>
        <a:xfrm>
          <a:off x="3609975" y="3657600"/>
          <a:ext cx="1143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1266825</xdr:colOff>
      <xdr:row>21</xdr:row>
      <xdr:rowOff>104775</xdr:rowOff>
    </xdr:from>
    <xdr:to>
      <xdr:col>4</xdr:col>
      <xdr:colOff>0</xdr:colOff>
      <xdr:row>21</xdr:row>
      <xdr:rowOff>104775</xdr:rowOff>
    </xdr:to>
    <xdr:sp>
      <xdr:nvSpPr>
        <xdr:cNvPr id="63" name="Line 119"/>
        <xdr:cNvSpPr>
          <a:spLocks noChangeShapeType="1"/>
        </xdr:cNvSpPr>
      </xdr:nvSpPr>
      <xdr:spPr>
        <a:xfrm>
          <a:off x="3609975" y="3819525"/>
          <a:ext cx="1143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1276350</xdr:colOff>
      <xdr:row>22</xdr:row>
      <xdr:rowOff>114300</xdr:rowOff>
    </xdr:from>
    <xdr:to>
      <xdr:col>4</xdr:col>
      <xdr:colOff>9525</xdr:colOff>
      <xdr:row>22</xdr:row>
      <xdr:rowOff>114300</xdr:rowOff>
    </xdr:to>
    <xdr:sp>
      <xdr:nvSpPr>
        <xdr:cNvPr id="64" name="Line 120"/>
        <xdr:cNvSpPr>
          <a:spLocks noChangeShapeType="1"/>
        </xdr:cNvSpPr>
      </xdr:nvSpPr>
      <xdr:spPr>
        <a:xfrm>
          <a:off x="3619500" y="3990975"/>
          <a:ext cx="1143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1377950</xdr:colOff>
      <xdr:row>35</xdr:row>
      <xdr:rowOff>114300</xdr:rowOff>
    </xdr:from>
    <xdr:to>
      <xdr:col>4</xdr:col>
      <xdr:colOff>9525</xdr:colOff>
      <xdr:row>35</xdr:row>
      <xdr:rowOff>114300</xdr:rowOff>
    </xdr:to>
    <xdr:sp>
      <xdr:nvSpPr>
        <xdr:cNvPr id="65" name="Line 128"/>
        <xdr:cNvSpPr>
          <a:spLocks noChangeShapeType="1"/>
        </xdr:cNvSpPr>
      </xdr:nvSpPr>
      <xdr:spPr>
        <a:xfrm>
          <a:off x="3721100" y="6134100"/>
          <a:ext cx="127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1371600</xdr:colOff>
      <xdr:row>34</xdr:row>
      <xdr:rowOff>104775</xdr:rowOff>
    </xdr:from>
    <xdr:to>
      <xdr:col>4</xdr:col>
      <xdr:colOff>0</xdr:colOff>
      <xdr:row>34</xdr:row>
      <xdr:rowOff>104775</xdr:rowOff>
    </xdr:to>
    <xdr:sp>
      <xdr:nvSpPr>
        <xdr:cNvPr id="66" name="Line 129"/>
        <xdr:cNvSpPr>
          <a:spLocks noChangeShapeType="1"/>
        </xdr:cNvSpPr>
      </xdr:nvSpPr>
      <xdr:spPr>
        <a:xfrm>
          <a:off x="3714750" y="5943600"/>
          <a:ext cx="9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12</xdr:row>
      <xdr:rowOff>114300</xdr:rowOff>
    </xdr:from>
    <xdr:to>
      <xdr:col>3</xdr:col>
      <xdr:colOff>0</xdr:colOff>
      <xdr:row>12</xdr:row>
      <xdr:rowOff>114300</xdr:rowOff>
    </xdr:to>
    <xdr:sp>
      <xdr:nvSpPr>
        <xdr:cNvPr id="67" name="Line 130"/>
        <xdr:cNvSpPr>
          <a:spLocks noChangeShapeType="1"/>
        </xdr:cNvSpPr>
      </xdr:nvSpPr>
      <xdr:spPr>
        <a:xfrm>
          <a:off x="2000250" y="2371725"/>
          <a:ext cx="3429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13</xdr:row>
      <xdr:rowOff>123825</xdr:rowOff>
    </xdr:from>
    <xdr:to>
      <xdr:col>3</xdr:col>
      <xdr:colOff>0</xdr:colOff>
      <xdr:row>13</xdr:row>
      <xdr:rowOff>123825</xdr:rowOff>
    </xdr:to>
    <xdr:sp>
      <xdr:nvSpPr>
        <xdr:cNvPr id="68" name="Line 131"/>
        <xdr:cNvSpPr>
          <a:spLocks noChangeShapeType="1"/>
        </xdr:cNvSpPr>
      </xdr:nvSpPr>
      <xdr:spPr>
        <a:xfrm>
          <a:off x="2000250" y="2543175"/>
          <a:ext cx="3429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14</xdr:row>
      <xdr:rowOff>95250</xdr:rowOff>
    </xdr:from>
    <xdr:to>
      <xdr:col>3</xdr:col>
      <xdr:colOff>9525</xdr:colOff>
      <xdr:row>14</xdr:row>
      <xdr:rowOff>95250</xdr:rowOff>
    </xdr:to>
    <xdr:sp>
      <xdr:nvSpPr>
        <xdr:cNvPr id="69" name="Line 132"/>
        <xdr:cNvSpPr>
          <a:spLocks noChangeShapeType="1"/>
        </xdr:cNvSpPr>
      </xdr:nvSpPr>
      <xdr:spPr>
        <a:xfrm>
          <a:off x="2009775" y="2676525"/>
          <a:ext cx="3429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15</xdr:row>
      <xdr:rowOff>123825</xdr:rowOff>
    </xdr:from>
    <xdr:to>
      <xdr:col>3</xdr:col>
      <xdr:colOff>9525</xdr:colOff>
      <xdr:row>15</xdr:row>
      <xdr:rowOff>123825</xdr:rowOff>
    </xdr:to>
    <xdr:sp>
      <xdr:nvSpPr>
        <xdr:cNvPr id="70" name="Line 133"/>
        <xdr:cNvSpPr>
          <a:spLocks noChangeShapeType="1"/>
        </xdr:cNvSpPr>
      </xdr:nvSpPr>
      <xdr:spPr>
        <a:xfrm>
          <a:off x="2009775" y="2867025"/>
          <a:ext cx="3429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876300</xdr:colOff>
      <xdr:row>16</xdr:row>
      <xdr:rowOff>104775</xdr:rowOff>
    </xdr:from>
    <xdr:to>
      <xdr:col>3</xdr:col>
      <xdr:colOff>19050</xdr:colOff>
      <xdr:row>16</xdr:row>
      <xdr:rowOff>104775</xdr:rowOff>
    </xdr:to>
    <xdr:sp>
      <xdr:nvSpPr>
        <xdr:cNvPr id="71" name="Line 134"/>
        <xdr:cNvSpPr>
          <a:spLocks noChangeShapeType="1"/>
        </xdr:cNvSpPr>
      </xdr:nvSpPr>
      <xdr:spPr>
        <a:xfrm>
          <a:off x="2019300" y="3009900"/>
          <a:ext cx="3429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866775</xdr:colOff>
      <xdr:row>25</xdr:row>
      <xdr:rowOff>95250</xdr:rowOff>
    </xdr:from>
    <xdr:to>
      <xdr:col>2</xdr:col>
      <xdr:colOff>1190625</xdr:colOff>
      <xdr:row>25</xdr:row>
      <xdr:rowOff>95250</xdr:rowOff>
    </xdr:to>
    <xdr:sp>
      <xdr:nvSpPr>
        <xdr:cNvPr id="72" name="Line 135"/>
        <xdr:cNvSpPr>
          <a:spLocks noChangeShapeType="1"/>
        </xdr:cNvSpPr>
      </xdr:nvSpPr>
      <xdr:spPr>
        <a:xfrm>
          <a:off x="2009775" y="4457700"/>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32</xdr:row>
      <xdr:rowOff>114300</xdr:rowOff>
    </xdr:from>
    <xdr:to>
      <xdr:col>2</xdr:col>
      <xdr:colOff>1181100</xdr:colOff>
      <xdr:row>32</xdr:row>
      <xdr:rowOff>114300</xdr:rowOff>
    </xdr:to>
    <xdr:sp>
      <xdr:nvSpPr>
        <xdr:cNvPr id="73" name="Line 136"/>
        <xdr:cNvSpPr>
          <a:spLocks noChangeShapeType="1"/>
        </xdr:cNvSpPr>
      </xdr:nvSpPr>
      <xdr:spPr>
        <a:xfrm>
          <a:off x="2000250" y="561022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33</xdr:row>
      <xdr:rowOff>104775</xdr:rowOff>
    </xdr:from>
    <xdr:to>
      <xdr:col>2</xdr:col>
      <xdr:colOff>1181100</xdr:colOff>
      <xdr:row>33</xdr:row>
      <xdr:rowOff>104775</xdr:rowOff>
    </xdr:to>
    <xdr:sp>
      <xdr:nvSpPr>
        <xdr:cNvPr id="74" name="Line 137"/>
        <xdr:cNvSpPr>
          <a:spLocks noChangeShapeType="1"/>
        </xdr:cNvSpPr>
      </xdr:nvSpPr>
      <xdr:spPr>
        <a:xfrm>
          <a:off x="2000250" y="576262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857250</xdr:colOff>
      <xdr:row>34</xdr:row>
      <xdr:rowOff>95250</xdr:rowOff>
    </xdr:from>
    <xdr:to>
      <xdr:col>2</xdr:col>
      <xdr:colOff>1181100</xdr:colOff>
      <xdr:row>34</xdr:row>
      <xdr:rowOff>95250</xdr:rowOff>
    </xdr:to>
    <xdr:sp>
      <xdr:nvSpPr>
        <xdr:cNvPr id="75" name="Line 138"/>
        <xdr:cNvSpPr>
          <a:spLocks noChangeShapeType="1"/>
        </xdr:cNvSpPr>
      </xdr:nvSpPr>
      <xdr:spPr>
        <a:xfrm>
          <a:off x="2000250" y="593407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847725</xdr:colOff>
      <xdr:row>35</xdr:row>
      <xdr:rowOff>95250</xdr:rowOff>
    </xdr:from>
    <xdr:to>
      <xdr:col>2</xdr:col>
      <xdr:colOff>1171575</xdr:colOff>
      <xdr:row>35</xdr:row>
      <xdr:rowOff>95250</xdr:rowOff>
    </xdr:to>
    <xdr:sp>
      <xdr:nvSpPr>
        <xdr:cNvPr id="76" name="Line 139"/>
        <xdr:cNvSpPr>
          <a:spLocks noChangeShapeType="1"/>
        </xdr:cNvSpPr>
      </xdr:nvSpPr>
      <xdr:spPr>
        <a:xfrm>
          <a:off x="1990725" y="6115050"/>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600075</xdr:colOff>
      <xdr:row>41</xdr:row>
      <xdr:rowOff>104775</xdr:rowOff>
    </xdr:from>
    <xdr:to>
      <xdr:col>3</xdr:col>
      <xdr:colOff>19050</xdr:colOff>
      <xdr:row>41</xdr:row>
      <xdr:rowOff>104775</xdr:rowOff>
    </xdr:to>
    <xdr:sp>
      <xdr:nvSpPr>
        <xdr:cNvPr id="77" name="Line 140"/>
        <xdr:cNvSpPr>
          <a:spLocks noChangeShapeType="1"/>
        </xdr:cNvSpPr>
      </xdr:nvSpPr>
      <xdr:spPr>
        <a:xfrm>
          <a:off x="1743075" y="7210425"/>
          <a:ext cx="6191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1143000</xdr:colOff>
      <xdr:row>42</xdr:row>
      <xdr:rowOff>123825</xdr:rowOff>
    </xdr:from>
    <xdr:to>
      <xdr:col>3</xdr:col>
      <xdr:colOff>1352550</xdr:colOff>
      <xdr:row>42</xdr:row>
      <xdr:rowOff>123825</xdr:rowOff>
    </xdr:to>
    <xdr:sp>
      <xdr:nvSpPr>
        <xdr:cNvPr id="78" name="Line 141"/>
        <xdr:cNvSpPr>
          <a:spLocks noChangeShapeType="1"/>
        </xdr:cNvSpPr>
      </xdr:nvSpPr>
      <xdr:spPr>
        <a:xfrm flipV="1">
          <a:off x="3486150" y="7391400"/>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1133475</xdr:colOff>
      <xdr:row>43</xdr:row>
      <xdr:rowOff>114300</xdr:rowOff>
    </xdr:from>
    <xdr:to>
      <xdr:col>3</xdr:col>
      <xdr:colOff>1343025</xdr:colOff>
      <xdr:row>43</xdr:row>
      <xdr:rowOff>114300</xdr:rowOff>
    </xdr:to>
    <xdr:sp>
      <xdr:nvSpPr>
        <xdr:cNvPr id="79" name="Line 142"/>
        <xdr:cNvSpPr>
          <a:spLocks noChangeShapeType="1"/>
        </xdr:cNvSpPr>
      </xdr:nvSpPr>
      <xdr:spPr>
        <a:xfrm flipV="1">
          <a:off x="3476625" y="7543800"/>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1143000</xdr:colOff>
      <xdr:row>45</xdr:row>
      <xdr:rowOff>104775</xdr:rowOff>
    </xdr:from>
    <xdr:to>
      <xdr:col>3</xdr:col>
      <xdr:colOff>1352550</xdr:colOff>
      <xdr:row>45</xdr:row>
      <xdr:rowOff>104775</xdr:rowOff>
    </xdr:to>
    <xdr:sp>
      <xdr:nvSpPr>
        <xdr:cNvPr id="80" name="Line 143"/>
        <xdr:cNvSpPr>
          <a:spLocks noChangeShapeType="1"/>
        </xdr:cNvSpPr>
      </xdr:nvSpPr>
      <xdr:spPr>
        <a:xfrm flipV="1">
          <a:off x="3486150" y="7858125"/>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1143000</xdr:colOff>
      <xdr:row>46</xdr:row>
      <xdr:rowOff>104775</xdr:rowOff>
    </xdr:from>
    <xdr:to>
      <xdr:col>3</xdr:col>
      <xdr:colOff>1352550</xdr:colOff>
      <xdr:row>46</xdr:row>
      <xdr:rowOff>104775</xdr:rowOff>
    </xdr:to>
    <xdr:sp>
      <xdr:nvSpPr>
        <xdr:cNvPr id="81" name="Line 144"/>
        <xdr:cNvSpPr>
          <a:spLocks noChangeShapeType="1"/>
        </xdr:cNvSpPr>
      </xdr:nvSpPr>
      <xdr:spPr>
        <a:xfrm flipV="1">
          <a:off x="3486150" y="8020050"/>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1143000</xdr:colOff>
      <xdr:row>47</xdr:row>
      <xdr:rowOff>104775</xdr:rowOff>
    </xdr:from>
    <xdr:to>
      <xdr:col>3</xdr:col>
      <xdr:colOff>1352550</xdr:colOff>
      <xdr:row>47</xdr:row>
      <xdr:rowOff>104775</xdr:rowOff>
    </xdr:to>
    <xdr:sp>
      <xdr:nvSpPr>
        <xdr:cNvPr id="82" name="Line 145"/>
        <xdr:cNvSpPr>
          <a:spLocks noChangeShapeType="1"/>
        </xdr:cNvSpPr>
      </xdr:nvSpPr>
      <xdr:spPr>
        <a:xfrm flipV="1">
          <a:off x="3486150" y="8181975"/>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1143000</xdr:colOff>
      <xdr:row>48</xdr:row>
      <xdr:rowOff>152400</xdr:rowOff>
    </xdr:from>
    <xdr:to>
      <xdr:col>3</xdr:col>
      <xdr:colOff>1352550</xdr:colOff>
      <xdr:row>48</xdr:row>
      <xdr:rowOff>152400</xdr:rowOff>
    </xdr:to>
    <xdr:sp>
      <xdr:nvSpPr>
        <xdr:cNvPr id="83" name="Line 146"/>
        <xdr:cNvSpPr>
          <a:spLocks noChangeShapeType="1"/>
        </xdr:cNvSpPr>
      </xdr:nvSpPr>
      <xdr:spPr>
        <a:xfrm flipV="1">
          <a:off x="3486150" y="8391525"/>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1123950</xdr:colOff>
      <xdr:row>50</xdr:row>
      <xdr:rowOff>114300</xdr:rowOff>
    </xdr:from>
    <xdr:to>
      <xdr:col>3</xdr:col>
      <xdr:colOff>1133475</xdr:colOff>
      <xdr:row>51</xdr:row>
      <xdr:rowOff>85725</xdr:rowOff>
    </xdr:to>
    <xdr:sp>
      <xdr:nvSpPr>
        <xdr:cNvPr id="84" name="Line 147"/>
        <xdr:cNvSpPr>
          <a:spLocks noChangeShapeType="1"/>
        </xdr:cNvSpPr>
      </xdr:nvSpPr>
      <xdr:spPr>
        <a:xfrm flipH="1">
          <a:off x="3467100" y="8677275"/>
          <a:ext cx="9525" cy="13335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55</xdr:row>
      <xdr:rowOff>85725</xdr:rowOff>
    </xdr:from>
    <xdr:to>
      <xdr:col>3</xdr:col>
      <xdr:colOff>9525</xdr:colOff>
      <xdr:row>55</xdr:row>
      <xdr:rowOff>85725</xdr:rowOff>
    </xdr:to>
    <xdr:sp>
      <xdr:nvSpPr>
        <xdr:cNvPr id="85" name="Line 148"/>
        <xdr:cNvSpPr>
          <a:spLocks noChangeShapeType="1"/>
        </xdr:cNvSpPr>
      </xdr:nvSpPr>
      <xdr:spPr>
        <a:xfrm>
          <a:off x="2028825" y="945832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514350</xdr:colOff>
      <xdr:row>56</xdr:row>
      <xdr:rowOff>123825</xdr:rowOff>
    </xdr:from>
    <xdr:to>
      <xdr:col>4</xdr:col>
      <xdr:colOff>28575</xdr:colOff>
      <xdr:row>56</xdr:row>
      <xdr:rowOff>123825</xdr:rowOff>
    </xdr:to>
    <xdr:sp>
      <xdr:nvSpPr>
        <xdr:cNvPr id="86" name="Line 157"/>
        <xdr:cNvSpPr>
          <a:spLocks noChangeShapeType="1"/>
        </xdr:cNvSpPr>
      </xdr:nvSpPr>
      <xdr:spPr>
        <a:xfrm>
          <a:off x="2857500" y="9658350"/>
          <a:ext cx="8953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590550</xdr:colOff>
      <xdr:row>56</xdr:row>
      <xdr:rowOff>104775</xdr:rowOff>
    </xdr:from>
    <xdr:to>
      <xdr:col>3</xdr:col>
      <xdr:colOff>9525</xdr:colOff>
      <xdr:row>56</xdr:row>
      <xdr:rowOff>104775</xdr:rowOff>
    </xdr:to>
    <xdr:sp>
      <xdr:nvSpPr>
        <xdr:cNvPr id="87" name="Line 158"/>
        <xdr:cNvSpPr>
          <a:spLocks noChangeShapeType="1"/>
        </xdr:cNvSpPr>
      </xdr:nvSpPr>
      <xdr:spPr>
        <a:xfrm>
          <a:off x="1733550" y="9639300"/>
          <a:ext cx="6191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1171575</xdr:colOff>
      <xdr:row>58</xdr:row>
      <xdr:rowOff>123825</xdr:rowOff>
    </xdr:from>
    <xdr:to>
      <xdr:col>4</xdr:col>
      <xdr:colOff>0</xdr:colOff>
      <xdr:row>58</xdr:row>
      <xdr:rowOff>123825</xdr:rowOff>
    </xdr:to>
    <xdr:sp>
      <xdr:nvSpPr>
        <xdr:cNvPr id="88" name="Line 159"/>
        <xdr:cNvSpPr>
          <a:spLocks noChangeShapeType="1"/>
        </xdr:cNvSpPr>
      </xdr:nvSpPr>
      <xdr:spPr>
        <a:xfrm flipV="1">
          <a:off x="3514725" y="9982200"/>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56</xdr:row>
      <xdr:rowOff>123825</xdr:rowOff>
    </xdr:from>
    <xdr:to>
      <xdr:col>2</xdr:col>
      <xdr:colOff>885825</xdr:colOff>
      <xdr:row>60</xdr:row>
      <xdr:rowOff>85725</xdr:rowOff>
    </xdr:to>
    <xdr:sp>
      <xdr:nvSpPr>
        <xdr:cNvPr id="89" name="Line 162"/>
        <xdr:cNvSpPr>
          <a:spLocks noChangeShapeType="1"/>
        </xdr:cNvSpPr>
      </xdr:nvSpPr>
      <xdr:spPr>
        <a:xfrm flipH="1">
          <a:off x="2028825" y="9658350"/>
          <a:ext cx="0" cy="6096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895350</xdr:colOff>
      <xdr:row>60</xdr:row>
      <xdr:rowOff>85725</xdr:rowOff>
    </xdr:from>
    <xdr:to>
      <xdr:col>3</xdr:col>
      <xdr:colOff>19050</xdr:colOff>
      <xdr:row>60</xdr:row>
      <xdr:rowOff>85725</xdr:rowOff>
    </xdr:to>
    <xdr:sp>
      <xdr:nvSpPr>
        <xdr:cNvPr id="90" name="Line 163"/>
        <xdr:cNvSpPr>
          <a:spLocks noChangeShapeType="1"/>
        </xdr:cNvSpPr>
      </xdr:nvSpPr>
      <xdr:spPr>
        <a:xfrm>
          <a:off x="2038350" y="10267950"/>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895350</xdr:colOff>
      <xdr:row>59</xdr:row>
      <xdr:rowOff>104775</xdr:rowOff>
    </xdr:from>
    <xdr:to>
      <xdr:col>3</xdr:col>
      <xdr:colOff>19050</xdr:colOff>
      <xdr:row>59</xdr:row>
      <xdr:rowOff>104775</xdr:rowOff>
    </xdr:to>
    <xdr:sp>
      <xdr:nvSpPr>
        <xdr:cNvPr id="91" name="Line 164"/>
        <xdr:cNvSpPr>
          <a:spLocks noChangeShapeType="1"/>
        </xdr:cNvSpPr>
      </xdr:nvSpPr>
      <xdr:spPr>
        <a:xfrm>
          <a:off x="2038350" y="10125075"/>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1162050</xdr:colOff>
      <xdr:row>56</xdr:row>
      <xdr:rowOff>142875</xdr:rowOff>
    </xdr:from>
    <xdr:to>
      <xdr:col>3</xdr:col>
      <xdr:colOff>1171575</xdr:colOff>
      <xdr:row>58</xdr:row>
      <xdr:rowOff>114300</xdr:rowOff>
    </xdr:to>
    <xdr:sp>
      <xdr:nvSpPr>
        <xdr:cNvPr id="92" name="Line 165"/>
        <xdr:cNvSpPr>
          <a:spLocks noChangeShapeType="1"/>
        </xdr:cNvSpPr>
      </xdr:nvSpPr>
      <xdr:spPr>
        <a:xfrm flipH="1">
          <a:off x="3505200" y="9677400"/>
          <a:ext cx="9525" cy="295275"/>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590550</xdr:colOff>
      <xdr:row>61</xdr:row>
      <xdr:rowOff>104775</xdr:rowOff>
    </xdr:from>
    <xdr:to>
      <xdr:col>3</xdr:col>
      <xdr:colOff>9525</xdr:colOff>
      <xdr:row>61</xdr:row>
      <xdr:rowOff>104775</xdr:rowOff>
    </xdr:to>
    <xdr:sp>
      <xdr:nvSpPr>
        <xdr:cNvPr id="93" name="Line 166"/>
        <xdr:cNvSpPr>
          <a:spLocks noChangeShapeType="1"/>
        </xdr:cNvSpPr>
      </xdr:nvSpPr>
      <xdr:spPr>
        <a:xfrm>
          <a:off x="1733550" y="10448925"/>
          <a:ext cx="6191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61</xdr:row>
      <xdr:rowOff>123825</xdr:rowOff>
    </xdr:from>
    <xdr:to>
      <xdr:col>2</xdr:col>
      <xdr:colOff>885825</xdr:colOff>
      <xdr:row>63</xdr:row>
      <xdr:rowOff>104775</xdr:rowOff>
    </xdr:to>
    <xdr:sp>
      <xdr:nvSpPr>
        <xdr:cNvPr id="94" name="Line 167"/>
        <xdr:cNvSpPr>
          <a:spLocks noChangeShapeType="1"/>
        </xdr:cNvSpPr>
      </xdr:nvSpPr>
      <xdr:spPr>
        <a:xfrm flipH="1">
          <a:off x="2028825" y="10467975"/>
          <a:ext cx="0" cy="3048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885825</xdr:colOff>
      <xdr:row>62</xdr:row>
      <xdr:rowOff>123825</xdr:rowOff>
    </xdr:from>
    <xdr:to>
      <xdr:col>3</xdr:col>
      <xdr:colOff>9525</xdr:colOff>
      <xdr:row>62</xdr:row>
      <xdr:rowOff>123825</xdr:rowOff>
    </xdr:to>
    <xdr:sp>
      <xdr:nvSpPr>
        <xdr:cNvPr id="95" name="Line 168"/>
        <xdr:cNvSpPr>
          <a:spLocks noChangeShapeType="1"/>
        </xdr:cNvSpPr>
      </xdr:nvSpPr>
      <xdr:spPr>
        <a:xfrm>
          <a:off x="2028825" y="10629900"/>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2</xdr:col>
      <xdr:colOff>895350</xdr:colOff>
      <xdr:row>63</xdr:row>
      <xdr:rowOff>114300</xdr:rowOff>
    </xdr:from>
    <xdr:to>
      <xdr:col>3</xdr:col>
      <xdr:colOff>19050</xdr:colOff>
      <xdr:row>63</xdr:row>
      <xdr:rowOff>114300</xdr:rowOff>
    </xdr:to>
    <xdr:sp>
      <xdr:nvSpPr>
        <xdr:cNvPr id="96" name="Line 169"/>
        <xdr:cNvSpPr>
          <a:spLocks noChangeShapeType="1"/>
        </xdr:cNvSpPr>
      </xdr:nvSpPr>
      <xdr:spPr>
        <a:xfrm>
          <a:off x="2038350" y="10782300"/>
          <a:ext cx="3238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200025</xdr:colOff>
      <xdr:row>19</xdr:row>
      <xdr:rowOff>95250</xdr:rowOff>
    </xdr:from>
    <xdr:to>
      <xdr:col>7</xdr:col>
      <xdr:colOff>962025</xdr:colOff>
      <xdr:row>19</xdr:row>
      <xdr:rowOff>95250</xdr:rowOff>
    </xdr:to>
    <xdr:sp>
      <xdr:nvSpPr>
        <xdr:cNvPr id="97" name="Line 170"/>
        <xdr:cNvSpPr>
          <a:spLocks noChangeShapeType="1"/>
        </xdr:cNvSpPr>
      </xdr:nvSpPr>
      <xdr:spPr>
        <a:xfrm>
          <a:off x="6229350" y="3486150"/>
          <a:ext cx="76200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7</xdr:col>
      <xdr:colOff>552450</xdr:colOff>
      <xdr:row>23</xdr:row>
      <xdr:rowOff>142875</xdr:rowOff>
    </xdr:from>
    <xdr:to>
      <xdr:col>7</xdr:col>
      <xdr:colOff>942975</xdr:colOff>
      <xdr:row>23</xdr:row>
      <xdr:rowOff>142875</xdr:rowOff>
    </xdr:to>
    <xdr:sp>
      <xdr:nvSpPr>
        <xdr:cNvPr id="98" name="Line 171"/>
        <xdr:cNvSpPr>
          <a:spLocks noChangeShapeType="1"/>
        </xdr:cNvSpPr>
      </xdr:nvSpPr>
      <xdr:spPr>
        <a:xfrm>
          <a:off x="6581775" y="4181475"/>
          <a:ext cx="3905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809625</xdr:colOff>
      <xdr:row>35</xdr:row>
      <xdr:rowOff>95250</xdr:rowOff>
    </xdr:from>
    <xdr:to>
      <xdr:col>3</xdr:col>
      <xdr:colOff>1352550</xdr:colOff>
      <xdr:row>35</xdr:row>
      <xdr:rowOff>95250</xdr:rowOff>
    </xdr:to>
    <xdr:sp>
      <xdr:nvSpPr>
        <xdr:cNvPr id="99" name="Line 95"/>
        <xdr:cNvSpPr>
          <a:spLocks noChangeShapeType="1"/>
        </xdr:cNvSpPr>
      </xdr:nvSpPr>
      <xdr:spPr>
        <a:xfrm>
          <a:off x="3152775" y="6115050"/>
          <a:ext cx="54292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1133474</xdr:colOff>
      <xdr:row>35</xdr:row>
      <xdr:rowOff>95250</xdr:rowOff>
    </xdr:from>
    <xdr:to>
      <xdr:col>3</xdr:col>
      <xdr:colOff>1142999</xdr:colOff>
      <xdr:row>38</xdr:row>
      <xdr:rowOff>85725</xdr:rowOff>
    </xdr:to>
    <xdr:sp>
      <xdr:nvSpPr>
        <xdr:cNvPr id="100" name="Line 98"/>
        <xdr:cNvSpPr>
          <a:spLocks noChangeShapeType="1"/>
        </xdr:cNvSpPr>
      </xdr:nvSpPr>
      <xdr:spPr>
        <a:xfrm flipH="1">
          <a:off x="3475990" y="6115050"/>
          <a:ext cx="9525" cy="53340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1162050</xdr:colOff>
      <xdr:row>36</xdr:row>
      <xdr:rowOff>95250</xdr:rowOff>
    </xdr:from>
    <xdr:to>
      <xdr:col>3</xdr:col>
      <xdr:colOff>1371600</xdr:colOff>
      <xdr:row>36</xdr:row>
      <xdr:rowOff>95250</xdr:rowOff>
    </xdr:to>
    <xdr:sp>
      <xdr:nvSpPr>
        <xdr:cNvPr id="101" name="Line 96"/>
        <xdr:cNvSpPr>
          <a:spLocks noChangeShapeType="1"/>
        </xdr:cNvSpPr>
      </xdr:nvSpPr>
      <xdr:spPr>
        <a:xfrm flipV="1">
          <a:off x="3505200" y="6296025"/>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1152525</xdr:colOff>
      <xdr:row>37</xdr:row>
      <xdr:rowOff>95250</xdr:rowOff>
    </xdr:from>
    <xdr:to>
      <xdr:col>3</xdr:col>
      <xdr:colOff>1362075</xdr:colOff>
      <xdr:row>37</xdr:row>
      <xdr:rowOff>95250</xdr:rowOff>
    </xdr:to>
    <xdr:sp>
      <xdr:nvSpPr>
        <xdr:cNvPr id="102" name="Line 96"/>
        <xdr:cNvSpPr>
          <a:spLocks noChangeShapeType="1"/>
        </xdr:cNvSpPr>
      </xdr:nvSpPr>
      <xdr:spPr>
        <a:xfrm flipV="1">
          <a:off x="3495675" y="6477000"/>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1143000</xdr:colOff>
      <xdr:row>38</xdr:row>
      <xdr:rowOff>76200</xdr:rowOff>
    </xdr:from>
    <xdr:to>
      <xdr:col>3</xdr:col>
      <xdr:colOff>1352550</xdr:colOff>
      <xdr:row>38</xdr:row>
      <xdr:rowOff>76200</xdr:rowOff>
    </xdr:to>
    <xdr:sp>
      <xdr:nvSpPr>
        <xdr:cNvPr id="103" name="Line 96"/>
        <xdr:cNvSpPr>
          <a:spLocks noChangeShapeType="1"/>
        </xdr:cNvSpPr>
      </xdr:nvSpPr>
      <xdr:spPr>
        <a:xfrm flipV="1">
          <a:off x="3486150" y="6638925"/>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1171575</xdr:colOff>
      <xdr:row>57</xdr:row>
      <xdr:rowOff>95250</xdr:rowOff>
    </xdr:from>
    <xdr:to>
      <xdr:col>4</xdr:col>
      <xdr:colOff>0</xdr:colOff>
      <xdr:row>57</xdr:row>
      <xdr:rowOff>95250</xdr:rowOff>
    </xdr:to>
    <xdr:sp>
      <xdr:nvSpPr>
        <xdr:cNvPr id="104" name="Line 159"/>
        <xdr:cNvSpPr>
          <a:spLocks noChangeShapeType="1"/>
        </xdr:cNvSpPr>
      </xdr:nvSpPr>
      <xdr:spPr>
        <a:xfrm flipV="1">
          <a:off x="3514725" y="9791700"/>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1257300</xdr:colOff>
      <xdr:row>25</xdr:row>
      <xdr:rowOff>142875</xdr:rowOff>
    </xdr:from>
    <xdr:to>
      <xdr:col>4</xdr:col>
      <xdr:colOff>19050</xdr:colOff>
      <xdr:row>25</xdr:row>
      <xdr:rowOff>142875</xdr:rowOff>
    </xdr:to>
    <xdr:sp>
      <xdr:nvSpPr>
        <xdr:cNvPr id="105" name="Line 19"/>
        <xdr:cNvSpPr>
          <a:spLocks noChangeShapeType="1"/>
        </xdr:cNvSpPr>
      </xdr:nvSpPr>
      <xdr:spPr>
        <a:xfrm>
          <a:off x="3600450" y="4505325"/>
          <a:ext cx="1428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1266825</xdr:colOff>
      <xdr:row>26</xdr:row>
      <xdr:rowOff>142875</xdr:rowOff>
    </xdr:from>
    <xdr:to>
      <xdr:col>4</xdr:col>
      <xdr:colOff>28575</xdr:colOff>
      <xdr:row>26</xdr:row>
      <xdr:rowOff>142875</xdr:rowOff>
    </xdr:to>
    <xdr:sp>
      <xdr:nvSpPr>
        <xdr:cNvPr id="107" name="Line 19"/>
        <xdr:cNvSpPr>
          <a:spLocks noChangeShapeType="1"/>
        </xdr:cNvSpPr>
      </xdr:nvSpPr>
      <xdr:spPr>
        <a:xfrm>
          <a:off x="3609975" y="4667250"/>
          <a:ext cx="1428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1257300</xdr:colOff>
      <xdr:row>27</xdr:row>
      <xdr:rowOff>142875</xdr:rowOff>
    </xdr:from>
    <xdr:to>
      <xdr:col>4</xdr:col>
      <xdr:colOff>19050</xdr:colOff>
      <xdr:row>27</xdr:row>
      <xdr:rowOff>142875</xdr:rowOff>
    </xdr:to>
    <xdr:sp>
      <xdr:nvSpPr>
        <xdr:cNvPr id="108" name="Line 19"/>
        <xdr:cNvSpPr>
          <a:spLocks noChangeShapeType="1"/>
        </xdr:cNvSpPr>
      </xdr:nvSpPr>
      <xdr:spPr>
        <a:xfrm>
          <a:off x="3600450" y="4829175"/>
          <a:ext cx="1428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1133475</xdr:colOff>
      <xdr:row>44</xdr:row>
      <xdr:rowOff>123825</xdr:rowOff>
    </xdr:from>
    <xdr:to>
      <xdr:col>3</xdr:col>
      <xdr:colOff>1343025</xdr:colOff>
      <xdr:row>44</xdr:row>
      <xdr:rowOff>123825</xdr:rowOff>
    </xdr:to>
    <xdr:sp>
      <xdr:nvSpPr>
        <xdr:cNvPr id="109" name="Line 142"/>
        <xdr:cNvSpPr>
          <a:spLocks noChangeShapeType="1"/>
        </xdr:cNvSpPr>
      </xdr:nvSpPr>
      <xdr:spPr>
        <a:xfrm flipV="1">
          <a:off x="3476625" y="7715250"/>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1247775</xdr:colOff>
      <xdr:row>17</xdr:row>
      <xdr:rowOff>133350</xdr:rowOff>
    </xdr:from>
    <xdr:to>
      <xdr:col>4</xdr:col>
      <xdr:colOff>9525</xdr:colOff>
      <xdr:row>17</xdr:row>
      <xdr:rowOff>133350</xdr:rowOff>
    </xdr:to>
    <xdr:sp>
      <xdr:nvSpPr>
        <xdr:cNvPr id="110" name="Line 19"/>
        <xdr:cNvSpPr>
          <a:spLocks noChangeShapeType="1"/>
        </xdr:cNvSpPr>
      </xdr:nvSpPr>
      <xdr:spPr>
        <a:xfrm>
          <a:off x="3590925" y="3200400"/>
          <a:ext cx="1428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1257300</xdr:colOff>
      <xdr:row>28</xdr:row>
      <xdr:rowOff>104775</xdr:rowOff>
    </xdr:from>
    <xdr:to>
      <xdr:col>4</xdr:col>
      <xdr:colOff>19050</xdr:colOff>
      <xdr:row>28</xdr:row>
      <xdr:rowOff>104775</xdr:rowOff>
    </xdr:to>
    <xdr:sp>
      <xdr:nvSpPr>
        <xdr:cNvPr id="111" name="Line 19"/>
        <xdr:cNvSpPr>
          <a:spLocks noChangeShapeType="1"/>
        </xdr:cNvSpPr>
      </xdr:nvSpPr>
      <xdr:spPr>
        <a:xfrm>
          <a:off x="3600450" y="4953000"/>
          <a:ext cx="142875"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3</xdr:col>
      <xdr:colOff>1123950</xdr:colOff>
      <xdr:row>49</xdr:row>
      <xdr:rowOff>123825</xdr:rowOff>
    </xdr:from>
    <xdr:to>
      <xdr:col>3</xdr:col>
      <xdr:colOff>1333500</xdr:colOff>
      <xdr:row>49</xdr:row>
      <xdr:rowOff>123825</xdr:rowOff>
    </xdr:to>
    <xdr:sp>
      <xdr:nvSpPr>
        <xdr:cNvPr id="112" name="Line 146"/>
        <xdr:cNvSpPr>
          <a:spLocks noChangeShapeType="1"/>
        </xdr:cNvSpPr>
      </xdr:nvSpPr>
      <xdr:spPr>
        <a:xfrm flipV="1">
          <a:off x="3467100" y="8524875"/>
          <a:ext cx="20955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40</xdr:row>
      <xdr:rowOff>0</xdr:rowOff>
    </xdr:from>
    <xdr:to>
      <xdr:col>5</xdr:col>
      <xdr:colOff>76200</xdr:colOff>
      <xdr:row>41</xdr:row>
      <xdr:rowOff>9525</xdr:rowOff>
    </xdr:to>
    <xdr:sp>
      <xdr:nvSpPr>
        <xdr:cNvPr id="2" name="Text Box 1"/>
        <xdr:cNvSpPr txBox="1">
          <a:spLocks noChangeArrowheads="1"/>
        </xdr:cNvSpPr>
      </xdr:nvSpPr>
      <xdr:spPr>
        <a:xfrm>
          <a:off x="6000750" y="8115300"/>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700;&#38754;\&#36164;&#20135;&#31649;&#29702;\&#36134;&#38144;&#26696;&#23384;&#21488;&#36134;\&#31070;&#19996;&#29028;&#28845;&#38598;&#22242;&#20844;&#21496;&#22266;&#23450;&#36164;&#20135;&#24080;&#38144;&#26696;&#23384;&#21488;&#24080;&#65288;&#35774;&#22791;&#31649;&#29702;&#20013;&#24515;&#65289;.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F"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帐销案存台账"/>
    </sheetNames>
    <sheetDataSet>
      <sheetData sheetId="0">
        <row r="2">
          <cell r="C2" t="str">
            <v>EAM编码</v>
          </cell>
          <cell r="D2" t="str">
            <v>资产名称</v>
          </cell>
          <cell r="E2" t="str">
            <v>规格型号</v>
          </cell>
          <cell r="F2" t="str">
            <v>套别</v>
          </cell>
          <cell r="G2" t="str">
            <v>计量单位</v>
          </cell>
          <cell r="H2" t="str">
            <v>数量</v>
          </cell>
          <cell r="I2" t="str">
            <v>资产类别</v>
          </cell>
          <cell r="J2" t="str">
            <v>使用年限</v>
          </cell>
          <cell r="K2" t="str">
            <v>开始使用日期</v>
          </cell>
          <cell r="L2" t="str">
            <v>本币原值</v>
          </cell>
          <cell r="M2" t="str">
            <v>累计折旧</v>
          </cell>
          <cell r="N2" t="str">
            <v>净值</v>
          </cell>
        </row>
        <row r="3">
          <cell r="C3" t="str">
            <v>42240000B120002</v>
          </cell>
          <cell r="D3" t="str">
            <v>搅拌桶</v>
          </cell>
          <cell r="E3" t="str">
            <v>XB-20</v>
          </cell>
        </row>
        <row r="3">
          <cell r="G3" t="str">
            <v>个</v>
          </cell>
          <cell r="H3">
            <v>1</v>
          </cell>
          <cell r="I3" t="str">
            <v>其他工业生产用池、罐</v>
          </cell>
          <cell r="J3" t="str">
            <v>22</v>
          </cell>
          <cell r="K3" t="str">
            <v>2001-11-28</v>
          </cell>
          <cell r="L3">
            <v>200</v>
          </cell>
          <cell r="M3">
            <v>200</v>
          </cell>
          <cell r="N3">
            <v>0</v>
          </cell>
        </row>
        <row r="4">
          <cell r="C4" t="str">
            <v>42240000B080001</v>
          </cell>
          <cell r="D4" t="str">
            <v>贮气柜</v>
          </cell>
          <cell r="E4" t="str">
            <v>R64200</v>
          </cell>
        </row>
        <row r="4">
          <cell r="G4" t="str">
            <v>个</v>
          </cell>
          <cell r="H4">
            <v>1</v>
          </cell>
          <cell r="I4" t="str">
            <v>其他工业生产用池、罐</v>
          </cell>
          <cell r="J4" t="str">
            <v>22</v>
          </cell>
          <cell r="K4" t="str">
            <v>2001-11-28</v>
          </cell>
          <cell r="L4">
            <v>200</v>
          </cell>
          <cell r="M4">
            <v>200</v>
          </cell>
          <cell r="N4">
            <v>0</v>
          </cell>
        </row>
        <row r="5">
          <cell r="C5" t="str">
            <v>43241026B010001</v>
          </cell>
          <cell r="D5" t="str">
            <v>闸板组件</v>
          </cell>
        </row>
        <row r="5">
          <cell r="G5" t="str">
            <v>个</v>
          </cell>
          <cell r="H5">
            <v>1</v>
          </cell>
          <cell r="I5" t="str">
            <v>其他闸</v>
          </cell>
          <cell r="J5" t="str">
            <v>22</v>
          </cell>
          <cell r="K5" t="str">
            <v>1999-12-31</v>
          </cell>
          <cell r="L5">
            <v>700</v>
          </cell>
          <cell r="M5">
            <v>700</v>
          </cell>
          <cell r="N5">
            <v>0</v>
          </cell>
        </row>
        <row r="6">
          <cell r="C6" t="str">
            <v>43241049B120008</v>
          </cell>
          <cell r="D6" t="str">
            <v>电动浆液阀</v>
          </cell>
          <cell r="E6" t="str">
            <v>2973-6DN350</v>
          </cell>
        </row>
        <row r="6">
          <cell r="G6" t="str">
            <v>个</v>
          </cell>
          <cell r="H6">
            <v>1</v>
          </cell>
          <cell r="I6" t="str">
            <v>其他闸</v>
          </cell>
          <cell r="J6" t="str">
            <v>22</v>
          </cell>
          <cell r="K6" t="str">
            <v>1998-01-01</v>
          </cell>
          <cell r="L6">
            <v>200</v>
          </cell>
          <cell r="M6">
            <v>200</v>
          </cell>
          <cell r="N6">
            <v>0</v>
          </cell>
        </row>
        <row r="7">
          <cell r="C7" t="str">
            <v>43241049B120001</v>
          </cell>
          <cell r="D7" t="str">
            <v>电动浆液阀</v>
          </cell>
          <cell r="E7" t="str">
            <v>2973-6DN100</v>
          </cell>
        </row>
        <row r="7">
          <cell r="G7" t="str">
            <v>个</v>
          </cell>
          <cell r="H7">
            <v>1</v>
          </cell>
          <cell r="I7" t="str">
            <v>其他闸</v>
          </cell>
          <cell r="J7" t="str">
            <v>22</v>
          </cell>
          <cell r="K7" t="str">
            <v>1998-01-01</v>
          </cell>
          <cell r="L7">
            <v>200</v>
          </cell>
          <cell r="M7">
            <v>200</v>
          </cell>
          <cell r="N7">
            <v>0</v>
          </cell>
        </row>
        <row r="8">
          <cell r="C8" t="str">
            <v>43241049B100003</v>
          </cell>
          <cell r="D8" t="str">
            <v>电动调节浆液阀</v>
          </cell>
          <cell r="E8" t="str">
            <v>2973-6DN125</v>
          </cell>
        </row>
        <row r="8">
          <cell r="G8" t="str">
            <v>个</v>
          </cell>
          <cell r="H8">
            <v>1</v>
          </cell>
          <cell r="I8" t="str">
            <v>其他闸</v>
          </cell>
          <cell r="J8" t="str">
            <v>22</v>
          </cell>
          <cell r="K8" t="str">
            <v>1998-01-01</v>
          </cell>
          <cell r="L8">
            <v>300</v>
          </cell>
          <cell r="M8">
            <v>300</v>
          </cell>
          <cell r="N8">
            <v>0</v>
          </cell>
        </row>
        <row r="9">
          <cell r="C9" t="str">
            <v>43241049B100004</v>
          </cell>
          <cell r="D9" t="str">
            <v>电动调节浆液阀</v>
          </cell>
          <cell r="E9" t="str">
            <v>2973-6DN125</v>
          </cell>
        </row>
        <row r="9">
          <cell r="G9" t="str">
            <v>个</v>
          </cell>
          <cell r="H9">
            <v>1</v>
          </cell>
          <cell r="I9" t="str">
            <v>其他闸</v>
          </cell>
          <cell r="J9" t="str">
            <v>22</v>
          </cell>
          <cell r="K9" t="str">
            <v>1998-01-01</v>
          </cell>
          <cell r="L9">
            <v>300</v>
          </cell>
          <cell r="M9">
            <v>300</v>
          </cell>
          <cell r="N9">
            <v>0</v>
          </cell>
        </row>
        <row r="10">
          <cell r="C10" t="str">
            <v>43241049B100005</v>
          </cell>
          <cell r="D10" t="str">
            <v>电动调节浆液阀</v>
          </cell>
          <cell r="E10" t="str">
            <v>2973-6DN125</v>
          </cell>
        </row>
        <row r="10">
          <cell r="G10" t="str">
            <v>个</v>
          </cell>
          <cell r="H10">
            <v>1</v>
          </cell>
          <cell r="I10" t="str">
            <v>其他闸</v>
          </cell>
          <cell r="J10" t="str">
            <v>22</v>
          </cell>
          <cell r="K10" t="str">
            <v>1998-01-01</v>
          </cell>
          <cell r="L10">
            <v>300</v>
          </cell>
          <cell r="M10">
            <v>300</v>
          </cell>
          <cell r="N10">
            <v>0</v>
          </cell>
        </row>
        <row r="11">
          <cell r="C11" t="str">
            <v>43241049B120002</v>
          </cell>
          <cell r="D11" t="str">
            <v>电动浆液阀</v>
          </cell>
          <cell r="E11" t="str">
            <v>2973-6DN350</v>
          </cell>
        </row>
        <row r="11">
          <cell r="G11" t="str">
            <v>个</v>
          </cell>
          <cell r="H11">
            <v>1</v>
          </cell>
          <cell r="I11" t="str">
            <v>其他闸</v>
          </cell>
          <cell r="J11" t="str">
            <v>22</v>
          </cell>
          <cell r="K11" t="str">
            <v>1998-01-01</v>
          </cell>
          <cell r="L11">
            <v>500</v>
          </cell>
          <cell r="M11">
            <v>500</v>
          </cell>
          <cell r="N11">
            <v>0</v>
          </cell>
        </row>
        <row r="12">
          <cell r="C12" t="str">
            <v>43241049B120007</v>
          </cell>
          <cell r="D12" t="str">
            <v>电动浆液阀</v>
          </cell>
          <cell r="E12" t="str">
            <v>2973-6DN350</v>
          </cell>
        </row>
        <row r="12">
          <cell r="G12" t="str">
            <v>个</v>
          </cell>
          <cell r="H12">
            <v>1</v>
          </cell>
          <cell r="I12" t="str">
            <v>其他闸</v>
          </cell>
          <cell r="J12" t="str">
            <v>22</v>
          </cell>
          <cell r="K12" t="str">
            <v>1998-01-01</v>
          </cell>
          <cell r="L12">
            <v>500</v>
          </cell>
          <cell r="M12">
            <v>500</v>
          </cell>
          <cell r="N12">
            <v>0</v>
          </cell>
        </row>
        <row r="13">
          <cell r="C13" t="str">
            <v>43241049B100001</v>
          </cell>
          <cell r="D13" t="str">
            <v>电动调节浆液阀</v>
          </cell>
          <cell r="E13" t="str">
            <v>2973-6 300N</v>
          </cell>
        </row>
        <row r="13">
          <cell r="G13" t="str">
            <v>个</v>
          </cell>
          <cell r="H13">
            <v>1</v>
          </cell>
          <cell r="I13" t="str">
            <v>其他闸</v>
          </cell>
          <cell r="J13" t="str">
            <v>22</v>
          </cell>
          <cell r="K13" t="str">
            <v>1998-01-01</v>
          </cell>
          <cell r="L13">
            <v>300</v>
          </cell>
          <cell r="M13">
            <v>300</v>
          </cell>
          <cell r="N13">
            <v>0</v>
          </cell>
        </row>
        <row r="14">
          <cell r="C14" t="str">
            <v>43241049B100002</v>
          </cell>
          <cell r="D14" t="str">
            <v>电动调节浆液阀</v>
          </cell>
          <cell r="E14" t="str">
            <v>2973-6 300N</v>
          </cell>
        </row>
        <row r="14">
          <cell r="G14" t="str">
            <v>个</v>
          </cell>
          <cell r="H14">
            <v>1</v>
          </cell>
          <cell r="I14" t="str">
            <v>其他闸</v>
          </cell>
          <cell r="J14" t="str">
            <v>22</v>
          </cell>
          <cell r="K14" t="str">
            <v>1998-01-01</v>
          </cell>
          <cell r="L14">
            <v>300</v>
          </cell>
          <cell r="M14">
            <v>300</v>
          </cell>
          <cell r="N14">
            <v>0</v>
          </cell>
        </row>
        <row r="15">
          <cell r="C15" t="str">
            <v>43241040B010001</v>
          </cell>
          <cell r="D15" t="str">
            <v>矸石脱水闸门</v>
          </cell>
          <cell r="E15" t="str">
            <v>扇栅888*800</v>
          </cell>
        </row>
        <row r="15">
          <cell r="G15" t="str">
            <v>个</v>
          </cell>
          <cell r="H15">
            <v>1</v>
          </cell>
          <cell r="I15" t="str">
            <v>其他闸</v>
          </cell>
          <cell r="J15" t="str">
            <v>22</v>
          </cell>
          <cell r="K15" t="str">
            <v>1998-01-01</v>
          </cell>
          <cell r="L15">
            <v>1500</v>
          </cell>
          <cell r="M15">
            <v>1500</v>
          </cell>
          <cell r="N15">
            <v>0</v>
          </cell>
        </row>
        <row r="16">
          <cell r="C16" t="str">
            <v>43241040B010002</v>
          </cell>
          <cell r="D16" t="str">
            <v>矸石脱水闸门</v>
          </cell>
          <cell r="E16" t="str">
            <v>扇栅888*800</v>
          </cell>
        </row>
        <row r="16">
          <cell r="G16" t="str">
            <v>个</v>
          </cell>
          <cell r="H16">
            <v>1</v>
          </cell>
          <cell r="I16" t="str">
            <v>其他闸</v>
          </cell>
          <cell r="J16" t="str">
            <v>22</v>
          </cell>
          <cell r="K16" t="str">
            <v>1998-01-01</v>
          </cell>
          <cell r="L16">
            <v>1500</v>
          </cell>
          <cell r="M16">
            <v>1500</v>
          </cell>
          <cell r="N16">
            <v>0</v>
          </cell>
        </row>
        <row r="17">
          <cell r="C17" t="str">
            <v>43241049B120004</v>
          </cell>
          <cell r="D17" t="str">
            <v>电动浆液阀</v>
          </cell>
          <cell r="E17" t="str">
            <v>2973-6DN350</v>
          </cell>
        </row>
        <row r="17">
          <cell r="G17" t="str">
            <v>个</v>
          </cell>
          <cell r="H17">
            <v>1</v>
          </cell>
          <cell r="I17" t="str">
            <v>其他闸</v>
          </cell>
          <cell r="J17" t="str">
            <v>22</v>
          </cell>
          <cell r="K17" t="str">
            <v>1998-01-01</v>
          </cell>
          <cell r="L17">
            <v>400</v>
          </cell>
          <cell r="M17">
            <v>400</v>
          </cell>
          <cell r="N17">
            <v>0</v>
          </cell>
        </row>
        <row r="18">
          <cell r="C18" t="str">
            <v>43241049B120005</v>
          </cell>
          <cell r="D18" t="str">
            <v>电动浆液阀</v>
          </cell>
          <cell r="E18" t="str">
            <v>2973-6DN350</v>
          </cell>
        </row>
        <row r="18">
          <cell r="G18" t="str">
            <v>个</v>
          </cell>
          <cell r="H18">
            <v>1</v>
          </cell>
          <cell r="I18" t="str">
            <v>其他闸</v>
          </cell>
          <cell r="J18" t="str">
            <v>22</v>
          </cell>
          <cell r="K18" t="str">
            <v>1998-01-01</v>
          </cell>
          <cell r="L18">
            <v>400</v>
          </cell>
          <cell r="M18">
            <v>400</v>
          </cell>
          <cell r="N18">
            <v>0</v>
          </cell>
        </row>
        <row r="19">
          <cell r="C19" t="str">
            <v>43241049B120006</v>
          </cell>
          <cell r="D19" t="str">
            <v>电动浆液阀</v>
          </cell>
          <cell r="E19" t="str">
            <v>2973-6DN350</v>
          </cell>
        </row>
        <row r="19">
          <cell r="G19" t="str">
            <v>个</v>
          </cell>
          <cell r="H19">
            <v>1</v>
          </cell>
          <cell r="I19" t="str">
            <v>其他闸</v>
          </cell>
          <cell r="J19" t="str">
            <v>22</v>
          </cell>
          <cell r="K19" t="str">
            <v>1998-01-01</v>
          </cell>
          <cell r="L19">
            <v>400</v>
          </cell>
          <cell r="M19">
            <v>400</v>
          </cell>
          <cell r="N19">
            <v>0</v>
          </cell>
        </row>
        <row r="20">
          <cell r="C20" t="str">
            <v>43241049B110001</v>
          </cell>
          <cell r="D20" t="str">
            <v>电动浆液阀</v>
          </cell>
          <cell r="E20" t="str">
            <v>2973-2.5DN500</v>
          </cell>
        </row>
        <row r="20">
          <cell r="G20" t="str">
            <v>个</v>
          </cell>
          <cell r="H20">
            <v>1</v>
          </cell>
          <cell r="I20" t="str">
            <v>其他闸</v>
          </cell>
          <cell r="J20" t="str">
            <v>22</v>
          </cell>
          <cell r="K20" t="str">
            <v>1998-01-01</v>
          </cell>
          <cell r="L20">
            <v>800</v>
          </cell>
          <cell r="M20">
            <v>800</v>
          </cell>
          <cell r="N20">
            <v>0</v>
          </cell>
        </row>
        <row r="21">
          <cell r="C21" t="str">
            <v>43241049B110002</v>
          </cell>
          <cell r="D21" t="str">
            <v>电动浆液阀</v>
          </cell>
          <cell r="E21" t="str">
            <v>2973-2.5DN500</v>
          </cell>
        </row>
        <row r="21">
          <cell r="G21" t="str">
            <v>个</v>
          </cell>
          <cell r="H21">
            <v>1</v>
          </cell>
          <cell r="I21" t="str">
            <v>其他闸</v>
          </cell>
          <cell r="J21" t="str">
            <v>22</v>
          </cell>
          <cell r="K21" t="str">
            <v>1998-01-01</v>
          </cell>
          <cell r="L21">
            <v>800</v>
          </cell>
          <cell r="M21">
            <v>800</v>
          </cell>
          <cell r="N21">
            <v>0</v>
          </cell>
        </row>
        <row r="22">
          <cell r="C22" t="str">
            <v>43241049B110003</v>
          </cell>
          <cell r="D22" t="str">
            <v>电动浆液阀</v>
          </cell>
          <cell r="E22" t="str">
            <v>2973-2.5DN500</v>
          </cell>
        </row>
        <row r="22">
          <cell r="G22" t="str">
            <v>个</v>
          </cell>
          <cell r="H22">
            <v>1</v>
          </cell>
          <cell r="I22" t="str">
            <v>其他闸</v>
          </cell>
          <cell r="J22" t="str">
            <v>22</v>
          </cell>
          <cell r="K22" t="str">
            <v>1998-01-01</v>
          </cell>
          <cell r="L22">
            <v>800</v>
          </cell>
          <cell r="M22">
            <v>800</v>
          </cell>
          <cell r="N22">
            <v>0</v>
          </cell>
        </row>
        <row r="23">
          <cell r="C23" t="str">
            <v>43241049B580001</v>
          </cell>
          <cell r="D23" t="str">
            <v>配套电动浆液阀</v>
          </cell>
          <cell r="E23" t="str">
            <v>DY-300</v>
          </cell>
        </row>
        <row r="23">
          <cell r="G23" t="str">
            <v>个</v>
          </cell>
          <cell r="H23">
            <v>1</v>
          </cell>
          <cell r="I23" t="str">
            <v>其他闸</v>
          </cell>
          <cell r="J23" t="str">
            <v>22</v>
          </cell>
          <cell r="K23" t="str">
            <v>1998-01-01</v>
          </cell>
          <cell r="L23">
            <v>700</v>
          </cell>
          <cell r="M23">
            <v>700</v>
          </cell>
          <cell r="N23">
            <v>0</v>
          </cell>
        </row>
        <row r="24">
          <cell r="C24" t="str">
            <v>43241049B580002</v>
          </cell>
          <cell r="D24" t="str">
            <v>配套电动浆液阀</v>
          </cell>
          <cell r="E24" t="str">
            <v>DY-300</v>
          </cell>
        </row>
        <row r="24">
          <cell r="G24" t="str">
            <v>个</v>
          </cell>
          <cell r="H24">
            <v>1</v>
          </cell>
          <cell r="I24" t="str">
            <v>其他闸</v>
          </cell>
          <cell r="J24" t="str">
            <v>22</v>
          </cell>
          <cell r="K24" t="str">
            <v>1998-01-01</v>
          </cell>
          <cell r="L24">
            <v>700</v>
          </cell>
          <cell r="M24">
            <v>700</v>
          </cell>
          <cell r="N24">
            <v>0</v>
          </cell>
        </row>
        <row r="25">
          <cell r="C25" t="str">
            <v>43241026B020001</v>
          </cell>
          <cell r="D25" t="str">
            <v>配水闸门</v>
          </cell>
          <cell r="E25" t="str">
            <v>PZLL500型</v>
          </cell>
        </row>
        <row r="25">
          <cell r="G25" t="str">
            <v>个</v>
          </cell>
          <cell r="H25">
            <v>1</v>
          </cell>
          <cell r="I25" t="str">
            <v>其他闸</v>
          </cell>
          <cell r="J25" t="str">
            <v>22</v>
          </cell>
          <cell r="K25" t="str">
            <v>1998-01-01</v>
          </cell>
          <cell r="L25">
            <v>700</v>
          </cell>
          <cell r="M25">
            <v>700</v>
          </cell>
          <cell r="N25">
            <v>0</v>
          </cell>
        </row>
        <row r="26">
          <cell r="C26" t="str">
            <v>43241026B020002</v>
          </cell>
          <cell r="D26" t="str">
            <v>配水闸门</v>
          </cell>
          <cell r="E26" t="str">
            <v>PZLL500型</v>
          </cell>
        </row>
        <row r="26">
          <cell r="G26" t="str">
            <v>个</v>
          </cell>
          <cell r="H26">
            <v>1</v>
          </cell>
          <cell r="I26" t="str">
            <v>其他闸</v>
          </cell>
          <cell r="J26" t="str">
            <v>22</v>
          </cell>
          <cell r="K26" t="str">
            <v>1998-01-01</v>
          </cell>
          <cell r="L26">
            <v>700</v>
          </cell>
          <cell r="M26">
            <v>700</v>
          </cell>
          <cell r="N26">
            <v>0</v>
          </cell>
        </row>
        <row r="27">
          <cell r="C27" t="str">
            <v>43241026B020003</v>
          </cell>
          <cell r="D27" t="str">
            <v>配水闸门</v>
          </cell>
          <cell r="E27" t="str">
            <v>PZLL500型</v>
          </cell>
        </row>
        <row r="27">
          <cell r="G27" t="str">
            <v>个</v>
          </cell>
          <cell r="H27">
            <v>1</v>
          </cell>
          <cell r="I27" t="str">
            <v>其他闸</v>
          </cell>
          <cell r="J27" t="str">
            <v>22</v>
          </cell>
          <cell r="K27" t="str">
            <v>1998-01-01</v>
          </cell>
          <cell r="L27">
            <v>700</v>
          </cell>
          <cell r="M27">
            <v>700</v>
          </cell>
          <cell r="N27">
            <v>0</v>
          </cell>
        </row>
        <row r="28">
          <cell r="C28" t="str">
            <v>43241049B120003</v>
          </cell>
          <cell r="D28" t="str">
            <v>电动浆液阀</v>
          </cell>
          <cell r="E28" t="str">
            <v>2973-6DN300</v>
          </cell>
        </row>
        <row r="28">
          <cell r="G28" t="str">
            <v>个</v>
          </cell>
          <cell r="H28">
            <v>1</v>
          </cell>
          <cell r="I28" t="str">
            <v>其他闸</v>
          </cell>
          <cell r="J28" t="str">
            <v>22</v>
          </cell>
          <cell r="K28" t="str">
            <v>1998-01-01</v>
          </cell>
          <cell r="L28">
            <v>400</v>
          </cell>
          <cell r="M28">
            <v>400</v>
          </cell>
          <cell r="N28">
            <v>0</v>
          </cell>
        </row>
        <row r="29">
          <cell r="C29" t="str">
            <v>43241049B070001</v>
          </cell>
          <cell r="D29" t="str">
            <v>漏斗闸门</v>
          </cell>
        </row>
        <row r="29">
          <cell r="G29" t="str">
            <v>个</v>
          </cell>
          <cell r="H29">
            <v>1</v>
          </cell>
          <cell r="I29" t="str">
            <v>其他闸</v>
          </cell>
          <cell r="J29" t="str">
            <v>22</v>
          </cell>
          <cell r="K29" t="str">
            <v>1996-05-01</v>
          </cell>
          <cell r="L29">
            <v>100</v>
          </cell>
          <cell r="M29">
            <v>100</v>
          </cell>
          <cell r="N29">
            <v>0</v>
          </cell>
        </row>
        <row r="30">
          <cell r="C30" t="str">
            <v>43241049B040001</v>
          </cell>
          <cell r="D30" t="str">
            <v>电动闸门</v>
          </cell>
          <cell r="E30" t="str">
            <v>BZ941H-25-200</v>
          </cell>
        </row>
        <row r="30">
          <cell r="G30" t="str">
            <v>个</v>
          </cell>
          <cell r="H30">
            <v>1</v>
          </cell>
          <cell r="I30" t="str">
            <v>其他闸</v>
          </cell>
          <cell r="J30" t="str">
            <v>22</v>
          </cell>
          <cell r="K30" t="str">
            <v>2000-12-31</v>
          </cell>
          <cell r="L30">
            <v>900</v>
          </cell>
          <cell r="M30">
            <v>900</v>
          </cell>
          <cell r="N30">
            <v>0</v>
          </cell>
        </row>
        <row r="31">
          <cell r="C31" t="str">
            <v>43241049B040002</v>
          </cell>
          <cell r="D31" t="str">
            <v>电动闸门</v>
          </cell>
          <cell r="E31" t="str">
            <v>BZ941H-25-200</v>
          </cell>
        </row>
        <row r="31">
          <cell r="G31" t="str">
            <v>个</v>
          </cell>
          <cell r="H31">
            <v>1</v>
          </cell>
          <cell r="I31" t="str">
            <v>其他闸</v>
          </cell>
          <cell r="J31" t="str">
            <v>22</v>
          </cell>
          <cell r="K31" t="str">
            <v>2000-12-31</v>
          </cell>
          <cell r="L31">
            <v>900</v>
          </cell>
          <cell r="M31">
            <v>900</v>
          </cell>
          <cell r="N31">
            <v>0</v>
          </cell>
        </row>
        <row r="32">
          <cell r="C32" t="str">
            <v>43241049B040003</v>
          </cell>
          <cell r="D32" t="str">
            <v>电动闸门</v>
          </cell>
          <cell r="E32" t="str">
            <v>BZ941H-25-200</v>
          </cell>
        </row>
        <row r="32">
          <cell r="G32" t="str">
            <v>个</v>
          </cell>
          <cell r="H32">
            <v>1</v>
          </cell>
          <cell r="I32" t="str">
            <v>其他闸</v>
          </cell>
          <cell r="J32" t="str">
            <v>22</v>
          </cell>
          <cell r="K32" t="str">
            <v>2000-12-31</v>
          </cell>
          <cell r="L32">
            <v>900</v>
          </cell>
          <cell r="M32">
            <v>900</v>
          </cell>
          <cell r="N32">
            <v>0</v>
          </cell>
        </row>
        <row r="33">
          <cell r="C33" t="str">
            <v>43241049B040004</v>
          </cell>
          <cell r="D33" t="str">
            <v>电动闸门</v>
          </cell>
          <cell r="E33" t="str">
            <v>BZ941H-25-200</v>
          </cell>
        </row>
        <row r="33">
          <cell r="G33" t="str">
            <v>个</v>
          </cell>
          <cell r="H33">
            <v>1</v>
          </cell>
          <cell r="I33" t="str">
            <v>其他闸</v>
          </cell>
          <cell r="J33" t="str">
            <v>22</v>
          </cell>
          <cell r="K33" t="str">
            <v>2000-12-31</v>
          </cell>
          <cell r="L33">
            <v>900</v>
          </cell>
          <cell r="M33">
            <v>900</v>
          </cell>
          <cell r="N33">
            <v>0</v>
          </cell>
        </row>
        <row r="34">
          <cell r="C34" t="str">
            <v>43241049B040005</v>
          </cell>
          <cell r="D34" t="str">
            <v>电动闸门</v>
          </cell>
          <cell r="E34" t="str">
            <v>BZ941H-25-200</v>
          </cell>
        </row>
        <row r="34">
          <cell r="G34" t="str">
            <v>个</v>
          </cell>
          <cell r="H34">
            <v>1</v>
          </cell>
          <cell r="I34" t="str">
            <v>其他闸</v>
          </cell>
          <cell r="J34" t="str">
            <v>22</v>
          </cell>
          <cell r="K34" t="str">
            <v>2000-12-31</v>
          </cell>
          <cell r="L34">
            <v>900</v>
          </cell>
          <cell r="M34">
            <v>900</v>
          </cell>
          <cell r="N34">
            <v>0</v>
          </cell>
        </row>
        <row r="35">
          <cell r="C35" t="str">
            <v>43241049B040006</v>
          </cell>
          <cell r="D35" t="str">
            <v>电动闸门</v>
          </cell>
          <cell r="E35" t="str">
            <v>BZ941H-25-200</v>
          </cell>
        </row>
        <row r="35">
          <cell r="G35" t="str">
            <v>个</v>
          </cell>
          <cell r="H35">
            <v>1</v>
          </cell>
          <cell r="I35" t="str">
            <v>其他闸</v>
          </cell>
          <cell r="J35" t="str">
            <v>22</v>
          </cell>
          <cell r="K35" t="str">
            <v>2000-12-31</v>
          </cell>
          <cell r="L35">
            <v>900</v>
          </cell>
          <cell r="M35">
            <v>900</v>
          </cell>
          <cell r="N35">
            <v>0</v>
          </cell>
        </row>
        <row r="36">
          <cell r="C36" t="str">
            <v>43241049B040007</v>
          </cell>
          <cell r="D36" t="str">
            <v>电动闸门</v>
          </cell>
          <cell r="E36" t="str">
            <v>BZ941H-25-200</v>
          </cell>
        </row>
        <row r="36">
          <cell r="G36" t="str">
            <v>个</v>
          </cell>
          <cell r="H36">
            <v>1</v>
          </cell>
          <cell r="I36" t="str">
            <v>其他闸</v>
          </cell>
          <cell r="J36" t="str">
            <v>22</v>
          </cell>
          <cell r="K36" t="str">
            <v>2000-12-31</v>
          </cell>
          <cell r="L36">
            <v>900</v>
          </cell>
          <cell r="M36">
            <v>900</v>
          </cell>
          <cell r="N36">
            <v>0</v>
          </cell>
        </row>
        <row r="37">
          <cell r="C37" t="str">
            <v>43241049B040008</v>
          </cell>
          <cell r="D37" t="str">
            <v>电动闸门</v>
          </cell>
          <cell r="E37" t="str">
            <v>BZ941H-25-200</v>
          </cell>
        </row>
        <row r="37">
          <cell r="G37" t="str">
            <v>个</v>
          </cell>
          <cell r="H37">
            <v>1</v>
          </cell>
          <cell r="I37" t="str">
            <v>其他闸</v>
          </cell>
          <cell r="J37" t="str">
            <v>22</v>
          </cell>
          <cell r="K37" t="str">
            <v>2000-12-31</v>
          </cell>
          <cell r="L37">
            <v>900</v>
          </cell>
          <cell r="M37">
            <v>900</v>
          </cell>
          <cell r="N37">
            <v>0</v>
          </cell>
        </row>
        <row r="38">
          <cell r="C38" t="str">
            <v>43241049B040009</v>
          </cell>
          <cell r="D38" t="str">
            <v>电动闸门</v>
          </cell>
          <cell r="E38" t="str">
            <v>BZ941H-25-200</v>
          </cell>
        </row>
        <row r="38">
          <cell r="G38" t="str">
            <v>个</v>
          </cell>
          <cell r="H38">
            <v>1</v>
          </cell>
          <cell r="I38" t="str">
            <v>其他闸</v>
          </cell>
          <cell r="J38" t="str">
            <v>22</v>
          </cell>
          <cell r="K38" t="str">
            <v>2000-12-31</v>
          </cell>
          <cell r="L38">
            <v>900</v>
          </cell>
          <cell r="M38">
            <v>900</v>
          </cell>
          <cell r="N38">
            <v>0</v>
          </cell>
        </row>
        <row r="39">
          <cell r="C39" t="str">
            <v>43241049B040010</v>
          </cell>
          <cell r="D39" t="str">
            <v>电动闸门</v>
          </cell>
          <cell r="E39" t="str">
            <v>BZ941H-25-200</v>
          </cell>
        </row>
        <row r="39">
          <cell r="G39" t="str">
            <v>个</v>
          </cell>
          <cell r="H39">
            <v>1</v>
          </cell>
          <cell r="I39" t="str">
            <v>其他闸</v>
          </cell>
          <cell r="J39" t="str">
            <v>22</v>
          </cell>
          <cell r="K39" t="str">
            <v>2000-12-31</v>
          </cell>
          <cell r="L39">
            <v>800</v>
          </cell>
          <cell r="M39">
            <v>800</v>
          </cell>
          <cell r="N39">
            <v>0</v>
          </cell>
        </row>
        <row r="40">
          <cell r="C40" t="str">
            <v>43241049B040011</v>
          </cell>
          <cell r="D40" t="str">
            <v>电动闸门</v>
          </cell>
          <cell r="E40" t="str">
            <v>BZ941H-25-200</v>
          </cell>
        </row>
        <row r="40">
          <cell r="G40" t="str">
            <v>个</v>
          </cell>
          <cell r="H40">
            <v>1</v>
          </cell>
          <cell r="I40" t="str">
            <v>其他闸</v>
          </cell>
          <cell r="J40" t="str">
            <v>22</v>
          </cell>
          <cell r="K40" t="str">
            <v>2000-12-31</v>
          </cell>
          <cell r="L40">
            <v>800</v>
          </cell>
          <cell r="M40">
            <v>800</v>
          </cell>
          <cell r="N40">
            <v>0</v>
          </cell>
        </row>
        <row r="41">
          <cell r="C41" t="str">
            <v>43241049B040012</v>
          </cell>
          <cell r="D41" t="str">
            <v>电动闸门</v>
          </cell>
          <cell r="E41" t="str">
            <v>BZ941H-25-200</v>
          </cell>
        </row>
        <row r="41">
          <cell r="G41" t="str">
            <v>个</v>
          </cell>
          <cell r="H41">
            <v>1</v>
          </cell>
          <cell r="I41" t="str">
            <v>其他闸</v>
          </cell>
          <cell r="J41" t="str">
            <v>22</v>
          </cell>
          <cell r="K41" t="str">
            <v>2000-12-31</v>
          </cell>
          <cell r="L41">
            <v>800</v>
          </cell>
          <cell r="M41">
            <v>800</v>
          </cell>
          <cell r="N41">
            <v>0</v>
          </cell>
        </row>
        <row r="42">
          <cell r="C42" t="str">
            <v>43241049B040013</v>
          </cell>
          <cell r="D42" t="str">
            <v>电动闸门</v>
          </cell>
          <cell r="E42" t="str">
            <v>BZ941H-25-200</v>
          </cell>
        </row>
        <row r="42">
          <cell r="G42" t="str">
            <v>个</v>
          </cell>
          <cell r="H42">
            <v>1</v>
          </cell>
          <cell r="I42" t="str">
            <v>其他闸</v>
          </cell>
          <cell r="J42" t="str">
            <v>22</v>
          </cell>
          <cell r="K42" t="str">
            <v>2000-12-31</v>
          </cell>
          <cell r="L42">
            <v>800</v>
          </cell>
          <cell r="M42">
            <v>800</v>
          </cell>
          <cell r="N42">
            <v>0</v>
          </cell>
        </row>
        <row r="43">
          <cell r="C43" t="str">
            <v>43241049B040014</v>
          </cell>
          <cell r="D43" t="str">
            <v>电动闸门</v>
          </cell>
          <cell r="E43" t="str">
            <v>BZ941H-25-200</v>
          </cell>
        </row>
        <row r="43">
          <cell r="G43" t="str">
            <v>个</v>
          </cell>
          <cell r="H43">
            <v>1</v>
          </cell>
          <cell r="I43" t="str">
            <v>其他闸</v>
          </cell>
          <cell r="J43" t="str">
            <v>22</v>
          </cell>
          <cell r="K43" t="str">
            <v>2000-12-31</v>
          </cell>
          <cell r="L43">
            <v>800</v>
          </cell>
          <cell r="M43">
            <v>800</v>
          </cell>
          <cell r="N43">
            <v>0</v>
          </cell>
        </row>
        <row r="44">
          <cell r="C44" t="str">
            <v>43241049B040018</v>
          </cell>
          <cell r="D44" t="str">
            <v>电动闸门</v>
          </cell>
          <cell r="E44" t="str">
            <v>BZ941H-25-200</v>
          </cell>
        </row>
        <row r="44">
          <cell r="G44" t="str">
            <v>个</v>
          </cell>
          <cell r="H44">
            <v>1</v>
          </cell>
          <cell r="I44" t="str">
            <v>其他闸</v>
          </cell>
          <cell r="J44" t="str">
            <v>22</v>
          </cell>
          <cell r="K44" t="str">
            <v>2000-12-31</v>
          </cell>
          <cell r="L44">
            <v>800</v>
          </cell>
          <cell r="M44">
            <v>800</v>
          </cell>
          <cell r="N44">
            <v>0</v>
          </cell>
        </row>
        <row r="45">
          <cell r="C45" t="str">
            <v>43241049B130025</v>
          </cell>
          <cell r="D45" t="str">
            <v>脱水闸门</v>
          </cell>
          <cell r="E45" t="str">
            <v>B＝1000M</v>
          </cell>
        </row>
        <row r="45">
          <cell r="G45" t="str">
            <v>个</v>
          </cell>
          <cell r="H45">
            <v>1</v>
          </cell>
          <cell r="I45" t="str">
            <v>其他闸</v>
          </cell>
          <cell r="J45" t="str">
            <v>22</v>
          </cell>
          <cell r="K45" t="str">
            <v>1994-09-01</v>
          </cell>
          <cell r="L45">
            <v>300</v>
          </cell>
          <cell r="M45">
            <v>300</v>
          </cell>
          <cell r="N45">
            <v>0</v>
          </cell>
        </row>
        <row r="46">
          <cell r="C46" t="str">
            <v>43241049B130026</v>
          </cell>
          <cell r="D46" t="str">
            <v>脱水闸门</v>
          </cell>
          <cell r="E46" t="str">
            <v>B＝1000M</v>
          </cell>
        </row>
        <row r="46">
          <cell r="G46" t="str">
            <v>个</v>
          </cell>
          <cell r="H46">
            <v>1</v>
          </cell>
          <cell r="I46" t="str">
            <v>其他闸</v>
          </cell>
          <cell r="J46" t="str">
            <v>22</v>
          </cell>
          <cell r="K46" t="str">
            <v>1994-09-01</v>
          </cell>
          <cell r="L46">
            <v>300</v>
          </cell>
          <cell r="M46">
            <v>300</v>
          </cell>
          <cell r="N46">
            <v>0</v>
          </cell>
        </row>
        <row r="47">
          <cell r="C47" t="str">
            <v>43241049B130027</v>
          </cell>
          <cell r="D47" t="str">
            <v>脱水闸门</v>
          </cell>
          <cell r="E47" t="str">
            <v>B＝1000M</v>
          </cell>
        </row>
        <row r="47">
          <cell r="G47" t="str">
            <v>个</v>
          </cell>
          <cell r="H47">
            <v>1</v>
          </cell>
          <cell r="I47" t="str">
            <v>其他闸</v>
          </cell>
          <cell r="J47" t="str">
            <v>22</v>
          </cell>
          <cell r="K47" t="str">
            <v>1994-09-01</v>
          </cell>
          <cell r="L47">
            <v>300</v>
          </cell>
          <cell r="M47">
            <v>300</v>
          </cell>
          <cell r="N47">
            <v>0</v>
          </cell>
        </row>
        <row r="48">
          <cell r="C48" t="str">
            <v>43241049B130028</v>
          </cell>
          <cell r="D48" t="str">
            <v>脱水闸门</v>
          </cell>
          <cell r="E48" t="str">
            <v>B＝1000M</v>
          </cell>
        </row>
        <row r="48">
          <cell r="G48" t="str">
            <v>个</v>
          </cell>
          <cell r="H48">
            <v>1</v>
          </cell>
          <cell r="I48" t="str">
            <v>其他闸</v>
          </cell>
          <cell r="J48" t="str">
            <v>22</v>
          </cell>
          <cell r="K48" t="str">
            <v>1994-09-01</v>
          </cell>
          <cell r="L48">
            <v>300</v>
          </cell>
          <cell r="M48">
            <v>300</v>
          </cell>
          <cell r="N48">
            <v>0</v>
          </cell>
        </row>
        <row r="49">
          <cell r="C49" t="str">
            <v>43241049B130029</v>
          </cell>
          <cell r="D49" t="str">
            <v>脱水闸门</v>
          </cell>
          <cell r="E49" t="str">
            <v>B＝1000M</v>
          </cell>
        </row>
        <row r="49">
          <cell r="G49" t="str">
            <v>个</v>
          </cell>
          <cell r="H49">
            <v>1</v>
          </cell>
          <cell r="I49" t="str">
            <v>其他闸</v>
          </cell>
          <cell r="J49" t="str">
            <v>22</v>
          </cell>
          <cell r="K49" t="str">
            <v>1994-09-01</v>
          </cell>
          <cell r="L49">
            <v>300</v>
          </cell>
          <cell r="M49">
            <v>300</v>
          </cell>
          <cell r="N49">
            <v>0</v>
          </cell>
        </row>
        <row r="50">
          <cell r="C50" t="str">
            <v>43241049B130030</v>
          </cell>
          <cell r="D50" t="str">
            <v>脱水闸门</v>
          </cell>
          <cell r="E50" t="str">
            <v>B＝1000M</v>
          </cell>
        </row>
        <row r="50">
          <cell r="G50" t="str">
            <v>个</v>
          </cell>
          <cell r="H50">
            <v>1</v>
          </cell>
          <cell r="I50" t="str">
            <v>其他闸</v>
          </cell>
          <cell r="J50" t="str">
            <v>22</v>
          </cell>
          <cell r="K50" t="str">
            <v>1994-09-01</v>
          </cell>
          <cell r="L50">
            <v>300</v>
          </cell>
          <cell r="M50">
            <v>300</v>
          </cell>
          <cell r="N50">
            <v>0</v>
          </cell>
        </row>
        <row r="51">
          <cell r="C51" t="str">
            <v>43241049B130031</v>
          </cell>
          <cell r="D51" t="str">
            <v>脱水闸门</v>
          </cell>
          <cell r="E51" t="str">
            <v>B＝1000M</v>
          </cell>
        </row>
        <row r="51">
          <cell r="G51" t="str">
            <v>个</v>
          </cell>
          <cell r="H51">
            <v>1</v>
          </cell>
          <cell r="I51" t="str">
            <v>其他闸</v>
          </cell>
          <cell r="J51" t="str">
            <v>22</v>
          </cell>
          <cell r="K51" t="str">
            <v>1994-09-01</v>
          </cell>
          <cell r="L51">
            <v>300</v>
          </cell>
          <cell r="M51">
            <v>300</v>
          </cell>
          <cell r="N51">
            <v>0</v>
          </cell>
        </row>
        <row r="52">
          <cell r="C52" t="str">
            <v>43241049B130032</v>
          </cell>
          <cell r="D52" t="str">
            <v>脱水闸门</v>
          </cell>
          <cell r="E52" t="str">
            <v>B＝1000M</v>
          </cell>
        </row>
        <row r="52">
          <cell r="G52" t="str">
            <v>个</v>
          </cell>
          <cell r="H52">
            <v>1</v>
          </cell>
          <cell r="I52" t="str">
            <v>其他闸</v>
          </cell>
          <cell r="J52" t="str">
            <v>22</v>
          </cell>
          <cell r="K52" t="str">
            <v>1994-09-01</v>
          </cell>
          <cell r="L52">
            <v>300</v>
          </cell>
          <cell r="M52">
            <v>300</v>
          </cell>
          <cell r="N52">
            <v>0</v>
          </cell>
        </row>
        <row r="53">
          <cell r="C53" t="str">
            <v>43241049B060001</v>
          </cell>
          <cell r="D53" t="str">
            <v>电动装车闸门</v>
          </cell>
          <cell r="E53" t="str">
            <v>DDS-13</v>
          </cell>
        </row>
        <row r="53">
          <cell r="G53" t="str">
            <v>个</v>
          </cell>
          <cell r="H53">
            <v>1</v>
          </cell>
          <cell r="I53" t="str">
            <v>其他闸</v>
          </cell>
          <cell r="J53" t="str">
            <v>22</v>
          </cell>
          <cell r="K53" t="str">
            <v>1993-01-01</v>
          </cell>
          <cell r="L53">
            <v>600</v>
          </cell>
          <cell r="M53">
            <v>600</v>
          </cell>
          <cell r="N53">
            <v>0</v>
          </cell>
        </row>
        <row r="54">
          <cell r="C54" t="str">
            <v>44825209B100001</v>
          </cell>
          <cell r="D54" t="str">
            <v>立式无压锅炉</v>
          </cell>
          <cell r="E54" t="str">
            <v>KC-1.2</v>
          </cell>
        </row>
        <row r="54">
          <cell r="G54" t="str">
            <v>个</v>
          </cell>
          <cell r="H54">
            <v>1</v>
          </cell>
          <cell r="I54" t="str">
            <v>通用设备</v>
          </cell>
          <cell r="J54" t="str">
            <v>16</v>
          </cell>
          <cell r="K54" t="str">
            <v>1997-01-02</v>
          </cell>
          <cell r="L54">
            <v>400</v>
          </cell>
          <cell r="M54">
            <v>400</v>
          </cell>
          <cell r="N54">
            <v>0</v>
          </cell>
        </row>
        <row r="55">
          <cell r="C55" t="str">
            <v>44214507B020003</v>
          </cell>
          <cell r="D55" t="str">
            <v>牛头刨床</v>
          </cell>
          <cell r="E55" t="str">
            <v>BC6063</v>
          </cell>
        </row>
        <row r="55">
          <cell r="G55" t="str">
            <v>个</v>
          </cell>
          <cell r="H55">
            <v>1</v>
          </cell>
          <cell r="I55" t="str">
            <v>通用设备</v>
          </cell>
          <cell r="J55" t="str">
            <v>13</v>
          </cell>
          <cell r="K55" t="str">
            <v>2001-01-02</v>
          </cell>
          <cell r="L55">
            <v>1500</v>
          </cell>
          <cell r="M55">
            <v>1500</v>
          </cell>
          <cell r="N55">
            <v>0</v>
          </cell>
        </row>
        <row r="56">
          <cell r="C56" t="str">
            <v>44218000B010001</v>
          </cell>
          <cell r="D56" t="str">
            <v>自动磨锯机</v>
          </cell>
          <cell r="E56" t="str">
            <v>MR1512</v>
          </cell>
        </row>
        <row r="56">
          <cell r="G56" t="str">
            <v>个</v>
          </cell>
          <cell r="H56">
            <v>1</v>
          </cell>
          <cell r="I56" t="str">
            <v>通用设备</v>
          </cell>
          <cell r="J56" t="str">
            <v>13</v>
          </cell>
          <cell r="K56" t="str">
            <v>2002-01-03</v>
          </cell>
          <cell r="L56">
            <v>200</v>
          </cell>
          <cell r="M56">
            <v>200</v>
          </cell>
          <cell r="N56">
            <v>0</v>
          </cell>
        </row>
        <row r="57">
          <cell r="C57" t="str">
            <v>44216799B020002</v>
          </cell>
          <cell r="D57" t="str">
            <v>液力钻杆机</v>
          </cell>
          <cell r="E57" t="str">
            <v>MYT-115D2</v>
          </cell>
        </row>
        <row r="57">
          <cell r="G57" t="str">
            <v>个</v>
          </cell>
          <cell r="H57">
            <v>1</v>
          </cell>
          <cell r="I57" t="str">
            <v>通用设备</v>
          </cell>
          <cell r="J57" t="str">
            <v>13</v>
          </cell>
          <cell r="K57" t="str">
            <v>2002-01-02</v>
          </cell>
          <cell r="L57">
            <v>700</v>
          </cell>
          <cell r="M57">
            <v>700</v>
          </cell>
          <cell r="N57">
            <v>0</v>
          </cell>
        </row>
        <row r="58">
          <cell r="C58" t="str">
            <v>44216799B030001</v>
          </cell>
          <cell r="D58" t="str">
            <v>回转台</v>
          </cell>
          <cell r="E58" t="str">
            <v>30T</v>
          </cell>
        </row>
        <row r="58">
          <cell r="G58" t="str">
            <v>个</v>
          </cell>
          <cell r="H58">
            <v>1</v>
          </cell>
          <cell r="I58" t="str">
            <v>通用设备</v>
          </cell>
          <cell r="J58" t="str">
            <v>13</v>
          </cell>
          <cell r="K58" t="str">
            <v>2002-01-02</v>
          </cell>
          <cell r="L58">
            <v>600000</v>
          </cell>
          <cell r="M58">
            <v>203098.84</v>
          </cell>
          <cell r="N58">
            <v>396901.16</v>
          </cell>
        </row>
        <row r="59">
          <cell r="C59" t="str">
            <v>44216899B040001</v>
          </cell>
          <cell r="D59" t="str">
            <v>铸铁平台</v>
          </cell>
          <cell r="E59" t="str">
            <v>1000*2000</v>
          </cell>
        </row>
        <row r="59">
          <cell r="G59" t="str">
            <v>个</v>
          </cell>
          <cell r="H59">
            <v>1</v>
          </cell>
          <cell r="I59" t="str">
            <v>通用设备</v>
          </cell>
          <cell r="J59" t="str">
            <v>13</v>
          </cell>
          <cell r="K59" t="str">
            <v>2002-01-02</v>
          </cell>
          <cell r="L59">
            <v>200</v>
          </cell>
          <cell r="M59">
            <v>200</v>
          </cell>
          <cell r="N59">
            <v>0</v>
          </cell>
        </row>
        <row r="60">
          <cell r="C60" t="str">
            <v>44216899B090005</v>
          </cell>
          <cell r="D60" t="str">
            <v>铸铁平台</v>
          </cell>
          <cell r="E60" t="str">
            <v>1500*3000</v>
          </cell>
        </row>
        <row r="60">
          <cell r="G60" t="str">
            <v>个</v>
          </cell>
          <cell r="H60">
            <v>1</v>
          </cell>
          <cell r="I60" t="str">
            <v>通用设备</v>
          </cell>
          <cell r="J60" t="str">
            <v>13</v>
          </cell>
          <cell r="K60" t="str">
            <v>2002-01-02</v>
          </cell>
          <cell r="L60">
            <v>700</v>
          </cell>
          <cell r="M60">
            <v>700</v>
          </cell>
          <cell r="N60">
            <v>0</v>
          </cell>
        </row>
        <row r="61">
          <cell r="C61" t="str">
            <v>44217080B100002</v>
          </cell>
          <cell r="D61" t="str">
            <v>锁管机</v>
          </cell>
        </row>
        <row r="61">
          <cell r="G61" t="str">
            <v>个</v>
          </cell>
          <cell r="H61">
            <v>1</v>
          </cell>
          <cell r="I61" t="str">
            <v>通用设备</v>
          </cell>
          <cell r="J61" t="str">
            <v>13</v>
          </cell>
          <cell r="K61" t="str">
            <v>2002-01-02</v>
          </cell>
          <cell r="L61">
            <v>900</v>
          </cell>
          <cell r="M61">
            <v>900</v>
          </cell>
          <cell r="N61">
            <v>0</v>
          </cell>
        </row>
        <row r="62">
          <cell r="C62" t="str">
            <v>44217099B010001</v>
          </cell>
          <cell r="D62" t="str">
            <v>液压装修升降平台</v>
          </cell>
          <cell r="E62" t="str">
            <v>ZTY-10</v>
          </cell>
        </row>
        <row r="62">
          <cell r="G62" t="str">
            <v>个</v>
          </cell>
          <cell r="H62">
            <v>1</v>
          </cell>
          <cell r="I62" t="str">
            <v>通用设备</v>
          </cell>
          <cell r="J62" t="str">
            <v>13</v>
          </cell>
          <cell r="K62" t="str">
            <v>2002-01-02</v>
          </cell>
          <cell r="L62">
            <v>1100</v>
          </cell>
          <cell r="M62">
            <v>1100</v>
          </cell>
          <cell r="N62">
            <v>0</v>
          </cell>
        </row>
        <row r="63">
          <cell r="C63" t="str">
            <v>44217354B010001</v>
          </cell>
          <cell r="D63" t="str">
            <v>刷轮机</v>
          </cell>
        </row>
        <row r="63">
          <cell r="G63" t="str">
            <v>个</v>
          </cell>
          <cell r="H63">
            <v>1</v>
          </cell>
          <cell r="I63" t="str">
            <v>通用设备</v>
          </cell>
          <cell r="J63" t="str">
            <v>13</v>
          </cell>
          <cell r="K63" t="str">
            <v>2002-01-03</v>
          </cell>
          <cell r="L63">
            <v>300</v>
          </cell>
          <cell r="M63">
            <v>300</v>
          </cell>
          <cell r="N63">
            <v>0</v>
          </cell>
        </row>
        <row r="64">
          <cell r="C64" t="str">
            <v>44243020B060001</v>
          </cell>
          <cell r="D64" t="str">
            <v>701拉紧改向滚筒</v>
          </cell>
          <cell r="E64" t="str">
            <v>TJ9A24C650</v>
          </cell>
        </row>
        <row r="64">
          <cell r="G64" t="str">
            <v>个</v>
          </cell>
          <cell r="H64">
            <v>1</v>
          </cell>
          <cell r="I64" t="str">
            <v>通用设备</v>
          </cell>
          <cell r="J64" t="str">
            <v>13</v>
          </cell>
          <cell r="K64" t="str">
            <v>2002-01-02</v>
          </cell>
          <cell r="L64">
            <v>200</v>
          </cell>
          <cell r="M64">
            <v>200</v>
          </cell>
          <cell r="N64">
            <v>0</v>
          </cell>
        </row>
        <row r="65">
          <cell r="C65" t="str">
            <v>44244100B020001</v>
          </cell>
          <cell r="D65" t="str">
            <v>半自动切割机</v>
          </cell>
          <cell r="E65" t="str">
            <v>K-WFASEL</v>
          </cell>
        </row>
        <row r="65">
          <cell r="G65" t="str">
            <v>个</v>
          </cell>
          <cell r="H65">
            <v>1</v>
          </cell>
          <cell r="I65" t="str">
            <v>通用设备</v>
          </cell>
          <cell r="J65" t="str">
            <v>13</v>
          </cell>
          <cell r="K65" t="str">
            <v>2002-01-02</v>
          </cell>
          <cell r="L65">
            <v>200</v>
          </cell>
          <cell r="M65">
            <v>200</v>
          </cell>
          <cell r="N65">
            <v>0</v>
          </cell>
        </row>
        <row r="66">
          <cell r="C66" t="str">
            <v>44244100B010001</v>
          </cell>
          <cell r="D66" t="str">
            <v>半自动切割机</v>
          </cell>
          <cell r="E66" t="str">
            <v>CG1-30</v>
          </cell>
        </row>
        <row r="66">
          <cell r="G66" t="str">
            <v>个</v>
          </cell>
          <cell r="H66">
            <v>1</v>
          </cell>
          <cell r="I66" t="str">
            <v>通用设备</v>
          </cell>
          <cell r="J66" t="str">
            <v>13</v>
          </cell>
          <cell r="K66" t="str">
            <v>2002-01-02</v>
          </cell>
          <cell r="L66">
            <v>14800</v>
          </cell>
          <cell r="M66">
            <v>5009.8</v>
          </cell>
          <cell r="N66">
            <v>9790.2</v>
          </cell>
        </row>
        <row r="67">
          <cell r="C67" t="str">
            <v>44244100B010002</v>
          </cell>
          <cell r="D67" t="str">
            <v>半自动切割机</v>
          </cell>
          <cell r="E67" t="str">
            <v>CG1-30</v>
          </cell>
        </row>
        <row r="67">
          <cell r="G67" t="str">
            <v>个</v>
          </cell>
          <cell r="H67">
            <v>1</v>
          </cell>
          <cell r="I67" t="str">
            <v>通用设备</v>
          </cell>
          <cell r="J67" t="str">
            <v>13</v>
          </cell>
          <cell r="K67" t="str">
            <v>2002-01-02</v>
          </cell>
          <cell r="L67">
            <v>14800</v>
          </cell>
          <cell r="M67">
            <v>5009.8</v>
          </cell>
          <cell r="N67">
            <v>9790.2</v>
          </cell>
        </row>
        <row r="68">
          <cell r="C68" t="str">
            <v>44213001B020001</v>
          </cell>
          <cell r="D68" t="str">
            <v>锁管机</v>
          </cell>
          <cell r="E68" t="str">
            <v>P460</v>
          </cell>
        </row>
        <row r="68">
          <cell r="G68" t="str">
            <v>个</v>
          </cell>
          <cell r="H68">
            <v>1</v>
          </cell>
          <cell r="I68" t="str">
            <v>通用设备</v>
          </cell>
          <cell r="J68" t="str">
            <v>13</v>
          </cell>
          <cell r="K68" t="str">
            <v>2002-01-02</v>
          </cell>
          <cell r="L68">
            <v>7100</v>
          </cell>
          <cell r="M68">
            <v>2403.29</v>
          </cell>
          <cell r="N68">
            <v>4696.71</v>
          </cell>
        </row>
        <row r="69">
          <cell r="C69" t="str">
            <v>44232053B130001</v>
          </cell>
          <cell r="D69" t="str">
            <v>砂轮机</v>
          </cell>
          <cell r="E69" t="str">
            <v>Z3SL-400A</v>
          </cell>
        </row>
        <row r="69">
          <cell r="G69" t="str">
            <v>个</v>
          </cell>
          <cell r="H69">
            <v>1</v>
          </cell>
          <cell r="I69" t="str">
            <v>通用设备</v>
          </cell>
          <cell r="J69" t="str">
            <v>13</v>
          </cell>
          <cell r="K69" t="str">
            <v>2002-01-02</v>
          </cell>
          <cell r="L69">
            <v>3300</v>
          </cell>
          <cell r="M69">
            <v>877.67</v>
          </cell>
          <cell r="N69">
            <v>2422.33</v>
          </cell>
        </row>
        <row r="70">
          <cell r="C70" t="str">
            <v>44232053B020001</v>
          </cell>
          <cell r="D70" t="str">
            <v>砂轮机</v>
          </cell>
          <cell r="E70" t="str">
            <v>CSL-400</v>
          </cell>
        </row>
        <row r="70">
          <cell r="G70" t="str">
            <v>个</v>
          </cell>
          <cell r="H70">
            <v>1</v>
          </cell>
          <cell r="I70" t="str">
            <v>通用设备</v>
          </cell>
          <cell r="J70" t="str">
            <v>13</v>
          </cell>
          <cell r="K70" t="str">
            <v>2002-01-02</v>
          </cell>
          <cell r="L70">
            <v>5300</v>
          </cell>
          <cell r="M70">
            <v>1408.76</v>
          </cell>
          <cell r="N70">
            <v>3891.24</v>
          </cell>
        </row>
        <row r="71">
          <cell r="C71" t="str">
            <v>43511400B080001</v>
          </cell>
          <cell r="D71" t="str">
            <v>悬臂吊</v>
          </cell>
          <cell r="E71" t="str">
            <v>0.5T</v>
          </cell>
        </row>
        <row r="71">
          <cell r="G71" t="str">
            <v>个</v>
          </cell>
          <cell r="H71">
            <v>1</v>
          </cell>
          <cell r="I71" t="str">
            <v>通用设备</v>
          </cell>
          <cell r="J71" t="str">
            <v>18</v>
          </cell>
          <cell r="K71" t="str">
            <v>2002-01-02</v>
          </cell>
          <cell r="L71">
            <v>10000</v>
          </cell>
          <cell r="M71">
            <v>2176.48</v>
          </cell>
          <cell r="N71">
            <v>7823.52</v>
          </cell>
        </row>
        <row r="72">
          <cell r="C72" t="str">
            <v>43512100B260001</v>
          </cell>
          <cell r="D72" t="str">
            <v>电动葫芦</v>
          </cell>
          <cell r="E72" t="str">
            <v>LD3T/16.5</v>
          </cell>
        </row>
        <row r="72">
          <cell r="G72" t="str">
            <v>个</v>
          </cell>
          <cell r="H72">
            <v>1</v>
          </cell>
          <cell r="I72" t="str">
            <v>通用设备</v>
          </cell>
          <cell r="J72" t="str">
            <v>18</v>
          </cell>
          <cell r="K72" t="str">
            <v>2002-01-02</v>
          </cell>
          <cell r="L72">
            <v>14700</v>
          </cell>
          <cell r="M72">
            <v>3199.56</v>
          </cell>
          <cell r="N72">
            <v>11500.44</v>
          </cell>
        </row>
        <row r="73">
          <cell r="C73" t="str">
            <v>43512100B990001</v>
          </cell>
          <cell r="D73" t="str">
            <v>水平固定导轮</v>
          </cell>
          <cell r="E73" t="str">
            <v>直径1100</v>
          </cell>
        </row>
        <row r="73">
          <cell r="G73" t="str">
            <v>个</v>
          </cell>
          <cell r="H73">
            <v>1</v>
          </cell>
          <cell r="I73" t="str">
            <v>通用设备</v>
          </cell>
          <cell r="J73" t="str">
            <v>18</v>
          </cell>
          <cell r="K73" t="str">
            <v>2002-01-03</v>
          </cell>
          <cell r="L73">
            <v>500</v>
          </cell>
          <cell r="M73">
            <v>500</v>
          </cell>
          <cell r="N73">
            <v>0</v>
          </cell>
        </row>
        <row r="74">
          <cell r="C74" t="str">
            <v>43512599B010001</v>
          </cell>
          <cell r="D74" t="str">
            <v>悬臂吊</v>
          </cell>
          <cell r="E74" t="str">
            <v>0.5T</v>
          </cell>
        </row>
        <row r="74">
          <cell r="G74" t="str">
            <v>个</v>
          </cell>
          <cell r="H74">
            <v>1</v>
          </cell>
          <cell r="I74" t="str">
            <v>通用设备</v>
          </cell>
          <cell r="J74" t="str">
            <v>18</v>
          </cell>
          <cell r="K74" t="str">
            <v>2002-01-02</v>
          </cell>
          <cell r="L74">
            <v>10000</v>
          </cell>
          <cell r="M74">
            <v>2176.48</v>
          </cell>
          <cell r="N74">
            <v>7823.52</v>
          </cell>
        </row>
        <row r="75">
          <cell r="C75" t="str">
            <v>43521016B400001</v>
          </cell>
          <cell r="D75" t="str">
            <v>手动单轨小车</v>
          </cell>
          <cell r="E75" t="str">
            <v>DH3Q=3TN=0.5KW</v>
          </cell>
        </row>
        <row r="75">
          <cell r="G75" t="str">
            <v>个</v>
          </cell>
          <cell r="H75">
            <v>1</v>
          </cell>
          <cell r="I75" t="str">
            <v>通用设备</v>
          </cell>
          <cell r="J75" t="str">
            <v>18</v>
          </cell>
          <cell r="K75" t="str">
            <v>1999-01-04</v>
          </cell>
          <cell r="L75">
            <v>300</v>
          </cell>
          <cell r="M75">
            <v>300</v>
          </cell>
          <cell r="N75">
            <v>0</v>
          </cell>
        </row>
        <row r="76">
          <cell r="C76" t="str">
            <v>43521016B020001</v>
          </cell>
          <cell r="D76" t="str">
            <v>单轨吊车</v>
          </cell>
        </row>
        <row r="76">
          <cell r="G76" t="str">
            <v>个</v>
          </cell>
          <cell r="H76">
            <v>1</v>
          </cell>
          <cell r="I76" t="str">
            <v>通用设备</v>
          </cell>
          <cell r="J76" t="str">
            <v>18</v>
          </cell>
          <cell r="K76" t="str">
            <v>2002-01-01</v>
          </cell>
          <cell r="L76">
            <v>1900</v>
          </cell>
          <cell r="M76">
            <v>1900</v>
          </cell>
          <cell r="N76">
            <v>0</v>
          </cell>
        </row>
        <row r="77">
          <cell r="C77" t="str">
            <v>43551029B910001</v>
          </cell>
          <cell r="D77" t="str">
            <v>煤泥皮带机</v>
          </cell>
          <cell r="E77" t="str">
            <v>TD75(5.5KW)</v>
          </cell>
        </row>
        <row r="77">
          <cell r="G77" t="str">
            <v>个</v>
          </cell>
          <cell r="H77">
            <v>1</v>
          </cell>
          <cell r="I77" t="str">
            <v>通用设备</v>
          </cell>
          <cell r="J77" t="str">
            <v>20</v>
          </cell>
          <cell r="K77" t="str">
            <v>1998-11-25</v>
          </cell>
          <cell r="L77">
            <v>1300</v>
          </cell>
          <cell r="M77">
            <v>1300</v>
          </cell>
          <cell r="N77">
            <v>0</v>
          </cell>
        </row>
        <row r="78">
          <cell r="C78" t="str">
            <v>43551029B910002</v>
          </cell>
          <cell r="D78" t="str">
            <v>煤泥皮带机</v>
          </cell>
          <cell r="E78" t="str">
            <v>TD75(5.5KW)</v>
          </cell>
        </row>
        <row r="78">
          <cell r="G78" t="str">
            <v>个</v>
          </cell>
          <cell r="H78">
            <v>1</v>
          </cell>
          <cell r="I78" t="str">
            <v>通用设备</v>
          </cell>
          <cell r="J78" t="str">
            <v>20</v>
          </cell>
          <cell r="K78" t="str">
            <v>1998-11-25</v>
          </cell>
          <cell r="L78">
            <v>1300</v>
          </cell>
          <cell r="M78">
            <v>1300</v>
          </cell>
          <cell r="N78">
            <v>0</v>
          </cell>
        </row>
        <row r="79">
          <cell r="C79" t="str">
            <v>43551029B980001</v>
          </cell>
          <cell r="D79" t="str">
            <v>桥式皮带转载机</v>
          </cell>
        </row>
        <row r="79">
          <cell r="G79" t="str">
            <v>个</v>
          </cell>
          <cell r="H79">
            <v>1</v>
          </cell>
          <cell r="I79" t="str">
            <v>通用设备</v>
          </cell>
          <cell r="J79" t="str">
            <v>20</v>
          </cell>
          <cell r="K79" t="str">
            <v>1998-11-25</v>
          </cell>
          <cell r="L79">
            <v>1500</v>
          </cell>
          <cell r="M79">
            <v>1500</v>
          </cell>
          <cell r="N79">
            <v>0</v>
          </cell>
        </row>
        <row r="80">
          <cell r="C80" t="str">
            <v>43551022B010001</v>
          </cell>
          <cell r="D80" t="str">
            <v>CX型 螺旋式输送机</v>
          </cell>
          <cell r="E80" t="str">
            <v>QX300 L=35m</v>
          </cell>
        </row>
        <row r="80">
          <cell r="G80" t="str">
            <v>个</v>
          </cell>
          <cell r="H80">
            <v>1</v>
          </cell>
          <cell r="I80" t="str">
            <v>通用设备</v>
          </cell>
          <cell r="J80" t="str">
            <v>20</v>
          </cell>
          <cell r="K80" t="str">
            <v>1998-11-25</v>
          </cell>
          <cell r="L80">
            <v>800</v>
          </cell>
          <cell r="M80">
            <v>800</v>
          </cell>
          <cell r="N80">
            <v>0</v>
          </cell>
        </row>
        <row r="81">
          <cell r="C81" t="str">
            <v>43551029B940001</v>
          </cell>
          <cell r="D81" t="str">
            <v>末煤胶带机</v>
          </cell>
          <cell r="E81" t="str">
            <v>TDY040</v>
          </cell>
        </row>
        <row r="81">
          <cell r="G81" t="str">
            <v>个</v>
          </cell>
          <cell r="H81">
            <v>1</v>
          </cell>
          <cell r="I81" t="str">
            <v>通用设备</v>
          </cell>
          <cell r="J81" t="str">
            <v>20</v>
          </cell>
          <cell r="K81" t="str">
            <v>1998-11-25</v>
          </cell>
          <cell r="L81">
            <v>1900</v>
          </cell>
          <cell r="M81">
            <v>1900</v>
          </cell>
          <cell r="N81">
            <v>0</v>
          </cell>
        </row>
        <row r="82">
          <cell r="C82" t="str">
            <v>43551029B820001</v>
          </cell>
          <cell r="D82" t="str">
            <v>矸石胶带机</v>
          </cell>
          <cell r="E82" t="str">
            <v>TD75 1m</v>
          </cell>
        </row>
        <row r="82">
          <cell r="G82" t="str">
            <v>个</v>
          </cell>
          <cell r="H82">
            <v>1</v>
          </cell>
          <cell r="I82" t="str">
            <v>通用设备</v>
          </cell>
          <cell r="J82" t="str">
            <v>20</v>
          </cell>
          <cell r="K82" t="str">
            <v>1998-11-25</v>
          </cell>
          <cell r="L82">
            <v>1100</v>
          </cell>
          <cell r="M82">
            <v>1100</v>
          </cell>
          <cell r="N82">
            <v>0</v>
          </cell>
        </row>
        <row r="83">
          <cell r="C83" t="str">
            <v>43551029B820004</v>
          </cell>
          <cell r="D83" t="str">
            <v>手选胶带输送机</v>
          </cell>
          <cell r="E83" t="str">
            <v>TD75  1m</v>
          </cell>
        </row>
        <row r="83">
          <cell r="G83" t="str">
            <v>个</v>
          </cell>
          <cell r="H83">
            <v>1</v>
          </cell>
          <cell r="I83" t="str">
            <v>通用设备</v>
          </cell>
          <cell r="J83" t="str">
            <v>20</v>
          </cell>
          <cell r="K83" t="str">
            <v>1998-11-25</v>
          </cell>
          <cell r="L83">
            <v>2100</v>
          </cell>
          <cell r="M83">
            <v>273.12</v>
          </cell>
          <cell r="N83">
            <v>1826.88</v>
          </cell>
        </row>
        <row r="84">
          <cell r="C84" t="str">
            <v>43551029B820005</v>
          </cell>
          <cell r="D84" t="str">
            <v>手选胶带输送机</v>
          </cell>
          <cell r="E84" t="str">
            <v>TD75  1m</v>
          </cell>
        </row>
        <row r="84">
          <cell r="G84" t="str">
            <v>个</v>
          </cell>
          <cell r="H84">
            <v>1</v>
          </cell>
          <cell r="I84" t="str">
            <v>通用设备</v>
          </cell>
          <cell r="J84" t="str">
            <v>20</v>
          </cell>
          <cell r="K84" t="str">
            <v>1998-11-25</v>
          </cell>
          <cell r="L84">
            <v>2100</v>
          </cell>
          <cell r="M84">
            <v>273.12</v>
          </cell>
          <cell r="N84">
            <v>1826.88</v>
          </cell>
        </row>
        <row r="85">
          <cell r="C85" t="str">
            <v>43551012B010001</v>
          </cell>
          <cell r="D85" t="str">
            <v>大倾角档边皮带机</v>
          </cell>
          <cell r="E85" t="str">
            <v>DDJ65R-7.2m</v>
          </cell>
        </row>
        <row r="85">
          <cell r="G85" t="str">
            <v>个</v>
          </cell>
          <cell r="H85">
            <v>1</v>
          </cell>
          <cell r="I85" t="str">
            <v>通用设备</v>
          </cell>
          <cell r="J85" t="str">
            <v>20</v>
          </cell>
          <cell r="K85" t="str">
            <v>1998-11-25</v>
          </cell>
          <cell r="L85">
            <v>3900</v>
          </cell>
          <cell r="M85">
            <v>507.12</v>
          </cell>
          <cell r="N85">
            <v>3392.88</v>
          </cell>
        </row>
        <row r="86">
          <cell r="C86" t="str">
            <v>43551029B060001</v>
          </cell>
          <cell r="D86" t="str">
            <v>胶带输送机</v>
          </cell>
          <cell r="E86" t="str">
            <v>800mm L=39.81m</v>
          </cell>
        </row>
        <row r="86">
          <cell r="G86" t="str">
            <v>个</v>
          </cell>
          <cell r="H86">
            <v>1</v>
          </cell>
          <cell r="I86" t="str">
            <v>通用设备</v>
          </cell>
          <cell r="J86" t="str">
            <v>20</v>
          </cell>
          <cell r="K86" t="str">
            <v>1998-11-25</v>
          </cell>
          <cell r="L86">
            <v>3000</v>
          </cell>
          <cell r="M86">
            <v>390.24</v>
          </cell>
          <cell r="N86">
            <v>2609.76</v>
          </cell>
        </row>
        <row r="87">
          <cell r="C87" t="str">
            <v>43551029B760001</v>
          </cell>
          <cell r="D87" t="str">
            <v>胶带机</v>
          </cell>
          <cell r="E87" t="str">
            <v>TD75 1.2m</v>
          </cell>
        </row>
        <row r="87">
          <cell r="G87" t="str">
            <v>个</v>
          </cell>
          <cell r="H87">
            <v>1</v>
          </cell>
          <cell r="I87" t="str">
            <v>通用设备</v>
          </cell>
          <cell r="J87" t="str">
            <v>20</v>
          </cell>
          <cell r="K87" t="str">
            <v>2002-01-01</v>
          </cell>
          <cell r="L87">
            <v>6000</v>
          </cell>
          <cell r="M87">
            <v>643.68</v>
          </cell>
          <cell r="N87">
            <v>5356.32</v>
          </cell>
        </row>
        <row r="88">
          <cell r="C88" t="str">
            <v>43551029B760002</v>
          </cell>
          <cell r="D88" t="str">
            <v>胶带机</v>
          </cell>
          <cell r="E88" t="str">
            <v>TD75 1.2m</v>
          </cell>
        </row>
        <row r="88">
          <cell r="G88" t="str">
            <v>个</v>
          </cell>
          <cell r="H88">
            <v>1</v>
          </cell>
          <cell r="I88" t="str">
            <v>通用设备</v>
          </cell>
          <cell r="J88" t="str">
            <v>20</v>
          </cell>
          <cell r="K88" t="str">
            <v>2002-01-01</v>
          </cell>
          <cell r="L88">
            <v>6000</v>
          </cell>
          <cell r="M88">
            <v>643.68</v>
          </cell>
          <cell r="N88">
            <v>5356.32</v>
          </cell>
        </row>
        <row r="89">
          <cell r="C89" t="str">
            <v>43551029B130001</v>
          </cell>
          <cell r="D89" t="str">
            <v>回转配仓输送胶带机</v>
          </cell>
          <cell r="E89" t="str">
            <v>B=1m L=5.15m</v>
          </cell>
        </row>
        <row r="89">
          <cell r="G89" t="str">
            <v>个</v>
          </cell>
          <cell r="H89">
            <v>1</v>
          </cell>
          <cell r="I89" t="str">
            <v>通用设备</v>
          </cell>
          <cell r="J89" t="str">
            <v>20</v>
          </cell>
          <cell r="K89" t="str">
            <v>1998-11-25</v>
          </cell>
          <cell r="L89">
            <v>6500</v>
          </cell>
          <cell r="M89">
            <v>845.28</v>
          </cell>
          <cell r="N89">
            <v>5654.72</v>
          </cell>
        </row>
        <row r="90">
          <cell r="C90" t="str">
            <v>43551029B130002</v>
          </cell>
          <cell r="D90" t="str">
            <v>回转配仓输送胶带机</v>
          </cell>
          <cell r="E90" t="str">
            <v>B=1m L=5.15m</v>
          </cell>
        </row>
        <row r="90">
          <cell r="G90" t="str">
            <v>个</v>
          </cell>
          <cell r="H90">
            <v>1</v>
          </cell>
          <cell r="I90" t="str">
            <v>通用设备</v>
          </cell>
          <cell r="J90" t="str">
            <v>20</v>
          </cell>
          <cell r="K90" t="str">
            <v>1998-11-25</v>
          </cell>
          <cell r="L90">
            <v>6500</v>
          </cell>
          <cell r="M90">
            <v>845.28</v>
          </cell>
          <cell r="N90">
            <v>5654.72</v>
          </cell>
        </row>
        <row r="91">
          <cell r="C91" t="str">
            <v>43551029B130003</v>
          </cell>
          <cell r="D91" t="str">
            <v>回转配仓输送胶带机</v>
          </cell>
          <cell r="E91" t="str">
            <v>B=1m L=5.15m</v>
          </cell>
        </row>
        <row r="91">
          <cell r="G91" t="str">
            <v>个</v>
          </cell>
          <cell r="H91">
            <v>1</v>
          </cell>
          <cell r="I91" t="str">
            <v>通用设备</v>
          </cell>
          <cell r="J91" t="str">
            <v>20</v>
          </cell>
          <cell r="K91" t="str">
            <v>1998-11-25</v>
          </cell>
          <cell r="L91">
            <v>6500</v>
          </cell>
          <cell r="M91">
            <v>845.28</v>
          </cell>
          <cell r="N91">
            <v>5654.72</v>
          </cell>
        </row>
        <row r="92">
          <cell r="C92" t="str">
            <v>43551029B130004</v>
          </cell>
          <cell r="D92" t="str">
            <v>回转配仓输送胶带机</v>
          </cell>
          <cell r="E92" t="str">
            <v>B=1m L=5.15m</v>
          </cell>
        </row>
        <row r="92">
          <cell r="G92" t="str">
            <v>个</v>
          </cell>
          <cell r="H92">
            <v>1</v>
          </cell>
          <cell r="I92" t="str">
            <v>通用设备</v>
          </cell>
          <cell r="J92" t="str">
            <v>20</v>
          </cell>
          <cell r="K92" t="str">
            <v>1998-11-25</v>
          </cell>
          <cell r="L92">
            <v>6500</v>
          </cell>
          <cell r="M92">
            <v>845.28</v>
          </cell>
          <cell r="N92">
            <v>5654.72</v>
          </cell>
        </row>
        <row r="93">
          <cell r="C93" t="str">
            <v>43551029B820007</v>
          </cell>
          <cell r="D93" t="str">
            <v>块煤胶带机</v>
          </cell>
          <cell r="E93" t="str">
            <v>TD75 1m</v>
          </cell>
        </row>
        <row r="93">
          <cell r="G93" t="str">
            <v>个</v>
          </cell>
          <cell r="H93">
            <v>1</v>
          </cell>
          <cell r="I93" t="str">
            <v>通用设备</v>
          </cell>
          <cell r="J93" t="str">
            <v>20</v>
          </cell>
          <cell r="K93" t="str">
            <v>1998-11-25</v>
          </cell>
          <cell r="L93">
            <v>3200</v>
          </cell>
          <cell r="M93">
            <v>416.16</v>
          </cell>
          <cell r="N93">
            <v>2783.84</v>
          </cell>
        </row>
        <row r="94">
          <cell r="C94" t="str">
            <v>43551029B120002</v>
          </cell>
          <cell r="D94" t="str">
            <v>原煤胶带输送机</v>
          </cell>
          <cell r="E94" t="str">
            <v>B=1400mm L=79.6</v>
          </cell>
        </row>
        <row r="94">
          <cell r="G94" t="str">
            <v>个</v>
          </cell>
          <cell r="H94">
            <v>1</v>
          </cell>
          <cell r="I94" t="str">
            <v>通用设备</v>
          </cell>
          <cell r="J94" t="str">
            <v>20</v>
          </cell>
          <cell r="K94" t="str">
            <v>1998-11-25</v>
          </cell>
          <cell r="L94">
            <v>7200</v>
          </cell>
          <cell r="M94">
            <v>936.48</v>
          </cell>
          <cell r="N94">
            <v>6263.52</v>
          </cell>
        </row>
        <row r="95">
          <cell r="C95" t="str">
            <v>43551029B080001</v>
          </cell>
          <cell r="D95" t="str">
            <v>原煤胶带输送机</v>
          </cell>
          <cell r="E95" t="str">
            <v>B=1000mm L=71m</v>
          </cell>
        </row>
        <row r="95">
          <cell r="G95" t="str">
            <v>个</v>
          </cell>
          <cell r="H95">
            <v>1</v>
          </cell>
          <cell r="I95" t="str">
            <v>通用设备</v>
          </cell>
          <cell r="J95" t="str">
            <v>20</v>
          </cell>
          <cell r="K95" t="str">
            <v>1998-11-25</v>
          </cell>
          <cell r="L95">
            <v>8100</v>
          </cell>
          <cell r="M95">
            <v>1053.36</v>
          </cell>
          <cell r="N95">
            <v>7046.64</v>
          </cell>
        </row>
        <row r="96">
          <cell r="C96" t="str">
            <v>43551029B080002</v>
          </cell>
          <cell r="D96" t="str">
            <v>原煤胶带输送机</v>
          </cell>
          <cell r="E96" t="str">
            <v>B=1000mm L=71m</v>
          </cell>
        </row>
        <row r="96">
          <cell r="G96" t="str">
            <v>个</v>
          </cell>
          <cell r="H96">
            <v>1</v>
          </cell>
          <cell r="I96" t="str">
            <v>通用设备</v>
          </cell>
          <cell r="J96" t="str">
            <v>20</v>
          </cell>
          <cell r="K96" t="str">
            <v>1998-11-25</v>
          </cell>
          <cell r="L96">
            <v>8100</v>
          </cell>
          <cell r="M96">
            <v>1053.36</v>
          </cell>
          <cell r="N96">
            <v>7046.64</v>
          </cell>
        </row>
        <row r="97">
          <cell r="C97" t="str">
            <v>43551029B770004</v>
          </cell>
          <cell r="D97" t="str">
            <v>胶带机</v>
          </cell>
          <cell r="E97" t="str">
            <v>DT75 1.4m</v>
          </cell>
        </row>
        <row r="97">
          <cell r="G97" t="str">
            <v>个</v>
          </cell>
          <cell r="H97">
            <v>1</v>
          </cell>
          <cell r="I97" t="str">
            <v>通用设备</v>
          </cell>
          <cell r="J97" t="str">
            <v>20</v>
          </cell>
          <cell r="K97" t="str">
            <v>1998-11-25</v>
          </cell>
          <cell r="L97">
            <v>8100</v>
          </cell>
          <cell r="M97">
            <v>1053.36</v>
          </cell>
          <cell r="N97">
            <v>7046.64</v>
          </cell>
        </row>
        <row r="98">
          <cell r="C98" t="str">
            <v>43551029B820008</v>
          </cell>
          <cell r="D98" t="str">
            <v>块煤胶带机</v>
          </cell>
          <cell r="E98" t="str">
            <v>TD75 1m</v>
          </cell>
        </row>
        <row r="98">
          <cell r="G98" t="str">
            <v>个</v>
          </cell>
          <cell r="H98">
            <v>1</v>
          </cell>
          <cell r="I98" t="str">
            <v>通用设备</v>
          </cell>
          <cell r="J98" t="str">
            <v>20</v>
          </cell>
          <cell r="K98" t="str">
            <v>1998-11-25</v>
          </cell>
          <cell r="L98">
            <v>14200</v>
          </cell>
          <cell r="M98">
            <v>1846.8</v>
          </cell>
          <cell r="N98">
            <v>12353.2</v>
          </cell>
        </row>
        <row r="99">
          <cell r="C99" t="str">
            <v>43551029B110001</v>
          </cell>
          <cell r="D99" t="str">
            <v>原煤胶带机</v>
          </cell>
          <cell r="E99" t="str">
            <v>B=14000mm L=87.7</v>
          </cell>
        </row>
        <row r="99">
          <cell r="G99" t="str">
            <v>个</v>
          </cell>
          <cell r="H99">
            <v>1</v>
          </cell>
          <cell r="I99" t="str">
            <v>通用设备</v>
          </cell>
          <cell r="J99" t="str">
            <v>20</v>
          </cell>
          <cell r="K99" t="str">
            <v>1998-11-25</v>
          </cell>
          <cell r="L99">
            <v>14700</v>
          </cell>
          <cell r="M99">
            <v>1911.84</v>
          </cell>
          <cell r="N99">
            <v>12788.16</v>
          </cell>
        </row>
        <row r="100">
          <cell r="C100" t="str">
            <v>43551029B050001</v>
          </cell>
          <cell r="D100" t="str">
            <v>皮带机</v>
          </cell>
          <cell r="E100" t="str">
            <v>314#</v>
          </cell>
        </row>
        <row r="100">
          <cell r="G100" t="str">
            <v>个</v>
          </cell>
          <cell r="H100">
            <v>1</v>
          </cell>
          <cell r="I100" t="str">
            <v>通用设备</v>
          </cell>
          <cell r="J100" t="str">
            <v>20</v>
          </cell>
          <cell r="K100" t="str">
            <v>1998-11-25</v>
          </cell>
          <cell r="L100">
            <v>16200</v>
          </cell>
          <cell r="M100">
            <v>2106.96</v>
          </cell>
          <cell r="N100">
            <v>14093.04</v>
          </cell>
        </row>
        <row r="101">
          <cell r="C101" t="str">
            <v>43551029B970001</v>
          </cell>
          <cell r="D101" t="str">
            <v>800胶带机</v>
          </cell>
        </row>
        <row r="101">
          <cell r="G101" t="str">
            <v>个</v>
          </cell>
          <cell r="H101">
            <v>1</v>
          </cell>
          <cell r="I101" t="str">
            <v>通用设备</v>
          </cell>
          <cell r="J101" t="str">
            <v>20</v>
          </cell>
          <cell r="K101" t="str">
            <v>1998-11-25</v>
          </cell>
          <cell r="L101">
            <v>760300</v>
          </cell>
          <cell r="M101">
            <v>378684.12</v>
          </cell>
          <cell r="N101">
            <v>381615.88</v>
          </cell>
        </row>
        <row r="102">
          <cell r="C102" t="str">
            <v>43551029B820006</v>
          </cell>
          <cell r="D102" t="str">
            <v>块煤胶带机</v>
          </cell>
          <cell r="E102" t="str">
            <v>TD75 1m</v>
          </cell>
        </row>
        <row r="102">
          <cell r="G102" t="str">
            <v>个</v>
          </cell>
          <cell r="H102">
            <v>1</v>
          </cell>
          <cell r="I102" t="str">
            <v>通用设备</v>
          </cell>
          <cell r="J102" t="str">
            <v>20</v>
          </cell>
          <cell r="K102" t="str">
            <v>1998-11-25</v>
          </cell>
          <cell r="L102">
            <v>24600</v>
          </cell>
          <cell r="M102">
            <v>3199.44</v>
          </cell>
          <cell r="N102">
            <v>21400.56</v>
          </cell>
        </row>
        <row r="103">
          <cell r="C103" t="str">
            <v>43551029B930001</v>
          </cell>
          <cell r="D103" t="str">
            <v>固定式皮带机</v>
          </cell>
          <cell r="E103" t="str">
            <v>TDUT-1000M/15</v>
          </cell>
        </row>
        <row r="103">
          <cell r="G103" t="str">
            <v>个</v>
          </cell>
          <cell r="H103">
            <v>1</v>
          </cell>
          <cell r="I103" t="str">
            <v>通用设备</v>
          </cell>
          <cell r="J103" t="str">
            <v>20</v>
          </cell>
          <cell r="K103" t="str">
            <v>1994-01-02</v>
          </cell>
          <cell r="L103">
            <v>8500</v>
          </cell>
          <cell r="M103">
            <v>1635.36</v>
          </cell>
          <cell r="N103">
            <v>6864.64</v>
          </cell>
        </row>
        <row r="104">
          <cell r="C104" t="str">
            <v>43551029B010001</v>
          </cell>
          <cell r="D104" t="str">
            <v>胶带机</v>
          </cell>
        </row>
        <row r="104">
          <cell r="G104" t="str">
            <v>个</v>
          </cell>
          <cell r="H104">
            <v>1</v>
          </cell>
          <cell r="I104" t="str">
            <v>通用设备</v>
          </cell>
          <cell r="J104" t="str">
            <v>20</v>
          </cell>
          <cell r="K104" t="str">
            <v>1997-01-02</v>
          </cell>
          <cell r="L104">
            <v>400</v>
          </cell>
          <cell r="M104">
            <v>400</v>
          </cell>
          <cell r="N104">
            <v>0</v>
          </cell>
        </row>
        <row r="105">
          <cell r="C105" t="str">
            <v>43551029B020001</v>
          </cell>
          <cell r="D105" t="str">
            <v>胶带输送机</v>
          </cell>
        </row>
        <row r="105">
          <cell r="G105" t="str">
            <v>个</v>
          </cell>
          <cell r="H105">
            <v>1</v>
          </cell>
          <cell r="I105" t="str">
            <v>通用设备</v>
          </cell>
          <cell r="J105" t="str">
            <v>20</v>
          </cell>
          <cell r="K105" t="str">
            <v>2000-01-01</v>
          </cell>
          <cell r="L105">
            <v>700</v>
          </cell>
          <cell r="M105">
            <v>700</v>
          </cell>
          <cell r="N105">
            <v>0</v>
          </cell>
        </row>
        <row r="106">
          <cell r="C106" t="str">
            <v>43551029B070001</v>
          </cell>
          <cell r="D106" t="str">
            <v>原煤胶带机</v>
          </cell>
          <cell r="E106" t="str">
            <v>B=1.4m L=89.3m</v>
          </cell>
        </row>
        <row r="106">
          <cell r="G106" t="str">
            <v>个</v>
          </cell>
          <cell r="H106">
            <v>1</v>
          </cell>
          <cell r="I106" t="str">
            <v>通用设备</v>
          </cell>
          <cell r="J106" t="str">
            <v>20</v>
          </cell>
          <cell r="K106" t="str">
            <v>1998-11-25</v>
          </cell>
          <cell r="L106">
            <v>9700</v>
          </cell>
          <cell r="M106">
            <v>1261.44</v>
          </cell>
          <cell r="N106">
            <v>8438.56</v>
          </cell>
        </row>
        <row r="107">
          <cell r="C107" t="str">
            <v>43551029B820009</v>
          </cell>
          <cell r="D107" t="str">
            <v>块煤胶带机</v>
          </cell>
          <cell r="E107" t="str">
            <v>TD75 1m</v>
          </cell>
        </row>
        <row r="107">
          <cell r="G107" t="str">
            <v>个</v>
          </cell>
          <cell r="H107">
            <v>1</v>
          </cell>
          <cell r="I107" t="str">
            <v>通用设备</v>
          </cell>
          <cell r="J107" t="str">
            <v>20</v>
          </cell>
          <cell r="K107" t="str">
            <v>1998-11-25</v>
          </cell>
          <cell r="L107">
            <v>10700</v>
          </cell>
          <cell r="M107">
            <v>1391.52</v>
          </cell>
          <cell r="N107">
            <v>9308.48</v>
          </cell>
        </row>
        <row r="108">
          <cell r="C108" t="str">
            <v>43551029B430001</v>
          </cell>
          <cell r="D108" t="str">
            <v>胶带输送机</v>
          </cell>
          <cell r="E108" t="str">
            <v>L=5.5MB=650</v>
          </cell>
        </row>
        <row r="108">
          <cell r="G108" t="str">
            <v>个</v>
          </cell>
          <cell r="H108">
            <v>1</v>
          </cell>
          <cell r="I108" t="str">
            <v>通用设备</v>
          </cell>
          <cell r="J108" t="str">
            <v>10</v>
          </cell>
          <cell r="K108" t="str">
            <v>2003-04-30</v>
          </cell>
          <cell r="L108">
            <v>200</v>
          </cell>
          <cell r="M108">
            <v>200</v>
          </cell>
          <cell r="N108">
            <v>0</v>
          </cell>
        </row>
        <row r="109">
          <cell r="C109" t="str">
            <v>43551011B190002</v>
          </cell>
          <cell r="D109" t="str">
            <v>胶带运输机</v>
          </cell>
          <cell r="E109" t="str">
            <v>JD75 B=800 L12.5</v>
          </cell>
        </row>
        <row r="109">
          <cell r="G109" t="str">
            <v>个</v>
          </cell>
          <cell r="H109">
            <v>1</v>
          </cell>
          <cell r="I109" t="str">
            <v>通用设备</v>
          </cell>
          <cell r="J109" t="str">
            <v>20</v>
          </cell>
          <cell r="K109" t="str">
            <v>1998-11-25</v>
          </cell>
          <cell r="L109">
            <v>1900</v>
          </cell>
          <cell r="M109">
            <v>1900</v>
          </cell>
          <cell r="N109">
            <v>0</v>
          </cell>
        </row>
        <row r="110">
          <cell r="C110" t="str">
            <v>43551011B190001</v>
          </cell>
          <cell r="D110" t="str">
            <v>胶带运输机</v>
          </cell>
          <cell r="E110" t="str">
            <v>JD75 B=800 L12.5</v>
          </cell>
        </row>
        <row r="110">
          <cell r="G110" t="str">
            <v>个</v>
          </cell>
          <cell r="H110">
            <v>1</v>
          </cell>
          <cell r="I110" t="str">
            <v>通用设备</v>
          </cell>
          <cell r="J110" t="str">
            <v>20</v>
          </cell>
          <cell r="K110" t="str">
            <v>1998-11-25</v>
          </cell>
          <cell r="L110">
            <v>1900</v>
          </cell>
          <cell r="M110">
            <v>1900</v>
          </cell>
          <cell r="N110">
            <v>0</v>
          </cell>
        </row>
        <row r="111">
          <cell r="C111" t="str">
            <v>43551024B050002</v>
          </cell>
          <cell r="D111" t="str">
            <v>胶带运输机</v>
          </cell>
          <cell r="E111" t="str">
            <v>DSP-1040/800</v>
          </cell>
        </row>
        <row r="111">
          <cell r="G111" t="str">
            <v>个</v>
          </cell>
          <cell r="H111">
            <v>1</v>
          </cell>
          <cell r="I111" t="str">
            <v>通用设备</v>
          </cell>
          <cell r="J111" t="str">
            <v>10</v>
          </cell>
          <cell r="K111" t="str">
            <v>1998-11-25</v>
          </cell>
          <cell r="L111">
            <v>788300</v>
          </cell>
          <cell r="M111">
            <v>509789.24</v>
          </cell>
          <cell r="N111">
            <v>278510.76</v>
          </cell>
        </row>
        <row r="112">
          <cell r="C112" t="str">
            <v>43551024B050001</v>
          </cell>
          <cell r="D112" t="str">
            <v>胶带运输机</v>
          </cell>
          <cell r="E112" t="str">
            <v>DSP-1040/800</v>
          </cell>
        </row>
        <row r="112">
          <cell r="G112" t="str">
            <v>个</v>
          </cell>
          <cell r="H112">
            <v>1</v>
          </cell>
          <cell r="I112" t="str">
            <v>通用设备</v>
          </cell>
          <cell r="J112" t="str">
            <v>10</v>
          </cell>
          <cell r="K112" t="str">
            <v>1998-11-25</v>
          </cell>
          <cell r="L112">
            <v>2364900</v>
          </cell>
          <cell r="M112">
            <v>1529368.48</v>
          </cell>
          <cell r="N112">
            <v>835531.52</v>
          </cell>
        </row>
        <row r="113">
          <cell r="C113" t="str">
            <v>43551024B050007</v>
          </cell>
          <cell r="D113" t="str">
            <v>胶带运输机</v>
          </cell>
          <cell r="E113" t="str">
            <v>DSP-1040/800</v>
          </cell>
        </row>
        <row r="113">
          <cell r="G113" t="str">
            <v>个</v>
          </cell>
          <cell r="H113">
            <v>1</v>
          </cell>
          <cell r="I113" t="str">
            <v>通用设备</v>
          </cell>
          <cell r="J113" t="str">
            <v>10</v>
          </cell>
          <cell r="K113" t="str">
            <v>1997-12-30</v>
          </cell>
          <cell r="L113">
            <v>813100</v>
          </cell>
          <cell r="M113">
            <v>597814</v>
          </cell>
          <cell r="N113">
            <v>215286</v>
          </cell>
        </row>
        <row r="114">
          <cell r="C114" t="str">
            <v>43551024B090002</v>
          </cell>
          <cell r="D114" t="str">
            <v>带式输送机</v>
          </cell>
          <cell r="E114" t="str">
            <v>SPJ-800</v>
          </cell>
        </row>
        <row r="114">
          <cell r="G114" t="str">
            <v>个</v>
          </cell>
          <cell r="H114">
            <v>1</v>
          </cell>
          <cell r="I114" t="str">
            <v>通用设备</v>
          </cell>
          <cell r="J114" t="str">
            <v>20</v>
          </cell>
          <cell r="K114" t="str">
            <v>1997-01-02</v>
          </cell>
          <cell r="L114">
            <v>488700</v>
          </cell>
          <cell r="M114">
            <v>313866.44</v>
          </cell>
          <cell r="N114">
            <v>174833.56</v>
          </cell>
        </row>
        <row r="115">
          <cell r="C115" t="str">
            <v>43551024B090001</v>
          </cell>
          <cell r="D115" t="str">
            <v>带式输送机</v>
          </cell>
          <cell r="E115" t="str">
            <v>SPJ-800</v>
          </cell>
        </row>
        <row r="115">
          <cell r="G115" t="str">
            <v>个</v>
          </cell>
          <cell r="H115">
            <v>1</v>
          </cell>
          <cell r="I115" t="str">
            <v>通用设备</v>
          </cell>
          <cell r="J115" t="str">
            <v>20</v>
          </cell>
          <cell r="K115" t="str">
            <v>2001-10-02</v>
          </cell>
          <cell r="L115">
            <v>785600</v>
          </cell>
          <cell r="M115">
            <v>216043.12</v>
          </cell>
          <cell r="N115">
            <v>569556.88</v>
          </cell>
        </row>
        <row r="116">
          <cell r="C116" t="str">
            <v>43551024B030002</v>
          </cell>
          <cell r="D116" t="str">
            <v>伸缩式皮带机</v>
          </cell>
          <cell r="E116" t="str">
            <v>DSP-1040/75</v>
          </cell>
        </row>
        <row r="116">
          <cell r="G116" t="str">
            <v>个</v>
          </cell>
          <cell r="H116">
            <v>1</v>
          </cell>
          <cell r="I116" t="str">
            <v>通用设备</v>
          </cell>
          <cell r="J116" t="str">
            <v>20</v>
          </cell>
          <cell r="K116" t="str">
            <v>1996-07-01</v>
          </cell>
          <cell r="L116">
            <v>13600</v>
          </cell>
          <cell r="M116">
            <v>2096.65</v>
          </cell>
          <cell r="N116">
            <v>11503.35</v>
          </cell>
        </row>
        <row r="117">
          <cell r="C117" t="str">
            <v>43551024B150001</v>
          </cell>
          <cell r="D117" t="str">
            <v>胶带运输机</v>
          </cell>
          <cell r="E117" t="str">
            <v>SSJ-800/2*40</v>
          </cell>
        </row>
        <row r="117">
          <cell r="G117" t="str">
            <v>个</v>
          </cell>
          <cell r="H117">
            <v>1</v>
          </cell>
          <cell r="I117" t="str">
            <v>通用设备</v>
          </cell>
          <cell r="J117" t="str">
            <v>20</v>
          </cell>
          <cell r="K117" t="str">
            <v>1994-01-02</v>
          </cell>
          <cell r="L117">
            <v>26200</v>
          </cell>
          <cell r="M117">
            <v>5040.72</v>
          </cell>
          <cell r="N117">
            <v>21159.28</v>
          </cell>
        </row>
        <row r="118">
          <cell r="C118" t="str">
            <v>43551024B050006</v>
          </cell>
          <cell r="D118" t="str">
            <v>胶带运输机</v>
          </cell>
          <cell r="E118" t="str">
            <v>DSP-1040/800</v>
          </cell>
        </row>
        <row r="118">
          <cell r="G118" t="str">
            <v>个</v>
          </cell>
          <cell r="H118">
            <v>1</v>
          </cell>
          <cell r="I118" t="str">
            <v>通用设备</v>
          </cell>
          <cell r="J118" t="str">
            <v>10</v>
          </cell>
          <cell r="K118" t="str">
            <v>2001-10-02</v>
          </cell>
          <cell r="L118">
            <v>813100</v>
          </cell>
          <cell r="M118">
            <v>314730.35</v>
          </cell>
          <cell r="N118">
            <v>498369.65</v>
          </cell>
        </row>
        <row r="119">
          <cell r="C119" t="str">
            <v>43551030B060001</v>
          </cell>
          <cell r="D119" t="str">
            <v>桥式皮带转载机</v>
          </cell>
          <cell r="E119" t="str">
            <v>QZP-200/650</v>
          </cell>
        </row>
        <row r="119">
          <cell r="G119" t="str">
            <v>个</v>
          </cell>
          <cell r="H119">
            <v>1</v>
          </cell>
          <cell r="I119" t="str">
            <v>通用设备</v>
          </cell>
          <cell r="J119" t="str">
            <v>20</v>
          </cell>
          <cell r="K119" t="str">
            <v>1999-02-27</v>
          </cell>
          <cell r="L119">
            <v>4700</v>
          </cell>
          <cell r="M119">
            <v>601.2</v>
          </cell>
          <cell r="N119">
            <v>4098.8</v>
          </cell>
        </row>
        <row r="120">
          <cell r="C120" t="str">
            <v>43551030B060002</v>
          </cell>
          <cell r="D120" t="str">
            <v>转载皮带机</v>
          </cell>
          <cell r="E120" t="str">
            <v>QZP-200/650</v>
          </cell>
        </row>
        <row r="120">
          <cell r="G120" t="str">
            <v>个</v>
          </cell>
          <cell r="H120">
            <v>1</v>
          </cell>
          <cell r="I120" t="str">
            <v>通用设备</v>
          </cell>
          <cell r="J120" t="str">
            <v>20</v>
          </cell>
          <cell r="K120" t="str">
            <v>2000-01-01</v>
          </cell>
          <cell r="L120">
            <v>5300</v>
          </cell>
          <cell r="M120">
            <v>639.36</v>
          </cell>
          <cell r="N120">
            <v>4660.64</v>
          </cell>
        </row>
        <row r="121">
          <cell r="C121" t="str">
            <v>43552014B380001</v>
          </cell>
          <cell r="D121" t="str">
            <v>矸式刮板机</v>
          </cell>
          <cell r="E121" t="str">
            <v>XGZ 600m</v>
          </cell>
        </row>
        <row r="121">
          <cell r="G121" t="str">
            <v>个</v>
          </cell>
          <cell r="H121">
            <v>1</v>
          </cell>
          <cell r="I121" t="str">
            <v>通用设备</v>
          </cell>
          <cell r="J121" t="str">
            <v>20</v>
          </cell>
          <cell r="K121" t="str">
            <v>1998-11-25</v>
          </cell>
          <cell r="L121">
            <v>2600</v>
          </cell>
          <cell r="M121">
            <v>338.16</v>
          </cell>
          <cell r="N121">
            <v>2261.84</v>
          </cell>
        </row>
        <row r="122">
          <cell r="C122" t="str">
            <v>43552014B170008</v>
          </cell>
          <cell r="D122" t="str">
            <v>刮板输送机</v>
          </cell>
          <cell r="E122" t="str">
            <v>SGW-40</v>
          </cell>
        </row>
        <row r="122">
          <cell r="G122" t="str">
            <v>个</v>
          </cell>
          <cell r="H122">
            <v>1</v>
          </cell>
          <cell r="I122" t="str">
            <v>通用设备</v>
          </cell>
          <cell r="J122" t="str">
            <v>10</v>
          </cell>
          <cell r="K122" t="str">
            <v>1997-01-02</v>
          </cell>
          <cell r="L122">
            <v>3200</v>
          </cell>
          <cell r="M122">
            <v>2013.37</v>
          </cell>
          <cell r="N122">
            <v>1186.63</v>
          </cell>
        </row>
        <row r="123">
          <cell r="C123" t="str">
            <v>43552014B170007</v>
          </cell>
          <cell r="D123" t="str">
            <v>刮板输送机</v>
          </cell>
          <cell r="E123" t="str">
            <v>SGW-40</v>
          </cell>
        </row>
        <row r="123">
          <cell r="G123" t="str">
            <v>个</v>
          </cell>
          <cell r="H123">
            <v>1</v>
          </cell>
          <cell r="I123" t="str">
            <v>通用设备</v>
          </cell>
          <cell r="J123" t="str">
            <v>10</v>
          </cell>
          <cell r="K123" t="str">
            <v>1997-01-02</v>
          </cell>
          <cell r="L123">
            <v>3200</v>
          </cell>
          <cell r="M123">
            <v>2013.37</v>
          </cell>
          <cell r="N123">
            <v>1186.63</v>
          </cell>
        </row>
        <row r="124">
          <cell r="C124" t="str">
            <v>43552014B170006</v>
          </cell>
          <cell r="D124" t="str">
            <v>刮板输送机</v>
          </cell>
          <cell r="E124" t="str">
            <v>SGW-40</v>
          </cell>
        </row>
        <row r="124">
          <cell r="G124" t="str">
            <v>个</v>
          </cell>
          <cell r="H124">
            <v>1</v>
          </cell>
          <cell r="I124" t="str">
            <v>通用设备</v>
          </cell>
          <cell r="J124" t="str">
            <v>10</v>
          </cell>
          <cell r="K124" t="str">
            <v>1997-01-02</v>
          </cell>
          <cell r="L124">
            <v>3200</v>
          </cell>
          <cell r="M124">
            <v>2013.37</v>
          </cell>
          <cell r="N124">
            <v>1186.63</v>
          </cell>
        </row>
        <row r="125">
          <cell r="C125" t="str">
            <v>43552014B110003</v>
          </cell>
          <cell r="D125" t="str">
            <v>刮板运输机</v>
          </cell>
          <cell r="E125" t="str">
            <v>SGB-620/40T</v>
          </cell>
        </row>
        <row r="125">
          <cell r="G125" t="str">
            <v>个</v>
          </cell>
          <cell r="H125">
            <v>1</v>
          </cell>
          <cell r="I125" t="str">
            <v>通用设备</v>
          </cell>
          <cell r="J125" t="str">
            <v>20</v>
          </cell>
          <cell r="K125" t="str">
            <v>2002-01-02</v>
          </cell>
          <cell r="L125">
            <v>1600</v>
          </cell>
          <cell r="M125">
            <v>1600</v>
          </cell>
          <cell r="N125">
            <v>0</v>
          </cell>
        </row>
        <row r="126">
          <cell r="C126" t="str">
            <v>43552014B110005</v>
          </cell>
          <cell r="D126" t="str">
            <v>刮板运输机</v>
          </cell>
          <cell r="E126" t="str">
            <v>SGB-620-40T</v>
          </cell>
        </row>
        <row r="126">
          <cell r="G126" t="str">
            <v>个</v>
          </cell>
          <cell r="H126">
            <v>1</v>
          </cell>
          <cell r="I126" t="str">
            <v>通用设备</v>
          </cell>
          <cell r="J126" t="str">
            <v>20</v>
          </cell>
          <cell r="K126" t="str">
            <v>2002-01-02</v>
          </cell>
          <cell r="L126">
            <v>1100</v>
          </cell>
          <cell r="M126">
            <v>1100</v>
          </cell>
          <cell r="N126">
            <v>0</v>
          </cell>
        </row>
        <row r="127">
          <cell r="C127" t="str">
            <v>43552014B330001</v>
          </cell>
          <cell r="D127" t="str">
            <v>刮板输送机</v>
          </cell>
          <cell r="E127" t="str">
            <v>LGZ-764/500</v>
          </cell>
        </row>
        <row r="127">
          <cell r="G127" t="str">
            <v>个</v>
          </cell>
          <cell r="H127">
            <v>1</v>
          </cell>
          <cell r="I127" t="str">
            <v>通用设备</v>
          </cell>
          <cell r="J127" t="str">
            <v>10</v>
          </cell>
          <cell r="K127" t="str">
            <v>1999-12-31</v>
          </cell>
          <cell r="L127">
            <v>3202000</v>
          </cell>
          <cell r="M127">
            <v>1889764.72</v>
          </cell>
          <cell r="N127">
            <v>1312235.28</v>
          </cell>
        </row>
        <row r="128">
          <cell r="C128" t="str">
            <v>43552014B170005</v>
          </cell>
          <cell r="D128" t="str">
            <v>刮板运输机</v>
          </cell>
          <cell r="E128" t="str">
            <v>SGW-40T</v>
          </cell>
        </row>
        <row r="128">
          <cell r="G128" t="str">
            <v>个</v>
          </cell>
          <cell r="H128">
            <v>1</v>
          </cell>
          <cell r="I128" t="str">
            <v>通用设备</v>
          </cell>
          <cell r="J128" t="str">
            <v>20</v>
          </cell>
          <cell r="K128" t="str">
            <v>1995-01-02</v>
          </cell>
          <cell r="L128">
            <v>1800</v>
          </cell>
          <cell r="M128">
            <v>1800</v>
          </cell>
          <cell r="N128">
            <v>0</v>
          </cell>
        </row>
        <row r="129">
          <cell r="C129" t="str">
            <v>43552014B100001</v>
          </cell>
          <cell r="D129" t="str">
            <v>刮板运输机</v>
          </cell>
          <cell r="E129" t="str">
            <v>SGB-240/22</v>
          </cell>
        </row>
        <row r="129">
          <cell r="G129" t="str">
            <v>个</v>
          </cell>
          <cell r="H129">
            <v>1</v>
          </cell>
          <cell r="I129" t="str">
            <v>通用设备</v>
          </cell>
          <cell r="J129" t="str">
            <v>20</v>
          </cell>
          <cell r="K129" t="str">
            <v>1995-01-02</v>
          </cell>
          <cell r="L129">
            <v>1900</v>
          </cell>
          <cell r="M129">
            <v>1900</v>
          </cell>
          <cell r="N129">
            <v>0</v>
          </cell>
        </row>
        <row r="130">
          <cell r="C130" t="str">
            <v>43552016A010002</v>
          </cell>
          <cell r="D130" t="str">
            <v>刮板运输机</v>
          </cell>
          <cell r="E130" t="str">
            <v>LX2A2000/1000(2*522KW)</v>
          </cell>
        </row>
        <row r="130">
          <cell r="G130" t="str">
            <v>个</v>
          </cell>
          <cell r="H130">
            <v>1</v>
          </cell>
          <cell r="I130" t="str">
            <v>通用设备</v>
          </cell>
          <cell r="J130" t="str">
            <v>5</v>
          </cell>
          <cell r="K130" t="str">
            <v>1996-11-24</v>
          </cell>
          <cell r="L130">
            <v>665500</v>
          </cell>
          <cell r="M130">
            <v>645535</v>
          </cell>
          <cell r="N130">
            <v>19965</v>
          </cell>
        </row>
        <row r="131">
          <cell r="C131" t="str">
            <v>43552015A010001</v>
          </cell>
          <cell r="D131" t="str">
            <v>转载机</v>
          </cell>
          <cell r="E131" t="str">
            <v>L25M;200KW</v>
          </cell>
        </row>
        <row r="131">
          <cell r="G131" t="str">
            <v>个</v>
          </cell>
          <cell r="H131">
            <v>1</v>
          </cell>
          <cell r="I131" t="str">
            <v>通用设备</v>
          </cell>
          <cell r="J131" t="str">
            <v>5</v>
          </cell>
          <cell r="K131" t="str">
            <v>1996-11-24</v>
          </cell>
          <cell r="L131">
            <v>137200</v>
          </cell>
          <cell r="M131">
            <v>133084</v>
          </cell>
          <cell r="N131">
            <v>4116</v>
          </cell>
        </row>
        <row r="132">
          <cell r="C132" t="str">
            <v>43552017B030001</v>
          </cell>
          <cell r="D132" t="str">
            <v>刮板机</v>
          </cell>
          <cell r="E132" t="str">
            <v>XGZ 600mm</v>
          </cell>
        </row>
        <row r="132">
          <cell r="G132" t="str">
            <v>个</v>
          </cell>
          <cell r="H132">
            <v>1</v>
          </cell>
          <cell r="I132" t="str">
            <v>通用设备</v>
          </cell>
          <cell r="J132" t="str">
            <v>20</v>
          </cell>
          <cell r="K132" t="str">
            <v>1998-11-25</v>
          </cell>
          <cell r="L132">
            <v>1500</v>
          </cell>
          <cell r="M132">
            <v>1500</v>
          </cell>
          <cell r="N132">
            <v>0</v>
          </cell>
        </row>
        <row r="133">
          <cell r="C133" t="str">
            <v>43552017B020001</v>
          </cell>
          <cell r="D133" t="str">
            <v>刮板机</v>
          </cell>
          <cell r="E133" t="str">
            <v>XGZ 1.2m</v>
          </cell>
        </row>
        <row r="133">
          <cell r="G133" t="str">
            <v>个</v>
          </cell>
          <cell r="H133">
            <v>1</v>
          </cell>
          <cell r="I133" t="str">
            <v>通用设备</v>
          </cell>
          <cell r="J133" t="str">
            <v>20</v>
          </cell>
          <cell r="K133" t="str">
            <v>1998-11-25</v>
          </cell>
          <cell r="L133">
            <v>2600</v>
          </cell>
          <cell r="M133">
            <v>338.16</v>
          </cell>
          <cell r="N133">
            <v>2261.84</v>
          </cell>
        </row>
        <row r="134">
          <cell r="C134" t="str">
            <v>43552017B260001</v>
          </cell>
          <cell r="D134" t="str">
            <v>刮板机</v>
          </cell>
          <cell r="E134" t="str">
            <v>XGZ-6 Q=60t/h</v>
          </cell>
        </row>
        <row r="134">
          <cell r="G134" t="str">
            <v>个</v>
          </cell>
          <cell r="H134">
            <v>1</v>
          </cell>
          <cell r="I134" t="str">
            <v>通用设备</v>
          </cell>
          <cell r="J134" t="str">
            <v>20</v>
          </cell>
          <cell r="K134" t="str">
            <v>2002-01-02</v>
          </cell>
          <cell r="L134">
            <v>5400</v>
          </cell>
          <cell r="M134">
            <v>579.36</v>
          </cell>
          <cell r="N134">
            <v>4820.64</v>
          </cell>
        </row>
        <row r="135">
          <cell r="C135" t="str">
            <v>43553001B010001</v>
          </cell>
          <cell r="D135" t="str">
            <v>圆环链爬车机</v>
          </cell>
        </row>
        <row r="135">
          <cell r="G135" t="str">
            <v>个</v>
          </cell>
          <cell r="H135">
            <v>1</v>
          </cell>
          <cell r="I135" t="str">
            <v>通用设备</v>
          </cell>
          <cell r="J135" t="str">
            <v>20</v>
          </cell>
          <cell r="K135" t="str">
            <v>1998-11-25</v>
          </cell>
          <cell r="L135">
            <v>2400</v>
          </cell>
          <cell r="M135">
            <v>312.23</v>
          </cell>
          <cell r="N135">
            <v>2087.77</v>
          </cell>
        </row>
        <row r="136">
          <cell r="C136" t="str">
            <v>43556053B010005</v>
          </cell>
          <cell r="D136" t="str">
            <v>链式刮板给料机</v>
          </cell>
          <cell r="E136" t="str">
            <v>CLS-1200/40</v>
          </cell>
        </row>
        <row r="136">
          <cell r="G136" t="str">
            <v>个</v>
          </cell>
          <cell r="H136">
            <v>1</v>
          </cell>
          <cell r="I136" t="str">
            <v>通用设备</v>
          </cell>
          <cell r="J136" t="str">
            <v>15</v>
          </cell>
          <cell r="K136" t="str">
            <v>1998-11-25</v>
          </cell>
          <cell r="L136">
            <v>1900</v>
          </cell>
          <cell r="M136">
            <v>1900</v>
          </cell>
          <cell r="N136">
            <v>0</v>
          </cell>
        </row>
        <row r="137">
          <cell r="C137" t="str">
            <v>43556053B010004</v>
          </cell>
          <cell r="D137" t="str">
            <v>链式刮板给料机</v>
          </cell>
          <cell r="E137" t="str">
            <v>CLS-1200/40</v>
          </cell>
        </row>
        <row r="137">
          <cell r="G137" t="str">
            <v>个</v>
          </cell>
          <cell r="H137">
            <v>1</v>
          </cell>
          <cell r="I137" t="str">
            <v>通用设备</v>
          </cell>
          <cell r="J137" t="str">
            <v>15</v>
          </cell>
          <cell r="K137" t="str">
            <v>1998-11-25</v>
          </cell>
          <cell r="L137">
            <v>1900</v>
          </cell>
          <cell r="M137">
            <v>1900</v>
          </cell>
          <cell r="N137">
            <v>0</v>
          </cell>
        </row>
        <row r="138">
          <cell r="C138" t="str">
            <v>43556053B010001</v>
          </cell>
          <cell r="D138" t="str">
            <v>链式刮板给料机</v>
          </cell>
          <cell r="E138" t="str">
            <v>CLS-1200/40</v>
          </cell>
        </row>
        <row r="138">
          <cell r="G138" t="str">
            <v>个</v>
          </cell>
          <cell r="H138">
            <v>1</v>
          </cell>
          <cell r="I138" t="str">
            <v>通用设备</v>
          </cell>
          <cell r="J138" t="str">
            <v>15</v>
          </cell>
          <cell r="K138" t="str">
            <v>1998-11-25</v>
          </cell>
          <cell r="L138">
            <v>1900</v>
          </cell>
          <cell r="M138">
            <v>1900</v>
          </cell>
          <cell r="N138">
            <v>0</v>
          </cell>
        </row>
        <row r="139">
          <cell r="C139" t="str">
            <v>43556053B010006</v>
          </cell>
          <cell r="D139" t="str">
            <v>连式刮板给料机</v>
          </cell>
          <cell r="E139" t="str">
            <v>CLS-1200/40</v>
          </cell>
        </row>
        <row r="139">
          <cell r="G139" t="str">
            <v>个</v>
          </cell>
          <cell r="H139">
            <v>1</v>
          </cell>
          <cell r="I139" t="str">
            <v>通用设备</v>
          </cell>
          <cell r="J139" t="str">
            <v>15</v>
          </cell>
          <cell r="K139" t="str">
            <v>1998-11-25</v>
          </cell>
          <cell r="L139">
            <v>5800</v>
          </cell>
          <cell r="M139">
            <v>1134.72</v>
          </cell>
          <cell r="N139">
            <v>4665.28</v>
          </cell>
        </row>
        <row r="140">
          <cell r="C140" t="str">
            <v>43556053B010007</v>
          </cell>
          <cell r="D140" t="str">
            <v>连式刮板给料机</v>
          </cell>
          <cell r="E140" t="str">
            <v>CLS-1200/40</v>
          </cell>
        </row>
        <row r="140">
          <cell r="G140" t="str">
            <v>个</v>
          </cell>
          <cell r="H140">
            <v>1</v>
          </cell>
          <cell r="I140" t="str">
            <v>通用设备</v>
          </cell>
          <cell r="J140" t="str">
            <v>15</v>
          </cell>
          <cell r="K140" t="str">
            <v>1998-11-25</v>
          </cell>
          <cell r="L140">
            <v>5800</v>
          </cell>
          <cell r="M140">
            <v>1134.72</v>
          </cell>
          <cell r="N140">
            <v>4665.28</v>
          </cell>
        </row>
        <row r="141">
          <cell r="C141" t="str">
            <v>43556351B010003</v>
          </cell>
          <cell r="D141" t="str">
            <v>给煤机</v>
          </cell>
          <cell r="E141" t="str">
            <v>GZY1220</v>
          </cell>
        </row>
        <row r="141">
          <cell r="G141" t="str">
            <v>个</v>
          </cell>
          <cell r="H141">
            <v>1</v>
          </cell>
          <cell r="I141" t="str">
            <v>通用设备</v>
          </cell>
          <cell r="J141" t="str">
            <v>15</v>
          </cell>
          <cell r="K141" t="str">
            <v>1998-11-25</v>
          </cell>
          <cell r="L141">
            <v>3500</v>
          </cell>
          <cell r="M141">
            <v>684.72</v>
          </cell>
          <cell r="N141">
            <v>2815.28</v>
          </cell>
        </row>
        <row r="142">
          <cell r="C142" t="str">
            <v>43561050B030001</v>
          </cell>
          <cell r="D142" t="str">
            <v>阻车器</v>
          </cell>
          <cell r="E142" t="str">
            <v>6-10(右)</v>
          </cell>
        </row>
        <row r="142">
          <cell r="G142" t="str">
            <v>个</v>
          </cell>
          <cell r="H142">
            <v>1</v>
          </cell>
          <cell r="I142" t="str">
            <v>通用设备</v>
          </cell>
          <cell r="J142" t="str">
            <v>14</v>
          </cell>
          <cell r="K142" t="str">
            <v>1998-11-25</v>
          </cell>
          <cell r="L142">
            <v>300</v>
          </cell>
          <cell r="M142">
            <v>300</v>
          </cell>
          <cell r="N142">
            <v>0</v>
          </cell>
        </row>
        <row r="143">
          <cell r="C143" t="str">
            <v>43561050B020001</v>
          </cell>
          <cell r="D143" t="str">
            <v>重锤推车机</v>
          </cell>
          <cell r="E143" t="str">
            <v>FF6-10-25</v>
          </cell>
        </row>
        <row r="143">
          <cell r="G143" t="str">
            <v>个</v>
          </cell>
          <cell r="H143">
            <v>1</v>
          </cell>
          <cell r="I143" t="str">
            <v>通用设备</v>
          </cell>
          <cell r="J143" t="str">
            <v>14</v>
          </cell>
          <cell r="K143" t="str">
            <v>1998-11-25</v>
          </cell>
          <cell r="L143">
            <v>4000</v>
          </cell>
          <cell r="M143">
            <v>870.24</v>
          </cell>
          <cell r="N143">
            <v>3129.76</v>
          </cell>
        </row>
        <row r="144">
          <cell r="C144" t="str">
            <v>43561120B010002</v>
          </cell>
          <cell r="D144" t="str">
            <v>犁式卸料机</v>
          </cell>
        </row>
        <row r="144">
          <cell r="G144" t="str">
            <v>个</v>
          </cell>
          <cell r="H144">
            <v>1</v>
          </cell>
          <cell r="I144" t="str">
            <v>通用设备</v>
          </cell>
          <cell r="J144" t="str">
            <v>14</v>
          </cell>
          <cell r="K144" t="str">
            <v>1998-11-25</v>
          </cell>
          <cell r="L144">
            <v>900</v>
          </cell>
          <cell r="M144">
            <v>900</v>
          </cell>
          <cell r="N144">
            <v>0</v>
          </cell>
        </row>
        <row r="145">
          <cell r="C145" t="str">
            <v>43561120B010003</v>
          </cell>
          <cell r="D145" t="str">
            <v>犁式卸料机</v>
          </cell>
        </row>
        <row r="145">
          <cell r="G145" t="str">
            <v>个</v>
          </cell>
          <cell r="H145">
            <v>1</v>
          </cell>
          <cell r="I145" t="str">
            <v>通用设备</v>
          </cell>
          <cell r="J145" t="str">
            <v>14</v>
          </cell>
          <cell r="K145" t="str">
            <v>1998-11-25</v>
          </cell>
          <cell r="L145">
            <v>900</v>
          </cell>
          <cell r="M145">
            <v>900</v>
          </cell>
          <cell r="N145">
            <v>0</v>
          </cell>
        </row>
        <row r="146">
          <cell r="C146" t="str">
            <v>43221011B390003</v>
          </cell>
          <cell r="D146" t="str">
            <v>循环水泵</v>
          </cell>
          <cell r="E146" t="str">
            <v>IS50-32-125</v>
          </cell>
        </row>
        <row r="146">
          <cell r="G146" t="str">
            <v>个</v>
          </cell>
          <cell r="H146">
            <v>1</v>
          </cell>
          <cell r="I146" t="str">
            <v>通用设备</v>
          </cell>
          <cell r="J146" t="str">
            <v>12</v>
          </cell>
          <cell r="K146" t="str">
            <v>2002-01-01</v>
          </cell>
          <cell r="L146">
            <v>100</v>
          </cell>
          <cell r="M146">
            <v>100</v>
          </cell>
          <cell r="N146">
            <v>0</v>
          </cell>
        </row>
        <row r="147">
          <cell r="C147" t="str">
            <v>43221011B280001</v>
          </cell>
          <cell r="D147" t="str">
            <v>循环泵</v>
          </cell>
          <cell r="E147" t="str">
            <v>99A01553-E</v>
          </cell>
        </row>
        <row r="147">
          <cell r="G147" t="str">
            <v>个</v>
          </cell>
          <cell r="H147">
            <v>1</v>
          </cell>
          <cell r="I147" t="str">
            <v>通用设备</v>
          </cell>
          <cell r="J147" t="str">
            <v>12</v>
          </cell>
          <cell r="K147" t="str">
            <v>2002-01-01</v>
          </cell>
          <cell r="L147">
            <v>200</v>
          </cell>
          <cell r="M147">
            <v>200</v>
          </cell>
          <cell r="N147">
            <v>0</v>
          </cell>
        </row>
        <row r="148">
          <cell r="C148" t="str">
            <v>43221011B140004</v>
          </cell>
          <cell r="D148" t="str">
            <v>管道泵</v>
          </cell>
          <cell r="E148" t="str">
            <v>SG80-X</v>
          </cell>
        </row>
        <row r="148">
          <cell r="G148" t="str">
            <v>个</v>
          </cell>
          <cell r="H148">
            <v>1</v>
          </cell>
          <cell r="I148" t="str">
            <v>通用设备</v>
          </cell>
          <cell r="J148" t="str">
            <v>12</v>
          </cell>
          <cell r="K148" t="str">
            <v>1998-11-25</v>
          </cell>
          <cell r="L148">
            <v>500</v>
          </cell>
          <cell r="M148">
            <v>500</v>
          </cell>
          <cell r="N148">
            <v>0</v>
          </cell>
        </row>
        <row r="149">
          <cell r="C149" t="str">
            <v>43221011B140005</v>
          </cell>
          <cell r="D149" t="str">
            <v>管道泵</v>
          </cell>
          <cell r="E149" t="str">
            <v>SG80-X</v>
          </cell>
        </row>
        <row r="149">
          <cell r="G149" t="str">
            <v>个</v>
          </cell>
          <cell r="H149">
            <v>1</v>
          </cell>
          <cell r="I149" t="str">
            <v>通用设备</v>
          </cell>
          <cell r="J149" t="str">
            <v>12</v>
          </cell>
          <cell r="K149" t="str">
            <v>1998-11-25</v>
          </cell>
          <cell r="L149">
            <v>500</v>
          </cell>
          <cell r="M149">
            <v>500</v>
          </cell>
          <cell r="N149">
            <v>0</v>
          </cell>
        </row>
        <row r="150">
          <cell r="C150" t="str">
            <v>43221011B140006</v>
          </cell>
          <cell r="D150" t="str">
            <v>管道泵</v>
          </cell>
          <cell r="E150" t="str">
            <v>SG80-X</v>
          </cell>
        </row>
        <row r="150">
          <cell r="G150" t="str">
            <v>个</v>
          </cell>
          <cell r="H150">
            <v>1</v>
          </cell>
          <cell r="I150" t="str">
            <v>通用设备</v>
          </cell>
          <cell r="J150" t="str">
            <v>12</v>
          </cell>
          <cell r="K150" t="str">
            <v>1998-11-25</v>
          </cell>
          <cell r="L150">
            <v>500</v>
          </cell>
          <cell r="M150">
            <v>500</v>
          </cell>
          <cell r="N150">
            <v>0</v>
          </cell>
        </row>
        <row r="151">
          <cell r="C151" t="str">
            <v>43221011B020001</v>
          </cell>
          <cell r="D151" t="str">
            <v>管道加压泵</v>
          </cell>
          <cell r="E151" t="str">
            <v>100SG-8-70-80</v>
          </cell>
        </row>
        <row r="151">
          <cell r="G151" t="str">
            <v>个</v>
          </cell>
          <cell r="H151">
            <v>1</v>
          </cell>
          <cell r="I151" t="str">
            <v>通用设备</v>
          </cell>
          <cell r="J151" t="str">
            <v>12</v>
          </cell>
          <cell r="K151" t="str">
            <v>2000-11-24</v>
          </cell>
          <cell r="L151">
            <v>300</v>
          </cell>
          <cell r="M151">
            <v>300</v>
          </cell>
          <cell r="N151">
            <v>0</v>
          </cell>
        </row>
        <row r="152">
          <cell r="C152" t="str">
            <v>43221011B910002</v>
          </cell>
          <cell r="D152" t="str">
            <v>电控输送泵</v>
          </cell>
          <cell r="E152" t="str">
            <v>DSB-1</v>
          </cell>
        </row>
        <row r="152">
          <cell r="G152" t="str">
            <v>个</v>
          </cell>
          <cell r="H152">
            <v>1</v>
          </cell>
          <cell r="I152" t="str">
            <v>通用设备</v>
          </cell>
          <cell r="J152" t="str">
            <v>12</v>
          </cell>
          <cell r="K152" t="str">
            <v>2002-01-01</v>
          </cell>
          <cell r="L152">
            <v>300</v>
          </cell>
          <cell r="M152">
            <v>300</v>
          </cell>
          <cell r="N152">
            <v>0</v>
          </cell>
        </row>
        <row r="153">
          <cell r="C153" t="str">
            <v>43221011B020002</v>
          </cell>
          <cell r="D153" t="str">
            <v>管道加压泵</v>
          </cell>
          <cell r="E153" t="str">
            <v>100SG-8-70-80</v>
          </cell>
        </row>
        <row r="153">
          <cell r="G153" t="str">
            <v>个</v>
          </cell>
          <cell r="H153">
            <v>1</v>
          </cell>
          <cell r="I153" t="str">
            <v>通用设备</v>
          </cell>
          <cell r="J153" t="str">
            <v>12</v>
          </cell>
          <cell r="K153" t="str">
            <v>1998-11-25</v>
          </cell>
          <cell r="L153">
            <v>300</v>
          </cell>
          <cell r="M153">
            <v>300</v>
          </cell>
          <cell r="N153">
            <v>0</v>
          </cell>
        </row>
        <row r="154">
          <cell r="C154" t="str">
            <v>43221011B310001</v>
          </cell>
          <cell r="D154" t="str">
            <v>管道泵</v>
          </cell>
          <cell r="E154" t="str">
            <v>50SGB30-100YB180M2/2</v>
          </cell>
        </row>
        <row r="154">
          <cell r="G154" t="str">
            <v>个</v>
          </cell>
          <cell r="H154">
            <v>1</v>
          </cell>
          <cell r="I154" t="str">
            <v>通用设备</v>
          </cell>
          <cell r="J154" t="str">
            <v>12</v>
          </cell>
          <cell r="K154" t="str">
            <v>2002-01-01</v>
          </cell>
          <cell r="L154">
            <v>500</v>
          </cell>
          <cell r="M154">
            <v>500</v>
          </cell>
          <cell r="N154">
            <v>0</v>
          </cell>
        </row>
        <row r="155">
          <cell r="C155" t="str">
            <v>43221011B440001</v>
          </cell>
          <cell r="D155" t="str">
            <v>单级离心泵</v>
          </cell>
          <cell r="E155" t="str">
            <v>IS50-32-200</v>
          </cell>
        </row>
        <row r="155">
          <cell r="G155" t="str">
            <v>个</v>
          </cell>
          <cell r="H155">
            <v>1</v>
          </cell>
          <cell r="I155" t="str">
            <v>通用设备</v>
          </cell>
          <cell r="J155" t="str">
            <v>12</v>
          </cell>
          <cell r="K155" t="str">
            <v>2002-01-01</v>
          </cell>
          <cell r="L155">
            <v>100</v>
          </cell>
          <cell r="M155">
            <v>100</v>
          </cell>
          <cell r="N155">
            <v>0</v>
          </cell>
        </row>
        <row r="156">
          <cell r="C156" t="str">
            <v>43221011B470004</v>
          </cell>
          <cell r="D156" t="str">
            <v>清水泵</v>
          </cell>
          <cell r="E156" t="str">
            <v>IS65-50-160</v>
          </cell>
        </row>
        <row r="156">
          <cell r="G156" t="str">
            <v>个</v>
          </cell>
          <cell r="H156">
            <v>1</v>
          </cell>
          <cell r="I156" t="str">
            <v>通用设备</v>
          </cell>
          <cell r="J156" t="str">
            <v>12</v>
          </cell>
          <cell r="K156" t="str">
            <v>1990-06-25</v>
          </cell>
          <cell r="L156">
            <v>100</v>
          </cell>
          <cell r="M156">
            <v>100</v>
          </cell>
          <cell r="N156">
            <v>0</v>
          </cell>
        </row>
        <row r="157">
          <cell r="C157" t="str">
            <v>43221011B440007</v>
          </cell>
          <cell r="D157" t="str">
            <v>单级清水离心泵</v>
          </cell>
          <cell r="E157" t="str">
            <v>IS50-32-200</v>
          </cell>
        </row>
        <row r="157">
          <cell r="G157" t="str">
            <v>个</v>
          </cell>
          <cell r="H157">
            <v>1</v>
          </cell>
          <cell r="I157" t="str">
            <v>通用设备</v>
          </cell>
          <cell r="J157" t="str">
            <v>12</v>
          </cell>
          <cell r="K157" t="str">
            <v>2002-01-02</v>
          </cell>
          <cell r="L157">
            <v>700</v>
          </cell>
          <cell r="M157">
            <v>700</v>
          </cell>
          <cell r="N157">
            <v>0</v>
          </cell>
        </row>
        <row r="158">
          <cell r="C158" t="str">
            <v>43221011B320004</v>
          </cell>
          <cell r="D158" t="str">
            <v>离心水泵</v>
          </cell>
          <cell r="E158" t="str">
            <v>IS100-65-200</v>
          </cell>
        </row>
        <row r="158">
          <cell r="G158" t="str">
            <v>个</v>
          </cell>
          <cell r="H158">
            <v>1</v>
          </cell>
          <cell r="I158" t="str">
            <v>通用设备</v>
          </cell>
          <cell r="J158" t="str">
            <v>12</v>
          </cell>
          <cell r="K158" t="str">
            <v>1994-09-30</v>
          </cell>
          <cell r="L158">
            <v>7500</v>
          </cell>
          <cell r="M158">
            <v>6868.88</v>
          </cell>
          <cell r="N158">
            <v>631.12</v>
          </cell>
        </row>
        <row r="159">
          <cell r="C159" t="str">
            <v>43221011B300001</v>
          </cell>
          <cell r="D159" t="str">
            <v>离心泵</v>
          </cell>
          <cell r="E159" t="str">
            <v>IH65-40-250</v>
          </cell>
        </row>
        <row r="159">
          <cell r="G159" t="str">
            <v>个</v>
          </cell>
          <cell r="H159">
            <v>1</v>
          </cell>
          <cell r="I159" t="str">
            <v>通用设备</v>
          </cell>
          <cell r="J159" t="str">
            <v>12</v>
          </cell>
          <cell r="K159" t="str">
            <v>1996-10-24</v>
          </cell>
          <cell r="L159">
            <v>100</v>
          </cell>
          <cell r="M159">
            <v>100</v>
          </cell>
          <cell r="N159">
            <v>0</v>
          </cell>
        </row>
        <row r="160">
          <cell r="C160" t="str">
            <v>43221011B300002</v>
          </cell>
          <cell r="D160" t="str">
            <v>离心泵</v>
          </cell>
          <cell r="E160" t="str">
            <v>IH65-40-250</v>
          </cell>
        </row>
        <row r="160">
          <cell r="G160" t="str">
            <v>个</v>
          </cell>
          <cell r="H160">
            <v>1</v>
          </cell>
          <cell r="I160" t="str">
            <v>通用设备</v>
          </cell>
          <cell r="J160" t="str">
            <v>12</v>
          </cell>
          <cell r="K160" t="str">
            <v>1996-10-24</v>
          </cell>
          <cell r="L160">
            <v>100</v>
          </cell>
          <cell r="M160">
            <v>100</v>
          </cell>
          <cell r="N160">
            <v>0</v>
          </cell>
        </row>
        <row r="161">
          <cell r="C161" t="str">
            <v>43221011B410002</v>
          </cell>
          <cell r="D161" t="str">
            <v>管道泵</v>
          </cell>
          <cell r="E161" t="str">
            <v>KUL-25-125</v>
          </cell>
        </row>
        <row r="161">
          <cell r="G161" t="str">
            <v>个</v>
          </cell>
          <cell r="H161">
            <v>1</v>
          </cell>
          <cell r="I161" t="str">
            <v>通用设备</v>
          </cell>
          <cell r="J161" t="str">
            <v>12</v>
          </cell>
          <cell r="K161" t="str">
            <v>2002-01-03</v>
          </cell>
          <cell r="L161">
            <v>2500</v>
          </cell>
          <cell r="M161">
            <v>813.64</v>
          </cell>
          <cell r="N161">
            <v>1686.36</v>
          </cell>
        </row>
        <row r="162">
          <cell r="C162" t="str">
            <v>43221011B040001</v>
          </cell>
          <cell r="D162" t="str">
            <v>管道混合器</v>
          </cell>
          <cell r="E162" t="str">
            <v>DN150</v>
          </cell>
        </row>
        <row r="162">
          <cell r="G162" t="str">
            <v>个</v>
          </cell>
          <cell r="H162">
            <v>1</v>
          </cell>
          <cell r="I162" t="str">
            <v>通用设备</v>
          </cell>
          <cell r="J162" t="str">
            <v>12</v>
          </cell>
          <cell r="K162" t="str">
            <v>2002-01-03</v>
          </cell>
          <cell r="L162">
            <v>100</v>
          </cell>
          <cell r="M162">
            <v>100</v>
          </cell>
          <cell r="N162">
            <v>0</v>
          </cell>
        </row>
        <row r="163">
          <cell r="C163" t="str">
            <v>43221011B580001</v>
          </cell>
          <cell r="D163" t="str">
            <v>循环泵</v>
          </cell>
          <cell r="E163" t="str">
            <v>RS100-32</v>
          </cell>
        </row>
        <row r="163">
          <cell r="G163" t="str">
            <v>个</v>
          </cell>
          <cell r="H163">
            <v>1</v>
          </cell>
          <cell r="I163" t="str">
            <v>通用设备</v>
          </cell>
          <cell r="J163" t="str">
            <v>12</v>
          </cell>
          <cell r="K163" t="str">
            <v>2002-01-03</v>
          </cell>
          <cell r="L163">
            <v>200</v>
          </cell>
          <cell r="M163">
            <v>200</v>
          </cell>
          <cell r="N163">
            <v>0</v>
          </cell>
        </row>
        <row r="164">
          <cell r="C164" t="str">
            <v>43221011B410002</v>
          </cell>
          <cell r="D164" t="str">
            <v>管道泵</v>
          </cell>
          <cell r="E164" t="str">
            <v>KUL-25-125</v>
          </cell>
        </row>
        <row r="164">
          <cell r="G164" t="str">
            <v>个</v>
          </cell>
          <cell r="H164">
            <v>1</v>
          </cell>
          <cell r="I164" t="str">
            <v>通用设备</v>
          </cell>
          <cell r="J164" t="str">
            <v>12</v>
          </cell>
          <cell r="K164" t="str">
            <v>2002-12-20</v>
          </cell>
          <cell r="L164">
            <v>100</v>
          </cell>
          <cell r="M164">
            <v>100</v>
          </cell>
          <cell r="N164">
            <v>0</v>
          </cell>
        </row>
        <row r="165">
          <cell r="C165" t="str">
            <v>43221200B270001</v>
          </cell>
          <cell r="D165" t="str">
            <v>水泵</v>
          </cell>
          <cell r="E165" t="str">
            <v>BQX-100/50</v>
          </cell>
        </row>
        <row r="165">
          <cell r="G165" t="str">
            <v>个</v>
          </cell>
          <cell r="H165">
            <v>1</v>
          </cell>
          <cell r="I165" t="str">
            <v>通用设备</v>
          </cell>
          <cell r="J165" t="str">
            <v>12</v>
          </cell>
          <cell r="K165" t="str">
            <v>2003-02-27</v>
          </cell>
          <cell r="L165">
            <v>1300</v>
          </cell>
          <cell r="M165">
            <v>1300</v>
          </cell>
          <cell r="N165">
            <v>0</v>
          </cell>
        </row>
        <row r="166">
          <cell r="C166" t="str">
            <v>43221200B270002</v>
          </cell>
          <cell r="D166" t="str">
            <v>水泵</v>
          </cell>
          <cell r="E166" t="str">
            <v>BQX-100/50</v>
          </cell>
        </row>
        <row r="166">
          <cell r="G166" t="str">
            <v>个</v>
          </cell>
          <cell r="H166">
            <v>1</v>
          </cell>
          <cell r="I166" t="str">
            <v>通用设备</v>
          </cell>
          <cell r="J166" t="str">
            <v>12</v>
          </cell>
          <cell r="K166" t="str">
            <v>2003-02-27</v>
          </cell>
          <cell r="L166">
            <v>1300</v>
          </cell>
          <cell r="M166">
            <v>1300</v>
          </cell>
          <cell r="N166">
            <v>0</v>
          </cell>
        </row>
        <row r="167">
          <cell r="C167" t="str">
            <v>43221200B270003</v>
          </cell>
          <cell r="D167" t="str">
            <v>水泵</v>
          </cell>
          <cell r="E167" t="str">
            <v>BQX-100/50</v>
          </cell>
        </row>
        <row r="167">
          <cell r="G167" t="str">
            <v>个</v>
          </cell>
          <cell r="H167">
            <v>1</v>
          </cell>
          <cell r="I167" t="str">
            <v>通用设备</v>
          </cell>
          <cell r="J167" t="str">
            <v>12</v>
          </cell>
          <cell r="K167" t="str">
            <v>2003-02-27</v>
          </cell>
          <cell r="L167">
            <v>1300</v>
          </cell>
          <cell r="M167">
            <v>1300</v>
          </cell>
          <cell r="N167">
            <v>0</v>
          </cell>
        </row>
        <row r="168">
          <cell r="C168" t="str">
            <v>43221200B270004</v>
          </cell>
          <cell r="D168" t="str">
            <v>水泵</v>
          </cell>
          <cell r="E168" t="str">
            <v>BQX-100/50</v>
          </cell>
        </row>
        <row r="168">
          <cell r="G168" t="str">
            <v>个</v>
          </cell>
          <cell r="H168">
            <v>1</v>
          </cell>
          <cell r="I168" t="str">
            <v>通用设备</v>
          </cell>
          <cell r="J168" t="str">
            <v>12</v>
          </cell>
          <cell r="K168" t="str">
            <v>2003-02-27</v>
          </cell>
          <cell r="L168">
            <v>1300</v>
          </cell>
          <cell r="M168">
            <v>1300</v>
          </cell>
          <cell r="N168">
            <v>0</v>
          </cell>
        </row>
        <row r="169">
          <cell r="C169" t="str">
            <v>43221013B180005</v>
          </cell>
          <cell r="D169" t="str">
            <v>离心清水泵</v>
          </cell>
          <cell r="E169" t="str">
            <v>80DL*10</v>
          </cell>
        </row>
        <row r="169">
          <cell r="G169" t="str">
            <v>个</v>
          </cell>
          <cell r="H169">
            <v>1</v>
          </cell>
          <cell r="I169" t="str">
            <v>通用设备</v>
          </cell>
          <cell r="J169" t="str">
            <v>12</v>
          </cell>
          <cell r="K169" t="str">
            <v>1996-11-24</v>
          </cell>
          <cell r="L169">
            <v>100</v>
          </cell>
          <cell r="M169">
            <v>100</v>
          </cell>
          <cell r="N169">
            <v>0</v>
          </cell>
        </row>
        <row r="170">
          <cell r="C170" t="str">
            <v>43221013B180004</v>
          </cell>
          <cell r="D170" t="str">
            <v>离心清水泵</v>
          </cell>
          <cell r="E170" t="str">
            <v>80DL*10</v>
          </cell>
        </row>
        <row r="170">
          <cell r="G170" t="str">
            <v>个</v>
          </cell>
          <cell r="H170">
            <v>1</v>
          </cell>
          <cell r="I170" t="str">
            <v>通用设备</v>
          </cell>
          <cell r="J170" t="str">
            <v>12</v>
          </cell>
          <cell r="K170" t="str">
            <v>1996-11-24</v>
          </cell>
          <cell r="L170">
            <v>100</v>
          </cell>
          <cell r="M170">
            <v>100</v>
          </cell>
          <cell r="N170">
            <v>0</v>
          </cell>
        </row>
        <row r="171">
          <cell r="C171" t="str">
            <v>43221013B080001</v>
          </cell>
          <cell r="D171" t="str">
            <v>离心泵</v>
          </cell>
          <cell r="E171" t="str">
            <v>160KW</v>
          </cell>
        </row>
        <row r="171">
          <cell r="G171" t="str">
            <v>个</v>
          </cell>
          <cell r="H171">
            <v>1</v>
          </cell>
          <cell r="I171" t="str">
            <v>通用设备</v>
          </cell>
          <cell r="J171" t="str">
            <v>12</v>
          </cell>
          <cell r="K171" t="str">
            <v>1996-11-24</v>
          </cell>
          <cell r="L171">
            <v>100</v>
          </cell>
          <cell r="M171">
            <v>100</v>
          </cell>
          <cell r="N171">
            <v>0</v>
          </cell>
        </row>
        <row r="172">
          <cell r="C172" t="str">
            <v>43221013B240003</v>
          </cell>
          <cell r="D172" t="str">
            <v>多级清水泵</v>
          </cell>
          <cell r="E172" t="str">
            <v>65DL*9</v>
          </cell>
        </row>
        <row r="172">
          <cell r="G172" t="str">
            <v>个</v>
          </cell>
          <cell r="H172">
            <v>1</v>
          </cell>
          <cell r="I172" t="str">
            <v>通用设备</v>
          </cell>
          <cell r="J172" t="str">
            <v>12</v>
          </cell>
          <cell r="K172" t="str">
            <v>1996-11-24</v>
          </cell>
          <cell r="L172">
            <v>200</v>
          </cell>
          <cell r="M172">
            <v>200</v>
          </cell>
          <cell r="N172">
            <v>0</v>
          </cell>
        </row>
        <row r="173">
          <cell r="C173" t="str">
            <v>43221013B060001</v>
          </cell>
          <cell r="D173" t="str">
            <v>多级多段离心泵</v>
          </cell>
          <cell r="E173" t="str">
            <v>100D25*6</v>
          </cell>
        </row>
        <row r="173">
          <cell r="G173" t="str">
            <v>个</v>
          </cell>
          <cell r="H173">
            <v>1</v>
          </cell>
          <cell r="I173" t="str">
            <v>通用设备</v>
          </cell>
          <cell r="J173" t="str">
            <v>12</v>
          </cell>
          <cell r="K173" t="str">
            <v>1996-11-24</v>
          </cell>
          <cell r="L173">
            <v>700</v>
          </cell>
          <cell r="M173">
            <v>700</v>
          </cell>
          <cell r="N173">
            <v>0</v>
          </cell>
        </row>
        <row r="174">
          <cell r="C174" t="str">
            <v>43221013B240002</v>
          </cell>
          <cell r="D174" t="str">
            <v>多级清水泵</v>
          </cell>
          <cell r="E174" t="str">
            <v>65DL*9</v>
          </cell>
        </row>
        <row r="174">
          <cell r="G174" t="str">
            <v>个</v>
          </cell>
          <cell r="H174">
            <v>1</v>
          </cell>
          <cell r="I174" t="str">
            <v>通用设备</v>
          </cell>
          <cell r="J174" t="str">
            <v>12</v>
          </cell>
          <cell r="K174" t="str">
            <v>1996-11-24</v>
          </cell>
          <cell r="L174">
            <v>300</v>
          </cell>
          <cell r="M174">
            <v>300</v>
          </cell>
          <cell r="N174">
            <v>0</v>
          </cell>
        </row>
        <row r="175">
          <cell r="C175" t="str">
            <v>43221013B240001</v>
          </cell>
          <cell r="D175" t="str">
            <v>多级清水泵</v>
          </cell>
          <cell r="E175" t="str">
            <v>65DL*9</v>
          </cell>
        </row>
        <row r="175">
          <cell r="G175" t="str">
            <v>个</v>
          </cell>
          <cell r="H175">
            <v>1</v>
          </cell>
          <cell r="I175" t="str">
            <v>通用设备</v>
          </cell>
          <cell r="J175" t="str">
            <v>12</v>
          </cell>
          <cell r="K175" t="str">
            <v>1996-11-24</v>
          </cell>
          <cell r="L175">
            <v>300</v>
          </cell>
          <cell r="M175">
            <v>300</v>
          </cell>
          <cell r="N175">
            <v>0</v>
          </cell>
        </row>
        <row r="176">
          <cell r="C176" t="str">
            <v>43221013B250003</v>
          </cell>
          <cell r="D176" t="str">
            <v>多级清水离心泵</v>
          </cell>
          <cell r="E176" t="str">
            <v>D155-30*4</v>
          </cell>
        </row>
        <row r="176">
          <cell r="G176" t="str">
            <v>个</v>
          </cell>
          <cell r="H176">
            <v>1</v>
          </cell>
          <cell r="I176" t="str">
            <v>通用设备</v>
          </cell>
          <cell r="J176" t="str">
            <v>12</v>
          </cell>
          <cell r="K176" t="str">
            <v>1997-09-03</v>
          </cell>
          <cell r="L176">
            <v>300</v>
          </cell>
          <cell r="M176">
            <v>300</v>
          </cell>
          <cell r="N176">
            <v>0</v>
          </cell>
        </row>
        <row r="177">
          <cell r="C177" t="str">
            <v>43221013B250004</v>
          </cell>
          <cell r="D177" t="str">
            <v>多级清水离心泵</v>
          </cell>
          <cell r="E177" t="str">
            <v>D155-30*4</v>
          </cell>
        </row>
        <row r="177">
          <cell r="G177" t="str">
            <v>个</v>
          </cell>
          <cell r="H177">
            <v>1</v>
          </cell>
          <cell r="I177" t="str">
            <v>通用设备</v>
          </cell>
          <cell r="J177" t="str">
            <v>12</v>
          </cell>
          <cell r="K177" t="str">
            <v>1997-09-03</v>
          </cell>
          <cell r="L177">
            <v>300</v>
          </cell>
          <cell r="M177">
            <v>300</v>
          </cell>
          <cell r="N177">
            <v>0</v>
          </cell>
        </row>
        <row r="178">
          <cell r="C178" t="str">
            <v>43221013B250005</v>
          </cell>
          <cell r="D178" t="str">
            <v>多级清水离心泵</v>
          </cell>
          <cell r="E178" t="str">
            <v>D155-30*4</v>
          </cell>
        </row>
        <row r="178">
          <cell r="G178" t="str">
            <v>个</v>
          </cell>
          <cell r="H178">
            <v>1</v>
          </cell>
          <cell r="I178" t="str">
            <v>通用设备</v>
          </cell>
          <cell r="J178" t="str">
            <v>12</v>
          </cell>
          <cell r="K178" t="str">
            <v>1997-09-03</v>
          </cell>
          <cell r="L178">
            <v>300</v>
          </cell>
          <cell r="M178">
            <v>300</v>
          </cell>
          <cell r="N178">
            <v>0</v>
          </cell>
        </row>
        <row r="179">
          <cell r="C179" t="str">
            <v>43221013B250006</v>
          </cell>
          <cell r="D179" t="str">
            <v>离心清水泵</v>
          </cell>
          <cell r="E179" t="str">
            <v>DI55-30*4</v>
          </cell>
        </row>
        <row r="179">
          <cell r="G179" t="str">
            <v>个</v>
          </cell>
          <cell r="H179">
            <v>1</v>
          </cell>
          <cell r="I179" t="str">
            <v>通用设备</v>
          </cell>
          <cell r="J179" t="str">
            <v>12</v>
          </cell>
          <cell r="K179" t="str">
            <v>1997-11-23</v>
          </cell>
          <cell r="L179">
            <v>1000</v>
          </cell>
          <cell r="M179">
            <v>1000</v>
          </cell>
          <cell r="N179">
            <v>0</v>
          </cell>
        </row>
        <row r="180">
          <cell r="C180" t="str">
            <v>43221013B110004</v>
          </cell>
          <cell r="D180" t="str">
            <v>多级分段式离心泵</v>
          </cell>
          <cell r="E180" t="str">
            <v>200D43*3</v>
          </cell>
        </row>
        <row r="180">
          <cell r="G180" t="str">
            <v>个</v>
          </cell>
          <cell r="H180">
            <v>1</v>
          </cell>
          <cell r="I180" t="str">
            <v>通用设备</v>
          </cell>
          <cell r="J180" t="str">
            <v>12</v>
          </cell>
          <cell r="K180" t="str">
            <v>1996-11-24</v>
          </cell>
          <cell r="L180">
            <v>400</v>
          </cell>
          <cell r="M180">
            <v>400</v>
          </cell>
          <cell r="N180">
            <v>0</v>
          </cell>
        </row>
        <row r="181">
          <cell r="C181" t="str">
            <v>43221013B290001</v>
          </cell>
          <cell r="D181" t="str">
            <v>D型多级清水泵</v>
          </cell>
          <cell r="E181" t="str">
            <v>D6-25*12</v>
          </cell>
        </row>
        <row r="181">
          <cell r="G181" t="str">
            <v>个</v>
          </cell>
          <cell r="H181">
            <v>1</v>
          </cell>
          <cell r="I181" t="str">
            <v>通用设备</v>
          </cell>
          <cell r="J181" t="str">
            <v>12</v>
          </cell>
          <cell r="K181" t="str">
            <v>2002-01-02</v>
          </cell>
          <cell r="L181">
            <v>1000</v>
          </cell>
          <cell r="M181">
            <v>1000</v>
          </cell>
          <cell r="N181">
            <v>0</v>
          </cell>
        </row>
        <row r="182">
          <cell r="C182" t="str">
            <v>43221013B210001</v>
          </cell>
          <cell r="D182" t="str">
            <v>高压冲洗泵</v>
          </cell>
          <cell r="E182" t="str">
            <v>BTSII</v>
          </cell>
        </row>
        <row r="182">
          <cell r="G182" t="str">
            <v>个</v>
          </cell>
          <cell r="H182">
            <v>1</v>
          </cell>
          <cell r="I182" t="str">
            <v>通用设备</v>
          </cell>
          <cell r="J182" t="str">
            <v>12</v>
          </cell>
          <cell r="K182" t="str">
            <v>2002-01-02</v>
          </cell>
          <cell r="L182">
            <v>9700</v>
          </cell>
          <cell r="M182">
            <v>1866.24</v>
          </cell>
          <cell r="N182">
            <v>7833.76</v>
          </cell>
        </row>
        <row r="183">
          <cell r="C183" t="str">
            <v>43221013B180006</v>
          </cell>
          <cell r="D183" t="str">
            <v>离心清水泵</v>
          </cell>
          <cell r="E183" t="str">
            <v>80DL*10</v>
          </cell>
        </row>
        <row r="183">
          <cell r="G183" t="str">
            <v>个</v>
          </cell>
          <cell r="H183">
            <v>1</v>
          </cell>
          <cell r="I183" t="str">
            <v>通用设备</v>
          </cell>
          <cell r="J183" t="str">
            <v>12</v>
          </cell>
          <cell r="K183" t="str">
            <v>1996-11-24</v>
          </cell>
          <cell r="L183">
            <v>100</v>
          </cell>
          <cell r="M183">
            <v>100</v>
          </cell>
          <cell r="N183">
            <v>0</v>
          </cell>
        </row>
        <row r="184">
          <cell r="C184" t="str">
            <v>43221351B160001</v>
          </cell>
          <cell r="D184" t="str">
            <v>水泵</v>
          </cell>
          <cell r="E184" t="str">
            <v>1+1/2GC5*5</v>
          </cell>
        </row>
        <row r="184">
          <cell r="G184" t="str">
            <v>个</v>
          </cell>
          <cell r="H184">
            <v>1</v>
          </cell>
          <cell r="I184" t="str">
            <v>通用设备</v>
          </cell>
          <cell r="J184" t="str">
            <v>12</v>
          </cell>
          <cell r="K184" t="str">
            <v>2002-12-20</v>
          </cell>
          <cell r="L184">
            <v>200</v>
          </cell>
          <cell r="M184">
            <v>200</v>
          </cell>
          <cell r="N184">
            <v>0</v>
          </cell>
        </row>
        <row r="185">
          <cell r="C185" t="str">
            <v>43221351B160002</v>
          </cell>
          <cell r="D185" t="str">
            <v>水泵</v>
          </cell>
          <cell r="E185" t="str">
            <v>1+1/2GC5*5</v>
          </cell>
        </row>
        <row r="185">
          <cell r="G185" t="str">
            <v>个</v>
          </cell>
          <cell r="H185">
            <v>1</v>
          </cell>
          <cell r="I185" t="str">
            <v>通用设备</v>
          </cell>
          <cell r="J185" t="str">
            <v>12</v>
          </cell>
          <cell r="K185" t="str">
            <v>2002-12-20</v>
          </cell>
          <cell r="L185">
            <v>10000</v>
          </cell>
          <cell r="M185">
            <v>2465.62</v>
          </cell>
          <cell r="N185">
            <v>7534.38</v>
          </cell>
        </row>
        <row r="186">
          <cell r="C186" t="str">
            <v>46214103B490001</v>
          </cell>
          <cell r="D186" t="str">
            <v>给水泵</v>
          </cell>
          <cell r="E186" t="str">
            <v>2GC-5*3</v>
          </cell>
        </row>
        <row r="186">
          <cell r="G186" t="str">
            <v>个</v>
          </cell>
          <cell r="H186">
            <v>1</v>
          </cell>
          <cell r="I186" t="str">
            <v>通用设备</v>
          </cell>
          <cell r="J186" t="str">
            <v>12</v>
          </cell>
          <cell r="K186" t="str">
            <v>2002-01-03</v>
          </cell>
          <cell r="L186">
            <v>100</v>
          </cell>
          <cell r="M186">
            <v>100</v>
          </cell>
          <cell r="N186">
            <v>0</v>
          </cell>
        </row>
        <row r="187">
          <cell r="C187" t="str">
            <v>46214103B490001</v>
          </cell>
          <cell r="D187" t="str">
            <v>给水泵</v>
          </cell>
          <cell r="E187" t="str">
            <v>2GC-5*3</v>
          </cell>
        </row>
        <row r="187">
          <cell r="G187" t="str">
            <v>个</v>
          </cell>
          <cell r="H187">
            <v>1</v>
          </cell>
          <cell r="I187" t="str">
            <v>通用设备</v>
          </cell>
          <cell r="J187" t="str">
            <v>12</v>
          </cell>
          <cell r="K187" t="str">
            <v>2003-12-31</v>
          </cell>
          <cell r="L187">
            <v>2900</v>
          </cell>
          <cell r="M187">
            <v>492.92</v>
          </cell>
          <cell r="N187">
            <v>2407.08</v>
          </cell>
        </row>
        <row r="188">
          <cell r="C188" t="str">
            <v>43221351B120010</v>
          </cell>
          <cell r="D188" t="str">
            <v>潜水电泵</v>
          </cell>
          <cell r="E188" t="str">
            <v>30KW</v>
          </cell>
        </row>
        <row r="188">
          <cell r="G188" t="str">
            <v>个</v>
          </cell>
          <cell r="H188">
            <v>1</v>
          </cell>
          <cell r="I188" t="str">
            <v>通用设备</v>
          </cell>
          <cell r="J188" t="str">
            <v>12</v>
          </cell>
          <cell r="K188" t="str">
            <v>1996-11-24</v>
          </cell>
          <cell r="L188">
            <v>400</v>
          </cell>
          <cell r="M188">
            <v>400</v>
          </cell>
          <cell r="N188">
            <v>0</v>
          </cell>
        </row>
        <row r="189">
          <cell r="C189" t="str">
            <v>43221351B120009</v>
          </cell>
          <cell r="D189" t="str">
            <v>潜水电泵</v>
          </cell>
          <cell r="E189" t="str">
            <v>30KW</v>
          </cell>
        </row>
        <row r="189">
          <cell r="G189" t="str">
            <v>个</v>
          </cell>
          <cell r="H189">
            <v>1</v>
          </cell>
          <cell r="I189" t="str">
            <v>通用设备</v>
          </cell>
          <cell r="J189" t="str">
            <v>12</v>
          </cell>
          <cell r="K189" t="str">
            <v>1996-11-24</v>
          </cell>
          <cell r="L189">
            <v>400</v>
          </cell>
          <cell r="M189">
            <v>400</v>
          </cell>
          <cell r="N189">
            <v>0</v>
          </cell>
        </row>
        <row r="190">
          <cell r="C190" t="str">
            <v>43221351B030003</v>
          </cell>
          <cell r="D190" t="str">
            <v>充油式潜水电泵</v>
          </cell>
          <cell r="E190" t="str">
            <v>110KW</v>
          </cell>
        </row>
        <row r="190">
          <cell r="G190" t="str">
            <v>个</v>
          </cell>
          <cell r="H190">
            <v>1</v>
          </cell>
          <cell r="I190" t="str">
            <v>通用设备</v>
          </cell>
          <cell r="J190" t="str">
            <v>12</v>
          </cell>
          <cell r="K190" t="str">
            <v>2002-01-01</v>
          </cell>
          <cell r="L190">
            <v>1300</v>
          </cell>
          <cell r="M190">
            <v>1300</v>
          </cell>
          <cell r="N190">
            <v>0</v>
          </cell>
        </row>
        <row r="191">
          <cell r="C191" t="str">
            <v>43221351B130001</v>
          </cell>
          <cell r="D191" t="str">
            <v>潜水电泵</v>
          </cell>
          <cell r="E191" t="str">
            <v>64KW</v>
          </cell>
        </row>
        <row r="191">
          <cell r="G191" t="str">
            <v>个</v>
          </cell>
          <cell r="H191">
            <v>1</v>
          </cell>
          <cell r="I191" t="str">
            <v>通用设备</v>
          </cell>
          <cell r="J191" t="str">
            <v>12</v>
          </cell>
          <cell r="K191" t="str">
            <v>1996-11-24</v>
          </cell>
          <cell r="L191">
            <v>800</v>
          </cell>
          <cell r="M191">
            <v>800</v>
          </cell>
          <cell r="N191">
            <v>0</v>
          </cell>
        </row>
        <row r="192">
          <cell r="C192" t="str">
            <v>43221351B130002</v>
          </cell>
          <cell r="D192" t="str">
            <v>潜水电泵</v>
          </cell>
          <cell r="E192" t="str">
            <v>64KW</v>
          </cell>
        </row>
        <row r="192">
          <cell r="G192" t="str">
            <v>个</v>
          </cell>
          <cell r="H192">
            <v>1</v>
          </cell>
          <cell r="I192" t="str">
            <v>通用设备</v>
          </cell>
          <cell r="J192" t="str">
            <v>12</v>
          </cell>
          <cell r="K192" t="str">
            <v>1996-11-24</v>
          </cell>
          <cell r="L192">
            <v>800</v>
          </cell>
          <cell r="M192">
            <v>800</v>
          </cell>
          <cell r="N192">
            <v>0</v>
          </cell>
        </row>
        <row r="193">
          <cell r="C193" t="str">
            <v>43221351B130003</v>
          </cell>
          <cell r="D193" t="str">
            <v>潜水电泵</v>
          </cell>
          <cell r="E193" t="str">
            <v>64KW</v>
          </cell>
        </row>
        <row r="193">
          <cell r="G193" t="str">
            <v>个</v>
          </cell>
          <cell r="H193">
            <v>1</v>
          </cell>
          <cell r="I193" t="str">
            <v>通用设备</v>
          </cell>
          <cell r="J193" t="str">
            <v>12</v>
          </cell>
          <cell r="K193" t="str">
            <v>1996-11-24</v>
          </cell>
          <cell r="L193">
            <v>600</v>
          </cell>
          <cell r="M193">
            <v>600</v>
          </cell>
          <cell r="N193">
            <v>0</v>
          </cell>
        </row>
        <row r="194">
          <cell r="C194" t="str">
            <v>43221351B130004</v>
          </cell>
          <cell r="D194" t="str">
            <v>潜水电泵</v>
          </cell>
          <cell r="E194" t="str">
            <v>64KW</v>
          </cell>
        </row>
        <row r="194">
          <cell r="G194" t="str">
            <v>个</v>
          </cell>
          <cell r="H194">
            <v>1</v>
          </cell>
          <cell r="I194" t="str">
            <v>通用设备</v>
          </cell>
          <cell r="J194" t="str">
            <v>12</v>
          </cell>
          <cell r="K194" t="str">
            <v>1996-11-24</v>
          </cell>
          <cell r="L194">
            <v>600</v>
          </cell>
          <cell r="M194">
            <v>600</v>
          </cell>
          <cell r="N194">
            <v>0</v>
          </cell>
        </row>
        <row r="195">
          <cell r="C195" t="str">
            <v>43221351B140003</v>
          </cell>
          <cell r="D195" t="str">
            <v>潜水电泵</v>
          </cell>
          <cell r="E195" t="str">
            <v>75KW</v>
          </cell>
        </row>
        <row r="195">
          <cell r="G195" t="str">
            <v>个</v>
          </cell>
          <cell r="H195">
            <v>1</v>
          </cell>
          <cell r="I195" t="str">
            <v>通用设备</v>
          </cell>
          <cell r="J195" t="str">
            <v>12</v>
          </cell>
          <cell r="K195" t="str">
            <v>1998-09-24</v>
          </cell>
          <cell r="L195">
            <v>800</v>
          </cell>
          <cell r="M195">
            <v>800</v>
          </cell>
          <cell r="N195">
            <v>0</v>
          </cell>
        </row>
        <row r="196">
          <cell r="C196" t="str">
            <v>43221351B120007</v>
          </cell>
          <cell r="D196" t="str">
            <v>潜水电泵</v>
          </cell>
          <cell r="E196" t="str">
            <v>30KW</v>
          </cell>
        </row>
        <row r="196">
          <cell r="G196" t="str">
            <v>个</v>
          </cell>
          <cell r="H196">
            <v>1</v>
          </cell>
          <cell r="I196" t="str">
            <v>通用设备</v>
          </cell>
          <cell r="J196" t="str">
            <v>12</v>
          </cell>
          <cell r="K196" t="str">
            <v>1996-11-24</v>
          </cell>
          <cell r="L196">
            <v>300</v>
          </cell>
          <cell r="M196">
            <v>300</v>
          </cell>
          <cell r="N196">
            <v>0</v>
          </cell>
        </row>
        <row r="197">
          <cell r="C197" t="str">
            <v>43221351B120008</v>
          </cell>
          <cell r="D197" t="str">
            <v>潜水电泵</v>
          </cell>
          <cell r="E197" t="str">
            <v>30KW</v>
          </cell>
        </row>
        <row r="197">
          <cell r="G197" t="str">
            <v>个</v>
          </cell>
          <cell r="H197">
            <v>1</v>
          </cell>
          <cell r="I197" t="str">
            <v>通用设备</v>
          </cell>
          <cell r="J197" t="str">
            <v>12</v>
          </cell>
          <cell r="K197" t="str">
            <v>1996-11-24</v>
          </cell>
          <cell r="L197">
            <v>300</v>
          </cell>
          <cell r="M197">
            <v>300</v>
          </cell>
          <cell r="N197">
            <v>0</v>
          </cell>
        </row>
        <row r="198">
          <cell r="C198" t="str">
            <v>43221351B030011</v>
          </cell>
          <cell r="D198" t="str">
            <v>充油式潜水电泵</v>
          </cell>
          <cell r="E198" t="str">
            <v>110KW</v>
          </cell>
        </row>
        <row r="198">
          <cell r="G198" t="str">
            <v>个</v>
          </cell>
          <cell r="H198">
            <v>1</v>
          </cell>
          <cell r="I198" t="str">
            <v>通用设备</v>
          </cell>
          <cell r="J198" t="str">
            <v>12</v>
          </cell>
          <cell r="K198" t="str">
            <v>1999-02-08</v>
          </cell>
          <cell r="L198">
            <v>800</v>
          </cell>
          <cell r="M198">
            <v>800</v>
          </cell>
          <cell r="N198">
            <v>0</v>
          </cell>
        </row>
        <row r="199">
          <cell r="C199" t="str">
            <v>43221351B140001</v>
          </cell>
          <cell r="D199" t="str">
            <v>潜水电泵</v>
          </cell>
          <cell r="E199" t="str">
            <v>75KW</v>
          </cell>
        </row>
        <row r="199">
          <cell r="G199" t="str">
            <v>个</v>
          </cell>
          <cell r="H199">
            <v>1</v>
          </cell>
          <cell r="I199" t="str">
            <v>通用设备</v>
          </cell>
          <cell r="J199" t="str">
            <v>12</v>
          </cell>
          <cell r="K199" t="str">
            <v>1996-11-24</v>
          </cell>
          <cell r="L199">
            <v>900</v>
          </cell>
          <cell r="M199">
            <v>900</v>
          </cell>
          <cell r="N199">
            <v>0</v>
          </cell>
        </row>
        <row r="200">
          <cell r="C200" t="str">
            <v>43221351B140002</v>
          </cell>
          <cell r="D200" t="str">
            <v>潜水电泵</v>
          </cell>
          <cell r="E200" t="str">
            <v>75KW</v>
          </cell>
        </row>
        <row r="200">
          <cell r="G200" t="str">
            <v>个</v>
          </cell>
          <cell r="H200">
            <v>1</v>
          </cell>
          <cell r="I200" t="str">
            <v>通用设备</v>
          </cell>
          <cell r="J200" t="str">
            <v>12</v>
          </cell>
          <cell r="K200" t="str">
            <v>1996-11-24</v>
          </cell>
          <cell r="L200">
            <v>900</v>
          </cell>
          <cell r="M200">
            <v>900</v>
          </cell>
          <cell r="N200">
            <v>0</v>
          </cell>
        </row>
        <row r="201">
          <cell r="C201" t="str">
            <v>43221351B020001</v>
          </cell>
          <cell r="D201" t="str">
            <v>潜水电泵</v>
          </cell>
          <cell r="E201" t="str">
            <v>15KW</v>
          </cell>
        </row>
        <row r="201">
          <cell r="G201" t="str">
            <v>个</v>
          </cell>
          <cell r="H201">
            <v>1</v>
          </cell>
          <cell r="I201" t="str">
            <v>通用设备</v>
          </cell>
          <cell r="J201" t="str">
            <v>12</v>
          </cell>
          <cell r="K201" t="str">
            <v>1996-11-24</v>
          </cell>
          <cell r="L201">
            <v>300</v>
          </cell>
          <cell r="M201">
            <v>300</v>
          </cell>
          <cell r="N201">
            <v>0</v>
          </cell>
        </row>
        <row r="202">
          <cell r="C202" t="str">
            <v>43221351B120006</v>
          </cell>
          <cell r="D202" t="str">
            <v>潜水电泵</v>
          </cell>
          <cell r="E202" t="str">
            <v>30KW</v>
          </cell>
        </row>
        <row r="202">
          <cell r="G202" t="str">
            <v>个</v>
          </cell>
          <cell r="H202">
            <v>1</v>
          </cell>
          <cell r="I202" t="str">
            <v>通用设备</v>
          </cell>
          <cell r="J202" t="str">
            <v>12</v>
          </cell>
          <cell r="K202" t="str">
            <v>1996-11-24</v>
          </cell>
          <cell r="L202">
            <v>300</v>
          </cell>
          <cell r="M202">
            <v>300</v>
          </cell>
          <cell r="N202">
            <v>0</v>
          </cell>
        </row>
        <row r="203">
          <cell r="C203" t="str">
            <v>43221351B120003</v>
          </cell>
          <cell r="D203" t="str">
            <v>潜水电泵</v>
          </cell>
          <cell r="E203" t="str">
            <v>30KW</v>
          </cell>
        </row>
        <row r="203">
          <cell r="G203" t="str">
            <v>个</v>
          </cell>
          <cell r="H203">
            <v>1</v>
          </cell>
          <cell r="I203" t="str">
            <v>通用设备</v>
          </cell>
          <cell r="J203" t="str">
            <v>12</v>
          </cell>
          <cell r="K203" t="str">
            <v>1996-11-24</v>
          </cell>
          <cell r="L203">
            <v>300</v>
          </cell>
          <cell r="M203">
            <v>300</v>
          </cell>
          <cell r="N203">
            <v>0</v>
          </cell>
        </row>
        <row r="204">
          <cell r="C204" t="str">
            <v>43221351B120004</v>
          </cell>
          <cell r="D204" t="str">
            <v>潜水电泵</v>
          </cell>
          <cell r="E204" t="str">
            <v>30KW</v>
          </cell>
        </row>
        <row r="204">
          <cell r="G204" t="str">
            <v>个</v>
          </cell>
          <cell r="H204">
            <v>1</v>
          </cell>
          <cell r="I204" t="str">
            <v>通用设备</v>
          </cell>
          <cell r="J204" t="str">
            <v>12</v>
          </cell>
          <cell r="K204" t="str">
            <v>1996-11-24</v>
          </cell>
          <cell r="L204">
            <v>300</v>
          </cell>
          <cell r="M204">
            <v>300</v>
          </cell>
          <cell r="N204">
            <v>0</v>
          </cell>
        </row>
        <row r="205">
          <cell r="C205" t="str">
            <v>43221351B120005</v>
          </cell>
          <cell r="D205" t="str">
            <v>潜水电泵</v>
          </cell>
          <cell r="E205" t="str">
            <v>30KW</v>
          </cell>
        </row>
        <row r="205">
          <cell r="G205" t="str">
            <v>个</v>
          </cell>
          <cell r="H205">
            <v>1</v>
          </cell>
          <cell r="I205" t="str">
            <v>通用设备</v>
          </cell>
          <cell r="J205" t="str">
            <v>12</v>
          </cell>
          <cell r="K205" t="str">
            <v>1996-11-24</v>
          </cell>
          <cell r="L205">
            <v>300</v>
          </cell>
          <cell r="M205">
            <v>300</v>
          </cell>
          <cell r="N205">
            <v>0</v>
          </cell>
        </row>
        <row r="206">
          <cell r="C206" t="str">
            <v>43221351B030002</v>
          </cell>
          <cell r="D206" t="str">
            <v>充油式潜水电泵</v>
          </cell>
          <cell r="E206" t="str">
            <v>110KW</v>
          </cell>
        </row>
        <row r="206">
          <cell r="G206" t="str">
            <v>个</v>
          </cell>
          <cell r="H206">
            <v>1</v>
          </cell>
          <cell r="I206" t="str">
            <v>通用设备</v>
          </cell>
          <cell r="J206" t="str">
            <v>12</v>
          </cell>
          <cell r="K206" t="str">
            <v>1997-09-24</v>
          </cell>
          <cell r="L206">
            <v>1000</v>
          </cell>
          <cell r="M206">
            <v>1000</v>
          </cell>
          <cell r="N206">
            <v>0</v>
          </cell>
        </row>
        <row r="207">
          <cell r="C207" t="str">
            <v>43221351B020004</v>
          </cell>
          <cell r="D207" t="str">
            <v>潜水电泵</v>
          </cell>
          <cell r="E207" t="str">
            <v>15KW</v>
          </cell>
        </row>
        <row r="207">
          <cell r="G207" t="str">
            <v>个</v>
          </cell>
          <cell r="H207">
            <v>1</v>
          </cell>
          <cell r="I207" t="str">
            <v>通用设备</v>
          </cell>
          <cell r="J207" t="str">
            <v>12</v>
          </cell>
          <cell r="K207" t="str">
            <v>1996-11-24</v>
          </cell>
          <cell r="L207">
            <v>300</v>
          </cell>
          <cell r="M207">
            <v>300</v>
          </cell>
          <cell r="N207">
            <v>0</v>
          </cell>
        </row>
        <row r="208">
          <cell r="C208" t="str">
            <v>43221351B020005</v>
          </cell>
          <cell r="D208" t="str">
            <v>潜水电泵</v>
          </cell>
          <cell r="E208" t="str">
            <v>15KW</v>
          </cell>
        </row>
        <row r="208">
          <cell r="G208" t="str">
            <v>个</v>
          </cell>
          <cell r="H208">
            <v>1</v>
          </cell>
          <cell r="I208" t="str">
            <v>通用设备</v>
          </cell>
          <cell r="J208" t="str">
            <v>12</v>
          </cell>
          <cell r="K208" t="str">
            <v>1996-11-24</v>
          </cell>
          <cell r="L208">
            <v>300</v>
          </cell>
          <cell r="M208">
            <v>300</v>
          </cell>
          <cell r="N208">
            <v>0</v>
          </cell>
        </row>
        <row r="209">
          <cell r="C209" t="str">
            <v>43221351B020006</v>
          </cell>
          <cell r="D209" t="str">
            <v>潜水电泵</v>
          </cell>
          <cell r="E209" t="str">
            <v>15KW</v>
          </cell>
        </row>
        <row r="209">
          <cell r="G209" t="str">
            <v>个</v>
          </cell>
          <cell r="H209">
            <v>1</v>
          </cell>
          <cell r="I209" t="str">
            <v>通用设备</v>
          </cell>
          <cell r="J209" t="str">
            <v>12</v>
          </cell>
          <cell r="K209" t="str">
            <v>1996-11-24</v>
          </cell>
          <cell r="L209">
            <v>300</v>
          </cell>
          <cell r="M209">
            <v>300</v>
          </cell>
          <cell r="N209">
            <v>0</v>
          </cell>
        </row>
        <row r="210">
          <cell r="C210" t="str">
            <v>43221351B030004</v>
          </cell>
          <cell r="D210" t="str">
            <v>充油式潜水电泵</v>
          </cell>
          <cell r="E210" t="str">
            <v>110KW</v>
          </cell>
        </row>
        <row r="210">
          <cell r="G210" t="str">
            <v>个</v>
          </cell>
          <cell r="H210">
            <v>1</v>
          </cell>
          <cell r="I210" t="str">
            <v>通用设备</v>
          </cell>
          <cell r="J210" t="str">
            <v>12</v>
          </cell>
          <cell r="K210" t="str">
            <v>1996-11-24</v>
          </cell>
          <cell r="L210">
            <v>300</v>
          </cell>
          <cell r="M210">
            <v>300</v>
          </cell>
          <cell r="N210">
            <v>0</v>
          </cell>
        </row>
        <row r="211">
          <cell r="C211" t="str">
            <v>43221351B030005</v>
          </cell>
          <cell r="D211" t="str">
            <v>充油式潜水电泵</v>
          </cell>
          <cell r="E211" t="str">
            <v>110KW</v>
          </cell>
        </row>
        <row r="211">
          <cell r="G211" t="str">
            <v>个</v>
          </cell>
          <cell r="H211">
            <v>1</v>
          </cell>
          <cell r="I211" t="str">
            <v>通用设备</v>
          </cell>
          <cell r="J211" t="str">
            <v>12</v>
          </cell>
          <cell r="K211" t="str">
            <v>1996-11-24</v>
          </cell>
          <cell r="L211">
            <v>300</v>
          </cell>
          <cell r="M211">
            <v>300</v>
          </cell>
          <cell r="N211">
            <v>0</v>
          </cell>
        </row>
        <row r="212">
          <cell r="C212" t="str">
            <v>43221351B030006</v>
          </cell>
          <cell r="D212" t="str">
            <v>充油式潜水电泵</v>
          </cell>
          <cell r="E212" t="str">
            <v>110KW</v>
          </cell>
        </row>
        <row r="212">
          <cell r="G212" t="str">
            <v>个</v>
          </cell>
          <cell r="H212">
            <v>1</v>
          </cell>
          <cell r="I212" t="str">
            <v>通用设备</v>
          </cell>
          <cell r="J212" t="str">
            <v>12</v>
          </cell>
          <cell r="K212" t="str">
            <v>1996-11-24</v>
          </cell>
          <cell r="L212">
            <v>300</v>
          </cell>
          <cell r="M212">
            <v>300</v>
          </cell>
          <cell r="N212">
            <v>0</v>
          </cell>
        </row>
        <row r="213">
          <cell r="C213" t="str">
            <v>43221351B020002</v>
          </cell>
          <cell r="D213" t="str">
            <v>潜水电泵</v>
          </cell>
          <cell r="E213" t="str">
            <v>15KW</v>
          </cell>
        </row>
        <row r="213">
          <cell r="G213" t="str">
            <v>个</v>
          </cell>
          <cell r="H213">
            <v>1</v>
          </cell>
          <cell r="I213" t="str">
            <v>通用设备</v>
          </cell>
          <cell r="J213" t="str">
            <v>12</v>
          </cell>
          <cell r="K213" t="str">
            <v>1996-11-24</v>
          </cell>
          <cell r="L213">
            <v>400</v>
          </cell>
          <cell r="M213">
            <v>400</v>
          </cell>
          <cell r="N213">
            <v>0</v>
          </cell>
        </row>
        <row r="214">
          <cell r="C214" t="str">
            <v>43221351B020003</v>
          </cell>
          <cell r="D214" t="str">
            <v>潜水电泵</v>
          </cell>
          <cell r="E214" t="str">
            <v>15KW</v>
          </cell>
        </row>
        <row r="214">
          <cell r="G214" t="str">
            <v>个</v>
          </cell>
          <cell r="H214">
            <v>1</v>
          </cell>
          <cell r="I214" t="str">
            <v>通用设备</v>
          </cell>
          <cell r="J214" t="str">
            <v>12</v>
          </cell>
          <cell r="K214" t="str">
            <v>1996-11-24</v>
          </cell>
          <cell r="L214">
            <v>400</v>
          </cell>
          <cell r="M214">
            <v>400</v>
          </cell>
          <cell r="N214">
            <v>0</v>
          </cell>
        </row>
        <row r="215">
          <cell r="C215" t="str">
            <v>43221351B120001</v>
          </cell>
          <cell r="D215" t="str">
            <v>潜水电泵</v>
          </cell>
          <cell r="E215" t="str">
            <v>30KW</v>
          </cell>
        </row>
        <row r="215">
          <cell r="G215" t="str">
            <v>个</v>
          </cell>
          <cell r="H215">
            <v>1</v>
          </cell>
          <cell r="I215" t="str">
            <v>通用设备</v>
          </cell>
          <cell r="J215" t="str">
            <v>12</v>
          </cell>
          <cell r="K215" t="str">
            <v>1996-11-24</v>
          </cell>
          <cell r="L215">
            <v>400</v>
          </cell>
          <cell r="M215">
            <v>400</v>
          </cell>
          <cell r="N215">
            <v>0</v>
          </cell>
        </row>
        <row r="216">
          <cell r="C216" t="str">
            <v>43221351B120002</v>
          </cell>
          <cell r="D216" t="str">
            <v>潜水电泵</v>
          </cell>
          <cell r="E216" t="str">
            <v>30KW</v>
          </cell>
        </row>
        <row r="216">
          <cell r="G216" t="str">
            <v>个</v>
          </cell>
          <cell r="H216">
            <v>1</v>
          </cell>
          <cell r="I216" t="str">
            <v>通用设备</v>
          </cell>
          <cell r="J216" t="str">
            <v>12</v>
          </cell>
          <cell r="K216" t="str">
            <v>1996-11-24</v>
          </cell>
          <cell r="L216">
            <v>400</v>
          </cell>
          <cell r="M216">
            <v>400</v>
          </cell>
          <cell r="N216">
            <v>0</v>
          </cell>
        </row>
        <row r="217">
          <cell r="C217" t="str">
            <v>43221351B030008</v>
          </cell>
          <cell r="D217" t="str">
            <v>充油式潜水电泵</v>
          </cell>
          <cell r="E217" t="str">
            <v>110KW</v>
          </cell>
        </row>
        <row r="217">
          <cell r="G217" t="str">
            <v>个</v>
          </cell>
          <cell r="H217">
            <v>1</v>
          </cell>
          <cell r="I217" t="str">
            <v>通用设备</v>
          </cell>
          <cell r="J217" t="str">
            <v>12</v>
          </cell>
          <cell r="K217" t="str">
            <v>2002-01-01</v>
          </cell>
          <cell r="L217">
            <v>1200</v>
          </cell>
          <cell r="M217">
            <v>1200</v>
          </cell>
          <cell r="N217">
            <v>0</v>
          </cell>
        </row>
        <row r="218">
          <cell r="C218" t="str">
            <v>43221351B030009</v>
          </cell>
          <cell r="D218" t="str">
            <v>充油式潜水电泵</v>
          </cell>
          <cell r="E218" t="str">
            <v>110KW</v>
          </cell>
        </row>
        <row r="218">
          <cell r="G218" t="str">
            <v>个</v>
          </cell>
          <cell r="H218">
            <v>1</v>
          </cell>
          <cell r="I218" t="str">
            <v>通用设备</v>
          </cell>
          <cell r="J218" t="str">
            <v>12</v>
          </cell>
          <cell r="K218" t="str">
            <v>1996-11-24</v>
          </cell>
          <cell r="L218">
            <v>1200</v>
          </cell>
          <cell r="M218">
            <v>1200</v>
          </cell>
          <cell r="N218">
            <v>0</v>
          </cell>
        </row>
        <row r="219">
          <cell r="C219" t="str">
            <v>43221351B030007</v>
          </cell>
          <cell r="D219" t="str">
            <v>充油式潜水电泵</v>
          </cell>
          <cell r="E219" t="str">
            <v>110KW</v>
          </cell>
        </row>
        <row r="219">
          <cell r="G219" t="str">
            <v>个</v>
          </cell>
          <cell r="H219">
            <v>1</v>
          </cell>
          <cell r="I219" t="str">
            <v>通用设备</v>
          </cell>
          <cell r="J219" t="str">
            <v>12</v>
          </cell>
          <cell r="K219" t="str">
            <v>2002-01-01</v>
          </cell>
          <cell r="L219">
            <v>1200</v>
          </cell>
          <cell r="M219">
            <v>1200</v>
          </cell>
          <cell r="N219">
            <v>0</v>
          </cell>
        </row>
        <row r="220">
          <cell r="C220" t="str">
            <v>43221351B030010</v>
          </cell>
          <cell r="D220" t="str">
            <v>充油式潜水电泵</v>
          </cell>
          <cell r="E220" t="str">
            <v>110KW</v>
          </cell>
        </row>
        <row r="220">
          <cell r="G220" t="str">
            <v>个</v>
          </cell>
          <cell r="H220">
            <v>1</v>
          </cell>
          <cell r="I220" t="str">
            <v>通用设备</v>
          </cell>
          <cell r="J220" t="str">
            <v>12</v>
          </cell>
          <cell r="K220" t="str">
            <v>2002-01-01</v>
          </cell>
          <cell r="L220">
            <v>1200</v>
          </cell>
          <cell r="M220">
            <v>1200</v>
          </cell>
          <cell r="N220">
            <v>0</v>
          </cell>
        </row>
        <row r="221">
          <cell r="C221" t="str">
            <v>43221351B250001</v>
          </cell>
          <cell r="D221" t="str">
            <v>防爆排沙潜水泵</v>
          </cell>
          <cell r="E221" t="str">
            <v>KGQ150-80</v>
          </cell>
        </row>
        <row r="221">
          <cell r="G221" t="str">
            <v>个</v>
          </cell>
          <cell r="H221">
            <v>1</v>
          </cell>
          <cell r="I221" t="str">
            <v>通用设备</v>
          </cell>
          <cell r="J221" t="str">
            <v>12</v>
          </cell>
          <cell r="K221" t="str">
            <v>1997-11-19</v>
          </cell>
          <cell r="L221">
            <v>2000</v>
          </cell>
          <cell r="M221">
            <v>655.73</v>
          </cell>
          <cell r="N221">
            <v>1344.27</v>
          </cell>
        </row>
        <row r="222">
          <cell r="C222" t="str">
            <v>43221351B030012</v>
          </cell>
          <cell r="D222" t="str">
            <v>潜水电泵</v>
          </cell>
          <cell r="E222" t="str">
            <v>110KW</v>
          </cell>
        </row>
        <row r="222">
          <cell r="G222" t="str">
            <v>个</v>
          </cell>
          <cell r="H222">
            <v>1</v>
          </cell>
          <cell r="I222" t="str">
            <v>通用设备</v>
          </cell>
          <cell r="J222" t="str">
            <v>21</v>
          </cell>
          <cell r="K222" t="str">
            <v>1998-09-24</v>
          </cell>
          <cell r="L222">
            <v>1700</v>
          </cell>
          <cell r="M222">
            <v>1700</v>
          </cell>
          <cell r="N222">
            <v>0</v>
          </cell>
        </row>
        <row r="223">
          <cell r="C223" t="str">
            <v>43221351B370001</v>
          </cell>
          <cell r="D223" t="str">
            <v>潜水泵</v>
          </cell>
          <cell r="E223" t="str">
            <v>QSK12.5-7.53-5.5</v>
          </cell>
        </row>
        <row r="223">
          <cell r="G223" t="str">
            <v>个</v>
          </cell>
          <cell r="H223">
            <v>1</v>
          </cell>
          <cell r="I223" t="str">
            <v>通用设备</v>
          </cell>
          <cell r="J223" t="str">
            <v>12</v>
          </cell>
          <cell r="K223" t="str">
            <v>2002-01-02</v>
          </cell>
          <cell r="L223">
            <v>200</v>
          </cell>
          <cell r="M223">
            <v>200</v>
          </cell>
          <cell r="N223">
            <v>0</v>
          </cell>
        </row>
        <row r="224">
          <cell r="C224" t="str">
            <v>43221351B370002</v>
          </cell>
          <cell r="D224" t="str">
            <v>潜水泵</v>
          </cell>
          <cell r="E224" t="str">
            <v>QSK12.5-7.5/3-5.5</v>
          </cell>
        </row>
        <row r="224">
          <cell r="G224" t="str">
            <v>个</v>
          </cell>
          <cell r="H224">
            <v>1</v>
          </cell>
          <cell r="I224" t="str">
            <v>通用设备</v>
          </cell>
          <cell r="J224" t="str">
            <v>12</v>
          </cell>
          <cell r="K224" t="str">
            <v>2002-01-02</v>
          </cell>
          <cell r="L224">
            <v>200</v>
          </cell>
          <cell r="M224">
            <v>200</v>
          </cell>
          <cell r="N224">
            <v>0</v>
          </cell>
        </row>
        <row r="225">
          <cell r="C225" t="str">
            <v>43221351B030001</v>
          </cell>
          <cell r="D225" t="str">
            <v>潜水电泵</v>
          </cell>
          <cell r="E225" t="str">
            <v>110KW</v>
          </cell>
        </row>
        <row r="225">
          <cell r="G225" t="str">
            <v>个</v>
          </cell>
          <cell r="H225">
            <v>1</v>
          </cell>
          <cell r="I225" t="str">
            <v>通用设备</v>
          </cell>
          <cell r="J225" t="str">
            <v>21</v>
          </cell>
          <cell r="K225" t="str">
            <v>1998-09-24</v>
          </cell>
          <cell r="L225">
            <v>1700</v>
          </cell>
          <cell r="M225">
            <v>1700</v>
          </cell>
          <cell r="N225">
            <v>0</v>
          </cell>
        </row>
        <row r="226">
          <cell r="C226" t="str">
            <v>43221351B040001</v>
          </cell>
          <cell r="D226" t="str">
            <v>潜水泵</v>
          </cell>
          <cell r="E226" t="str">
            <v>200QJ60-88/9</v>
          </cell>
        </row>
        <row r="226">
          <cell r="G226" t="str">
            <v>个</v>
          </cell>
          <cell r="H226">
            <v>1</v>
          </cell>
          <cell r="I226" t="str">
            <v>通用设备</v>
          </cell>
          <cell r="J226" t="str">
            <v>12</v>
          </cell>
          <cell r="K226" t="str">
            <v>2002-01-03</v>
          </cell>
          <cell r="L226">
            <v>600</v>
          </cell>
          <cell r="M226">
            <v>600</v>
          </cell>
          <cell r="N226">
            <v>0</v>
          </cell>
        </row>
        <row r="227">
          <cell r="C227" t="str">
            <v>43221351B040002</v>
          </cell>
          <cell r="D227" t="str">
            <v>潜水泵</v>
          </cell>
          <cell r="E227" t="str">
            <v>200QJ60-88/9</v>
          </cell>
        </row>
        <row r="227">
          <cell r="G227" t="str">
            <v>个</v>
          </cell>
          <cell r="H227">
            <v>1</v>
          </cell>
          <cell r="I227" t="str">
            <v>通用设备</v>
          </cell>
          <cell r="J227" t="str">
            <v>12</v>
          </cell>
          <cell r="K227" t="str">
            <v>2002-01-03</v>
          </cell>
          <cell r="L227">
            <v>600</v>
          </cell>
          <cell r="M227">
            <v>600</v>
          </cell>
          <cell r="N227">
            <v>0</v>
          </cell>
        </row>
        <row r="228">
          <cell r="C228" t="str">
            <v>43221351B040003</v>
          </cell>
          <cell r="D228" t="str">
            <v>潜水泵</v>
          </cell>
          <cell r="E228" t="str">
            <v>200QJ60-88/9</v>
          </cell>
        </row>
        <row r="228">
          <cell r="G228" t="str">
            <v>个</v>
          </cell>
          <cell r="H228">
            <v>1</v>
          </cell>
          <cell r="I228" t="str">
            <v>通用设备</v>
          </cell>
          <cell r="J228" t="str">
            <v>12</v>
          </cell>
          <cell r="K228" t="str">
            <v>2002-01-03</v>
          </cell>
          <cell r="L228">
            <v>600</v>
          </cell>
          <cell r="M228">
            <v>600</v>
          </cell>
          <cell r="N228">
            <v>0</v>
          </cell>
        </row>
        <row r="229">
          <cell r="C229" t="str">
            <v>43221351B160001</v>
          </cell>
          <cell r="D229" t="str">
            <v>离心式潜水泵</v>
          </cell>
          <cell r="E229" t="str">
            <v>80DL*10</v>
          </cell>
        </row>
        <row r="229">
          <cell r="G229" t="str">
            <v>个</v>
          </cell>
          <cell r="H229">
            <v>1</v>
          </cell>
          <cell r="I229" t="str">
            <v>通用设备</v>
          </cell>
          <cell r="J229" t="str">
            <v>12</v>
          </cell>
          <cell r="K229" t="str">
            <v>2002-01-03</v>
          </cell>
          <cell r="L229">
            <v>28200</v>
          </cell>
          <cell r="M229">
            <v>9178.12</v>
          </cell>
          <cell r="N229">
            <v>19021.88</v>
          </cell>
        </row>
        <row r="230">
          <cell r="C230" t="str">
            <v>43221351B160002</v>
          </cell>
          <cell r="D230" t="str">
            <v>离心式潜水泵</v>
          </cell>
          <cell r="E230" t="str">
            <v>80DL*10</v>
          </cell>
        </row>
        <row r="230">
          <cell r="G230" t="str">
            <v>个</v>
          </cell>
          <cell r="H230">
            <v>1</v>
          </cell>
          <cell r="I230" t="str">
            <v>通用设备</v>
          </cell>
          <cell r="J230" t="str">
            <v>12</v>
          </cell>
          <cell r="K230" t="str">
            <v>2002-01-03</v>
          </cell>
          <cell r="L230">
            <v>800</v>
          </cell>
          <cell r="M230">
            <v>800</v>
          </cell>
          <cell r="N230">
            <v>0</v>
          </cell>
        </row>
        <row r="231">
          <cell r="C231" t="str">
            <v>43221351B100002</v>
          </cell>
          <cell r="D231" t="str">
            <v>水泵</v>
          </cell>
        </row>
        <row r="231">
          <cell r="G231" t="str">
            <v>个</v>
          </cell>
          <cell r="H231">
            <v>1</v>
          </cell>
          <cell r="I231" t="str">
            <v>通用设备</v>
          </cell>
          <cell r="J231" t="str">
            <v>12</v>
          </cell>
          <cell r="K231" t="str">
            <v>2002-12-20</v>
          </cell>
          <cell r="L231">
            <v>3900</v>
          </cell>
          <cell r="M231">
            <v>687.84</v>
          </cell>
          <cell r="N231">
            <v>3212.16</v>
          </cell>
        </row>
        <row r="232">
          <cell r="C232" t="str">
            <v>43221351B520001</v>
          </cell>
          <cell r="D232" t="str">
            <v>潜水泵</v>
          </cell>
        </row>
        <row r="232">
          <cell r="G232" t="str">
            <v>个</v>
          </cell>
          <cell r="H232">
            <v>1</v>
          </cell>
          <cell r="I232" t="str">
            <v>通用设备</v>
          </cell>
          <cell r="J232" t="str">
            <v>12</v>
          </cell>
          <cell r="K232" t="str">
            <v>2002-12-20</v>
          </cell>
          <cell r="L232">
            <v>1600</v>
          </cell>
          <cell r="M232">
            <v>1600</v>
          </cell>
          <cell r="N232">
            <v>0</v>
          </cell>
        </row>
        <row r="233">
          <cell r="C233" t="str">
            <v>43221351B040002</v>
          </cell>
          <cell r="D233" t="str">
            <v>潜水泵</v>
          </cell>
          <cell r="E233" t="str">
            <v>200JQ60-88/9</v>
          </cell>
        </row>
        <row r="233">
          <cell r="G233" t="str">
            <v>个</v>
          </cell>
          <cell r="H233">
            <v>1</v>
          </cell>
          <cell r="I233" t="str">
            <v>通用设备</v>
          </cell>
          <cell r="J233" t="str">
            <v>12</v>
          </cell>
          <cell r="K233" t="str">
            <v>2003-12-31</v>
          </cell>
          <cell r="L233">
            <v>18600</v>
          </cell>
          <cell r="M233">
            <v>3162</v>
          </cell>
          <cell r="N233">
            <v>15438</v>
          </cell>
        </row>
        <row r="234">
          <cell r="C234" t="str">
            <v>43221050B070001</v>
          </cell>
          <cell r="D234" t="str">
            <v>加药装置</v>
          </cell>
          <cell r="E234" t="str">
            <v>JY-03/072A</v>
          </cell>
        </row>
        <row r="234">
          <cell r="G234" t="str">
            <v>个</v>
          </cell>
          <cell r="H234">
            <v>1</v>
          </cell>
          <cell r="I234" t="str">
            <v>通用设备</v>
          </cell>
          <cell r="J234" t="str">
            <v>12</v>
          </cell>
          <cell r="K234" t="str">
            <v>2002-01-03</v>
          </cell>
          <cell r="L234">
            <v>1100</v>
          </cell>
          <cell r="M234">
            <v>1100</v>
          </cell>
          <cell r="N234">
            <v>0</v>
          </cell>
        </row>
        <row r="235">
          <cell r="C235" t="str">
            <v>43221050B070001</v>
          </cell>
          <cell r="D235" t="str">
            <v>加药装置</v>
          </cell>
          <cell r="E235" t="str">
            <v>JY03/072A</v>
          </cell>
        </row>
        <row r="235">
          <cell r="G235" t="str">
            <v>个</v>
          </cell>
          <cell r="H235">
            <v>1</v>
          </cell>
          <cell r="I235" t="str">
            <v>通用设备</v>
          </cell>
          <cell r="J235" t="str">
            <v>12</v>
          </cell>
          <cell r="K235" t="str">
            <v>2003-12-31</v>
          </cell>
          <cell r="L235">
            <v>28100</v>
          </cell>
          <cell r="M235">
            <v>4776.92</v>
          </cell>
          <cell r="N235">
            <v>23323.08</v>
          </cell>
        </row>
        <row r="236">
          <cell r="C236" t="str">
            <v>43225201B010003</v>
          </cell>
          <cell r="D236" t="str">
            <v>注水泵</v>
          </cell>
          <cell r="E236" t="str">
            <v>21/2-2/150</v>
          </cell>
        </row>
        <row r="236">
          <cell r="G236" t="str">
            <v>个</v>
          </cell>
          <cell r="H236">
            <v>1</v>
          </cell>
          <cell r="I236" t="str">
            <v>通用设备</v>
          </cell>
          <cell r="J236" t="str">
            <v>12</v>
          </cell>
          <cell r="K236" t="str">
            <v>1998-11-25</v>
          </cell>
          <cell r="L236">
            <v>200</v>
          </cell>
          <cell r="M236">
            <v>200</v>
          </cell>
          <cell r="N236">
            <v>0</v>
          </cell>
        </row>
        <row r="237">
          <cell r="C237" t="str">
            <v>43225201B010001</v>
          </cell>
          <cell r="D237" t="str">
            <v>注水泵</v>
          </cell>
          <cell r="E237" t="str">
            <v>21/2-2/150</v>
          </cell>
        </row>
        <row r="237">
          <cell r="G237" t="str">
            <v>个</v>
          </cell>
          <cell r="H237">
            <v>1</v>
          </cell>
          <cell r="I237" t="str">
            <v>通用设备</v>
          </cell>
          <cell r="J237" t="str">
            <v>21</v>
          </cell>
          <cell r="K237" t="str">
            <v>1998-11-25</v>
          </cell>
          <cell r="L237">
            <v>200</v>
          </cell>
          <cell r="M237">
            <v>200</v>
          </cell>
          <cell r="N237">
            <v>0</v>
          </cell>
        </row>
        <row r="238">
          <cell r="C238" t="str">
            <v>43225201B010002</v>
          </cell>
          <cell r="D238" t="str">
            <v>注水泵</v>
          </cell>
          <cell r="E238" t="str">
            <v>21/2-2/150</v>
          </cell>
        </row>
        <row r="238">
          <cell r="G238" t="str">
            <v>个</v>
          </cell>
          <cell r="H238">
            <v>1</v>
          </cell>
          <cell r="I238" t="str">
            <v>通用设备</v>
          </cell>
          <cell r="J238" t="str">
            <v>21</v>
          </cell>
          <cell r="K238" t="str">
            <v>1998-11-25</v>
          </cell>
          <cell r="L238">
            <v>200</v>
          </cell>
          <cell r="M238">
            <v>200</v>
          </cell>
          <cell r="N238">
            <v>0</v>
          </cell>
        </row>
        <row r="239">
          <cell r="C239" t="str">
            <v>43221200B450001</v>
          </cell>
          <cell r="D239" t="str">
            <v>排沙泵</v>
          </cell>
        </row>
        <row r="239">
          <cell r="G239" t="str">
            <v>个</v>
          </cell>
          <cell r="H239">
            <v>1</v>
          </cell>
          <cell r="I239" t="str">
            <v>通用设备</v>
          </cell>
          <cell r="J239" t="str">
            <v>12</v>
          </cell>
          <cell r="K239" t="str">
            <v>1998-11-25</v>
          </cell>
          <cell r="L239">
            <v>200</v>
          </cell>
          <cell r="M239">
            <v>200</v>
          </cell>
          <cell r="N239">
            <v>0</v>
          </cell>
        </row>
        <row r="240">
          <cell r="C240" t="str">
            <v>43221200B470001</v>
          </cell>
          <cell r="D240" t="str">
            <v>排沙泵</v>
          </cell>
        </row>
        <row r="240">
          <cell r="G240" t="str">
            <v>个</v>
          </cell>
          <cell r="H240">
            <v>1</v>
          </cell>
          <cell r="I240" t="str">
            <v>通用设备</v>
          </cell>
          <cell r="J240" t="str">
            <v>12</v>
          </cell>
          <cell r="K240" t="str">
            <v>2002-01-01</v>
          </cell>
          <cell r="L240">
            <v>200</v>
          </cell>
          <cell r="M240">
            <v>200</v>
          </cell>
          <cell r="N240">
            <v>0</v>
          </cell>
        </row>
        <row r="241">
          <cell r="C241" t="str">
            <v>43221200B310002</v>
          </cell>
          <cell r="D241" t="str">
            <v>排砂潜水泵</v>
          </cell>
          <cell r="E241" t="str">
            <v>KGQ50-50</v>
          </cell>
        </row>
        <row r="241">
          <cell r="G241" t="str">
            <v>个</v>
          </cell>
          <cell r="H241">
            <v>1</v>
          </cell>
          <cell r="I241" t="str">
            <v>通用设备</v>
          </cell>
          <cell r="J241" t="str">
            <v>12</v>
          </cell>
          <cell r="K241" t="str">
            <v>2002-01-01</v>
          </cell>
          <cell r="L241">
            <v>200</v>
          </cell>
          <cell r="M241">
            <v>200</v>
          </cell>
          <cell r="N241">
            <v>0</v>
          </cell>
        </row>
        <row r="242">
          <cell r="C242" t="str">
            <v>43221200B310001</v>
          </cell>
          <cell r="D242" t="str">
            <v>排砂潜水泵</v>
          </cell>
          <cell r="E242" t="str">
            <v>KGQ50-50</v>
          </cell>
        </row>
        <row r="242">
          <cell r="G242" t="str">
            <v>个</v>
          </cell>
          <cell r="H242">
            <v>1</v>
          </cell>
          <cell r="I242" t="str">
            <v>通用设备</v>
          </cell>
          <cell r="J242" t="str">
            <v>12</v>
          </cell>
          <cell r="K242" t="str">
            <v>2002-01-01</v>
          </cell>
          <cell r="L242">
            <v>200</v>
          </cell>
          <cell r="M242">
            <v>200</v>
          </cell>
          <cell r="N242">
            <v>0</v>
          </cell>
        </row>
        <row r="243">
          <cell r="C243" t="str">
            <v>43221200B180003</v>
          </cell>
          <cell r="D243" t="str">
            <v>液下泵</v>
          </cell>
          <cell r="E243" t="str">
            <v>4PV</v>
          </cell>
        </row>
        <row r="243">
          <cell r="G243" t="str">
            <v>个</v>
          </cell>
          <cell r="H243">
            <v>1</v>
          </cell>
          <cell r="I243" t="str">
            <v>通用设备</v>
          </cell>
          <cell r="J243" t="str">
            <v>12</v>
          </cell>
          <cell r="K243" t="str">
            <v>1998-11-25</v>
          </cell>
          <cell r="L243">
            <v>400</v>
          </cell>
          <cell r="M243">
            <v>400</v>
          </cell>
          <cell r="N243">
            <v>0</v>
          </cell>
        </row>
        <row r="244">
          <cell r="C244" t="str">
            <v>43221200B180001</v>
          </cell>
          <cell r="D244" t="str">
            <v>液下泵2</v>
          </cell>
          <cell r="E244" t="str">
            <v>40PY-SPH=25.6m</v>
          </cell>
        </row>
        <row r="244">
          <cell r="G244" t="str">
            <v>个</v>
          </cell>
          <cell r="H244">
            <v>1</v>
          </cell>
          <cell r="I244" t="str">
            <v>通用设备</v>
          </cell>
          <cell r="J244" t="str">
            <v>12</v>
          </cell>
          <cell r="K244" t="str">
            <v>1998-11-25</v>
          </cell>
          <cell r="L244">
            <v>1000</v>
          </cell>
          <cell r="M244">
            <v>1000</v>
          </cell>
          <cell r="N244">
            <v>0</v>
          </cell>
        </row>
        <row r="245">
          <cell r="C245" t="str">
            <v>43221200B030001</v>
          </cell>
          <cell r="D245" t="str">
            <v>排沙泵</v>
          </cell>
          <cell r="E245" t="str">
            <v>37KW</v>
          </cell>
        </row>
        <row r="245">
          <cell r="G245" t="str">
            <v>个</v>
          </cell>
          <cell r="H245">
            <v>1</v>
          </cell>
          <cell r="I245" t="str">
            <v>通用设备</v>
          </cell>
          <cell r="J245" t="str">
            <v>12</v>
          </cell>
          <cell r="K245" t="str">
            <v>2002-01-01</v>
          </cell>
          <cell r="L245">
            <v>800</v>
          </cell>
          <cell r="M245">
            <v>800</v>
          </cell>
          <cell r="N245">
            <v>0</v>
          </cell>
        </row>
        <row r="246">
          <cell r="C246" t="str">
            <v>43221200B030002</v>
          </cell>
          <cell r="D246" t="str">
            <v>排沙泵</v>
          </cell>
          <cell r="E246" t="str">
            <v>37KW</v>
          </cell>
        </row>
        <row r="246">
          <cell r="G246" t="str">
            <v>个</v>
          </cell>
          <cell r="H246">
            <v>1</v>
          </cell>
          <cell r="I246" t="str">
            <v>通用设备</v>
          </cell>
          <cell r="J246" t="str">
            <v>12</v>
          </cell>
          <cell r="K246" t="str">
            <v>2002-01-01</v>
          </cell>
          <cell r="L246">
            <v>800</v>
          </cell>
          <cell r="M246">
            <v>800</v>
          </cell>
          <cell r="N246">
            <v>0</v>
          </cell>
        </row>
        <row r="247">
          <cell r="C247" t="str">
            <v>43221200B410001</v>
          </cell>
          <cell r="D247" t="str">
            <v>液下泵</v>
          </cell>
          <cell r="E247" t="str">
            <v>TYPE65　QV-SP</v>
          </cell>
        </row>
        <row r="247">
          <cell r="G247" t="str">
            <v>个</v>
          </cell>
          <cell r="H247">
            <v>1</v>
          </cell>
          <cell r="I247" t="str">
            <v>通用设备</v>
          </cell>
          <cell r="J247" t="str">
            <v>12</v>
          </cell>
          <cell r="K247" t="str">
            <v>2002-01-02</v>
          </cell>
          <cell r="L247">
            <v>1800</v>
          </cell>
          <cell r="M247">
            <v>1800</v>
          </cell>
          <cell r="N247">
            <v>0</v>
          </cell>
        </row>
        <row r="248">
          <cell r="C248" t="str">
            <v>43221200B410002</v>
          </cell>
          <cell r="D248" t="str">
            <v>液下泵</v>
          </cell>
          <cell r="E248" t="str">
            <v>TYPE65　QV-SP</v>
          </cell>
        </row>
        <row r="248">
          <cell r="G248" t="str">
            <v>个</v>
          </cell>
          <cell r="H248">
            <v>1</v>
          </cell>
          <cell r="I248" t="str">
            <v>通用设备</v>
          </cell>
          <cell r="J248" t="str">
            <v>12</v>
          </cell>
          <cell r="K248" t="str">
            <v>2002-01-02</v>
          </cell>
          <cell r="L248">
            <v>1800</v>
          </cell>
          <cell r="M248">
            <v>1800</v>
          </cell>
          <cell r="N248">
            <v>0</v>
          </cell>
        </row>
        <row r="249">
          <cell r="C249" t="str">
            <v>43221251B140001</v>
          </cell>
          <cell r="D249" t="str">
            <v>冲灰泵</v>
          </cell>
          <cell r="E249" t="str">
            <v>3PNY4/22KV</v>
          </cell>
        </row>
        <row r="249">
          <cell r="G249" t="str">
            <v>个</v>
          </cell>
          <cell r="H249">
            <v>1</v>
          </cell>
          <cell r="I249" t="str">
            <v>通用设备</v>
          </cell>
          <cell r="J249" t="str">
            <v>12</v>
          </cell>
          <cell r="K249" t="str">
            <v>2002-01-01</v>
          </cell>
          <cell r="L249">
            <v>200</v>
          </cell>
          <cell r="M249">
            <v>200</v>
          </cell>
          <cell r="N249">
            <v>0</v>
          </cell>
        </row>
        <row r="250">
          <cell r="C250" t="str">
            <v>43221251B430001</v>
          </cell>
          <cell r="D250" t="str">
            <v>泥浆泵</v>
          </cell>
          <cell r="E250" t="str">
            <v>TBW-75B20</v>
          </cell>
        </row>
        <row r="250">
          <cell r="G250" t="str">
            <v>个</v>
          </cell>
          <cell r="H250">
            <v>1</v>
          </cell>
          <cell r="I250" t="str">
            <v>通用设备</v>
          </cell>
          <cell r="J250" t="str">
            <v>12</v>
          </cell>
          <cell r="K250" t="str">
            <v>2002-01-01</v>
          </cell>
          <cell r="L250">
            <v>300</v>
          </cell>
          <cell r="M250">
            <v>300</v>
          </cell>
          <cell r="N250">
            <v>0</v>
          </cell>
        </row>
        <row r="251">
          <cell r="C251" t="str">
            <v>43221251B080003</v>
          </cell>
          <cell r="D251" t="str">
            <v>渣浆泵</v>
          </cell>
          <cell r="E251" t="str">
            <v>100ZJ-1-A50</v>
          </cell>
        </row>
        <row r="251">
          <cell r="G251" t="str">
            <v>个</v>
          </cell>
          <cell r="H251">
            <v>1</v>
          </cell>
          <cell r="I251" t="str">
            <v>通用设备</v>
          </cell>
          <cell r="J251" t="str">
            <v>12</v>
          </cell>
          <cell r="K251" t="str">
            <v>1998-11-25</v>
          </cell>
          <cell r="L251">
            <v>2400</v>
          </cell>
          <cell r="M251">
            <v>673.2</v>
          </cell>
          <cell r="N251">
            <v>1726.8</v>
          </cell>
        </row>
        <row r="252">
          <cell r="C252" t="str">
            <v>43221251B350001</v>
          </cell>
          <cell r="D252" t="str">
            <v>泥浆泵</v>
          </cell>
          <cell r="E252" t="str">
            <v>BW-120</v>
          </cell>
        </row>
        <row r="252">
          <cell r="G252" t="str">
            <v>个</v>
          </cell>
          <cell r="H252">
            <v>1</v>
          </cell>
          <cell r="I252" t="str">
            <v>通用设备</v>
          </cell>
          <cell r="J252" t="str">
            <v>12</v>
          </cell>
          <cell r="K252" t="str">
            <v>1999-04-15</v>
          </cell>
          <cell r="L252">
            <v>300</v>
          </cell>
          <cell r="M252">
            <v>300</v>
          </cell>
          <cell r="N252">
            <v>0</v>
          </cell>
        </row>
        <row r="253">
          <cell r="C253" t="str">
            <v>43221251B210001</v>
          </cell>
          <cell r="D253" t="str">
            <v>离心式污水泵</v>
          </cell>
          <cell r="E253" t="str">
            <v>50WG</v>
          </cell>
        </row>
        <row r="253">
          <cell r="G253" t="str">
            <v>个</v>
          </cell>
          <cell r="H253">
            <v>1</v>
          </cell>
          <cell r="I253" t="str">
            <v>通用设备</v>
          </cell>
          <cell r="J253" t="str">
            <v>12</v>
          </cell>
          <cell r="K253" t="str">
            <v>2002-01-02</v>
          </cell>
          <cell r="L253">
            <v>400</v>
          </cell>
          <cell r="M253">
            <v>400</v>
          </cell>
          <cell r="N253">
            <v>0</v>
          </cell>
        </row>
        <row r="254">
          <cell r="C254" t="str">
            <v>43221251B410001</v>
          </cell>
          <cell r="D254" t="str">
            <v>泥浆泵</v>
          </cell>
          <cell r="E254" t="str">
            <v>TBW-7.5/2-0</v>
          </cell>
        </row>
        <row r="254">
          <cell r="G254" t="str">
            <v>个</v>
          </cell>
          <cell r="H254">
            <v>1</v>
          </cell>
          <cell r="I254" t="str">
            <v>通用设备</v>
          </cell>
          <cell r="J254" t="str">
            <v>12</v>
          </cell>
          <cell r="K254" t="str">
            <v>2000-11-24</v>
          </cell>
          <cell r="L254">
            <v>400</v>
          </cell>
          <cell r="M254">
            <v>400</v>
          </cell>
          <cell r="N254">
            <v>0</v>
          </cell>
        </row>
        <row r="255">
          <cell r="C255" t="str">
            <v>43221251B370002</v>
          </cell>
          <cell r="D255" t="str">
            <v>泥浆泵</v>
          </cell>
          <cell r="E255" t="str">
            <v>BW-250</v>
          </cell>
        </row>
        <row r="255">
          <cell r="G255" t="str">
            <v>个</v>
          </cell>
          <cell r="H255">
            <v>1</v>
          </cell>
          <cell r="I255" t="str">
            <v>通用设备</v>
          </cell>
          <cell r="J255" t="str">
            <v>12</v>
          </cell>
          <cell r="K255" t="str">
            <v>2002-01-02</v>
          </cell>
          <cell r="L255">
            <v>400</v>
          </cell>
          <cell r="M255">
            <v>400</v>
          </cell>
          <cell r="N255">
            <v>0</v>
          </cell>
        </row>
        <row r="256">
          <cell r="C256" t="str">
            <v>43221402B010001</v>
          </cell>
          <cell r="D256" t="str">
            <v>冲洗水泵</v>
          </cell>
          <cell r="E256" t="str">
            <v>IS50-32-200</v>
          </cell>
        </row>
        <row r="256">
          <cell r="G256" t="str">
            <v>个</v>
          </cell>
          <cell r="H256">
            <v>1</v>
          </cell>
          <cell r="I256" t="str">
            <v>通用设备</v>
          </cell>
          <cell r="J256" t="str">
            <v>12</v>
          </cell>
          <cell r="K256" t="str">
            <v>1998-11-25</v>
          </cell>
          <cell r="L256">
            <v>800</v>
          </cell>
          <cell r="M256">
            <v>800</v>
          </cell>
          <cell r="N256">
            <v>0</v>
          </cell>
        </row>
        <row r="257">
          <cell r="C257" t="str">
            <v>43221402B010002</v>
          </cell>
          <cell r="D257" t="str">
            <v>冲洗水泵</v>
          </cell>
          <cell r="E257" t="str">
            <v>IS50-32-200</v>
          </cell>
        </row>
        <row r="257">
          <cell r="G257" t="str">
            <v>个</v>
          </cell>
          <cell r="H257">
            <v>1</v>
          </cell>
          <cell r="I257" t="str">
            <v>通用设备</v>
          </cell>
          <cell r="J257" t="str">
            <v>12</v>
          </cell>
          <cell r="K257" t="str">
            <v>1998-11-25</v>
          </cell>
          <cell r="L257">
            <v>800</v>
          </cell>
          <cell r="M257">
            <v>800</v>
          </cell>
          <cell r="N257">
            <v>0</v>
          </cell>
        </row>
        <row r="258">
          <cell r="C258" t="str">
            <v>43224014B020001</v>
          </cell>
          <cell r="D258" t="str">
            <v>低流泵</v>
          </cell>
          <cell r="E258" t="str">
            <v>1.5CAH</v>
          </cell>
        </row>
        <row r="258">
          <cell r="G258" t="str">
            <v>个</v>
          </cell>
          <cell r="H258">
            <v>1</v>
          </cell>
          <cell r="I258" t="str">
            <v>通用设备</v>
          </cell>
          <cell r="J258" t="str">
            <v>12</v>
          </cell>
          <cell r="K258" t="str">
            <v>1998-11-25</v>
          </cell>
          <cell r="L258">
            <v>500</v>
          </cell>
          <cell r="M258">
            <v>500</v>
          </cell>
          <cell r="N258">
            <v>0</v>
          </cell>
        </row>
        <row r="259">
          <cell r="C259" t="str">
            <v>43224014B050001</v>
          </cell>
          <cell r="D259" t="str">
            <v>低流泵</v>
          </cell>
          <cell r="E259" t="str">
            <v>3/A-AH</v>
          </cell>
        </row>
        <row r="259">
          <cell r="G259" t="str">
            <v>个</v>
          </cell>
          <cell r="H259">
            <v>1</v>
          </cell>
          <cell r="I259" t="str">
            <v>通用设备</v>
          </cell>
          <cell r="J259" t="str">
            <v>12</v>
          </cell>
          <cell r="K259" t="str">
            <v>1998-11-25</v>
          </cell>
          <cell r="L259">
            <v>500</v>
          </cell>
          <cell r="M259">
            <v>500</v>
          </cell>
          <cell r="N259">
            <v>0</v>
          </cell>
        </row>
        <row r="260">
          <cell r="C260" t="str">
            <v>43224014B010001</v>
          </cell>
          <cell r="D260" t="str">
            <v>螺杆泵</v>
          </cell>
          <cell r="E260" t="str">
            <v>670-2P-W101</v>
          </cell>
        </row>
        <row r="260">
          <cell r="G260" t="str">
            <v>个</v>
          </cell>
          <cell r="H260">
            <v>1</v>
          </cell>
          <cell r="I260" t="str">
            <v>通用设备</v>
          </cell>
          <cell r="J260" t="str">
            <v>12</v>
          </cell>
          <cell r="K260" t="str">
            <v>1998-11-25</v>
          </cell>
          <cell r="L260">
            <v>300</v>
          </cell>
          <cell r="M260">
            <v>300</v>
          </cell>
          <cell r="N260">
            <v>0</v>
          </cell>
        </row>
        <row r="261">
          <cell r="C261" t="str">
            <v>43224014B010002</v>
          </cell>
          <cell r="D261" t="str">
            <v>螺杆泵</v>
          </cell>
          <cell r="E261" t="str">
            <v>670-2P-W101</v>
          </cell>
        </row>
        <row r="261">
          <cell r="G261" t="str">
            <v>个</v>
          </cell>
          <cell r="H261">
            <v>1</v>
          </cell>
          <cell r="I261" t="str">
            <v>通用设备</v>
          </cell>
          <cell r="J261" t="str">
            <v>12</v>
          </cell>
          <cell r="K261" t="str">
            <v>1998-11-25</v>
          </cell>
          <cell r="L261">
            <v>300</v>
          </cell>
          <cell r="M261">
            <v>300</v>
          </cell>
          <cell r="N261">
            <v>0</v>
          </cell>
        </row>
        <row r="262">
          <cell r="C262" t="str">
            <v>43224014B030001</v>
          </cell>
          <cell r="D262" t="str">
            <v>低流泵</v>
          </cell>
          <cell r="E262" t="str">
            <v>3/2C-AH</v>
          </cell>
        </row>
        <row r="262">
          <cell r="G262" t="str">
            <v>个</v>
          </cell>
          <cell r="H262">
            <v>1</v>
          </cell>
          <cell r="I262" t="str">
            <v>通用设备</v>
          </cell>
          <cell r="J262" t="str">
            <v>12</v>
          </cell>
          <cell r="K262" t="str">
            <v>1998-11-25</v>
          </cell>
          <cell r="L262">
            <v>400</v>
          </cell>
          <cell r="M262">
            <v>400</v>
          </cell>
          <cell r="N262">
            <v>0</v>
          </cell>
        </row>
        <row r="263">
          <cell r="C263" t="str">
            <v>43224014B030002</v>
          </cell>
          <cell r="D263" t="str">
            <v>低流泵</v>
          </cell>
          <cell r="E263" t="str">
            <v>3/2C-AH</v>
          </cell>
        </row>
        <row r="263">
          <cell r="G263" t="str">
            <v>个</v>
          </cell>
          <cell r="H263">
            <v>1</v>
          </cell>
          <cell r="I263" t="str">
            <v>通用设备</v>
          </cell>
          <cell r="J263" t="str">
            <v>12</v>
          </cell>
          <cell r="K263" t="str">
            <v>1998-11-25</v>
          </cell>
          <cell r="L263">
            <v>400</v>
          </cell>
          <cell r="M263">
            <v>400</v>
          </cell>
          <cell r="N263">
            <v>0</v>
          </cell>
        </row>
        <row r="264">
          <cell r="C264" t="str">
            <v>43224014B080001</v>
          </cell>
          <cell r="D264" t="str">
            <v>底流泵2</v>
          </cell>
          <cell r="E264" t="str">
            <v>CN80</v>
          </cell>
        </row>
        <row r="264">
          <cell r="G264" t="str">
            <v>个</v>
          </cell>
          <cell r="H264">
            <v>1</v>
          </cell>
          <cell r="I264" t="str">
            <v>通用设备</v>
          </cell>
          <cell r="J264" t="str">
            <v>12</v>
          </cell>
          <cell r="K264" t="str">
            <v>1998-11-25</v>
          </cell>
          <cell r="L264">
            <v>1700</v>
          </cell>
          <cell r="M264">
            <v>1700</v>
          </cell>
          <cell r="N264">
            <v>0</v>
          </cell>
        </row>
        <row r="265">
          <cell r="C265" t="str">
            <v>43225014B020001</v>
          </cell>
          <cell r="D265" t="str">
            <v>油泵箱</v>
          </cell>
        </row>
        <row r="265">
          <cell r="G265" t="str">
            <v>个</v>
          </cell>
          <cell r="H265">
            <v>1</v>
          </cell>
          <cell r="I265" t="str">
            <v>通用设备</v>
          </cell>
          <cell r="J265" t="str">
            <v>12</v>
          </cell>
          <cell r="K265" t="str">
            <v>2002-01-02</v>
          </cell>
          <cell r="L265">
            <v>100</v>
          </cell>
          <cell r="M265">
            <v>100</v>
          </cell>
          <cell r="N265">
            <v>0</v>
          </cell>
        </row>
        <row r="266">
          <cell r="C266" t="str">
            <v>43225500B030001</v>
          </cell>
          <cell r="D266" t="str">
            <v>计量泵</v>
          </cell>
          <cell r="E266" t="str">
            <v>LA-3.2/6-1</v>
          </cell>
        </row>
        <row r="266">
          <cell r="G266" t="str">
            <v>个</v>
          </cell>
          <cell r="H266">
            <v>1</v>
          </cell>
          <cell r="I266" t="str">
            <v>通用设备</v>
          </cell>
          <cell r="J266" t="str">
            <v>12</v>
          </cell>
          <cell r="K266" t="str">
            <v>2002-01-03</v>
          </cell>
          <cell r="L266">
            <v>200</v>
          </cell>
          <cell r="M266">
            <v>200</v>
          </cell>
          <cell r="N266">
            <v>0</v>
          </cell>
        </row>
        <row r="267">
          <cell r="C267" t="str">
            <v>43225500B030001</v>
          </cell>
          <cell r="D267" t="str">
            <v>计量泵</v>
          </cell>
          <cell r="E267" t="str">
            <v>LA-3.2/6-1</v>
          </cell>
        </row>
        <row r="267">
          <cell r="G267" t="str">
            <v>个</v>
          </cell>
          <cell r="H267">
            <v>1</v>
          </cell>
          <cell r="I267" t="str">
            <v>通用设备</v>
          </cell>
          <cell r="J267" t="str">
            <v>12</v>
          </cell>
          <cell r="K267" t="str">
            <v>2003-12-31</v>
          </cell>
          <cell r="L267">
            <v>5700</v>
          </cell>
          <cell r="M267">
            <v>969</v>
          </cell>
          <cell r="N267">
            <v>4731</v>
          </cell>
        </row>
        <row r="268">
          <cell r="C268" t="str">
            <v>43225016B120014</v>
          </cell>
          <cell r="D268" t="str">
            <v>喷雾泵</v>
          </cell>
          <cell r="E268" t="str">
            <v>XPB-250/5.5</v>
          </cell>
        </row>
        <row r="268">
          <cell r="G268" t="str">
            <v>个</v>
          </cell>
          <cell r="H268">
            <v>1</v>
          </cell>
          <cell r="I268" t="str">
            <v>通用设备</v>
          </cell>
          <cell r="J268" t="str">
            <v>10</v>
          </cell>
          <cell r="K268" t="str">
            <v>2002-01-02</v>
          </cell>
          <cell r="L268">
            <v>3000</v>
          </cell>
          <cell r="M268">
            <v>720</v>
          </cell>
          <cell r="N268">
            <v>2280</v>
          </cell>
        </row>
        <row r="269">
          <cell r="C269" t="str">
            <v>43225016B010004</v>
          </cell>
          <cell r="D269" t="str">
            <v>喷雾泵</v>
          </cell>
          <cell r="E269" t="str">
            <v>WPZ-320/6.3</v>
          </cell>
        </row>
        <row r="269">
          <cell r="G269" t="str">
            <v>个</v>
          </cell>
          <cell r="H269">
            <v>1</v>
          </cell>
          <cell r="I269" t="str">
            <v>通用设备</v>
          </cell>
          <cell r="J269" t="str">
            <v>10</v>
          </cell>
          <cell r="K269" t="str">
            <v>2002-01-02</v>
          </cell>
          <cell r="L269">
            <v>1500</v>
          </cell>
          <cell r="M269">
            <v>1500</v>
          </cell>
          <cell r="N269">
            <v>0</v>
          </cell>
        </row>
        <row r="270">
          <cell r="C270" t="str">
            <v>43225016B090002</v>
          </cell>
          <cell r="D270" t="str">
            <v>喷雾泵</v>
          </cell>
          <cell r="E270" t="str">
            <v>XPB125/55</v>
          </cell>
        </row>
        <row r="270">
          <cell r="G270" t="str">
            <v>个</v>
          </cell>
          <cell r="H270">
            <v>1</v>
          </cell>
          <cell r="I270" t="str">
            <v>通用设备</v>
          </cell>
          <cell r="J270" t="str">
            <v>12</v>
          </cell>
          <cell r="K270" t="str">
            <v>2002-01-03</v>
          </cell>
          <cell r="L270">
            <v>200</v>
          </cell>
          <cell r="M270">
            <v>200</v>
          </cell>
          <cell r="N270">
            <v>0</v>
          </cell>
        </row>
        <row r="271">
          <cell r="C271" t="str">
            <v>43231210B010002</v>
          </cell>
          <cell r="D271" t="str">
            <v>蒸气泵</v>
          </cell>
          <cell r="E271" t="str">
            <v>ZGS-4.2/17</v>
          </cell>
        </row>
        <row r="271">
          <cell r="G271" t="str">
            <v>个</v>
          </cell>
          <cell r="H271">
            <v>1</v>
          </cell>
          <cell r="I271" t="str">
            <v>通用设备</v>
          </cell>
          <cell r="J271" t="str">
            <v>12</v>
          </cell>
          <cell r="K271" t="str">
            <v>1998-11-25</v>
          </cell>
          <cell r="L271">
            <v>200</v>
          </cell>
          <cell r="M271">
            <v>200</v>
          </cell>
          <cell r="N271">
            <v>0</v>
          </cell>
        </row>
        <row r="272">
          <cell r="C272" t="str">
            <v>43227000B010001</v>
          </cell>
          <cell r="D272" t="str">
            <v>外润滑回转泵</v>
          </cell>
          <cell r="E272" t="str">
            <v>WHBB.3</v>
          </cell>
        </row>
        <row r="272">
          <cell r="G272" t="str">
            <v>个</v>
          </cell>
          <cell r="H272">
            <v>1</v>
          </cell>
          <cell r="I272" t="str">
            <v>通用设备</v>
          </cell>
          <cell r="J272" t="str">
            <v>12</v>
          </cell>
          <cell r="K272" t="str">
            <v>2002-01-01</v>
          </cell>
          <cell r="L272">
            <v>300</v>
          </cell>
          <cell r="M272">
            <v>300</v>
          </cell>
          <cell r="N272">
            <v>0</v>
          </cell>
        </row>
        <row r="273">
          <cell r="C273" t="str">
            <v>43227000B010002</v>
          </cell>
          <cell r="D273" t="str">
            <v>外润滑回转泵</v>
          </cell>
          <cell r="E273" t="str">
            <v>WHBB.3</v>
          </cell>
        </row>
        <row r="273">
          <cell r="G273" t="str">
            <v>个</v>
          </cell>
          <cell r="H273">
            <v>1</v>
          </cell>
          <cell r="I273" t="str">
            <v>通用设备</v>
          </cell>
          <cell r="J273" t="str">
            <v>12</v>
          </cell>
          <cell r="K273" t="str">
            <v>2002-01-01</v>
          </cell>
          <cell r="L273">
            <v>300</v>
          </cell>
          <cell r="M273">
            <v>300</v>
          </cell>
          <cell r="N273">
            <v>0</v>
          </cell>
        </row>
        <row r="274">
          <cell r="C274" t="str">
            <v>43231230B010001</v>
          </cell>
          <cell r="D274" t="str">
            <v>转排泵</v>
          </cell>
          <cell r="E274" t="str">
            <v>14SH</v>
          </cell>
        </row>
        <row r="274">
          <cell r="G274" t="str">
            <v>个</v>
          </cell>
          <cell r="H274">
            <v>1</v>
          </cell>
          <cell r="I274" t="str">
            <v>通用设备</v>
          </cell>
          <cell r="J274" t="str">
            <v>12</v>
          </cell>
          <cell r="K274" t="str">
            <v>1998-11-25</v>
          </cell>
          <cell r="L274">
            <v>3000</v>
          </cell>
          <cell r="M274">
            <v>577.2</v>
          </cell>
          <cell r="N274">
            <v>2422.8</v>
          </cell>
        </row>
        <row r="275">
          <cell r="C275" t="str">
            <v>43224014B020001</v>
          </cell>
          <cell r="D275" t="str">
            <v>底流泵</v>
          </cell>
          <cell r="E275" t="str">
            <v>1.5CAH</v>
          </cell>
        </row>
        <row r="275">
          <cell r="G275" t="str">
            <v>个</v>
          </cell>
          <cell r="H275">
            <v>1</v>
          </cell>
          <cell r="I275" t="str">
            <v>通用设备</v>
          </cell>
          <cell r="J275" t="str">
            <v>12</v>
          </cell>
          <cell r="K275" t="str">
            <v>2001-12-28</v>
          </cell>
          <cell r="L275">
            <v>15000</v>
          </cell>
          <cell r="M275">
            <v>4917.92</v>
          </cell>
          <cell r="N275">
            <v>10082.08</v>
          </cell>
        </row>
        <row r="276">
          <cell r="C276" t="str">
            <v>43221011B040002</v>
          </cell>
          <cell r="D276" t="str">
            <v>喷浆泵</v>
          </cell>
          <cell r="E276" t="str">
            <v>TBW-25B20</v>
          </cell>
        </row>
        <row r="276">
          <cell r="G276" t="str">
            <v>个</v>
          </cell>
          <cell r="H276">
            <v>1</v>
          </cell>
          <cell r="I276" t="str">
            <v>通用设备</v>
          </cell>
          <cell r="J276" t="str">
            <v>12</v>
          </cell>
          <cell r="K276" t="str">
            <v>2003-02-27</v>
          </cell>
          <cell r="L276">
            <v>300</v>
          </cell>
          <cell r="M276">
            <v>300</v>
          </cell>
          <cell r="N276">
            <v>0</v>
          </cell>
        </row>
        <row r="277">
          <cell r="C277" t="str">
            <v>43931011B020001</v>
          </cell>
          <cell r="D277" t="str">
            <v>控制压风机</v>
          </cell>
          <cell r="E277" t="str">
            <v>GA15-10</v>
          </cell>
        </row>
        <row r="277">
          <cell r="G277" t="str">
            <v>个</v>
          </cell>
          <cell r="H277">
            <v>1</v>
          </cell>
          <cell r="I277" t="str">
            <v>通用设备</v>
          </cell>
          <cell r="J277" t="str">
            <v>14</v>
          </cell>
          <cell r="K277" t="str">
            <v>2002-01-03</v>
          </cell>
          <cell r="L277">
            <v>100</v>
          </cell>
          <cell r="M277">
            <v>100</v>
          </cell>
          <cell r="N277">
            <v>0</v>
          </cell>
        </row>
        <row r="278">
          <cell r="C278" t="str">
            <v>43931019B190001</v>
          </cell>
          <cell r="D278" t="str">
            <v>轴流风机</v>
          </cell>
          <cell r="E278" t="str">
            <v>TBD-3.55A</v>
          </cell>
        </row>
        <row r="278">
          <cell r="G278" t="str">
            <v>个</v>
          </cell>
          <cell r="H278">
            <v>1</v>
          </cell>
          <cell r="I278" t="str">
            <v>通用设备</v>
          </cell>
          <cell r="J278" t="str">
            <v>14</v>
          </cell>
          <cell r="K278" t="str">
            <v>2002-01-02</v>
          </cell>
          <cell r="L278">
            <v>400</v>
          </cell>
          <cell r="M278">
            <v>400</v>
          </cell>
          <cell r="N278">
            <v>0</v>
          </cell>
        </row>
        <row r="279">
          <cell r="C279" t="str">
            <v>43931020B950001</v>
          </cell>
          <cell r="D279" t="str">
            <v>风机11KW</v>
          </cell>
        </row>
        <row r="279">
          <cell r="G279" t="str">
            <v>个</v>
          </cell>
          <cell r="H279">
            <v>1</v>
          </cell>
          <cell r="I279" t="str">
            <v>通用设备</v>
          </cell>
          <cell r="J279" t="str">
            <v>14</v>
          </cell>
          <cell r="K279" t="str">
            <v>1998-11-25</v>
          </cell>
          <cell r="L279">
            <v>100</v>
          </cell>
          <cell r="M279">
            <v>100</v>
          </cell>
          <cell r="N279">
            <v>0</v>
          </cell>
        </row>
        <row r="280">
          <cell r="C280" t="str">
            <v>43931019B230001</v>
          </cell>
          <cell r="D280" t="str">
            <v>局部通风机</v>
          </cell>
          <cell r="E280" t="str">
            <v>JBT62-2</v>
          </cell>
        </row>
        <row r="280">
          <cell r="G280" t="str">
            <v>个</v>
          </cell>
          <cell r="H280">
            <v>1</v>
          </cell>
          <cell r="I280" t="str">
            <v>通用设备</v>
          </cell>
          <cell r="J280" t="str">
            <v>14</v>
          </cell>
          <cell r="K280" t="str">
            <v>1998-11-25</v>
          </cell>
          <cell r="L280">
            <v>5000</v>
          </cell>
          <cell r="M280">
            <v>2489.16</v>
          </cell>
          <cell r="N280">
            <v>2510.84</v>
          </cell>
        </row>
        <row r="281">
          <cell r="C281" t="str">
            <v>43931020B970001</v>
          </cell>
          <cell r="D281" t="str">
            <v>局部通风机</v>
          </cell>
          <cell r="E281" t="str">
            <v>28KW</v>
          </cell>
        </row>
        <row r="281">
          <cell r="G281" t="str">
            <v>个</v>
          </cell>
          <cell r="H281">
            <v>1</v>
          </cell>
          <cell r="I281" t="str">
            <v>通用设备</v>
          </cell>
          <cell r="J281" t="str">
            <v>14</v>
          </cell>
          <cell r="K281" t="str">
            <v>2002-01-02</v>
          </cell>
          <cell r="L281">
            <v>46700</v>
          </cell>
          <cell r="M281">
            <v>13049.48</v>
          </cell>
          <cell r="N281">
            <v>33650.52</v>
          </cell>
        </row>
        <row r="282">
          <cell r="C282" t="str">
            <v>43931020B980001</v>
          </cell>
          <cell r="D282" t="str">
            <v>局部通风机</v>
          </cell>
          <cell r="E282" t="str">
            <v>28KW</v>
          </cell>
        </row>
        <row r="282">
          <cell r="G282" t="str">
            <v>个</v>
          </cell>
          <cell r="H282">
            <v>1</v>
          </cell>
          <cell r="I282" t="str">
            <v>通用设备</v>
          </cell>
          <cell r="J282" t="str">
            <v>14</v>
          </cell>
          <cell r="K282" t="str">
            <v>2002-01-02</v>
          </cell>
          <cell r="L282">
            <v>46700</v>
          </cell>
          <cell r="M282">
            <v>13049.48</v>
          </cell>
          <cell r="N282">
            <v>33650.52</v>
          </cell>
        </row>
        <row r="283">
          <cell r="C283" t="str">
            <v>43931020B640001</v>
          </cell>
          <cell r="D283" t="str">
            <v>轴流式通风机</v>
          </cell>
        </row>
        <row r="283">
          <cell r="G283" t="str">
            <v>个</v>
          </cell>
          <cell r="H283">
            <v>1</v>
          </cell>
          <cell r="I283" t="str">
            <v>通用设备</v>
          </cell>
          <cell r="J283" t="str">
            <v>14</v>
          </cell>
          <cell r="K283" t="str">
            <v>2002-01-02</v>
          </cell>
          <cell r="L283">
            <v>200</v>
          </cell>
          <cell r="M283">
            <v>200</v>
          </cell>
          <cell r="N283">
            <v>0</v>
          </cell>
        </row>
        <row r="284">
          <cell r="C284" t="str">
            <v>43931020B230001</v>
          </cell>
          <cell r="D284" t="str">
            <v>对旋轴流式风机</v>
          </cell>
          <cell r="E284" t="str">
            <v>2BKJ-N04.5</v>
          </cell>
        </row>
        <row r="284">
          <cell r="G284" t="str">
            <v>个</v>
          </cell>
          <cell r="H284">
            <v>1</v>
          </cell>
          <cell r="I284" t="str">
            <v>通用设备</v>
          </cell>
          <cell r="J284" t="str">
            <v>14</v>
          </cell>
          <cell r="K284" t="str">
            <v>2002-01-02</v>
          </cell>
          <cell r="L284">
            <v>300</v>
          </cell>
          <cell r="M284">
            <v>300</v>
          </cell>
          <cell r="N284">
            <v>0</v>
          </cell>
        </row>
        <row r="285">
          <cell r="C285" t="str">
            <v>43931019B130002</v>
          </cell>
          <cell r="D285" t="str">
            <v>局部通风机</v>
          </cell>
          <cell r="E285" t="str">
            <v>YBT-28KW</v>
          </cell>
        </row>
        <row r="285">
          <cell r="G285" t="str">
            <v>个</v>
          </cell>
          <cell r="H285">
            <v>1</v>
          </cell>
          <cell r="I285" t="str">
            <v>通用设备</v>
          </cell>
          <cell r="J285" t="str">
            <v>14</v>
          </cell>
          <cell r="K285" t="str">
            <v>2002-01-02</v>
          </cell>
          <cell r="L285">
            <v>300</v>
          </cell>
          <cell r="M285">
            <v>300</v>
          </cell>
          <cell r="N285">
            <v>0</v>
          </cell>
        </row>
        <row r="286">
          <cell r="C286" t="str">
            <v>43931020B140002</v>
          </cell>
          <cell r="D286" t="str">
            <v>隔爆型轴流式风机</v>
          </cell>
          <cell r="E286" t="str">
            <v>YBT52-2</v>
          </cell>
        </row>
        <row r="286">
          <cell r="G286" t="str">
            <v>个</v>
          </cell>
          <cell r="H286">
            <v>1</v>
          </cell>
          <cell r="I286" t="str">
            <v>通用设备</v>
          </cell>
          <cell r="J286" t="str">
            <v>14</v>
          </cell>
          <cell r="K286" t="str">
            <v>2002-01-02</v>
          </cell>
          <cell r="L286">
            <v>100</v>
          </cell>
          <cell r="M286">
            <v>100</v>
          </cell>
          <cell r="N286">
            <v>0</v>
          </cell>
        </row>
        <row r="287">
          <cell r="C287" t="str">
            <v>43931020B120009</v>
          </cell>
          <cell r="D287" t="str">
            <v>局部通风机</v>
          </cell>
          <cell r="E287" t="str">
            <v>YBT</v>
          </cell>
        </row>
        <row r="287">
          <cell r="G287" t="str">
            <v>个</v>
          </cell>
          <cell r="H287">
            <v>1</v>
          </cell>
          <cell r="I287" t="str">
            <v>通用设备</v>
          </cell>
          <cell r="J287" t="str">
            <v>14</v>
          </cell>
          <cell r="K287" t="str">
            <v>2002-01-02</v>
          </cell>
          <cell r="L287">
            <v>9000</v>
          </cell>
          <cell r="M287">
            <v>2514.84</v>
          </cell>
          <cell r="N287">
            <v>6485.16</v>
          </cell>
        </row>
        <row r="288">
          <cell r="C288" t="str">
            <v>43931020B120010</v>
          </cell>
          <cell r="D288" t="str">
            <v>局部通风机</v>
          </cell>
          <cell r="E288" t="str">
            <v>YBT</v>
          </cell>
        </row>
        <row r="288">
          <cell r="G288" t="str">
            <v>个</v>
          </cell>
          <cell r="H288">
            <v>1</v>
          </cell>
          <cell r="I288" t="str">
            <v>通用设备</v>
          </cell>
          <cell r="J288" t="str">
            <v>14</v>
          </cell>
          <cell r="K288" t="str">
            <v>2002-01-02</v>
          </cell>
          <cell r="L288">
            <v>9000</v>
          </cell>
          <cell r="M288">
            <v>2514.84</v>
          </cell>
          <cell r="N288">
            <v>6485.16</v>
          </cell>
        </row>
        <row r="289">
          <cell r="C289" t="str">
            <v>43931020B990001</v>
          </cell>
          <cell r="D289" t="str">
            <v>风机消音器</v>
          </cell>
          <cell r="E289" t="str">
            <v>FJIX</v>
          </cell>
        </row>
        <row r="289">
          <cell r="G289" t="str">
            <v>个</v>
          </cell>
          <cell r="H289">
            <v>1</v>
          </cell>
          <cell r="I289" t="str">
            <v>通用设备</v>
          </cell>
          <cell r="J289" t="str">
            <v>14</v>
          </cell>
          <cell r="K289" t="str">
            <v>2002-01-03</v>
          </cell>
          <cell r="L289">
            <v>100</v>
          </cell>
          <cell r="M289">
            <v>100</v>
          </cell>
          <cell r="N289">
            <v>0</v>
          </cell>
        </row>
        <row r="290">
          <cell r="C290" t="str">
            <v>43931020B230001</v>
          </cell>
          <cell r="D290" t="str">
            <v>对旋隔爆轴流式通风机</v>
          </cell>
          <cell r="E290" t="str">
            <v>ZBKJ-NO4.5</v>
          </cell>
        </row>
        <row r="290">
          <cell r="G290" t="str">
            <v>个</v>
          </cell>
          <cell r="H290">
            <v>1</v>
          </cell>
          <cell r="I290" t="str">
            <v>通用设备</v>
          </cell>
          <cell r="J290" t="str">
            <v>14</v>
          </cell>
          <cell r="K290" t="str">
            <v>2002-07-01</v>
          </cell>
          <cell r="L290">
            <v>10200</v>
          </cell>
          <cell r="M290">
            <v>2492.72</v>
          </cell>
          <cell r="N290">
            <v>7707.28</v>
          </cell>
        </row>
        <row r="291">
          <cell r="C291" t="str">
            <v>43931020B990001</v>
          </cell>
          <cell r="D291" t="str">
            <v>风机消音器</v>
          </cell>
          <cell r="E291" t="str">
            <v>FJIX</v>
          </cell>
        </row>
        <row r="291">
          <cell r="G291" t="str">
            <v>个</v>
          </cell>
          <cell r="H291">
            <v>1</v>
          </cell>
          <cell r="I291" t="str">
            <v>通用设备</v>
          </cell>
          <cell r="J291" t="str">
            <v>14</v>
          </cell>
          <cell r="K291" t="str">
            <v>2003-12-31</v>
          </cell>
          <cell r="L291">
            <v>2700</v>
          </cell>
          <cell r="M291">
            <v>397.32</v>
          </cell>
          <cell r="N291">
            <v>2302.68</v>
          </cell>
        </row>
        <row r="292">
          <cell r="C292" t="str">
            <v>43931048B240001</v>
          </cell>
          <cell r="D292" t="str">
            <v>通风机电控</v>
          </cell>
          <cell r="E292" t="str">
            <v>180KW</v>
          </cell>
        </row>
        <row r="292">
          <cell r="G292" t="str">
            <v>个</v>
          </cell>
          <cell r="H292">
            <v>1</v>
          </cell>
          <cell r="I292" t="str">
            <v>通用设备</v>
          </cell>
          <cell r="J292" t="str">
            <v>14</v>
          </cell>
          <cell r="K292" t="str">
            <v>2002-01-01</v>
          </cell>
          <cell r="L292">
            <v>139500</v>
          </cell>
          <cell r="M292">
            <v>39004.04</v>
          </cell>
          <cell r="N292">
            <v>100495.96</v>
          </cell>
        </row>
        <row r="293">
          <cell r="C293" t="str">
            <v>43931015B010002</v>
          </cell>
          <cell r="D293" t="str">
            <v>罗茨鼓风机</v>
          </cell>
          <cell r="E293" t="str">
            <v>L82WD-154/0.49</v>
          </cell>
        </row>
        <row r="293">
          <cell r="G293" t="str">
            <v>个</v>
          </cell>
          <cell r="H293">
            <v>1</v>
          </cell>
          <cell r="I293" t="str">
            <v>通用设备</v>
          </cell>
          <cell r="J293" t="str">
            <v>14</v>
          </cell>
          <cell r="K293" t="str">
            <v>1998-03-25</v>
          </cell>
          <cell r="L293">
            <v>10100</v>
          </cell>
          <cell r="M293">
            <v>2375.04</v>
          </cell>
          <cell r="N293">
            <v>7724.96</v>
          </cell>
        </row>
        <row r="294">
          <cell r="C294" t="str">
            <v>43931019B080006</v>
          </cell>
          <cell r="D294" t="str">
            <v>风机</v>
          </cell>
          <cell r="E294" t="str">
            <v>JBT62-6</v>
          </cell>
        </row>
        <row r="294">
          <cell r="G294" t="str">
            <v>个</v>
          </cell>
          <cell r="H294">
            <v>1</v>
          </cell>
          <cell r="I294" t="str">
            <v>通用设备</v>
          </cell>
          <cell r="J294" t="str">
            <v>14</v>
          </cell>
          <cell r="K294" t="str">
            <v>2001-12-28</v>
          </cell>
          <cell r="L294">
            <v>7000</v>
          </cell>
          <cell r="M294">
            <v>1968.32</v>
          </cell>
          <cell r="N294">
            <v>5031.68</v>
          </cell>
        </row>
        <row r="295">
          <cell r="C295" t="str">
            <v>43233401B500001</v>
          </cell>
          <cell r="D295" t="str">
            <v>空气预热器</v>
          </cell>
          <cell r="E295" t="str">
            <v>RCI-4</v>
          </cell>
        </row>
        <row r="295">
          <cell r="G295" t="str">
            <v>个</v>
          </cell>
          <cell r="H295">
            <v>1</v>
          </cell>
          <cell r="I295" t="str">
            <v>通用设备</v>
          </cell>
          <cell r="J295" t="str">
            <v>16</v>
          </cell>
          <cell r="K295" t="str">
            <v>2002-01-02</v>
          </cell>
          <cell r="L295">
            <v>1700</v>
          </cell>
          <cell r="M295">
            <v>1700</v>
          </cell>
          <cell r="N295">
            <v>0</v>
          </cell>
        </row>
        <row r="296">
          <cell r="C296" t="str">
            <v>43233401B030002</v>
          </cell>
          <cell r="D296" t="str">
            <v>空压泵</v>
          </cell>
          <cell r="E296" t="str">
            <v>2V-0.6-7C</v>
          </cell>
        </row>
        <row r="296">
          <cell r="G296" t="str">
            <v>个</v>
          </cell>
          <cell r="H296">
            <v>1</v>
          </cell>
          <cell r="I296" t="str">
            <v>通用设备</v>
          </cell>
          <cell r="J296" t="str">
            <v>16</v>
          </cell>
          <cell r="K296" t="str">
            <v>2002-01-02</v>
          </cell>
          <cell r="L296">
            <v>100</v>
          </cell>
          <cell r="M296">
            <v>100</v>
          </cell>
          <cell r="N296">
            <v>0</v>
          </cell>
        </row>
        <row r="297">
          <cell r="C297" t="str">
            <v>43233401B200002</v>
          </cell>
          <cell r="D297" t="str">
            <v>空气压缩机</v>
          </cell>
          <cell r="E297" t="str">
            <v>V-0.3/10</v>
          </cell>
        </row>
        <row r="297">
          <cell r="G297" t="str">
            <v>个</v>
          </cell>
          <cell r="H297">
            <v>1</v>
          </cell>
          <cell r="I297" t="str">
            <v>通用设备</v>
          </cell>
          <cell r="J297" t="str">
            <v>16</v>
          </cell>
          <cell r="K297" t="str">
            <v>2002-01-02</v>
          </cell>
          <cell r="L297">
            <v>2500</v>
          </cell>
          <cell r="M297">
            <v>701.36</v>
          </cell>
          <cell r="N297">
            <v>1798.64</v>
          </cell>
        </row>
        <row r="298">
          <cell r="C298" t="str">
            <v>43233401B200003</v>
          </cell>
          <cell r="D298" t="str">
            <v>空气压缩机</v>
          </cell>
          <cell r="E298" t="str">
            <v>V-0.3/10</v>
          </cell>
        </row>
        <row r="298">
          <cell r="G298" t="str">
            <v>个</v>
          </cell>
          <cell r="H298">
            <v>1</v>
          </cell>
          <cell r="I298" t="str">
            <v>通用设备</v>
          </cell>
          <cell r="J298" t="str">
            <v>16</v>
          </cell>
          <cell r="K298" t="str">
            <v>2002-01-02</v>
          </cell>
          <cell r="L298">
            <v>2500</v>
          </cell>
          <cell r="M298">
            <v>701.36</v>
          </cell>
          <cell r="N298">
            <v>1798.64</v>
          </cell>
        </row>
        <row r="299">
          <cell r="C299" t="str">
            <v>43233401B200005</v>
          </cell>
          <cell r="D299" t="str">
            <v>空气压缩机</v>
          </cell>
          <cell r="E299" t="str">
            <v>V-0.3/10</v>
          </cell>
        </row>
        <row r="299">
          <cell r="G299" t="str">
            <v>个</v>
          </cell>
          <cell r="H299">
            <v>1</v>
          </cell>
          <cell r="I299" t="str">
            <v>通用设备</v>
          </cell>
          <cell r="J299" t="str">
            <v>16</v>
          </cell>
          <cell r="K299" t="str">
            <v>2002-01-02</v>
          </cell>
          <cell r="L299">
            <v>2500</v>
          </cell>
          <cell r="M299">
            <v>701.36</v>
          </cell>
          <cell r="N299">
            <v>1798.64</v>
          </cell>
        </row>
        <row r="300">
          <cell r="C300" t="str">
            <v>43233401B240001</v>
          </cell>
          <cell r="D300" t="str">
            <v>空气压缩机</v>
          </cell>
          <cell r="E300" t="str">
            <v>V-0.6/7</v>
          </cell>
        </row>
        <row r="300">
          <cell r="G300" t="str">
            <v>个</v>
          </cell>
          <cell r="H300">
            <v>1</v>
          </cell>
          <cell r="I300" t="str">
            <v>通用设备</v>
          </cell>
          <cell r="J300" t="str">
            <v>16</v>
          </cell>
          <cell r="K300" t="str">
            <v>2002-01-02</v>
          </cell>
          <cell r="L300">
            <v>2500</v>
          </cell>
          <cell r="M300">
            <v>701.36</v>
          </cell>
          <cell r="N300">
            <v>1798.64</v>
          </cell>
        </row>
        <row r="301">
          <cell r="C301" t="str">
            <v>43233401B290001</v>
          </cell>
          <cell r="D301" t="str">
            <v>空气压缩机</v>
          </cell>
          <cell r="E301" t="str">
            <v>W0.9/10</v>
          </cell>
        </row>
        <row r="301">
          <cell r="G301" t="str">
            <v>个</v>
          </cell>
          <cell r="H301">
            <v>1</v>
          </cell>
          <cell r="I301" t="str">
            <v>通用设备</v>
          </cell>
          <cell r="J301" t="str">
            <v>16</v>
          </cell>
          <cell r="K301" t="str">
            <v>2002-01-02</v>
          </cell>
          <cell r="L301">
            <v>2500</v>
          </cell>
          <cell r="M301">
            <v>701.36</v>
          </cell>
          <cell r="N301">
            <v>1798.64</v>
          </cell>
        </row>
        <row r="302">
          <cell r="C302" t="str">
            <v>43233250B010001</v>
          </cell>
          <cell r="D302" t="str">
            <v>移动式螺杆压缩机</v>
          </cell>
          <cell r="E302" t="str">
            <v>LJY31-18/7</v>
          </cell>
        </row>
        <row r="302">
          <cell r="G302" t="str">
            <v>个</v>
          </cell>
          <cell r="H302">
            <v>1</v>
          </cell>
          <cell r="I302" t="str">
            <v>通用设备</v>
          </cell>
          <cell r="J302" t="str">
            <v>16</v>
          </cell>
          <cell r="K302" t="str">
            <v>2002-01-02</v>
          </cell>
          <cell r="L302">
            <v>140000</v>
          </cell>
          <cell r="M302">
            <v>39249.64</v>
          </cell>
          <cell r="N302">
            <v>100750.36</v>
          </cell>
        </row>
        <row r="303">
          <cell r="C303" t="str">
            <v>43233400B040001</v>
          </cell>
          <cell r="D303" t="str">
            <v>空气压水泵</v>
          </cell>
          <cell r="E303" t="str">
            <v>QSK50-40</v>
          </cell>
        </row>
        <row r="303">
          <cell r="G303" t="str">
            <v>个</v>
          </cell>
          <cell r="H303">
            <v>1</v>
          </cell>
          <cell r="I303" t="str">
            <v>通用设备</v>
          </cell>
          <cell r="J303" t="str">
            <v>16</v>
          </cell>
          <cell r="K303" t="str">
            <v>1998-11-25</v>
          </cell>
          <cell r="L303">
            <v>100</v>
          </cell>
          <cell r="M303">
            <v>100</v>
          </cell>
          <cell r="N303">
            <v>0</v>
          </cell>
        </row>
        <row r="304">
          <cell r="C304" t="str">
            <v>43233400B040002</v>
          </cell>
          <cell r="D304" t="str">
            <v>空气压水泵</v>
          </cell>
          <cell r="E304" t="str">
            <v>QSK50-40</v>
          </cell>
        </row>
        <row r="304">
          <cell r="G304" t="str">
            <v>个</v>
          </cell>
          <cell r="H304">
            <v>1</v>
          </cell>
          <cell r="I304" t="str">
            <v>通用设备</v>
          </cell>
          <cell r="J304" t="str">
            <v>16</v>
          </cell>
          <cell r="K304" t="str">
            <v>1998-11-25</v>
          </cell>
          <cell r="L304">
            <v>100</v>
          </cell>
          <cell r="M304">
            <v>100</v>
          </cell>
          <cell r="N304">
            <v>0</v>
          </cell>
        </row>
        <row r="305">
          <cell r="C305" t="str">
            <v>43233400B040003</v>
          </cell>
          <cell r="D305" t="str">
            <v>空气压水泵</v>
          </cell>
          <cell r="E305" t="str">
            <v>QSK50-40</v>
          </cell>
        </row>
        <row r="305">
          <cell r="G305" t="str">
            <v>个</v>
          </cell>
          <cell r="H305">
            <v>1</v>
          </cell>
          <cell r="I305" t="str">
            <v>通用设备</v>
          </cell>
          <cell r="J305" t="str">
            <v>16</v>
          </cell>
          <cell r="K305" t="str">
            <v>1998-11-25</v>
          </cell>
          <cell r="L305">
            <v>100</v>
          </cell>
          <cell r="M305">
            <v>100</v>
          </cell>
          <cell r="N305">
            <v>0</v>
          </cell>
        </row>
        <row r="306">
          <cell r="C306" t="str">
            <v>43233400B020009</v>
          </cell>
          <cell r="D306" t="str">
            <v>空气炮</v>
          </cell>
          <cell r="E306" t="str">
            <v>PGQ-160-500</v>
          </cell>
        </row>
        <row r="306">
          <cell r="G306" t="str">
            <v>个</v>
          </cell>
          <cell r="H306">
            <v>1</v>
          </cell>
          <cell r="I306" t="str">
            <v>通用设备</v>
          </cell>
          <cell r="J306" t="str">
            <v>16</v>
          </cell>
          <cell r="K306" t="str">
            <v>1998-11-25</v>
          </cell>
          <cell r="L306">
            <v>200</v>
          </cell>
          <cell r="M306">
            <v>200</v>
          </cell>
          <cell r="N306">
            <v>0</v>
          </cell>
        </row>
        <row r="307">
          <cell r="C307" t="str">
            <v>43233400B020056</v>
          </cell>
          <cell r="D307" t="str">
            <v>空气炮</v>
          </cell>
          <cell r="E307" t="str">
            <v>PGQ-160-500</v>
          </cell>
        </row>
        <row r="307">
          <cell r="G307" t="str">
            <v>个</v>
          </cell>
          <cell r="H307">
            <v>1</v>
          </cell>
          <cell r="I307" t="str">
            <v>通用设备</v>
          </cell>
          <cell r="J307" t="str">
            <v>16</v>
          </cell>
          <cell r="K307" t="str">
            <v>1998-11-25</v>
          </cell>
          <cell r="L307">
            <v>200</v>
          </cell>
          <cell r="M307">
            <v>200</v>
          </cell>
          <cell r="N307">
            <v>0</v>
          </cell>
        </row>
        <row r="308">
          <cell r="C308" t="str">
            <v>43233400B020057</v>
          </cell>
          <cell r="D308" t="str">
            <v>空气炮</v>
          </cell>
          <cell r="E308" t="str">
            <v>PGQ-160-500</v>
          </cell>
        </row>
        <row r="308">
          <cell r="G308" t="str">
            <v>个</v>
          </cell>
          <cell r="H308">
            <v>1</v>
          </cell>
          <cell r="I308" t="str">
            <v>通用设备</v>
          </cell>
          <cell r="J308" t="str">
            <v>16</v>
          </cell>
          <cell r="K308" t="str">
            <v>1998-11-25</v>
          </cell>
          <cell r="L308">
            <v>200</v>
          </cell>
          <cell r="M308">
            <v>200</v>
          </cell>
          <cell r="N308">
            <v>0</v>
          </cell>
        </row>
        <row r="309">
          <cell r="C309" t="str">
            <v>43233400B020058</v>
          </cell>
          <cell r="D309" t="str">
            <v>空气炮</v>
          </cell>
          <cell r="E309" t="str">
            <v>PGQ-160-500</v>
          </cell>
        </row>
        <row r="309">
          <cell r="G309" t="str">
            <v>个</v>
          </cell>
          <cell r="H309">
            <v>1</v>
          </cell>
          <cell r="I309" t="str">
            <v>通用设备</v>
          </cell>
          <cell r="J309" t="str">
            <v>16</v>
          </cell>
          <cell r="K309" t="str">
            <v>1998-11-25</v>
          </cell>
          <cell r="L309">
            <v>200</v>
          </cell>
          <cell r="M309">
            <v>200</v>
          </cell>
          <cell r="N309">
            <v>0</v>
          </cell>
        </row>
        <row r="310">
          <cell r="C310" t="str">
            <v>43233400B020059</v>
          </cell>
          <cell r="D310" t="str">
            <v>空气炮</v>
          </cell>
          <cell r="E310" t="str">
            <v>PGQ-160-500</v>
          </cell>
        </row>
        <row r="310">
          <cell r="G310" t="str">
            <v>个</v>
          </cell>
          <cell r="H310">
            <v>1</v>
          </cell>
          <cell r="I310" t="str">
            <v>通用设备</v>
          </cell>
          <cell r="J310" t="str">
            <v>16</v>
          </cell>
          <cell r="K310" t="str">
            <v>1998-11-25</v>
          </cell>
          <cell r="L310">
            <v>200</v>
          </cell>
          <cell r="M310">
            <v>200</v>
          </cell>
          <cell r="N310">
            <v>0</v>
          </cell>
        </row>
        <row r="311">
          <cell r="C311" t="str">
            <v>43233400B020060</v>
          </cell>
          <cell r="D311" t="str">
            <v>空气炮</v>
          </cell>
          <cell r="E311" t="str">
            <v>PGQ-160-500</v>
          </cell>
        </row>
        <row r="311">
          <cell r="G311" t="str">
            <v>个</v>
          </cell>
          <cell r="H311">
            <v>1</v>
          </cell>
          <cell r="I311" t="str">
            <v>通用设备</v>
          </cell>
          <cell r="J311" t="str">
            <v>16</v>
          </cell>
          <cell r="K311" t="str">
            <v>1998-11-25</v>
          </cell>
          <cell r="L311">
            <v>200</v>
          </cell>
          <cell r="M311">
            <v>200</v>
          </cell>
          <cell r="N311">
            <v>0</v>
          </cell>
        </row>
        <row r="312">
          <cell r="C312" t="str">
            <v>43233400B020061</v>
          </cell>
          <cell r="D312" t="str">
            <v>空气炮</v>
          </cell>
          <cell r="E312" t="str">
            <v>PGQ-160-500</v>
          </cell>
        </row>
        <row r="312">
          <cell r="G312" t="str">
            <v>个</v>
          </cell>
          <cell r="H312">
            <v>1</v>
          </cell>
          <cell r="I312" t="str">
            <v>通用设备</v>
          </cell>
          <cell r="J312" t="str">
            <v>16</v>
          </cell>
          <cell r="K312" t="str">
            <v>1998-11-25</v>
          </cell>
          <cell r="L312">
            <v>200</v>
          </cell>
          <cell r="M312">
            <v>200</v>
          </cell>
          <cell r="N312">
            <v>0</v>
          </cell>
        </row>
        <row r="313">
          <cell r="C313" t="str">
            <v>43233400B020062</v>
          </cell>
          <cell r="D313" t="str">
            <v>空气炮</v>
          </cell>
          <cell r="E313" t="str">
            <v>PGQ-160-500</v>
          </cell>
        </row>
        <row r="313">
          <cell r="G313" t="str">
            <v>个</v>
          </cell>
          <cell r="H313">
            <v>1</v>
          </cell>
          <cell r="I313" t="str">
            <v>通用设备</v>
          </cell>
          <cell r="J313" t="str">
            <v>16</v>
          </cell>
          <cell r="K313" t="str">
            <v>1998-11-25</v>
          </cell>
          <cell r="L313">
            <v>200</v>
          </cell>
          <cell r="M313">
            <v>200</v>
          </cell>
          <cell r="N313">
            <v>0</v>
          </cell>
        </row>
        <row r="314">
          <cell r="C314" t="str">
            <v>43233400B020063</v>
          </cell>
          <cell r="D314" t="str">
            <v>空气炮</v>
          </cell>
          <cell r="E314" t="str">
            <v>PGQ-160-500</v>
          </cell>
        </row>
        <row r="314">
          <cell r="G314" t="str">
            <v>个</v>
          </cell>
          <cell r="H314">
            <v>1</v>
          </cell>
          <cell r="I314" t="str">
            <v>通用设备</v>
          </cell>
          <cell r="J314" t="str">
            <v>16</v>
          </cell>
          <cell r="K314" t="str">
            <v>1998-11-25</v>
          </cell>
          <cell r="L314">
            <v>200</v>
          </cell>
          <cell r="M314">
            <v>200</v>
          </cell>
          <cell r="N314">
            <v>0</v>
          </cell>
        </row>
        <row r="315">
          <cell r="C315" t="str">
            <v>43233400B020064</v>
          </cell>
          <cell r="D315" t="str">
            <v>空气炮</v>
          </cell>
          <cell r="E315" t="str">
            <v>PGQ-160-500</v>
          </cell>
        </row>
        <row r="315">
          <cell r="G315" t="str">
            <v>个</v>
          </cell>
          <cell r="H315">
            <v>1</v>
          </cell>
          <cell r="I315" t="str">
            <v>通用设备</v>
          </cell>
          <cell r="J315" t="str">
            <v>16</v>
          </cell>
          <cell r="K315" t="str">
            <v>1998-11-25</v>
          </cell>
          <cell r="L315">
            <v>200</v>
          </cell>
          <cell r="M315">
            <v>200</v>
          </cell>
          <cell r="N315">
            <v>0</v>
          </cell>
        </row>
        <row r="316">
          <cell r="C316" t="str">
            <v>43233400B020065</v>
          </cell>
          <cell r="D316" t="str">
            <v>空气炮</v>
          </cell>
          <cell r="E316" t="str">
            <v>PGQ-160-500</v>
          </cell>
        </row>
        <row r="316">
          <cell r="G316" t="str">
            <v>个</v>
          </cell>
          <cell r="H316">
            <v>1</v>
          </cell>
          <cell r="I316" t="str">
            <v>通用设备</v>
          </cell>
          <cell r="J316" t="str">
            <v>16</v>
          </cell>
          <cell r="K316" t="str">
            <v>1998-11-25</v>
          </cell>
          <cell r="L316">
            <v>200</v>
          </cell>
          <cell r="M316">
            <v>200</v>
          </cell>
          <cell r="N316">
            <v>0</v>
          </cell>
        </row>
        <row r="317">
          <cell r="C317" t="str">
            <v>43233400B020066</v>
          </cell>
          <cell r="D317" t="str">
            <v>空气炮</v>
          </cell>
          <cell r="E317" t="str">
            <v>PGQ-160-500</v>
          </cell>
        </row>
        <row r="317">
          <cell r="G317" t="str">
            <v>个</v>
          </cell>
          <cell r="H317">
            <v>1</v>
          </cell>
          <cell r="I317" t="str">
            <v>通用设备</v>
          </cell>
          <cell r="J317" t="str">
            <v>16</v>
          </cell>
          <cell r="K317" t="str">
            <v>1998-11-25</v>
          </cell>
          <cell r="L317">
            <v>200</v>
          </cell>
          <cell r="M317">
            <v>200</v>
          </cell>
          <cell r="N317">
            <v>0</v>
          </cell>
        </row>
        <row r="318">
          <cell r="C318" t="str">
            <v>43233400B020067</v>
          </cell>
          <cell r="D318" t="str">
            <v>空气炮</v>
          </cell>
          <cell r="E318" t="str">
            <v>PGQ-160-500</v>
          </cell>
        </row>
        <row r="318">
          <cell r="G318" t="str">
            <v>个</v>
          </cell>
          <cell r="H318">
            <v>1</v>
          </cell>
          <cell r="I318" t="str">
            <v>通用设备</v>
          </cell>
          <cell r="J318" t="str">
            <v>16</v>
          </cell>
          <cell r="K318" t="str">
            <v>1998-11-25</v>
          </cell>
          <cell r="L318">
            <v>200</v>
          </cell>
          <cell r="M318">
            <v>200</v>
          </cell>
          <cell r="N318">
            <v>0</v>
          </cell>
        </row>
        <row r="319">
          <cell r="C319" t="str">
            <v>43233400B020068</v>
          </cell>
          <cell r="D319" t="str">
            <v>空气炮</v>
          </cell>
          <cell r="E319" t="str">
            <v>PGQ-160-500</v>
          </cell>
        </row>
        <row r="319">
          <cell r="G319" t="str">
            <v>个</v>
          </cell>
          <cell r="H319">
            <v>1</v>
          </cell>
          <cell r="I319" t="str">
            <v>通用设备</v>
          </cell>
          <cell r="J319" t="str">
            <v>16</v>
          </cell>
          <cell r="K319" t="str">
            <v>1998-11-25</v>
          </cell>
          <cell r="L319">
            <v>200</v>
          </cell>
          <cell r="M319">
            <v>200</v>
          </cell>
          <cell r="N319">
            <v>0</v>
          </cell>
        </row>
        <row r="320">
          <cell r="C320" t="str">
            <v>43233400B020069</v>
          </cell>
          <cell r="D320" t="str">
            <v>空气炮</v>
          </cell>
          <cell r="E320" t="str">
            <v>PGQ-160-500</v>
          </cell>
        </row>
        <row r="320">
          <cell r="G320" t="str">
            <v>个</v>
          </cell>
          <cell r="H320">
            <v>1</v>
          </cell>
          <cell r="I320" t="str">
            <v>通用设备</v>
          </cell>
          <cell r="J320" t="str">
            <v>16</v>
          </cell>
          <cell r="K320" t="str">
            <v>1998-11-25</v>
          </cell>
          <cell r="L320">
            <v>200</v>
          </cell>
          <cell r="M320">
            <v>200</v>
          </cell>
          <cell r="N320">
            <v>0</v>
          </cell>
        </row>
        <row r="321">
          <cell r="C321" t="str">
            <v>43233400B020070</v>
          </cell>
          <cell r="D321" t="str">
            <v>空气炮</v>
          </cell>
          <cell r="E321" t="str">
            <v>PGQ-160-500</v>
          </cell>
        </row>
        <row r="321">
          <cell r="G321" t="str">
            <v>个</v>
          </cell>
          <cell r="H321">
            <v>1</v>
          </cell>
          <cell r="I321" t="str">
            <v>通用设备</v>
          </cell>
          <cell r="J321" t="str">
            <v>16</v>
          </cell>
          <cell r="K321" t="str">
            <v>1998-11-25</v>
          </cell>
          <cell r="L321">
            <v>200</v>
          </cell>
          <cell r="M321">
            <v>200</v>
          </cell>
          <cell r="N321">
            <v>0</v>
          </cell>
        </row>
        <row r="322">
          <cell r="C322" t="str">
            <v>43233400B020071</v>
          </cell>
          <cell r="D322" t="str">
            <v>空气炮</v>
          </cell>
          <cell r="E322" t="str">
            <v>PGQ-160-500</v>
          </cell>
        </row>
        <row r="322">
          <cell r="G322" t="str">
            <v>个</v>
          </cell>
          <cell r="H322">
            <v>1</v>
          </cell>
          <cell r="I322" t="str">
            <v>通用设备</v>
          </cell>
          <cell r="J322" t="str">
            <v>16</v>
          </cell>
          <cell r="K322" t="str">
            <v>1998-11-25</v>
          </cell>
          <cell r="L322">
            <v>200</v>
          </cell>
          <cell r="M322">
            <v>200</v>
          </cell>
          <cell r="N322">
            <v>0</v>
          </cell>
        </row>
        <row r="323">
          <cell r="C323" t="str">
            <v>43233400B020072</v>
          </cell>
          <cell r="D323" t="str">
            <v>空气炮</v>
          </cell>
          <cell r="E323" t="str">
            <v>PGQ-160-500</v>
          </cell>
        </row>
        <row r="323">
          <cell r="G323" t="str">
            <v>个</v>
          </cell>
          <cell r="H323">
            <v>1</v>
          </cell>
          <cell r="I323" t="str">
            <v>通用设备</v>
          </cell>
          <cell r="J323" t="str">
            <v>16</v>
          </cell>
          <cell r="K323" t="str">
            <v>1998-11-25</v>
          </cell>
          <cell r="L323">
            <v>200</v>
          </cell>
          <cell r="M323">
            <v>200</v>
          </cell>
          <cell r="N323">
            <v>0</v>
          </cell>
        </row>
        <row r="324">
          <cell r="C324" t="str">
            <v>43233400B020001</v>
          </cell>
          <cell r="D324" t="str">
            <v>空气炮</v>
          </cell>
          <cell r="E324" t="str">
            <v>PGQ-160-500</v>
          </cell>
        </row>
        <row r="324">
          <cell r="G324" t="str">
            <v>个</v>
          </cell>
          <cell r="H324">
            <v>1</v>
          </cell>
          <cell r="I324" t="str">
            <v>通用设备</v>
          </cell>
          <cell r="J324" t="str">
            <v>16</v>
          </cell>
          <cell r="K324" t="str">
            <v>1998-11-25</v>
          </cell>
          <cell r="L324">
            <v>200</v>
          </cell>
          <cell r="M324">
            <v>200</v>
          </cell>
          <cell r="N324">
            <v>0</v>
          </cell>
        </row>
        <row r="325">
          <cell r="C325" t="str">
            <v>43233400B020002</v>
          </cell>
          <cell r="D325" t="str">
            <v>空气炮</v>
          </cell>
          <cell r="E325" t="str">
            <v>PGQ-160-500</v>
          </cell>
        </row>
        <row r="325">
          <cell r="G325" t="str">
            <v>个</v>
          </cell>
          <cell r="H325">
            <v>1</v>
          </cell>
          <cell r="I325" t="str">
            <v>通用设备</v>
          </cell>
          <cell r="J325" t="str">
            <v>16</v>
          </cell>
          <cell r="K325" t="str">
            <v>1998-11-25</v>
          </cell>
          <cell r="L325">
            <v>200</v>
          </cell>
          <cell r="M325">
            <v>200</v>
          </cell>
          <cell r="N325">
            <v>0</v>
          </cell>
        </row>
        <row r="326">
          <cell r="C326" t="str">
            <v>43233400B020003</v>
          </cell>
          <cell r="D326" t="str">
            <v>空气炮</v>
          </cell>
          <cell r="E326" t="str">
            <v>PGQ-160-500</v>
          </cell>
        </row>
        <row r="326">
          <cell r="G326" t="str">
            <v>个</v>
          </cell>
          <cell r="H326">
            <v>1</v>
          </cell>
          <cell r="I326" t="str">
            <v>通用设备</v>
          </cell>
          <cell r="J326" t="str">
            <v>16</v>
          </cell>
          <cell r="K326" t="str">
            <v>1998-11-25</v>
          </cell>
          <cell r="L326">
            <v>200</v>
          </cell>
          <cell r="M326">
            <v>200</v>
          </cell>
          <cell r="N326">
            <v>0</v>
          </cell>
        </row>
        <row r="327">
          <cell r="C327" t="str">
            <v>43233400B020004</v>
          </cell>
          <cell r="D327" t="str">
            <v>空气炮</v>
          </cell>
          <cell r="E327" t="str">
            <v>PGQ-160-500</v>
          </cell>
        </row>
        <row r="327">
          <cell r="G327" t="str">
            <v>个</v>
          </cell>
          <cell r="H327">
            <v>1</v>
          </cell>
          <cell r="I327" t="str">
            <v>通用设备</v>
          </cell>
          <cell r="J327" t="str">
            <v>16</v>
          </cell>
          <cell r="K327" t="str">
            <v>1998-11-25</v>
          </cell>
          <cell r="L327">
            <v>200</v>
          </cell>
          <cell r="M327">
            <v>200</v>
          </cell>
          <cell r="N327">
            <v>0</v>
          </cell>
        </row>
        <row r="328">
          <cell r="C328" t="str">
            <v>43233400B020005</v>
          </cell>
          <cell r="D328" t="str">
            <v>空气炮</v>
          </cell>
          <cell r="E328" t="str">
            <v>PGQ-160-500</v>
          </cell>
        </row>
        <row r="328">
          <cell r="G328" t="str">
            <v>个</v>
          </cell>
          <cell r="H328">
            <v>1</v>
          </cell>
          <cell r="I328" t="str">
            <v>通用设备</v>
          </cell>
          <cell r="J328" t="str">
            <v>16</v>
          </cell>
          <cell r="K328" t="str">
            <v>1998-11-25</v>
          </cell>
          <cell r="L328">
            <v>200</v>
          </cell>
          <cell r="M328">
            <v>200</v>
          </cell>
          <cell r="N328">
            <v>0</v>
          </cell>
        </row>
        <row r="329">
          <cell r="C329" t="str">
            <v>43233400B020006</v>
          </cell>
          <cell r="D329" t="str">
            <v>空气炮</v>
          </cell>
          <cell r="E329" t="str">
            <v>PGQ-160-500</v>
          </cell>
        </row>
        <row r="329">
          <cell r="G329" t="str">
            <v>个</v>
          </cell>
          <cell r="H329">
            <v>1</v>
          </cell>
          <cell r="I329" t="str">
            <v>通用设备</v>
          </cell>
          <cell r="J329" t="str">
            <v>16</v>
          </cell>
          <cell r="K329" t="str">
            <v>1998-11-25</v>
          </cell>
          <cell r="L329">
            <v>200</v>
          </cell>
          <cell r="M329">
            <v>200</v>
          </cell>
          <cell r="N329">
            <v>0</v>
          </cell>
        </row>
        <row r="330">
          <cell r="C330" t="str">
            <v>43233400B020007</v>
          </cell>
          <cell r="D330" t="str">
            <v>空气炮</v>
          </cell>
          <cell r="E330" t="str">
            <v>PGQ-160-500</v>
          </cell>
        </row>
        <row r="330">
          <cell r="G330" t="str">
            <v>个</v>
          </cell>
          <cell r="H330">
            <v>1</v>
          </cell>
          <cell r="I330" t="str">
            <v>通用设备</v>
          </cell>
          <cell r="J330" t="str">
            <v>16</v>
          </cell>
          <cell r="K330" t="str">
            <v>1998-11-25</v>
          </cell>
          <cell r="L330">
            <v>200</v>
          </cell>
          <cell r="M330">
            <v>200</v>
          </cell>
          <cell r="N330">
            <v>0</v>
          </cell>
        </row>
        <row r="331">
          <cell r="C331" t="str">
            <v>43233400B020008</v>
          </cell>
          <cell r="D331" t="str">
            <v>空气炮</v>
          </cell>
          <cell r="E331" t="str">
            <v>PGQ-160-500</v>
          </cell>
        </row>
        <row r="331">
          <cell r="G331" t="str">
            <v>个</v>
          </cell>
          <cell r="H331">
            <v>1</v>
          </cell>
          <cell r="I331" t="str">
            <v>通用设备</v>
          </cell>
          <cell r="J331" t="str">
            <v>16</v>
          </cell>
          <cell r="K331" t="str">
            <v>1998-11-25</v>
          </cell>
          <cell r="L331">
            <v>200</v>
          </cell>
          <cell r="M331">
            <v>200</v>
          </cell>
          <cell r="N331">
            <v>0</v>
          </cell>
        </row>
        <row r="332">
          <cell r="C332" t="str">
            <v>43233400B020011</v>
          </cell>
          <cell r="D332" t="str">
            <v>空气炮</v>
          </cell>
          <cell r="E332" t="str">
            <v>PGQ-160-500</v>
          </cell>
        </row>
        <row r="332">
          <cell r="G332" t="str">
            <v>个</v>
          </cell>
          <cell r="H332">
            <v>1</v>
          </cell>
          <cell r="I332" t="str">
            <v>通用设备</v>
          </cell>
          <cell r="J332" t="str">
            <v>16</v>
          </cell>
          <cell r="K332" t="str">
            <v>1998-11-25</v>
          </cell>
          <cell r="L332">
            <v>200</v>
          </cell>
          <cell r="M332">
            <v>200</v>
          </cell>
          <cell r="N332">
            <v>0</v>
          </cell>
        </row>
        <row r="333">
          <cell r="C333" t="str">
            <v>43233400B020012</v>
          </cell>
          <cell r="D333" t="str">
            <v>空气炮</v>
          </cell>
          <cell r="E333" t="str">
            <v>PGQ-160-500</v>
          </cell>
        </row>
        <row r="333">
          <cell r="G333" t="str">
            <v>个</v>
          </cell>
          <cell r="H333">
            <v>1</v>
          </cell>
          <cell r="I333" t="str">
            <v>通用设备</v>
          </cell>
          <cell r="J333" t="str">
            <v>16</v>
          </cell>
          <cell r="K333" t="str">
            <v>1998-11-25</v>
          </cell>
          <cell r="L333">
            <v>200</v>
          </cell>
          <cell r="M333">
            <v>200</v>
          </cell>
          <cell r="N333">
            <v>0</v>
          </cell>
        </row>
        <row r="334">
          <cell r="C334" t="str">
            <v>43233400B020013</v>
          </cell>
          <cell r="D334" t="str">
            <v>空气炮</v>
          </cell>
          <cell r="E334" t="str">
            <v>PGQ-160-500</v>
          </cell>
        </row>
        <row r="334">
          <cell r="G334" t="str">
            <v>个</v>
          </cell>
          <cell r="H334">
            <v>1</v>
          </cell>
          <cell r="I334" t="str">
            <v>通用设备</v>
          </cell>
          <cell r="J334" t="str">
            <v>16</v>
          </cell>
          <cell r="K334" t="str">
            <v>1998-11-25</v>
          </cell>
          <cell r="L334">
            <v>200</v>
          </cell>
          <cell r="M334">
            <v>200</v>
          </cell>
          <cell r="N334">
            <v>0</v>
          </cell>
        </row>
        <row r="335">
          <cell r="C335" t="str">
            <v>43233400B020014</v>
          </cell>
          <cell r="D335" t="str">
            <v>空气炮</v>
          </cell>
          <cell r="E335" t="str">
            <v>PGQ-160-500</v>
          </cell>
        </row>
        <row r="335">
          <cell r="G335" t="str">
            <v>个</v>
          </cell>
          <cell r="H335">
            <v>1</v>
          </cell>
          <cell r="I335" t="str">
            <v>通用设备</v>
          </cell>
          <cell r="J335" t="str">
            <v>16</v>
          </cell>
          <cell r="K335" t="str">
            <v>1998-11-25</v>
          </cell>
          <cell r="L335">
            <v>200</v>
          </cell>
          <cell r="M335">
            <v>200</v>
          </cell>
          <cell r="N335">
            <v>0</v>
          </cell>
        </row>
        <row r="336">
          <cell r="C336" t="str">
            <v>43233400B020015</v>
          </cell>
          <cell r="D336" t="str">
            <v>空气炮</v>
          </cell>
          <cell r="E336" t="str">
            <v>PGQ-160-500</v>
          </cell>
        </row>
        <row r="336">
          <cell r="G336" t="str">
            <v>个</v>
          </cell>
          <cell r="H336">
            <v>1</v>
          </cell>
          <cell r="I336" t="str">
            <v>通用设备</v>
          </cell>
          <cell r="J336" t="str">
            <v>16</v>
          </cell>
          <cell r="K336" t="str">
            <v>1998-11-25</v>
          </cell>
          <cell r="L336">
            <v>200</v>
          </cell>
          <cell r="M336">
            <v>200</v>
          </cell>
          <cell r="N336">
            <v>0</v>
          </cell>
        </row>
        <row r="337">
          <cell r="C337" t="str">
            <v>43233400B020016</v>
          </cell>
          <cell r="D337" t="str">
            <v>空气炮</v>
          </cell>
          <cell r="E337" t="str">
            <v>PGQ-160-500</v>
          </cell>
        </row>
        <row r="337">
          <cell r="G337" t="str">
            <v>个</v>
          </cell>
          <cell r="H337">
            <v>1</v>
          </cell>
          <cell r="I337" t="str">
            <v>通用设备</v>
          </cell>
          <cell r="J337" t="str">
            <v>16</v>
          </cell>
          <cell r="K337" t="str">
            <v>1998-11-25</v>
          </cell>
          <cell r="L337">
            <v>200</v>
          </cell>
          <cell r="M337">
            <v>200</v>
          </cell>
          <cell r="N337">
            <v>0</v>
          </cell>
        </row>
        <row r="338">
          <cell r="C338" t="str">
            <v>43233400B020017</v>
          </cell>
          <cell r="D338" t="str">
            <v>空气炮</v>
          </cell>
          <cell r="E338" t="str">
            <v>PGQ-160-500</v>
          </cell>
        </row>
        <row r="338">
          <cell r="G338" t="str">
            <v>个</v>
          </cell>
          <cell r="H338">
            <v>1</v>
          </cell>
          <cell r="I338" t="str">
            <v>通用设备</v>
          </cell>
          <cell r="J338" t="str">
            <v>16</v>
          </cell>
          <cell r="K338" t="str">
            <v>1998-11-25</v>
          </cell>
          <cell r="L338">
            <v>200</v>
          </cell>
          <cell r="M338">
            <v>200</v>
          </cell>
          <cell r="N338">
            <v>0</v>
          </cell>
        </row>
        <row r="339">
          <cell r="C339" t="str">
            <v>43233400B020018</v>
          </cell>
          <cell r="D339" t="str">
            <v>空气炮</v>
          </cell>
          <cell r="E339" t="str">
            <v>PGQ-160-500</v>
          </cell>
        </row>
        <row r="339">
          <cell r="G339" t="str">
            <v>个</v>
          </cell>
          <cell r="H339">
            <v>1</v>
          </cell>
          <cell r="I339" t="str">
            <v>通用设备</v>
          </cell>
          <cell r="J339" t="str">
            <v>16</v>
          </cell>
          <cell r="K339" t="str">
            <v>1998-11-25</v>
          </cell>
          <cell r="L339">
            <v>200</v>
          </cell>
          <cell r="M339">
            <v>200</v>
          </cell>
          <cell r="N339">
            <v>0</v>
          </cell>
        </row>
        <row r="340">
          <cell r="C340" t="str">
            <v>43233400B020019</v>
          </cell>
          <cell r="D340" t="str">
            <v>空气炮</v>
          </cell>
          <cell r="E340" t="str">
            <v>PGQ-160-500</v>
          </cell>
        </row>
        <row r="340">
          <cell r="G340" t="str">
            <v>个</v>
          </cell>
          <cell r="H340">
            <v>1</v>
          </cell>
          <cell r="I340" t="str">
            <v>通用设备</v>
          </cell>
          <cell r="J340" t="str">
            <v>16</v>
          </cell>
          <cell r="K340" t="str">
            <v>1998-11-25</v>
          </cell>
          <cell r="L340">
            <v>200</v>
          </cell>
          <cell r="M340">
            <v>200</v>
          </cell>
          <cell r="N340">
            <v>0</v>
          </cell>
        </row>
        <row r="341">
          <cell r="C341" t="str">
            <v>43233400B020020</v>
          </cell>
          <cell r="D341" t="str">
            <v>空气炮</v>
          </cell>
          <cell r="E341" t="str">
            <v>PGQ-160-500</v>
          </cell>
        </row>
        <row r="341">
          <cell r="G341" t="str">
            <v>个</v>
          </cell>
          <cell r="H341">
            <v>1</v>
          </cell>
          <cell r="I341" t="str">
            <v>通用设备</v>
          </cell>
          <cell r="J341" t="str">
            <v>16</v>
          </cell>
          <cell r="K341" t="str">
            <v>1998-11-25</v>
          </cell>
          <cell r="L341">
            <v>200</v>
          </cell>
          <cell r="M341">
            <v>200</v>
          </cell>
          <cell r="N341">
            <v>0</v>
          </cell>
        </row>
        <row r="342">
          <cell r="C342" t="str">
            <v>43233400B020021</v>
          </cell>
          <cell r="D342" t="str">
            <v>空气炮</v>
          </cell>
          <cell r="E342" t="str">
            <v>PGQ-160-500</v>
          </cell>
        </row>
        <row r="342">
          <cell r="G342" t="str">
            <v>个</v>
          </cell>
          <cell r="H342">
            <v>1</v>
          </cell>
          <cell r="I342" t="str">
            <v>通用设备</v>
          </cell>
          <cell r="J342" t="str">
            <v>16</v>
          </cell>
          <cell r="K342" t="str">
            <v>1998-11-25</v>
          </cell>
          <cell r="L342">
            <v>200</v>
          </cell>
          <cell r="M342">
            <v>200</v>
          </cell>
          <cell r="N342">
            <v>0</v>
          </cell>
        </row>
        <row r="343">
          <cell r="C343" t="str">
            <v>43233400B020022</v>
          </cell>
          <cell r="D343" t="str">
            <v>空气炮</v>
          </cell>
          <cell r="E343" t="str">
            <v>PGQ-160-500</v>
          </cell>
        </row>
        <row r="343">
          <cell r="G343" t="str">
            <v>个</v>
          </cell>
          <cell r="H343">
            <v>1</v>
          </cell>
          <cell r="I343" t="str">
            <v>通用设备</v>
          </cell>
          <cell r="J343" t="str">
            <v>16</v>
          </cell>
          <cell r="K343" t="str">
            <v>1998-11-25</v>
          </cell>
          <cell r="L343">
            <v>200</v>
          </cell>
          <cell r="M343">
            <v>200</v>
          </cell>
          <cell r="N343">
            <v>0</v>
          </cell>
        </row>
        <row r="344">
          <cell r="C344" t="str">
            <v>43233400B020023</v>
          </cell>
          <cell r="D344" t="str">
            <v>空气炮</v>
          </cell>
          <cell r="E344" t="str">
            <v>PGQ-160-500</v>
          </cell>
        </row>
        <row r="344">
          <cell r="G344" t="str">
            <v>个</v>
          </cell>
          <cell r="H344">
            <v>1</v>
          </cell>
          <cell r="I344" t="str">
            <v>通用设备</v>
          </cell>
          <cell r="J344" t="str">
            <v>16</v>
          </cell>
          <cell r="K344" t="str">
            <v>1998-11-25</v>
          </cell>
          <cell r="L344">
            <v>200</v>
          </cell>
          <cell r="M344">
            <v>200</v>
          </cell>
          <cell r="N344">
            <v>0</v>
          </cell>
        </row>
        <row r="345">
          <cell r="C345" t="str">
            <v>43233400B020024</v>
          </cell>
          <cell r="D345" t="str">
            <v>空气炮</v>
          </cell>
          <cell r="E345" t="str">
            <v>PGQ-160-500</v>
          </cell>
        </row>
        <row r="345">
          <cell r="G345" t="str">
            <v>个</v>
          </cell>
          <cell r="H345">
            <v>1</v>
          </cell>
          <cell r="I345" t="str">
            <v>通用设备</v>
          </cell>
          <cell r="J345" t="str">
            <v>16</v>
          </cell>
          <cell r="K345" t="str">
            <v>1998-11-25</v>
          </cell>
          <cell r="L345">
            <v>200</v>
          </cell>
          <cell r="M345">
            <v>200</v>
          </cell>
          <cell r="N345">
            <v>0</v>
          </cell>
        </row>
        <row r="346">
          <cell r="C346" t="str">
            <v>43233400B020025</v>
          </cell>
          <cell r="D346" t="str">
            <v>空气炮</v>
          </cell>
          <cell r="E346" t="str">
            <v>PGQ-160-500</v>
          </cell>
        </row>
        <row r="346">
          <cell r="G346" t="str">
            <v>个</v>
          </cell>
          <cell r="H346">
            <v>1</v>
          </cell>
          <cell r="I346" t="str">
            <v>通用设备</v>
          </cell>
          <cell r="J346" t="str">
            <v>16</v>
          </cell>
          <cell r="K346" t="str">
            <v>1998-11-25</v>
          </cell>
          <cell r="L346">
            <v>200</v>
          </cell>
          <cell r="M346">
            <v>200</v>
          </cell>
          <cell r="N346">
            <v>0</v>
          </cell>
        </row>
        <row r="347">
          <cell r="C347" t="str">
            <v>43233400B020026</v>
          </cell>
          <cell r="D347" t="str">
            <v>空气炮</v>
          </cell>
          <cell r="E347" t="str">
            <v>PGQ-160-500</v>
          </cell>
        </row>
        <row r="347">
          <cell r="G347" t="str">
            <v>个</v>
          </cell>
          <cell r="H347">
            <v>1</v>
          </cell>
          <cell r="I347" t="str">
            <v>通用设备</v>
          </cell>
          <cell r="J347" t="str">
            <v>16</v>
          </cell>
          <cell r="K347" t="str">
            <v>1998-11-25</v>
          </cell>
          <cell r="L347">
            <v>200</v>
          </cell>
          <cell r="M347">
            <v>200</v>
          </cell>
          <cell r="N347">
            <v>0</v>
          </cell>
        </row>
        <row r="348">
          <cell r="C348" t="str">
            <v>43233400B020027</v>
          </cell>
          <cell r="D348" t="str">
            <v>空气炮</v>
          </cell>
          <cell r="E348" t="str">
            <v>PGQ-160-500</v>
          </cell>
        </row>
        <row r="348">
          <cell r="G348" t="str">
            <v>个</v>
          </cell>
          <cell r="H348">
            <v>1</v>
          </cell>
          <cell r="I348" t="str">
            <v>通用设备</v>
          </cell>
          <cell r="J348" t="str">
            <v>16</v>
          </cell>
          <cell r="K348" t="str">
            <v>1998-11-25</v>
          </cell>
          <cell r="L348">
            <v>200</v>
          </cell>
          <cell r="M348">
            <v>200</v>
          </cell>
          <cell r="N348">
            <v>0</v>
          </cell>
        </row>
        <row r="349">
          <cell r="C349" t="str">
            <v>43233400B020028</v>
          </cell>
          <cell r="D349" t="str">
            <v>空气炮</v>
          </cell>
          <cell r="E349" t="str">
            <v>PGQ-160-500</v>
          </cell>
        </row>
        <row r="349">
          <cell r="G349" t="str">
            <v>个</v>
          </cell>
          <cell r="H349">
            <v>1</v>
          </cell>
          <cell r="I349" t="str">
            <v>通用设备</v>
          </cell>
          <cell r="J349" t="str">
            <v>16</v>
          </cell>
          <cell r="K349" t="str">
            <v>1998-11-25</v>
          </cell>
          <cell r="L349">
            <v>200</v>
          </cell>
          <cell r="M349">
            <v>200</v>
          </cell>
          <cell r="N349">
            <v>0</v>
          </cell>
        </row>
        <row r="350">
          <cell r="C350" t="str">
            <v>43233400B020029</v>
          </cell>
          <cell r="D350" t="str">
            <v>空气炮</v>
          </cell>
          <cell r="E350" t="str">
            <v>PGQ-160-500</v>
          </cell>
        </row>
        <row r="350">
          <cell r="G350" t="str">
            <v>个</v>
          </cell>
          <cell r="H350">
            <v>1</v>
          </cell>
          <cell r="I350" t="str">
            <v>通用设备</v>
          </cell>
          <cell r="J350" t="str">
            <v>16</v>
          </cell>
          <cell r="K350" t="str">
            <v>1998-11-25</v>
          </cell>
          <cell r="L350">
            <v>200</v>
          </cell>
          <cell r="M350">
            <v>200</v>
          </cell>
          <cell r="N350">
            <v>0</v>
          </cell>
        </row>
        <row r="351">
          <cell r="C351" t="str">
            <v>43233400B020030</v>
          </cell>
          <cell r="D351" t="str">
            <v>空气炮</v>
          </cell>
          <cell r="E351" t="str">
            <v>PGQ-160-500</v>
          </cell>
        </row>
        <row r="351">
          <cell r="G351" t="str">
            <v>个</v>
          </cell>
          <cell r="H351">
            <v>1</v>
          </cell>
          <cell r="I351" t="str">
            <v>通用设备</v>
          </cell>
          <cell r="J351" t="str">
            <v>16</v>
          </cell>
          <cell r="K351" t="str">
            <v>1998-11-25</v>
          </cell>
          <cell r="L351">
            <v>200</v>
          </cell>
          <cell r="M351">
            <v>200</v>
          </cell>
          <cell r="N351">
            <v>0</v>
          </cell>
        </row>
        <row r="352">
          <cell r="C352" t="str">
            <v>43233400B020031</v>
          </cell>
          <cell r="D352" t="str">
            <v>空气炮</v>
          </cell>
          <cell r="E352" t="str">
            <v>PGQ-160-500</v>
          </cell>
        </row>
        <row r="352">
          <cell r="G352" t="str">
            <v>个</v>
          </cell>
          <cell r="H352">
            <v>1</v>
          </cell>
          <cell r="I352" t="str">
            <v>通用设备</v>
          </cell>
          <cell r="J352" t="str">
            <v>16</v>
          </cell>
          <cell r="K352" t="str">
            <v>1998-11-25</v>
          </cell>
          <cell r="L352">
            <v>200</v>
          </cell>
          <cell r="M352">
            <v>200</v>
          </cell>
          <cell r="N352">
            <v>0</v>
          </cell>
        </row>
        <row r="353">
          <cell r="C353" t="str">
            <v>43233400B020032</v>
          </cell>
          <cell r="D353" t="str">
            <v>空气炮</v>
          </cell>
          <cell r="E353" t="str">
            <v>PGQ-160-500</v>
          </cell>
        </row>
        <row r="353">
          <cell r="G353" t="str">
            <v>个</v>
          </cell>
          <cell r="H353">
            <v>1</v>
          </cell>
          <cell r="I353" t="str">
            <v>通用设备</v>
          </cell>
          <cell r="J353" t="str">
            <v>16</v>
          </cell>
          <cell r="K353" t="str">
            <v>1998-11-25</v>
          </cell>
          <cell r="L353">
            <v>200</v>
          </cell>
          <cell r="M353">
            <v>200</v>
          </cell>
          <cell r="N353">
            <v>0</v>
          </cell>
        </row>
        <row r="354">
          <cell r="C354" t="str">
            <v>43233400B020033</v>
          </cell>
          <cell r="D354" t="str">
            <v>空气炮</v>
          </cell>
          <cell r="E354" t="str">
            <v>PGQ-160-500</v>
          </cell>
        </row>
        <row r="354">
          <cell r="G354" t="str">
            <v>个</v>
          </cell>
          <cell r="H354">
            <v>1</v>
          </cell>
          <cell r="I354" t="str">
            <v>通用设备</v>
          </cell>
          <cell r="J354" t="str">
            <v>16</v>
          </cell>
          <cell r="K354" t="str">
            <v>1998-11-25</v>
          </cell>
          <cell r="L354">
            <v>200</v>
          </cell>
          <cell r="M354">
            <v>200</v>
          </cell>
          <cell r="N354">
            <v>0</v>
          </cell>
        </row>
        <row r="355">
          <cell r="C355" t="str">
            <v>43233400B020034</v>
          </cell>
          <cell r="D355" t="str">
            <v>空气炮</v>
          </cell>
          <cell r="E355" t="str">
            <v>PGQ-160-500</v>
          </cell>
        </row>
        <row r="355">
          <cell r="G355" t="str">
            <v>个</v>
          </cell>
          <cell r="H355">
            <v>1</v>
          </cell>
          <cell r="I355" t="str">
            <v>通用设备</v>
          </cell>
          <cell r="J355" t="str">
            <v>16</v>
          </cell>
          <cell r="K355" t="str">
            <v>1998-11-25</v>
          </cell>
          <cell r="L355">
            <v>200</v>
          </cell>
          <cell r="M355">
            <v>200</v>
          </cell>
          <cell r="N355">
            <v>0</v>
          </cell>
        </row>
        <row r="356">
          <cell r="C356" t="str">
            <v>43233400B020035</v>
          </cell>
          <cell r="D356" t="str">
            <v>空气炮</v>
          </cell>
          <cell r="E356" t="str">
            <v>PGQ-160-500</v>
          </cell>
        </row>
        <row r="356">
          <cell r="G356" t="str">
            <v>个</v>
          </cell>
          <cell r="H356">
            <v>1</v>
          </cell>
          <cell r="I356" t="str">
            <v>通用设备</v>
          </cell>
          <cell r="J356" t="str">
            <v>16</v>
          </cell>
          <cell r="K356" t="str">
            <v>1998-11-25</v>
          </cell>
          <cell r="L356">
            <v>200</v>
          </cell>
          <cell r="M356">
            <v>200</v>
          </cell>
          <cell r="N356">
            <v>0</v>
          </cell>
        </row>
        <row r="357">
          <cell r="C357" t="str">
            <v>43233400B020036</v>
          </cell>
          <cell r="D357" t="str">
            <v>空气炮</v>
          </cell>
          <cell r="E357" t="str">
            <v>PGQ-160-500</v>
          </cell>
        </row>
        <row r="357">
          <cell r="G357" t="str">
            <v>个</v>
          </cell>
          <cell r="H357">
            <v>1</v>
          </cell>
          <cell r="I357" t="str">
            <v>通用设备</v>
          </cell>
          <cell r="J357" t="str">
            <v>16</v>
          </cell>
          <cell r="K357" t="str">
            <v>1998-11-25</v>
          </cell>
          <cell r="L357">
            <v>200</v>
          </cell>
          <cell r="M357">
            <v>200</v>
          </cell>
          <cell r="N357">
            <v>0</v>
          </cell>
        </row>
        <row r="358">
          <cell r="C358" t="str">
            <v>43233400B020037</v>
          </cell>
          <cell r="D358" t="str">
            <v>空气炮</v>
          </cell>
          <cell r="E358" t="str">
            <v>PGQ-160-500</v>
          </cell>
        </row>
        <row r="358">
          <cell r="G358" t="str">
            <v>个</v>
          </cell>
          <cell r="H358">
            <v>1</v>
          </cell>
          <cell r="I358" t="str">
            <v>通用设备</v>
          </cell>
          <cell r="J358" t="str">
            <v>16</v>
          </cell>
          <cell r="K358" t="str">
            <v>1998-11-25</v>
          </cell>
          <cell r="L358">
            <v>200</v>
          </cell>
          <cell r="M358">
            <v>200</v>
          </cell>
          <cell r="N358">
            <v>0</v>
          </cell>
        </row>
        <row r="359">
          <cell r="C359" t="str">
            <v>43233400B020038</v>
          </cell>
          <cell r="D359" t="str">
            <v>空气炮</v>
          </cell>
          <cell r="E359" t="str">
            <v>PGQ-160-500</v>
          </cell>
        </row>
        <row r="359">
          <cell r="G359" t="str">
            <v>个</v>
          </cell>
          <cell r="H359">
            <v>1</v>
          </cell>
          <cell r="I359" t="str">
            <v>通用设备</v>
          </cell>
          <cell r="J359" t="str">
            <v>16</v>
          </cell>
          <cell r="K359" t="str">
            <v>1998-11-25</v>
          </cell>
          <cell r="L359">
            <v>200</v>
          </cell>
          <cell r="M359">
            <v>200</v>
          </cell>
          <cell r="N359">
            <v>0</v>
          </cell>
        </row>
        <row r="360">
          <cell r="C360" t="str">
            <v>43233400B020039</v>
          </cell>
          <cell r="D360" t="str">
            <v>空气炮</v>
          </cell>
          <cell r="E360" t="str">
            <v>PGQ-160-500</v>
          </cell>
        </row>
        <row r="360">
          <cell r="G360" t="str">
            <v>个</v>
          </cell>
          <cell r="H360">
            <v>1</v>
          </cell>
          <cell r="I360" t="str">
            <v>通用设备</v>
          </cell>
          <cell r="J360" t="str">
            <v>16</v>
          </cell>
          <cell r="K360" t="str">
            <v>1998-11-25</v>
          </cell>
          <cell r="L360">
            <v>200</v>
          </cell>
          <cell r="M360">
            <v>200</v>
          </cell>
          <cell r="N360">
            <v>0</v>
          </cell>
        </row>
        <row r="361">
          <cell r="C361" t="str">
            <v>43233400B020040</v>
          </cell>
          <cell r="D361" t="str">
            <v>空气炮</v>
          </cell>
          <cell r="E361" t="str">
            <v>PGQ-160-500</v>
          </cell>
        </row>
        <row r="361">
          <cell r="G361" t="str">
            <v>个</v>
          </cell>
          <cell r="H361">
            <v>1</v>
          </cell>
          <cell r="I361" t="str">
            <v>通用设备</v>
          </cell>
          <cell r="J361" t="str">
            <v>16</v>
          </cell>
          <cell r="K361" t="str">
            <v>1998-11-25</v>
          </cell>
          <cell r="L361">
            <v>200</v>
          </cell>
          <cell r="M361">
            <v>200</v>
          </cell>
          <cell r="N361">
            <v>0</v>
          </cell>
        </row>
        <row r="362">
          <cell r="C362" t="str">
            <v>43233400B020041</v>
          </cell>
          <cell r="D362" t="str">
            <v>空气炮</v>
          </cell>
          <cell r="E362" t="str">
            <v>PGQ-160-500</v>
          </cell>
        </row>
        <row r="362">
          <cell r="G362" t="str">
            <v>个</v>
          </cell>
          <cell r="H362">
            <v>1</v>
          </cell>
          <cell r="I362" t="str">
            <v>通用设备</v>
          </cell>
          <cell r="J362" t="str">
            <v>16</v>
          </cell>
          <cell r="K362" t="str">
            <v>1998-11-25</v>
          </cell>
          <cell r="L362">
            <v>200</v>
          </cell>
          <cell r="M362">
            <v>200</v>
          </cell>
          <cell r="N362">
            <v>0</v>
          </cell>
        </row>
        <row r="363">
          <cell r="C363" t="str">
            <v>43233400B020042</v>
          </cell>
          <cell r="D363" t="str">
            <v>空气炮</v>
          </cell>
          <cell r="E363" t="str">
            <v>PGQ-160-500</v>
          </cell>
        </row>
        <row r="363">
          <cell r="G363" t="str">
            <v>个</v>
          </cell>
          <cell r="H363">
            <v>1</v>
          </cell>
          <cell r="I363" t="str">
            <v>通用设备</v>
          </cell>
          <cell r="J363" t="str">
            <v>16</v>
          </cell>
          <cell r="K363" t="str">
            <v>1998-11-25</v>
          </cell>
          <cell r="L363">
            <v>200</v>
          </cell>
          <cell r="M363">
            <v>200</v>
          </cell>
          <cell r="N363">
            <v>0</v>
          </cell>
        </row>
        <row r="364">
          <cell r="C364" t="str">
            <v>43233400B020043</v>
          </cell>
          <cell r="D364" t="str">
            <v>空气炮</v>
          </cell>
          <cell r="E364" t="str">
            <v>PGQ-160-500</v>
          </cell>
        </row>
        <row r="364">
          <cell r="G364" t="str">
            <v>个</v>
          </cell>
          <cell r="H364">
            <v>1</v>
          </cell>
          <cell r="I364" t="str">
            <v>通用设备</v>
          </cell>
          <cell r="J364" t="str">
            <v>16</v>
          </cell>
          <cell r="K364" t="str">
            <v>1998-11-25</v>
          </cell>
          <cell r="L364">
            <v>200</v>
          </cell>
          <cell r="M364">
            <v>200</v>
          </cell>
          <cell r="N364">
            <v>0</v>
          </cell>
        </row>
        <row r="365">
          <cell r="C365" t="str">
            <v>43233400B020044</v>
          </cell>
          <cell r="D365" t="str">
            <v>空气炮</v>
          </cell>
          <cell r="E365" t="str">
            <v>PGQ-160-500</v>
          </cell>
        </row>
        <row r="365">
          <cell r="G365" t="str">
            <v>个</v>
          </cell>
          <cell r="H365">
            <v>1</v>
          </cell>
          <cell r="I365" t="str">
            <v>通用设备</v>
          </cell>
          <cell r="J365" t="str">
            <v>16</v>
          </cell>
          <cell r="K365" t="str">
            <v>1998-11-25</v>
          </cell>
          <cell r="L365">
            <v>200</v>
          </cell>
          <cell r="M365">
            <v>200</v>
          </cell>
          <cell r="N365">
            <v>0</v>
          </cell>
        </row>
        <row r="366">
          <cell r="C366" t="str">
            <v>43233400B020045</v>
          </cell>
          <cell r="D366" t="str">
            <v>空气炮</v>
          </cell>
          <cell r="E366" t="str">
            <v>PGQ-160-500</v>
          </cell>
        </row>
        <row r="366">
          <cell r="G366" t="str">
            <v>个</v>
          </cell>
          <cell r="H366">
            <v>1</v>
          </cell>
          <cell r="I366" t="str">
            <v>通用设备</v>
          </cell>
          <cell r="J366" t="str">
            <v>16</v>
          </cell>
          <cell r="K366" t="str">
            <v>1998-11-25</v>
          </cell>
          <cell r="L366">
            <v>200</v>
          </cell>
          <cell r="M366">
            <v>200</v>
          </cell>
          <cell r="N366">
            <v>0</v>
          </cell>
        </row>
        <row r="367">
          <cell r="C367" t="str">
            <v>43233400B020046</v>
          </cell>
          <cell r="D367" t="str">
            <v>空气炮</v>
          </cell>
          <cell r="E367" t="str">
            <v>PGQ-160-500</v>
          </cell>
        </row>
        <row r="367">
          <cell r="G367" t="str">
            <v>个</v>
          </cell>
          <cell r="H367">
            <v>1</v>
          </cell>
          <cell r="I367" t="str">
            <v>通用设备</v>
          </cell>
          <cell r="J367" t="str">
            <v>16</v>
          </cell>
          <cell r="K367" t="str">
            <v>1998-11-25</v>
          </cell>
          <cell r="L367">
            <v>200</v>
          </cell>
          <cell r="M367">
            <v>200</v>
          </cell>
          <cell r="N367">
            <v>0</v>
          </cell>
        </row>
        <row r="368">
          <cell r="C368" t="str">
            <v>43233400B020047</v>
          </cell>
          <cell r="D368" t="str">
            <v>空气炮</v>
          </cell>
          <cell r="E368" t="str">
            <v>PGQ-160-500</v>
          </cell>
        </row>
        <row r="368">
          <cell r="G368" t="str">
            <v>个</v>
          </cell>
          <cell r="H368">
            <v>1</v>
          </cell>
          <cell r="I368" t="str">
            <v>通用设备</v>
          </cell>
          <cell r="J368" t="str">
            <v>16</v>
          </cell>
          <cell r="K368" t="str">
            <v>1998-11-25</v>
          </cell>
          <cell r="L368">
            <v>200</v>
          </cell>
          <cell r="M368">
            <v>200</v>
          </cell>
          <cell r="N368">
            <v>0</v>
          </cell>
        </row>
        <row r="369">
          <cell r="C369" t="str">
            <v>43233400B020048</v>
          </cell>
          <cell r="D369" t="str">
            <v>空气炮</v>
          </cell>
          <cell r="E369" t="str">
            <v>PGQ-160-500</v>
          </cell>
        </row>
        <row r="369">
          <cell r="G369" t="str">
            <v>个</v>
          </cell>
          <cell r="H369">
            <v>1</v>
          </cell>
          <cell r="I369" t="str">
            <v>通用设备</v>
          </cell>
          <cell r="J369" t="str">
            <v>16</v>
          </cell>
          <cell r="K369" t="str">
            <v>1998-11-25</v>
          </cell>
          <cell r="L369">
            <v>200</v>
          </cell>
          <cell r="M369">
            <v>200</v>
          </cell>
          <cell r="N369">
            <v>0</v>
          </cell>
        </row>
        <row r="370">
          <cell r="C370" t="str">
            <v>43233400B020049</v>
          </cell>
          <cell r="D370" t="str">
            <v>空气炮</v>
          </cell>
          <cell r="E370" t="str">
            <v>PGQ-160-500</v>
          </cell>
        </row>
        <row r="370">
          <cell r="G370" t="str">
            <v>个</v>
          </cell>
          <cell r="H370">
            <v>1</v>
          </cell>
          <cell r="I370" t="str">
            <v>通用设备</v>
          </cell>
          <cell r="J370" t="str">
            <v>16</v>
          </cell>
          <cell r="K370" t="str">
            <v>1998-11-25</v>
          </cell>
          <cell r="L370">
            <v>200</v>
          </cell>
          <cell r="M370">
            <v>200</v>
          </cell>
          <cell r="N370">
            <v>0</v>
          </cell>
        </row>
        <row r="371">
          <cell r="C371" t="str">
            <v>43233400B020050</v>
          </cell>
          <cell r="D371" t="str">
            <v>空气炮</v>
          </cell>
          <cell r="E371" t="str">
            <v>PGQ-160-500</v>
          </cell>
        </row>
        <row r="371">
          <cell r="G371" t="str">
            <v>个</v>
          </cell>
          <cell r="H371">
            <v>1</v>
          </cell>
          <cell r="I371" t="str">
            <v>通用设备</v>
          </cell>
          <cell r="J371" t="str">
            <v>16</v>
          </cell>
          <cell r="K371" t="str">
            <v>1998-11-25</v>
          </cell>
          <cell r="L371">
            <v>200</v>
          </cell>
          <cell r="M371">
            <v>200</v>
          </cell>
          <cell r="N371">
            <v>0</v>
          </cell>
        </row>
        <row r="372">
          <cell r="C372" t="str">
            <v>43233400B020051</v>
          </cell>
          <cell r="D372" t="str">
            <v>空气炮</v>
          </cell>
          <cell r="E372" t="str">
            <v>PGQ-160-500</v>
          </cell>
        </row>
        <row r="372">
          <cell r="G372" t="str">
            <v>个</v>
          </cell>
          <cell r="H372">
            <v>1</v>
          </cell>
          <cell r="I372" t="str">
            <v>通用设备</v>
          </cell>
          <cell r="J372" t="str">
            <v>16</v>
          </cell>
          <cell r="K372" t="str">
            <v>1998-11-25</v>
          </cell>
          <cell r="L372">
            <v>200</v>
          </cell>
          <cell r="M372">
            <v>200</v>
          </cell>
          <cell r="N372">
            <v>0</v>
          </cell>
        </row>
        <row r="373">
          <cell r="C373" t="str">
            <v>43233400B020052</v>
          </cell>
          <cell r="D373" t="str">
            <v>空气炮</v>
          </cell>
          <cell r="E373" t="str">
            <v>PGQ-160-500</v>
          </cell>
        </row>
        <row r="373">
          <cell r="G373" t="str">
            <v>个</v>
          </cell>
          <cell r="H373">
            <v>1</v>
          </cell>
          <cell r="I373" t="str">
            <v>通用设备</v>
          </cell>
          <cell r="J373" t="str">
            <v>16</v>
          </cell>
          <cell r="K373" t="str">
            <v>1998-11-25</v>
          </cell>
          <cell r="L373">
            <v>200</v>
          </cell>
          <cell r="M373">
            <v>200</v>
          </cell>
          <cell r="N373">
            <v>0</v>
          </cell>
        </row>
        <row r="374">
          <cell r="C374" t="str">
            <v>43233400B020053</v>
          </cell>
          <cell r="D374" t="str">
            <v>空气炮</v>
          </cell>
          <cell r="E374" t="str">
            <v>PGQ-160-500</v>
          </cell>
        </row>
        <row r="374">
          <cell r="G374" t="str">
            <v>个</v>
          </cell>
          <cell r="H374">
            <v>1</v>
          </cell>
          <cell r="I374" t="str">
            <v>通用设备</v>
          </cell>
          <cell r="J374" t="str">
            <v>16</v>
          </cell>
          <cell r="K374" t="str">
            <v>1998-11-25</v>
          </cell>
          <cell r="L374">
            <v>200</v>
          </cell>
          <cell r="M374">
            <v>200</v>
          </cell>
          <cell r="N374">
            <v>0</v>
          </cell>
        </row>
        <row r="375">
          <cell r="C375" t="str">
            <v>43233400B020054</v>
          </cell>
          <cell r="D375" t="str">
            <v>空气炮</v>
          </cell>
          <cell r="E375" t="str">
            <v>PGQ-160-500</v>
          </cell>
        </row>
        <row r="375">
          <cell r="G375" t="str">
            <v>个</v>
          </cell>
          <cell r="H375">
            <v>1</v>
          </cell>
          <cell r="I375" t="str">
            <v>通用设备</v>
          </cell>
          <cell r="J375" t="str">
            <v>16</v>
          </cell>
          <cell r="K375" t="str">
            <v>1998-11-25</v>
          </cell>
          <cell r="L375">
            <v>200</v>
          </cell>
          <cell r="M375">
            <v>200</v>
          </cell>
          <cell r="N375">
            <v>0</v>
          </cell>
        </row>
        <row r="376">
          <cell r="C376" t="str">
            <v>43233400B020055</v>
          </cell>
          <cell r="D376" t="str">
            <v>空气炮</v>
          </cell>
          <cell r="E376" t="str">
            <v>PGQ-160-500</v>
          </cell>
        </row>
        <row r="376">
          <cell r="G376" t="str">
            <v>个</v>
          </cell>
          <cell r="H376">
            <v>1</v>
          </cell>
          <cell r="I376" t="str">
            <v>通用设备</v>
          </cell>
          <cell r="J376" t="str">
            <v>16</v>
          </cell>
          <cell r="K376" t="str">
            <v>1998-11-25</v>
          </cell>
          <cell r="L376">
            <v>200</v>
          </cell>
          <cell r="M376">
            <v>200</v>
          </cell>
          <cell r="N376">
            <v>0</v>
          </cell>
        </row>
        <row r="377">
          <cell r="C377" t="str">
            <v>43233400B020092</v>
          </cell>
          <cell r="D377" t="str">
            <v>空气炮</v>
          </cell>
          <cell r="E377" t="str">
            <v>PGQ-160-500</v>
          </cell>
        </row>
        <row r="377">
          <cell r="G377" t="str">
            <v>个</v>
          </cell>
          <cell r="H377">
            <v>1</v>
          </cell>
          <cell r="I377" t="str">
            <v>通用设备</v>
          </cell>
          <cell r="J377" t="str">
            <v>16</v>
          </cell>
          <cell r="K377" t="str">
            <v>1998-11-25</v>
          </cell>
          <cell r="L377">
            <v>200</v>
          </cell>
          <cell r="M377">
            <v>200</v>
          </cell>
          <cell r="N377">
            <v>0</v>
          </cell>
        </row>
        <row r="378">
          <cell r="C378" t="str">
            <v>43233400B020093</v>
          </cell>
          <cell r="D378" t="str">
            <v>空气炮</v>
          </cell>
          <cell r="E378" t="str">
            <v>PGQ-160-500</v>
          </cell>
        </row>
        <row r="378">
          <cell r="G378" t="str">
            <v>个</v>
          </cell>
          <cell r="H378">
            <v>1</v>
          </cell>
          <cell r="I378" t="str">
            <v>通用设备</v>
          </cell>
          <cell r="J378" t="str">
            <v>16</v>
          </cell>
          <cell r="K378" t="str">
            <v>1998-11-25</v>
          </cell>
          <cell r="L378">
            <v>200</v>
          </cell>
          <cell r="M378">
            <v>200</v>
          </cell>
          <cell r="N378">
            <v>0</v>
          </cell>
        </row>
        <row r="379">
          <cell r="C379" t="str">
            <v>43233400B020094</v>
          </cell>
          <cell r="D379" t="str">
            <v>空气炮</v>
          </cell>
          <cell r="E379" t="str">
            <v>PGQ-160-500</v>
          </cell>
        </row>
        <row r="379">
          <cell r="G379" t="str">
            <v>个</v>
          </cell>
          <cell r="H379">
            <v>1</v>
          </cell>
          <cell r="I379" t="str">
            <v>通用设备</v>
          </cell>
          <cell r="J379" t="str">
            <v>16</v>
          </cell>
          <cell r="K379" t="str">
            <v>1998-11-25</v>
          </cell>
          <cell r="L379">
            <v>200</v>
          </cell>
          <cell r="M379">
            <v>200</v>
          </cell>
          <cell r="N379">
            <v>0</v>
          </cell>
        </row>
        <row r="380">
          <cell r="C380" t="str">
            <v>43233400B020095</v>
          </cell>
          <cell r="D380" t="str">
            <v>空气炮</v>
          </cell>
          <cell r="E380" t="str">
            <v>PGQ-160-500</v>
          </cell>
        </row>
        <row r="380">
          <cell r="G380" t="str">
            <v>个</v>
          </cell>
          <cell r="H380">
            <v>1</v>
          </cell>
          <cell r="I380" t="str">
            <v>通用设备</v>
          </cell>
          <cell r="J380" t="str">
            <v>16</v>
          </cell>
          <cell r="K380" t="str">
            <v>1998-11-25</v>
          </cell>
          <cell r="L380">
            <v>200</v>
          </cell>
          <cell r="M380">
            <v>200</v>
          </cell>
          <cell r="N380">
            <v>0</v>
          </cell>
        </row>
        <row r="381">
          <cell r="C381" t="str">
            <v>43233400B020096</v>
          </cell>
          <cell r="D381" t="str">
            <v>空气炮</v>
          </cell>
          <cell r="E381" t="str">
            <v>PGQ-160-500</v>
          </cell>
        </row>
        <row r="381">
          <cell r="G381" t="str">
            <v>个</v>
          </cell>
          <cell r="H381">
            <v>1</v>
          </cell>
          <cell r="I381" t="str">
            <v>通用设备</v>
          </cell>
          <cell r="J381" t="str">
            <v>16</v>
          </cell>
          <cell r="K381" t="str">
            <v>1998-11-25</v>
          </cell>
          <cell r="L381">
            <v>200</v>
          </cell>
          <cell r="M381">
            <v>200</v>
          </cell>
          <cell r="N381">
            <v>0</v>
          </cell>
        </row>
        <row r="382">
          <cell r="C382" t="str">
            <v>43233400B020097</v>
          </cell>
          <cell r="D382" t="str">
            <v>空气炮</v>
          </cell>
          <cell r="E382" t="str">
            <v>PGQ-160-500</v>
          </cell>
        </row>
        <row r="382">
          <cell r="G382" t="str">
            <v>个</v>
          </cell>
          <cell r="H382">
            <v>1</v>
          </cell>
          <cell r="I382" t="str">
            <v>通用设备</v>
          </cell>
          <cell r="J382" t="str">
            <v>16</v>
          </cell>
          <cell r="K382" t="str">
            <v>1998-11-25</v>
          </cell>
          <cell r="L382">
            <v>200</v>
          </cell>
          <cell r="M382">
            <v>200</v>
          </cell>
          <cell r="N382">
            <v>0</v>
          </cell>
        </row>
        <row r="383">
          <cell r="C383" t="str">
            <v>43233400B020098</v>
          </cell>
          <cell r="D383" t="str">
            <v>空气炮</v>
          </cell>
          <cell r="E383" t="str">
            <v>PGQ-160-500</v>
          </cell>
        </row>
        <row r="383">
          <cell r="G383" t="str">
            <v>个</v>
          </cell>
          <cell r="H383">
            <v>1</v>
          </cell>
          <cell r="I383" t="str">
            <v>通用设备</v>
          </cell>
          <cell r="J383" t="str">
            <v>16</v>
          </cell>
          <cell r="K383" t="str">
            <v>1998-11-25</v>
          </cell>
          <cell r="L383">
            <v>200</v>
          </cell>
          <cell r="M383">
            <v>200</v>
          </cell>
          <cell r="N383">
            <v>0</v>
          </cell>
        </row>
        <row r="384">
          <cell r="C384" t="str">
            <v>43233400B020099</v>
          </cell>
          <cell r="D384" t="str">
            <v>空气炮</v>
          </cell>
          <cell r="E384" t="str">
            <v>PGQ-160-500</v>
          </cell>
        </row>
        <row r="384">
          <cell r="G384" t="str">
            <v>个</v>
          </cell>
          <cell r="H384">
            <v>1</v>
          </cell>
          <cell r="I384" t="str">
            <v>通用设备</v>
          </cell>
          <cell r="J384" t="str">
            <v>16</v>
          </cell>
          <cell r="K384" t="str">
            <v>1998-11-25</v>
          </cell>
          <cell r="L384">
            <v>200</v>
          </cell>
          <cell r="M384">
            <v>200</v>
          </cell>
          <cell r="N384">
            <v>0</v>
          </cell>
        </row>
        <row r="385">
          <cell r="C385" t="str">
            <v>43233400B020100</v>
          </cell>
          <cell r="D385" t="str">
            <v>空气炮</v>
          </cell>
          <cell r="E385" t="str">
            <v>PGQ-160-500</v>
          </cell>
        </row>
        <row r="385">
          <cell r="G385" t="str">
            <v>个</v>
          </cell>
          <cell r="H385">
            <v>1</v>
          </cell>
          <cell r="I385" t="str">
            <v>通用设备</v>
          </cell>
          <cell r="J385" t="str">
            <v>16</v>
          </cell>
          <cell r="K385" t="str">
            <v>1998-11-25</v>
          </cell>
          <cell r="L385">
            <v>200</v>
          </cell>
          <cell r="M385">
            <v>200</v>
          </cell>
          <cell r="N385">
            <v>0</v>
          </cell>
        </row>
        <row r="386">
          <cell r="C386" t="str">
            <v>43233400B020101</v>
          </cell>
          <cell r="D386" t="str">
            <v>空气炮</v>
          </cell>
          <cell r="E386" t="str">
            <v>PGQ-160-500</v>
          </cell>
        </row>
        <row r="386">
          <cell r="G386" t="str">
            <v>个</v>
          </cell>
          <cell r="H386">
            <v>1</v>
          </cell>
          <cell r="I386" t="str">
            <v>通用设备</v>
          </cell>
          <cell r="J386" t="str">
            <v>16</v>
          </cell>
          <cell r="K386" t="str">
            <v>1998-11-25</v>
          </cell>
          <cell r="L386">
            <v>200</v>
          </cell>
          <cell r="M386">
            <v>200</v>
          </cell>
          <cell r="N386">
            <v>0</v>
          </cell>
        </row>
        <row r="387">
          <cell r="C387" t="str">
            <v>43233400B020102</v>
          </cell>
          <cell r="D387" t="str">
            <v>空气炮</v>
          </cell>
          <cell r="E387" t="str">
            <v>PGQ-160-500</v>
          </cell>
        </row>
        <row r="387">
          <cell r="G387" t="str">
            <v>个</v>
          </cell>
          <cell r="H387">
            <v>1</v>
          </cell>
          <cell r="I387" t="str">
            <v>通用设备</v>
          </cell>
          <cell r="J387" t="str">
            <v>16</v>
          </cell>
          <cell r="K387" t="str">
            <v>1998-11-25</v>
          </cell>
          <cell r="L387">
            <v>200</v>
          </cell>
          <cell r="M387">
            <v>200</v>
          </cell>
          <cell r="N387">
            <v>0</v>
          </cell>
        </row>
        <row r="388">
          <cell r="C388" t="str">
            <v>43233400B020103</v>
          </cell>
          <cell r="D388" t="str">
            <v>空气炮</v>
          </cell>
          <cell r="E388" t="str">
            <v>PGQ-160-500</v>
          </cell>
        </row>
        <row r="388">
          <cell r="G388" t="str">
            <v>个</v>
          </cell>
          <cell r="H388">
            <v>1</v>
          </cell>
          <cell r="I388" t="str">
            <v>通用设备</v>
          </cell>
          <cell r="J388" t="str">
            <v>16</v>
          </cell>
          <cell r="K388" t="str">
            <v>1998-11-25</v>
          </cell>
          <cell r="L388">
            <v>200</v>
          </cell>
          <cell r="M388">
            <v>200</v>
          </cell>
          <cell r="N388">
            <v>0</v>
          </cell>
        </row>
        <row r="389">
          <cell r="C389" t="str">
            <v>43233400B020104</v>
          </cell>
          <cell r="D389" t="str">
            <v>空气炮</v>
          </cell>
          <cell r="E389" t="str">
            <v>PGQ-160-500</v>
          </cell>
        </row>
        <row r="389">
          <cell r="G389" t="str">
            <v>个</v>
          </cell>
          <cell r="H389">
            <v>1</v>
          </cell>
          <cell r="I389" t="str">
            <v>通用设备</v>
          </cell>
          <cell r="J389" t="str">
            <v>16</v>
          </cell>
          <cell r="K389" t="str">
            <v>1998-11-25</v>
          </cell>
          <cell r="L389">
            <v>200</v>
          </cell>
          <cell r="M389">
            <v>200</v>
          </cell>
          <cell r="N389">
            <v>0</v>
          </cell>
        </row>
        <row r="390">
          <cell r="C390" t="str">
            <v>43233400B020105</v>
          </cell>
          <cell r="D390" t="str">
            <v>空气炮</v>
          </cell>
          <cell r="E390" t="str">
            <v>PGQ-160-500</v>
          </cell>
        </row>
        <row r="390">
          <cell r="G390" t="str">
            <v>个</v>
          </cell>
          <cell r="H390">
            <v>1</v>
          </cell>
          <cell r="I390" t="str">
            <v>通用设备</v>
          </cell>
          <cell r="J390" t="str">
            <v>16</v>
          </cell>
          <cell r="K390" t="str">
            <v>1998-11-25</v>
          </cell>
          <cell r="L390">
            <v>200</v>
          </cell>
          <cell r="M390">
            <v>200</v>
          </cell>
          <cell r="N390">
            <v>0</v>
          </cell>
        </row>
        <row r="391">
          <cell r="C391" t="str">
            <v>43233400B020106</v>
          </cell>
          <cell r="D391" t="str">
            <v>空气炮</v>
          </cell>
          <cell r="E391" t="str">
            <v>PGQ-160-500</v>
          </cell>
        </row>
        <row r="391">
          <cell r="G391" t="str">
            <v>个</v>
          </cell>
          <cell r="H391">
            <v>1</v>
          </cell>
          <cell r="I391" t="str">
            <v>通用设备</v>
          </cell>
          <cell r="J391" t="str">
            <v>16</v>
          </cell>
          <cell r="K391" t="str">
            <v>1998-11-25</v>
          </cell>
          <cell r="L391">
            <v>200</v>
          </cell>
          <cell r="M391">
            <v>200</v>
          </cell>
          <cell r="N391">
            <v>0</v>
          </cell>
        </row>
        <row r="392">
          <cell r="C392" t="str">
            <v>43233400B020107</v>
          </cell>
          <cell r="D392" t="str">
            <v>空气炮</v>
          </cell>
          <cell r="E392" t="str">
            <v>PGQ-160-500</v>
          </cell>
        </row>
        <row r="392">
          <cell r="G392" t="str">
            <v>个</v>
          </cell>
          <cell r="H392">
            <v>1</v>
          </cell>
          <cell r="I392" t="str">
            <v>通用设备</v>
          </cell>
          <cell r="J392" t="str">
            <v>16</v>
          </cell>
          <cell r="K392" t="str">
            <v>1998-11-25</v>
          </cell>
          <cell r="L392">
            <v>200</v>
          </cell>
          <cell r="M392">
            <v>200</v>
          </cell>
          <cell r="N392">
            <v>0</v>
          </cell>
        </row>
        <row r="393">
          <cell r="C393" t="str">
            <v>43233400B020108</v>
          </cell>
          <cell r="D393" t="str">
            <v>空气炮</v>
          </cell>
          <cell r="E393" t="str">
            <v>PGQ-160-500</v>
          </cell>
        </row>
        <row r="393">
          <cell r="G393" t="str">
            <v>个</v>
          </cell>
          <cell r="H393">
            <v>1</v>
          </cell>
          <cell r="I393" t="str">
            <v>通用设备</v>
          </cell>
          <cell r="J393" t="str">
            <v>16</v>
          </cell>
          <cell r="K393" t="str">
            <v>1998-11-25</v>
          </cell>
          <cell r="L393">
            <v>200</v>
          </cell>
          <cell r="M393">
            <v>200</v>
          </cell>
          <cell r="N393">
            <v>0</v>
          </cell>
        </row>
        <row r="394">
          <cell r="C394" t="str">
            <v>43233400B020109</v>
          </cell>
          <cell r="D394" t="str">
            <v>空气炮</v>
          </cell>
          <cell r="E394" t="str">
            <v>PGQ-160-500</v>
          </cell>
        </row>
        <row r="394">
          <cell r="G394" t="str">
            <v>个</v>
          </cell>
          <cell r="H394">
            <v>1</v>
          </cell>
          <cell r="I394" t="str">
            <v>通用设备</v>
          </cell>
          <cell r="J394" t="str">
            <v>16</v>
          </cell>
          <cell r="K394" t="str">
            <v>1998-11-25</v>
          </cell>
          <cell r="L394">
            <v>200</v>
          </cell>
          <cell r="M394">
            <v>200</v>
          </cell>
          <cell r="N394">
            <v>0</v>
          </cell>
        </row>
        <row r="395">
          <cell r="C395" t="str">
            <v>43233400B020110</v>
          </cell>
          <cell r="D395" t="str">
            <v>空气炮</v>
          </cell>
          <cell r="E395" t="str">
            <v>PGQ-160-500</v>
          </cell>
        </row>
        <row r="395">
          <cell r="G395" t="str">
            <v>个</v>
          </cell>
          <cell r="H395">
            <v>1</v>
          </cell>
          <cell r="I395" t="str">
            <v>通用设备</v>
          </cell>
          <cell r="J395" t="str">
            <v>16</v>
          </cell>
          <cell r="K395" t="str">
            <v>1998-11-25</v>
          </cell>
          <cell r="L395">
            <v>200</v>
          </cell>
          <cell r="M395">
            <v>200</v>
          </cell>
          <cell r="N395">
            <v>0</v>
          </cell>
        </row>
        <row r="396">
          <cell r="C396" t="str">
            <v>43233400B020111</v>
          </cell>
          <cell r="D396" t="str">
            <v>空气炮</v>
          </cell>
          <cell r="E396" t="str">
            <v>PGQ-160-500</v>
          </cell>
        </row>
        <row r="396">
          <cell r="G396" t="str">
            <v>个</v>
          </cell>
          <cell r="H396">
            <v>1</v>
          </cell>
          <cell r="I396" t="str">
            <v>通用设备</v>
          </cell>
          <cell r="J396" t="str">
            <v>16</v>
          </cell>
          <cell r="K396" t="str">
            <v>1998-11-25</v>
          </cell>
          <cell r="L396">
            <v>200</v>
          </cell>
          <cell r="M396">
            <v>200</v>
          </cell>
          <cell r="N396">
            <v>0</v>
          </cell>
        </row>
        <row r="397">
          <cell r="C397" t="str">
            <v>43233400B020112</v>
          </cell>
          <cell r="D397" t="str">
            <v>空气炮</v>
          </cell>
          <cell r="E397" t="str">
            <v>PGQ-160-500</v>
          </cell>
        </row>
        <row r="397">
          <cell r="G397" t="str">
            <v>个</v>
          </cell>
          <cell r="H397">
            <v>1</v>
          </cell>
          <cell r="I397" t="str">
            <v>通用设备</v>
          </cell>
          <cell r="J397" t="str">
            <v>16</v>
          </cell>
          <cell r="K397" t="str">
            <v>1998-11-25</v>
          </cell>
          <cell r="L397">
            <v>200</v>
          </cell>
          <cell r="M397">
            <v>200</v>
          </cell>
          <cell r="N397">
            <v>0</v>
          </cell>
        </row>
        <row r="398">
          <cell r="C398" t="str">
            <v>43233400B020113</v>
          </cell>
          <cell r="D398" t="str">
            <v>空气炮</v>
          </cell>
          <cell r="E398" t="str">
            <v>PGQ-160-500</v>
          </cell>
        </row>
        <row r="398">
          <cell r="G398" t="str">
            <v>个</v>
          </cell>
          <cell r="H398">
            <v>1</v>
          </cell>
          <cell r="I398" t="str">
            <v>通用设备</v>
          </cell>
          <cell r="J398" t="str">
            <v>16</v>
          </cell>
          <cell r="K398" t="str">
            <v>1998-11-25</v>
          </cell>
          <cell r="L398">
            <v>200</v>
          </cell>
          <cell r="M398">
            <v>200</v>
          </cell>
          <cell r="N398">
            <v>0</v>
          </cell>
        </row>
        <row r="399">
          <cell r="C399" t="str">
            <v>43233400B020114</v>
          </cell>
          <cell r="D399" t="str">
            <v>空气炮</v>
          </cell>
          <cell r="E399" t="str">
            <v>PGQ-160-500</v>
          </cell>
        </row>
        <row r="399">
          <cell r="G399" t="str">
            <v>个</v>
          </cell>
          <cell r="H399">
            <v>1</v>
          </cell>
          <cell r="I399" t="str">
            <v>通用设备</v>
          </cell>
          <cell r="J399" t="str">
            <v>16</v>
          </cell>
          <cell r="K399" t="str">
            <v>1998-11-25</v>
          </cell>
          <cell r="L399">
            <v>200</v>
          </cell>
          <cell r="M399">
            <v>200</v>
          </cell>
          <cell r="N399">
            <v>0</v>
          </cell>
        </row>
        <row r="400">
          <cell r="C400" t="str">
            <v>43233400B020115</v>
          </cell>
          <cell r="D400" t="str">
            <v>空气炮</v>
          </cell>
          <cell r="E400" t="str">
            <v>PGQ-160-500</v>
          </cell>
        </row>
        <row r="400">
          <cell r="G400" t="str">
            <v>个</v>
          </cell>
          <cell r="H400">
            <v>1</v>
          </cell>
          <cell r="I400" t="str">
            <v>通用设备</v>
          </cell>
          <cell r="J400" t="str">
            <v>16</v>
          </cell>
          <cell r="K400" t="str">
            <v>1998-11-25</v>
          </cell>
          <cell r="L400">
            <v>200</v>
          </cell>
          <cell r="M400">
            <v>200</v>
          </cell>
          <cell r="N400">
            <v>0</v>
          </cell>
        </row>
        <row r="401">
          <cell r="C401" t="str">
            <v>43233400B020116</v>
          </cell>
          <cell r="D401" t="str">
            <v>空气炮</v>
          </cell>
          <cell r="E401" t="str">
            <v>PGQ-160-500</v>
          </cell>
        </row>
        <row r="401">
          <cell r="G401" t="str">
            <v>个</v>
          </cell>
          <cell r="H401">
            <v>1</v>
          </cell>
          <cell r="I401" t="str">
            <v>通用设备</v>
          </cell>
          <cell r="J401" t="str">
            <v>16</v>
          </cell>
          <cell r="K401" t="str">
            <v>1998-11-25</v>
          </cell>
          <cell r="L401">
            <v>200</v>
          </cell>
          <cell r="M401">
            <v>200</v>
          </cell>
          <cell r="N401">
            <v>0</v>
          </cell>
        </row>
        <row r="402">
          <cell r="C402" t="str">
            <v>43233400B020117</v>
          </cell>
          <cell r="D402" t="str">
            <v>空气炮</v>
          </cell>
          <cell r="E402" t="str">
            <v>PGQ-160-500</v>
          </cell>
        </row>
        <row r="402">
          <cell r="G402" t="str">
            <v>个</v>
          </cell>
          <cell r="H402">
            <v>1</v>
          </cell>
          <cell r="I402" t="str">
            <v>通用设备</v>
          </cell>
          <cell r="J402" t="str">
            <v>16</v>
          </cell>
          <cell r="K402" t="str">
            <v>1998-11-25</v>
          </cell>
          <cell r="L402">
            <v>200</v>
          </cell>
          <cell r="M402">
            <v>200</v>
          </cell>
          <cell r="N402">
            <v>0</v>
          </cell>
        </row>
        <row r="403">
          <cell r="C403" t="str">
            <v>43233400B020118</v>
          </cell>
          <cell r="D403" t="str">
            <v>空气炮</v>
          </cell>
          <cell r="E403" t="str">
            <v>PGQ-160-500</v>
          </cell>
        </row>
        <row r="403">
          <cell r="G403" t="str">
            <v>个</v>
          </cell>
          <cell r="H403">
            <v>1</v>
          </cell>
          <cell r="I403" t="str">
            <v>通用设备</v>
          </cell>
          <cell r="J403" t="str">
            <v>16</v>
          </cell>
          <cell r="K403" t="str">
            <v>1998-11-25</v>
          </cell>
          <cell r="L403">
            <v>200</v>
          </cell>
          <cell r="M403">
            <v>200</v>
          </cell>
          <cell r="N403">
            <v>0</v>
          </cell>
        </row>
        <row r="404">
          <cell r="C404" t="str">
            <v>43233400B020119</v>
          </cell>
          <cell r="D404" t="str">
            <v>空气炮</v>
          </cell>
          <cell r="E404" t="str">
            <v>PGQ-160-500</v>
          </cell>
        </row>
        <row r="404">
          <cell r="G404" t="str">
            <v>个</v>
          </cell>
          <cell r="H404">
            <v>1</v>
          </cell>
          <cell r="I404" t="str">
            <v>通用设备</v>
          </cell>
          <cell r="J404" t="str">
            <v>16</v>
          </cell>
          <cell r="K404" t="str">
            <v>1998-11-25</v>
          </cell>
          <cell r="L404">
            <v>200</v>
          </cell>
          <cell r="M404">
            <v>200</v>
          </cell>
          <cell r="N404">
            <v>0</v>
          </cell>
        </row>
        <row r="405">
          <cell r="C405" t="str">
            <v>43233400B020120</v>
          </cell>
          <cell r="D405" t="str">
            <v>空气炮</v>
          </cell>
          <cell r="E405" t="str">
            <v>PGQ-160-500</v>
          </cell>
        </row>
        <row r="405">
          <cell r="G405" t="str">
            <v>个</v>
          </cell>
          <cell r="H405">
            <v>1</v>
          </cell>
          <cell r="I405" t="str">
            <v>通用设备</v>
          </cell>
          <cell r="J405" t="str">
            <v>16</v>
          </cell>
          <cell r="K405" t="str">
            <v>1998-11-25</v>
          </cell>
          <cell r="L405">
            <v>200</v>
          </cell>
          <cell r="M405">
            <v>200</v>
          </cell>
          <cell r="N405">
            <v>0</v>
          </cell>
        </row>
        <row r="406">
          <cell r="C406" t="str">
            <v>43233400B020073</v>
          </cell>
          <cell r="D406" t="str">
            <v>空气炮</v>
          </cell>
          <cell r="E406" t="str">
            <v>PGQ-160-500</v>
          </cell>
        </row>
        <row r="406">
          <cell r="G406" t="str">
            <v>个</v>
          </cell>
          <cell r="H406">
            <v>1</v>
          </cell>
          <cell r="I406" t="str">
            <v>通用设备</v>
          </cell>
          <cell r="J406" t="str">
            <v>16</v>
          </cell>
          <cell r="K406" t="str">
            <v>1998-11-25</v>
          </cell>
          <cell r="L406">
            <v>200</v>
          </cell>
          <cell r="M406">
            <v>200</v>
          </cell>
          <cell r="N406">
            <v>0</v>
          </cell>
        </row>
        <row r="407">
          <cell r="C407" t="str">
            <v>43233400B020074</v>
          </cell>
          <cell r="D407" t="str">
            <v>空气炮</v>
          </cell>
          <cell r="E407" t="str">
            <v>PGQ-160-500</v>
          </cell>
        </row>
        <row r="407">
          <cell r="G407" t="str">
            <v>个</v>
          </cell>
          <cell r="H407">
            <v>1</v>
          </cell>
          <cell r="I407" t="str">
            <v>通用设备</v>
          </cell>
          <cell r="J407" t="str">
            <v>16</v>
          </cell>
          <cell r="K407" t="str">
            <v>1998-11-25</v>
          </cell>
          <cell r="L407">
            <v>200</v>
          </cell>
          <cell r="M407">
            <v>200</v>
          </cell>
          <cell r="N407">
            <v>0</v>
          </cell>
        </row>
        <row r="408">
          <cell r="C408" t="str">
            <v>43233400B020075</v>
          </cell>
          <cell r="D408" t="str">
            <v>空气炮</v>
          </cell>
          <cell r="E408" t="str">
            <v>PGQ-160-500</v>
          </cell>
        </row>
        <row r="408">
          <cell r="G408" t="str">
            <v>个</v>
          </cell>
          <cell r="H408">
            <v>1</v>
          </cell>
          <cell r="I408" t="str">
            <v>通用设备</v>
          </cell>
          <cell r="J408" t="str">
            <v>16</v>
          </cell>
          <cell r="K408" t="str">
            <v>1998-11-25</v>
          </cell>
          <cell r="L408">
            <v>200</v>
          </cell>
          <cell r="M408">
            <v>200</v>
          </cell>
          <cell r="N408">
            <v>0</v>
          </cell>
        </row>
        <row r="409">
          <cell r="C409" t="str">
            <v>43233400B020076</v>
          </cell>
          <cell r="D409" t="str">
            <v>空气炮</v>
          </cell>
          <cell r="E409" t="str">
            <v>PGQ-160-500</v>
          </cell>
        </row>
        <row r="409">
          <cell r="G409" t="str">
            <v>个</v>
          </cell>
          <cell r="H409">
            <v>1</v>
          </cell>
          <cell r="I409" t="str">
            <v>通用设备</v>
          </cell>
          <cell r="J409" t="str">
            <v>16</v>
          </cell>
          <cell r="K409" t="str">
            <v>1998-11-25</v>
          </cell>
          <cell r="L409">
            <v>200</v>
          </cell>
          <cell r="M409">
            <v>200</v>
          </cell>
          <cell r="N409">
            <v>0</v>
          </cell>
        </row>
        <row r="410">
          <cell r="C410" t="str">
            <v>43233400B020077</v>
          </cell>
          <cell r="D410" t="str">
            <v>空气炮</v>
          </cell>
          <cell r="E410" t="str">
            <v>PGQ-160-500</v>
          </cell>
        </row>
        <row r="410">
          <cell r="G410" t="str">
            <v>个</v>
          </cell>
          <cell r="H410">
            <v>1</v>
          </cell>
          <cell r="I410" t="str">
            <v>通用设备</v>
          </cell>
          <cell r="J410" t="str">
            <v>16</v>
          </cell>
          <cell r="K410" t="str">
            <v>1998-11-25</v>
          </cell>
          <cell r="L410">
            <v>200</v>
          </cell>
          <cell r="M410">
            <v>200</v>
          </cell>
          <cell r="N410">
            <v>0</v>
          </cell>
        </row>
        <row r="411">
          <cell r="C411" t="str">
            <v>43233400B020078</v>
          </cell>
          <cell r="D411" t="str">
            <v>空气炮</v>
          </cell>
          <cell r="E411" t="str">
            <v>PGQ-160-500</v>
          </cell>
        </row>
        <row r="411">
          <cell r="G411" t="str">
            <v>个</v>
          </cell>
          <cell r="H411">
            <v>1</v>
          </cell>
          <cell r="I411" t="str">
            <v>通用设备</v>
          </cell>
          <cell r="J411" t="str">
            <v>16</v>
          </cell>
          <cell r="K411" t="str">
            <v>1998-11-25</v>
          </cell>
          <cell r="L411">
            <v>200</v>
          </cell>
          <cell r="M411">
            <v>200</v>
          </cell>
          <cell r="N411">
            <v>0</v>
          </cell>
        </row>
        <row r="412">
          <cell r="C412" t="str">
            <v>43233400B020079</v>
          </cell>
          <cell r="D412" t="str">
            <v>空气炮</v>
          </cell>
          <cell r="E412" t="str">
            <v>PGQ-160-500</v>
          </cell>
        </row>
        <row r="412">
          <cell r="G412" t="str">
            <v>个</v>
          </cell>
          <cell r="H412">
            <v>1</v>
          </cell>
          <cell r="I412" t="str">
            <v>通用设备</v>
          </cell>
          <cell r="J412" t="str">
            <v>16</v>
          </cell>
          <cell r="K412" t="str">
            <v>1998-11-25</v>
          </cell>
          <cell r="L412">
            <v>200</v>
          </cell>
          <cell r="M412">
            <v>200</v>
          </cell>
          <cell r="N412">
            <v>0</v>
          </cell>
        </row>
        <row r="413">
          <cell r="C413" t="str">
            <v>43233400B020080</v>
          </cell>
          <cell r="D413" t="str">
            <v>空气炮</v>
          </cell>
          <cell r="E413" t="str">
            <v>PGQ-160-500</v>
          </cell>
        </row>
        <row r="413">
          <cell r="G413" t="str">
            <v>个</v>
          </cell>
          <cell r="H413">
            <v>1</v>
          </cell>
          <cell r="I413" t="str">
            <v>通用设备</v>
          </cell>
          <cell r="J413" t="str">
            <v>16</v>
          </cell>
          <cell r="K413" t="str">
            <v>1998-11-25</v>
          </cell>
          <cell r="L413">
            <v>200</v>
          </cell>
          <cell r="M413">
            <v>200</v>
          </cell>
          <cell r="N413">
            <v>0</v>
          </cell>
        </row>
        <row r="414">
          <cell r="C414" t="str">
            <v>43233400B020081</v>
          </cell>
          <cell r="D414" t="str">
            <v>空气炮</v>
          </cell>
          <cell r="E414" t="str">
            <v>PGQ-160-500</v>
          </cell>
        </row>
        <row r="414">
          <cell r="G414" t="str">
            <v>个</v>
          </cell>
          <cell r="H414">
            <v>1</v>
          </cell>
          <cell r="I414" t="str">
            <v>通用设备</v>
          </cell>
          <cell r="J414" t="str">
            <v>16</v>
          </cell>
          <cell r="K414" t="str">
            <v>1998-11-25</v>
          </cell>
          <cell r="L414">
            <v>200</v>
          </cell>
          <cell r="M414">
            <v>200</v>
          </cell>
          <cell r="N414">
            <v>0</v>
          </cell>
        </row>
        <row r="415">
          <cell r="C415" t="str">
            <v>43233400B020082</v>
          </cell>
          <cell r="D415" t="str">
            <v>空气炮</v>
          </cell>
          <cell r="E415" t="str">
            <v>PGQ-160-500</v>
          </cell>
        </row>
        <row r="415">
          <cell r="G415" t="str">
            <v>个</v>
          </cell>
          <cell r="H415">
            <v>1</v>
          </cell>
          <cell r="I415" t="str">
            <v>通用设备</v>
          </cell>
          <cell r="J415" t="str">
            <v>16</v>
          </cell>
          <cell r="K415" t="str">
            <v>1998-11-25</v>
          </cell>
          <cell r="L415">
            <v>200</v>
          </cell>
          <cell r="M415">
            <v>200</v>
          </cell>
          <cell r="N415">
            <v>0</v>
          </cell>
        </row>
        <row r="416">
          <cell r="C416" t="str">
            <v>43233400B020083</v>
          </cell>
          <cell r="D416" t="str">
            <v>空气炮</v>
          </cell>
          <cell r="E416" t="str">
            <v>PGQ-160-500</v>
          </cell>
        </row>
        <row r="416">
          <cell r="G416" t="str">
            <v>个</v>
          </cell>
          <cell r="H416">
            <v>1</v>
          </cell>
          <cell r="I416" t="str">
            <v>通用设备</v>
          </cell>
          <cell r="J416" t="str">
            <v>16</v>
          </cell>
          <cell r="K416" t="str">
            <v>1998-11-25</v>
          </cell>
          <cell r="L416">
            <v>200</v>
          </cell>
          <cell r="M416">
            <v>200</v>
          </cell>
          <cell r="N416">
            <v>0</v>
          </cell>
        </row>
        <row r="417">
          <cell r="C417" t="str">
            <v>43233400B020084</v>
          </cell>
          <cell r="D417" t="str">
            <v>空气炮</v>
          </cell>
          <cell r="E417" t="str">
            <v>PGQ-160-500</v>
          </cell>
        </row>
        <row r="417">
          <cell r="G417" t="str">
            <v>个</v>
          </cell>
          <cell r="H417">
            <v>1</v>
          </cell>
          <cell r="I417" t="str">
            <v>通用设备</v>
          </cell>
          <cell r="J417" t="str">
            <v>16</v>
          </cell>
          <cell r="K417" t="str">
            <v>1998-11-25</v>
          </cell>
          <cell r="L417">
            <v>200</v>
          </cell>
          <cell r="M417">
            <v>200</v>
          </cell>
          <cell r="N417">
            <v>0</v>
          </cell>
        </row>
        <row r="418">
          <cell r="C418" t="str">
            <v>43233400B020085</v>
          </cell>
          <cell r="D418" t="str">
            <v>空气炮</v>
          </cell>
          <cell r="E418" t="str">
            <v>PGQ-160-500</v>
          </cell>
        </row>
        <row r="418">
          <cell r="G418" t="str">
            <v>个</v>
          </cell>
          <cell r="H418">
            <v>1</v>
          </cell>
          <cell r="I418" t="str">
            <v>通用设备</v>
          </cell>
          <cell r="J418" t="str">
            <v>16</v>
          </cell>
          <cell r="K418" t="str">
            <v>1998-11-25</v>
          </cell>
          <cell r="L418">
            <v>200</v>
          </cell>
          <cell r="M418">
            <v>200</v>
          </cell>
          <cell r="N418">
            <v>0</v>
          </cell>
        </row>
        <row r="419">
          <cell r="C419" t="str">
            <v>43233400B020086</v>
          </cell>
          <cell r="D419" t="str">
            <v>空气炮</v>
          </cell>
          <cell r="E419" t="str">
            <v>PGQ-160-500</v>
          </cell>
        </row>
        <row r="419">
          <cell r="G419" t="str">
            <v>个</v>
          </cell>
          <cell r="H419">
            <v>1</v>
          </cell>
          <cell r="I419" t="str">
            <v>通用设备</v>
          </cell>
          <cell r="J419" t="str">
            <v>16</v>
          </cell>
          <cell r="K419" t="str">
            <v>1998-11-25</v>
          </cell>
          <cell r="L419">
            <v>200</v>
          </cell>
          <cell r="M419">
            <v>200</v>
          </cell>
          <cell r="N419">
            <v>0</v>
          </cell>
        </row>
        <row r="420">
          <cell r="C420" t="str">
            <v>43233400B020087</v>
          </cell>
          <cell r="D420" t="str">
            <v>空气炮</v>
          </cell>
          <cell r="E420" t="str">
            <v>PGQ-160-500</v>
          </cell>
        </row>
        <row r="420">
          <cell r="G420" t="str">
            <v>个</v>
          </cell>
          <cell r="H420">
            <v>1</v>
          </cell>
          <cell r="I420" t="str">
            <v>通用设备</v>
          </cell>
          <cell r="J420" t="str">
            <v>16</v>
          </cell>
          <cell r="K420" t="str">
            <v>1998-11-25</v>
          </cell>
          <cell r="L420">
            <v>200</v>
          </cell>
          <cell r="M420">
            <v>200</v>
          </cell>
          <cell r="N420">
            <v>0</v>
          </cell>
        </row>
        <row r="421">
          <cell r="C421" t="str">
            <v>43233400B020088</v>
          </cell>
          <cell r="D421" t="str">
            <v>空气炮</v>
          </cell>
          <cell r="E421" t="str">
            <v>PGQ-160-500</v>
          </cell>
        </row>
        <row r="421">
          <cell r="G421" t="str">
            <v>个</v>
          </cell>
          <cell r="H421">
            <v>1</v>
          </cell>
          <cell r="I421" t="str">
            <v>通用设备</v>
          </cell>
          <cell r="J421" t="str">
            <v>16</v>
          </cell>
          <cell r="K421" t="str">
            <v>1998-11-25</v>
          </cell>
          <cell r="L421">
            <v>200</v>
          </cell>
          <cell r="M421">
            <v>200</v>
          </cell>
          <cell r="N421">
            <v>0</v>
          </cell>
        </row>
        <row r="422">
          <cell r="C422" t="str">
            <v>43233400B020089</v>
          </cell>
          <cell r="D422" t="str">
            <v>空气炮</v>
          </cell>
          <cell r="E422" t="str">
            <v>PGQ-160-500</v>
          </cell>
        </row>
        <row r="422">
          <cell r="G422" t="str">
            <v>个</v>
          </cell>
          <cell r="H422">
            <v>1</v>
          </cell>
          <cell r="I422" t="str">
            <v>通用设备</v>
          </cell>
          <cell r="J422" t="str">
            <v>16</v>
          </cell>
          <cell r="K422" t="str">
            <v>1998-11-25</v>
          </cell>
          <cell r="L422">
            <v>200</v>
          </cell>
          <cell r="M422">
            <v>200</v>
          </cell>
          <cell r="N422">
            <v>0</v>
          </cell>
        </row>
        <row r="423">
          <cell r="C423" t="str">
            <v>43233400B020090</v>
          </cell>
          <cell r="D423" t="str">
            <v>空气炮</v>
          </cell>
          <cell r="E423" t="str">
            <v>PGQ-160-500</v>
          </cell>
        </row>
        <row r="423">
          <cell r="G423" t="str">
            <v>个</v>
          </cell>
          <cell r="H423">
            <v>1</v>
          </cell>
          <cell r="I423" t="str">
            <v>通用设备</v>
          </cell>
          <cell r="J423" t="str">
            <v>16</v>
          </cell>
          <cell r="K423" t="str">
            <v>1998-11-25</v>
          </cell>
          <cell r="L423">
            <v>200</v>
          </cell>
          <cell r="M423">
            <v>200</v>
          </cell>
          <cell r="N423">
            <v>0</v>
          </cell>
        </row>
        <row r="424">
          <cell r="C424" t="str">
            <v>43233400B020091</v>
          </cell>
          <cell r="D424" t="str">
            <v>空气炮</v>
          </cell>
          <cell r="E424" t="str">
            <v>PGQ-160-500</v>
          </cell>
        </row>
        <row r="424">
          <cell r="G424" t="str">
            <v>个</v>
          </cell>
          <cell r="H424">
            <v>1</v>
          </cell>
          <cell r="I424" t="str">
            <v>通用设备</v>
          </cell>
          <cell r="J424" t="str">
            <v>16</v>
          </cell>
          <cell r="K424" t="str">
            <v>1998-11-25</v>
          </cell>
          <cell r="L424">
            <v>200</v>
          </cell>
          <cell r="M424">
            <v>200</v>
          </cell>
          <cell r="N424">
            <v>0</v>
          </cell>
        </row>
        <row r="425">
          <cell r="C425" t="str">
            <v>43233400B020010</v>
          </cell>
          <cell r="D425" t="str">
            <v>空气炮</v>
          </cell>
          <cell r="E425" t="str">
            <v>PGQ-160-500</v>
          </cell>
        </row>
        <row r="425">
          <cell r="G425" t="str">
            <v>个</v>
          </cell>
          <cell r="H425">
            <v>1</v>
          </cell>
          <cell r="I425" t="str">
            <v>通用设备</v>
          </cell>
          <cell r="J425" t="str">
            <v>16</v>
          </cell>
          <cell r="K425" t="str">
            <v>1998-11-25</v>
          </cell>
          <cell r="L425">
            <v>200</v>
          </cell>
          <cell r="M425">
            <v>200</v>
          </cell>
          <cell r="N425">
            <v>0</v>
          </cell>
        </row>
        <row r="426">
          <cell r="C426" t="str">
            <v>43931349B010001</v>
          </cell>
          <cell r="D426" t="str">
            <v>滤油机</v>
          </cell>
          <cell r="E426" t="str">
            <v>QJJ-10-40</v>
          </cell>
        </row>
        <row r="426">
          <cell r="G426" t="str">
            <v>个</v>
          </cell>
          <cell r="H426">
            <v>1</v>
          </cell>
          <cell r="I426" t="str">
            <v>通用设备</v>
          </cell>
          <cell r="J426" t="str">
            <v>12</v>
          </cell>
          <cell r="K426" t="str">
            <v>1993-07-26</v>
          </cell>
          <cell r="L426">
            <v>200</v>
          </cell>
          <cell r="M426">
            <v>200</v>
          </cell>
          <cell r="N426">
            <v>0</v>
          </cell>
        </row>
        <row r="427">
          <cell r="C427" t="str">
            <v>43212203B050001</v>
          </cell>
          <cell r="D427" t="str">
            <v>调速型液力偶合器</v>
          </cell>
          <cell r="E427" t="str">
            <v>YDTOS-500</v>
          </cell>
        </row>
        <row r="427">
          <cell r="G427" t="str">
            <v>个</v>
          </cell>
          <cell r="H427">
            <v>1</v>
          </cell>
          <cell r="I427" t="str">
            <v>通用设备</v>
          </cell>
          <cell r="J427" t="str">
            <v>15</v>
          </cell>
          <cell r="K427" t="str">
            <v>2002-01-02</v>
          </cell>
          <cell r="L427">
            <v>3100</v>
          </cell>
          <cell r="M427">
            <v>459.6</v>
          </cell>
          <cell r="N427">
            <v>2640.4</v>
          </cell>
        </row>
        <row r="428">
          <cell r="C428" t="str">
            <v>43212203B010001</v>
          </cell>
          <cell r="D428" t="str">
            <v>调速箱</v>
          </cell>
          <cell r="E428" t="str">
            <v>GJ-100</v>
          </cell>
        </row>
        <row r="428">
          <cell r="G428" t="str">
            <v>个</v>
          </cell>
          <cell r="H428">
            <v>1</v>
          </cell>
          <cell r="I428" t="str">
            <v>通用设备</v>
          </cell>
          <cell r="J428" t="str">
            <v>15</v>
          </cell>
          <cell r="K428" t="str">
            <v>2002-01-03</v>
          </cell>
          <cell r="L428">
            <v>800</v>
          </cell>
          <cell r="M428">
            <v>800</v>
          </cell>
          <cell r="N428">
            <v>0</v>
          </cell>
        </row>
        <row r="429">
          <cell r="C429" t="str">
            <v>43921049B120002</v>
          </cell>
          <cell r="D429" t="str">
            <v>液压支柱自动清洗机</v>
          </cell>
          <cell r="E429" t="str">
            <v>XZG-III</v>
          </cell>
        </row>
        <row r="429">
          <cell r="G429" t="str">
            <v>个</v>
          </cell>
          <cell r="H429">
            <v>1</v>
          </cell>
          <cell r="I429" t="str">
            <v>通用设备</v>
          </cell>
          <cell r="J429" t="str">
            <v>12</v>
          </cell>
          <cell r="K429" t="str">
            <v>2002-01-02</v>
          </cell>
          <cell r="L429">
            <v>100</v>
          </cell>
          <cell r="M429">
            <v>100</v>
          </cell>
          <cell r="N429">
            <v>0</v>
          </cell>
        </row>
        <row r="430">
          <cell r="C430" t="str">
            <v>43921049B070001</v>
          </cell>
          <cell r="D430" t="str">
            <v>电机清洗机</v>
          </cell>
          <cell r="E430" t="str">
            <v>JQX-1-4</v>
          </cell>
        </row>
        <row r="430">
          <cell r="G430" t="str">
            <v>个</v>
          </cell>
          <cell r="H430">
            <v>1</v>
          </cell>
          <cell r="I430" t="str">
            <v>通用设备</v>
          </cell>
          <cell r="J430" t="str">
            <v>12</v>
          </cell>
          <cell r="K430" t="str">
            <v>2002-01-02</v>
          </cell>
          <cell r="L430">
            <v>1800</v>
          </cell>
          <cell r="M430">
            <v>1800</v>
          </cell>
          <cell r="N430">
            <v>0</v>
          </cell>
        </row>
        <row r="431">
          <cell r="C431" t="str">
            <v>43921049B040002</v>
          </cell>
          <cell r="D431" t="str">
            <v>高温清洗机</v>
          </cell>
          <cell r="E431" t="str">
            <v>HDS600MC</v>
          </cell>
        </row>
        <row r="431">
          <cell r="G431" t="str">
            <v>个</v>
          </cell>
          <cell r="H431">
            <v>1</v>
          </cell>
          <cell r="I431" t="str">
            <v>通用设备</v>
          </cell>
          <cell r="J431" t="str">
            <v>12</v>
          </cell>
          <cell r="K431" t="str">
            <v>2002-01-02</v>
          </cell>
          <cell r="L431">
            <v>40000</v>
          </cell>
          <cell r="M431">
            <v>11959.8</v>
          </cell>
          <cell r="N431">
            <v>28040.2</v>
          </cell>
        </row>
        <row r="432">
          <cell r="C432" t="str">
            <v>43611699B020001</v>
          </cell>
          <cell r="D432" t="str">
            <v>电弧喷涂</v>
          </cell>
        </row>
        <row r="432">
          <cell r="G432" t="str">
            <v>个</v>
          </cell>
          <cell r="H432">
            <v>1</v>
          </cell>
          <cell r="I432" t="str">
            <v>通用设备</v>
          </cell>
          <cell r="J432" t="str">
            <v>21</v>
          </cell>
          <cell r="K432" t="str">
            <v>1999-07-13</v>
          </cell>
          <cell r="L432">
            <v>2600</v>
          </cell>
          <cell r="M432">
            <v>304.08</v>
          </cell>
          <cell r="N432">
            <v>2295.92</v>
          </cell>
        </row>
        <row r="433">
          <cell r="C433" t="str">
            <v>43611799B030001</v>
          </cell>
          <cell r="D433" t="str">
            <v>快速笔涂由渡</v>
          </cell>
          <cell r="E433" t="str">
            <v>TDT</v>
          </cell>
        </row>
        <row r="433">
          <cell r="G433" t="str">
            <v>个</v>
          </cell>
          <cell r="H433">
            <v>1</v>
          </cell>
          <cell r="I433" t="str">
            <v>通用设备</v>
          </cell>
          <cell r="J433" t="str">
            <v>12</v>
          </cell>
          <cell r="K433" t="str">
            <v>2002-01-02</v>
          </cell>
          <cell r="L433">
            <v>1300</v>
          </cell>
          <cell r="M433">
            <v>1300</v>
          </cell>
          <cell r="N433">
            <v>0</v>
          </cell>
        </row>
        <row r="434">
          <cell r="C434" t="str">
            <v>43611799B010001</v>
          </cell>
          <cell r="D434" t="str">
            <v>压力喷漆机</v>
          </cell>
          <cell r="E434" t="str">
            <v>GYQ-1</v>
          </cell>
        </row>
        <row r="434">
          <cell r="G434" t="str">
            <v>个</v>
          </cell>
          <cell r="H434">
            <v>1</v>
          </cell>
          <cell r="I434" t="str">
            <v>通用设备</v>
          </cell>
          <cell r="J434" t="str">
            <v>12</v>
          </cell>
          <cell r="K434" t="str">
            <v>2002-01-02</v>
          </cell>
          <cell r="L434">
            <v>2900</v>
          </cell>
          <cell r="M434">
            <v>558</v>
          </cell>
          <cell r="N434">
            <v>2342</v>
          </cell>
        </row>
        <row r="435">
          <cell r="C435" t="str">
            <v>43611799B020001</v>
          </cell>
          <cell r="D435" t="str">
            <v>吹灰喷漆箱</v>
          </cell>
          <cell r="E435" t="str">
            <v>XHQ-II-28</v>
          </cell>
        </row>
        <row r="435">
          <cell r="G435" t="str">
            <v>个</v>
          </cell>
          <cell r="H435">
            <v>1</v>
          </cell>
          <cell r="I435" t="str">
            <v>通用设备</v>
          </cell>
          <cell r="J435" t="str">
            <v>12</v>
          </cell>
          <cell r="K435" t="str">
            <v>2002-01-02</v>
          </cell>
          <cell r="L435">
            <v>3100</v>
          </cell>
          <cell r="M435">
            <v>596.4</v>
          </cell>
          <cell r="N435">
            <v>2503.6</v>
          </cell>
        </row>
        <row r="436">
          <cell r="C436" t="str">
            <v>44412205B010005</v>
          </cell>
          <cell r="D436" t="str">
            <v>潜孔钻机</v>
          </cell>
          <cell r="E436" t="str">
            <v>KQ150-8#</v>
          </cell>
        </row>
        <row r="436">
          <cell r="G436" t="str">
            <v>个</v>
          </cell>
          <cell r="H436">
            <v>1</v>
          </cell>
          <cell r="I436" t="str">
            <v>专用设备</v>
          </cell>
          <cell r="J436" t="str">
            <v>15</v>
          </cell>
          <cell r="K436" t="str">
            <v>1997-01-02</v>
          </cell>
          <cell r="L436">
            <v>6500</v>
          </cell>
          <cell r="M436">
            <v>1560</v>
          </cell>
          <cell r="N436">
            <v>4940</v>
          </cell>
        </row>
        <row r="437">
          <cell r="C437" t="str">
            <v>44412249B050005</v>
          </cell>
          <cell r="D437" t="str">
            <v>锚杆钻机</v>
          </cell>
          <cell r="E437" t="str">
            <v>MQT-55J2</v>
          </cell>
        </row>
        <row r="437">
          <cell r="G437" t="str">
            <v>个</v>
          </cell>
          <cell r="H437">
            <v>1</v>
          </cell>
          <cell r="I437" t="str">
            <v>专用设备</v>
          </cell>
          <cell r="J437" t="str">
            <v>10</v>
          </cell>
          <cell r="K437" t="str">
            <v>2001-01-02</v>
          </cell>
          <cell r="L437">
            <v>15000</v>
          </cell>
          <cell r="M437">
            <v>7337.67</v>
          </cell>
          <cell r="N437">
            <v>7662.33</v>
          </cell>
        </row>
        <row r="438">
          <cell r="C438" t="str">
            <v>44412036A050001</v>
          </cell>
          <cell r="D438" t="str">
            <v>运煤车</v>
          </cell>
          <cell r="E438" t="str">
            <v>848</v>
          </cell>
        </row>
        <row r="438">
          <cell r="G438" t="str">
            <v>个</v>
          </cell>
          <cell r="H438">
            <v>1</v>
          </cell>
          <cell r="I438" t="str">
            <v>专用设备</v>
          </cell>
          <cell r="J438" t="str">
            <v>5</v>
          </cell>
          <cell r="K438" t="str">
            <v>1996-05-02</v>
          </cell>
          <cell r="L438">
            <v>143800</v>
          </cell>
          <cell r="M438">
            <v>139486</v>
          </cell>
          <cell r="N438">
            <v>4314</v>
          </cell>
        </row>
        <row r="439">
          <cell r="C439" t="str">
            <v>44412036A050011</v>
          </cell>
          <cell r="D439" t="str">
            <v>运煤车</v>
          </cell>
          <cell r="E439" t="str">
            <v>CH818</v>
          </cell>
        </row>
        <row r="439">
          <cell r="G439" t="str">
            <v>个</v>
          </cell>
          <cell r="H439">
            <v>1</v>
          </cell>
          <cell r="I439" t="str">
            <v>专用设备</v>
          </cell>
          <cell r="J439" t="str">
            <v>5</v>
          </cell>
          <cell r="K439" t="str">
            <v>2002-01-02</v>
          </cell>
          <cell r="L439">
            <v>154600</v>
          </cell>
          <cell r="M439">
            <v>97272.68</v>
          </cell>
          <cell r="N439">
            <v>57327.32</v>
          </cell>
        </row>
        <row r="440">
          <cell r="C440" t="str">
            <v>44412036A050008</v>
          </cell>
          <cell r="D440" t="str">
            <v>运煤车</v>
          </cell>
          <cell r="E440" t="str">
            <v>CH818</v>
          </cell>
        </row>
        <row r="440">
          <cell r="G440" t="str">
            <v>个</v>
          </cell>
          <cell r="H440">
            <v>1</v>
          </cell>
          <cell r="I440" t="str">
            <v>专用设备</v>
          </cell>
          <cell r="J440" t="str">
            <v>5</v>
          </cell>
          <cell r="K440" t="str">
            <v>2002-01-02</v>
          </cell>
          <cell r="L440">
            <v>175500</v>
          </cell>
          <cell r="M440">
            <v>110422.72</v>
          </cell>
          <cell r="N440">
            <v>65077.28</v>
          </cell>
        </row>
        <row r="441">
          <cell r="C441" t="str">
            <v>44412036A050009</v>
          </cell>
          <cell r="D441" t="str">
            <v>运煤车</v>
          </cell>
          <cell r="E441" t="str">
            <v>CH818</v>
          </cell>
        </row>
        <row r="441">
          <cell r="G441" t="str">
            <v>个</v>
          </cell>
          <cell r="H441">
            <v>1</v>
          </cell>
          <cell r="I441" t="str">
            <v>专用设备</v>
          </cell>
          <cell r="J441" t="str">
            <v>5</v>
          </cell>
          <cell r="K441" t="str">
            <v>2002-01-02</v>
          </cell>
          <cell r="L441">
            <v>175500</v>
          </cell>
          <cell r="M441">
            <v>110422.72</v>
          </cell>
          <cell r="N441">
            <v>65077.28</v>
          </cell>
        </row>
        <row r="442">
          <cell r="C442" t="str">
            <v>44412036A050005</v>
          </cell>
          <cell r="D442" t="str">
            <v>运煤车</v>
          </cell>
          <cell r="E442" t="str">
            <v>CH818</v>
          </cell>
        </row>
        <row r="442">
          <cell r="G442" t="str">
            <v>个</v>
          </cell>
          <cell r="H442">
            <v>1</v>
          </cell>
          <cell r="I442" t="str">
            <v>专用设备</v>
          </cell>
          <cell r="J442" t="str">
            <v>5</v>
          </cell>
          <cell r="K442" t="str">
            <v>2002-01-02</v>
          </cell>
          <cell r="L442">
            <v>135800</v>
          </cell>
          <cell r="M442">
            <v>85443.86</v>
          </cell>
          <cell r="N442">
            <v>50356.14</v>
          </cell>
        </row>
        <row r="443">
          <cell r="C443" t="str">
            <v>44412036A050003</v>
          </cell>
          <cell r="D443" t="str">
            <v>运煤车</v>
          </cell>
          <cell r="E443" t="str">
            <v>CH818</v>
          </cell>
        </row>
        <row r="443">
          <cell r="G443" t="str">
            <v>个</v>
          </cell>
          <cell r="H443">
            <v>1</v>
          </cell>
          <cell r="I443" t="str">
            <v>专用设备</v>
          </cell>
          <cell r="J443" t="str">
            <v>5</v>
          </cell>
          <cell r="K443" t="str">
            <v>2002-01-02</v>
          </cell>
          <cell r="L443">
            <v>136300</v>
          </cell>
          <cell r="M443">
            <v>85758.48</v>
          </cell>
          <cell r="N443">
            <v>50541.52</v>
          </cell>
        </row>
        <row r="444">
          <cell r="C444" t="str">
            <v>44412036A050002</v>
          </cell>
          <cell r="D444" t="str">
            <v>运煤车</v>
          </cell>
          <cell r="E444" t="str">
            <v>CH818</v>
          </cell>
        </row>
        <row r="444">
          <cell r="G444" t="str">
            <v>个</v>
          </cell>
          <cell r="H444">
            <v>1</v>
          </cell>
          <cell r="I444" t="str">
            <v>专用设备</v>
          </cell>
          <cell r="J444" t="str">
            <v>5</v>
          </cell>
          <cell r="K444" t="str">
            <v>2002-01-02</v>
          </cell>
          <cell r="L444">
            <v>137900</v>
          </cell>
          <cell r="M444">
            <v>86765.21</v>
          </cell>
          <cell r="N444">
            <v>51134.79</v>
          </cell>
        </row>
        <row r="445">
          <cell r="C445" t="str">
            <v>44412035A070002</v>
          </cell>
          <cell r="D445" t="str">
            <v>连续采煤机</v>
          </cell>
          <cell r="E445" t="str">
            <v>LA30M-2</v>
          </cell>
        </row>
        <row r="445">
          <cell r="G445" t="str">
            <v>个</v>
          </cell>
          <cell r="H445">
            <v>1</v>
          </cell>
          <cell r="I445" t="str">
            <v>专用设备</v>
          </cell>
          <cell r="J445" t="str">
            <v>5</v>
          </cell>
          <cell r="K445" t="str">
            <v>2002-01-02</v>
          </cell>
          <cell r="L445">
            <v>383300</v>
          </cell>
          <cell r="M445">
            <v>241168.23</v>
          </cell>
          <cell r="N445">
            <v>142131.77</v>
          </cell>
        </row>
        <row r="446">
          <cell r="C446" t="str">
            <v>44412035A050001</v>
          </cell>
          <cell r="D446" t="str">
            <v>连续采煤机</v>
          </cell>
          <cell r="E446" t="str">
            <v>LN800</v>
          </cell>
        </row>
        <row r="446">
          <cell r="G446" t="str">
            <v>个</v>
          </cell>
          <cell r="H446">
            <v>1</v>
          </cell>
          <cell r="I446" t="str">
            <v>专用设备</v>
          </cell>
          <cell r="J446" t="str">
            <v>5</v>
          </cell>
          <cell r="K446" t="str">
            <v>2002-01-02</v>
          </cell>
          <cell r="L446">
            <v>73600</v>
          </cell>
          <cell r="M446">
            <v>46308.31</v>
          </cell>
          <cell r="N446">
            <v>27291.69</v>
          </cell>
        </row>
        <row r="447">
          <cell r="C447" t="str">
            <v>44412035A070001</v>
          </cell>
          <cell r="D447" t="str">
            <v>连续采煤机</v>
          </cell>
          <cell r="E447" t="str">
            <v>LA30M-2</v>
          </cell>
        </row>
        <row r="447">
          <cell r="G447" t="str">
            <v>个</v>
          </cell>
          <cell r="H447">
            <v>1</v>
          </cell>
          <cell r="I447" t="str">
            <v>专用设备</v>
          </cell>
          <cell r="J447" t="str">
            <v>5</v>
          </cell>
          <cell r="K447" t="str">
            <v>2002-01-02</v>
          </cell>
          <cell r="L447">
            <v>383300</v>
          </cell>
          <cell r="M447">
            <v>241168.23</v>
          </cell>
          <cell r="N447">
            <v>142131.77</v>
          </cell>
        </row>
        <row r="448">
          <cell r="C448" t="str">
            <v>44412035A080001</v>
          </cell>
          <cell r="D448" t="str">
            <v>连续采煤机</v>
          </cell>
          <cell r="E448" t="str">
            <v>LA30M-3</v>
          </cell>
        </row>
        <row r="448">
          <cell r="G448" t="str">
            <v>个</v>
          </cell>
          <cell r="H448">
            <v>1</v>
          </cell>
          <cell r="I448" t="str">
            <v>专用设备</v>
          </cell>
          <cell r="J448" t="str">
            <v>5</v>
          </cell>
          <cell r="K448" t="str">
            <v>2002-01-02</v>
          </cell>
          <cell r="L448">
            <v>383300</v>
          </cell>
          <cell r="M448">
            <v>241168.23</v>
          </cell>
          <cell r="N448">
            <v>142131.77</v>
          </cell>
        </row>
        <row r="449">
          <cell r="C449" t="str">
            <v>44412035A080002</v>
          </cell>
          <cell r="D449" t="str">
            <v>连续采煤机</v>
          </cell>
          <cell r="E449" t="str">
            <v>LA30M-3</v>
          </cell>
        </row>
        <row r="449">
          <cell r="G449" t="str">
            <v>个</v>
          </cell>
          <cell r="H449">
            <v>1</v>
          </cell>
          <cell r="I449" t="str">
            <v>专用设备</v>
          </cell>
          <cell r="J449" t="str">
            <v>5</v>
          </cell>
          <cell r="K449" t="str">
            <v>2002-01-02</v>
          </cell>
          <cell r="L449">
            <v>383300</v>
          </cell>
          <cell r="M449">
            <v>241168.23</v>
          </cell>
          <cell r="N449">
            <v>142131.77</v>
          </cell>
        </row>
        <row r="450">
          <cell r="C450" t="str">
            <v>44412035A040003</v>
          </cell>
          <cell r="D450" t="str">
            <v>连续采煤机</v>
          </cell>
          <cell r="E450" t="str">
            <v>CM800B</v>
          </cell>
        </row>
        <row r="450">
          <cell r="G450" t="str">
            <v>个</v>
          </cell>
          <cell r="H450">
            <v>1</v>
          </cell>
          <cell r="I450" t="str">
            <v>专用设备</v>
          </cell>
          <cell r="J450" t="str">
            <v>5</v>
          </cell>
          <cell r="K450" t="str">
            <v>2002-01-02</v>
          </cell>
          <cell r="L450">
            <v>532900</v>
          </cell>
          <cell r="M450">
            <v>335294.88</v>
          </cell>
          <cell r="N450">
            <v>197605.12</v>
          </cell>
        </row>
        <row r="451">
          <cell r="C451" t="str">
            <v>42194105A010151</v>
          </cell>
          <cell r="D451" t="str">
            <v>锚杆机</v>
          </cell>
          <cell r="E451" t="str">
            <v>TD2-43</v>
          </cell>
        </row>
        <row r="451">
          <cell r="G451" t="str">
            <v>个</v>
          </cell>
          <cell r="H451">
            <v>1</v>
          </cell>
          <cell r="I451" t="str">
            <v>专用设备</v>
          </cell>
          <cell r="J451" t="str">
            <v>5</v>
          </cell>
          <cell r="K451" t="str">
            <v>1997-01-02</v>
          </cell>
          <cell r="L451">
            <v>90500</v>
          </cell>
          <cell r="M451">
            <v>87785</v>
          </cell>
          <cell r="N451">
            <v>2715</v>
          </cell>
        </row>
        <row r="452">
          <cell r="C452" t="str">
            <v>44412040A080002</v>
          </cell>
          <cell r="D452" t="str">
            <v>锚杆机</v>
          </cell>
          <cell r="E452" t="str">
            <v>TD2-43</v>
          </cell>
        </row>
        <row r="452">
          <cell r="G452" t="str">
            <v>个</v>
          </cell>
          <cell r="H452">
            <v>1</v>
          </cell>
          <cell r="I452" t="str">
            <v>专用设备</v>
          </cell>
          <cell r="J452" t="str">
            <v>5</v>
          </cell>
          <cell r="K452" t="str">
            <v>1997-01-02</v>
          </cell>
          <cell r="L452">
            <v>90500</v>
          </cell>
          <cell r="M452">
            <v>87785</v>
          </cell>
          <cell r="N452">
            <v>2715</v>
          </cell>
        </row>
        <row r="453">
          <cell r="C453" t="str">
            <v>44412040A080001</v>
          </cell>
          <cell r="D453" t="str">
            <v>锚杆机</v>
          </cell>
          <cell r="E453" t="str">
            <v>TD-43-5-4F</v>
          </cell>
        </row>
        <row r="453">
          <cell r="G453" t="str">
            <v>个</v>
          </cell>
          <cell r="H453">
            <v>1</v>
          </cell>
          <cell r="I453" t="str">
            <v>专用设备</v>
          </cell>
          <cell r="J453" t="str">
            <v>5</v>
          </cell>
          <cell r="K453" t="str">
            <v>2002-01-02</v>
          </cell>
          <cell r="L453">
            <v>165300</v>
          </cell>
          <cell r="M453">
            <v>104004.96</v>
          </cell>
          <cell r="N453">
            <v>61295.04</v>
          </cell>
        </row>
        <row r="454">
          <cell r="C454" t="str">
            <v>44412040A080005</v>
          </cell>
          <cell r="D454" t="str">
            <v>风动锚杆机</v>
          </cell>
          <cell r="E454" t="str">
            <v>MFC-1392/365</v>
          </cell>
        </row>
        <row r="454">
          <cell r="G454" t="str">
            <v>个</v>
          </cell>
          <cell r="H454">
            <v>1</v>
          </cell>
          <cell r="I454" t="str">
            <v>专用设备</v>
          </cell>
          <cell r="J454" t="str">
            <v>15</v>
          </cell>
          <cell r="K454" t="str">
            <v>1998-01-02</v>
          </cell>
          <cell r="L454">
            <v>600</v>
          </cell>
          <cell r="M454">
            <v>600</v>
          </cell>
          <cell r="N454">
            <v>0</v>
          </cell>
        </row>
        <row r="455">
          <cell r="C455" t="str">
            <v>44412040A060004</v>
          </cell>
          <cell r="D455" t="str">
            <v>锚杆机</v>
          </cell>
          <cell r="E455" t="str">
            <v>TB5000</v>
          </cell>
        </row>
        <row r="455">
          <cell r="G455" t="str">
            <v>个</v>
          </cell>
          <cell r="H455">
            <v>1</v>
          </cell>
          <cell r="I455" t="str">
            <v>专用设备</v>
          </cell>
          <cell r="J455" t="str">
            <v>5</v>
          </cell>
          <cell r="K455" t="str">
            <v>2002-01-02</v>
          </cell>
          <cell r="L455">
            <v>232600</v>
          </cell>
          <cell r="M455">
            <v>146349.37</v>
          </cell>
          <cell r="N455">
            <v>86250.63</v>
          </cell>
        </row>
        <row r="456">
          <cell r="C456" t="str">
            <v>44412040A080003</v>
          </cell>
          <cell r="D456" t="str">
            <v>锚杆机</v>
          </cell>
          <cell r="E456" t="str">
            <v>TD2-43</v>
          </cell>
        </row>
        <row r="456">
          <cell r="G456" t="str">
            <v>个</v>
          </cell>
          <cell r="H456">
            <v>1</v>
          </cell>
          <cell r="I456" t="str">
            <v>专用设备</v>
          </cell>
          <cell r="J456" t="str">
            <v>5</v>
          </cell>
          <cell r="K456" t="str">
            <v>2002-01-02</v>
          </cell>
          <cell r="L456">
            <v>99900</v>
          </cell>
          <cell r="M456">
            <v>62856</v>
          </cell>
          <cell r="N456">
            <v>37044</v>
          </cell>
        </row>
        <row r="457">
          <cell r="C457" t="str">
            <v>44412040A080004</v>
          </cell>
          <cell r="D457" t="str">
            <v>锚杆机</v>
          </cell>
          <cell r="E457" t="str">
            <v>TD2-43</v>
          </cell>
        </row>
        <row r="457">
          <cell r="G457" t="str">
            <v>个</v>
          </cell>
          <cell r="H457">
            <v>1</v>
          </cell>
          <cell r="I457" t="str">
            <v>专用设备</v>
          </cell>
          <cell r="J457" t="str">
            <v>5</v>
          </cell>
          <cell r="K457" t="str">
            <v>2002-01-03</v>
          </cell>
          <cell r="L457">
            <v>99900</v>
          </cell>
          <cell r="M457">
            <v>62856</v>
          </cell>
          <cell r="N457">
            <v>37044</v>
          </cell>
        </row>
        <row r="458">
          <cell r="C458" t="str">
            <v>44411050B010003</v>
          </cell>
          <cell r="D458" t="str">
            <v>绞车</v>
          </cell>
          <cell r="E458" t="str">
            <v>JD-11.4</v>
          </cell>
        </row>
        <row r="458">
          <cell r="G458" t="str">
            <v>个</v>
          </cell>
          <cell r="H458">
            <v>1</v>
          </cell>
          <cell r="I458" t="str">
            <v>专用设备</v>
          </cell>
          <cell r="J458" t="str">
            <v>15</v>
          </cell>
          <cell r="K458" t="str">
            <v>1999-01-01</v>
          </cell>
          <cell r="L458">
            <v>400</v>
          </cell>
          <cell r="M458">
            <v>400</v>
          </cell>
          <cell r="N458">
            <v>0</v>
          </cell>
        </row>
        <row r="459">
          <cell r="C459" t="str">
            <v>44411050B010004</v>
          </cell>
          <cell r="D459" t="str">
            <v>绞车</v>
          </cell>
          <cell r="E459" t="str">
            <v>JD-11.4</v>
          </cell>
        </row>
        <row r="459">
          <cell r="G459" t="str">
            <v>个</v>
          </cell>
          <cell r="H459">
            <v>1</v>
          </cell>
          <cell r="I459" t="str">
            <v>专用设备</v>
          </cell>
          <cell r="J459" t="str">
            <v>15</v>
          </cell>
          <cell r="K459" t="str">
            <v>1999-01-01</v>
          </cell>
          <cell r="L459">
            <v>400</v>
          </cell>
          <cell r="M459">
            <v>400</v>
          </cell>
          <cell r="N459">
            <v>0</v>
          </cell>
        </row>
        <row r="460">
          <cell r="C460" t="str">
            <v>44411050B100005</v>
          </cell>
          <cell r="D460" t="str">
            <v>调度绞车</v>
          </cell>
          <cell r="E460" t="str">
            <v>JD-40</v>
          </cell>
        </row>
        <row r="460">
          <cell r="G460" t="str">
            <v>个</v>
          </cell>
          <cell r="H460">
            <v>1</v>
          </cell>
          <cell r="I460" t="str">
            <v>专用设备</v>
          </cell>
          <cell r="J460" t="str">
            <v>15</v>
          </cell>
          <cell r="K460" t="str">
            <v>2002-01-01</v>
          </cell>
          <cell r="L460">
            <v>1000</v>
          </cell>
          <cell r="M460">
            <v>1000</v>
          </cell>
          <cell r="N460">
            <v>0</v>
          </cell>
        </row>
        <row r="461">
          <cell r="C461" t="str">
            <v>44411050B100002</v>
          </cell>
          <cell r="D461" t="str">
            <v>调度绞车</v>
          </cell>
          <cell r="E461" t="str">
            <v>JD-40</v>
          </cell>
        </row>
        <row r="461">
          <cell r="G461" t="str">
            <v>个</v>
          </cell>
          <cell r="H461">
            <v>1</v>
          </cell>
          <cell r="I461" t="str">
            <v>专用设备</v>
          </cell>
          <cell r="J461" t="str">
            <v>15</v>
          </cell>
          <cell r="K461" t="str">
            <v>2002-01-01</v>
          </cell>
          <cell r="L461">
            <v>1000</v>
          </cell>
          <cell r="M461">
            <v>1000</v>
          </cell>
          <cell r="N461">
            <v>0</v>
          </cell>
        </row>
        <row r="462">
          <cell r="C462" t="str">
            <v>44411050B090001</v>
          </cell>
          <cell r="D462" t="str">
            <v>调度绞车</v>
          </cell>
          <cell r="E462" t="str">
            <v>JD-25</v>
          </cell>
        </row>
        <row r="462">
          <cell r="G462" t="str">
            <v>个</v>
          </cell>
          <cell r="H462">
            <v>1</v>
          </cell>
          <cell r="I462" t="str">
            <v>专用设备</v>
          </cell>
          <cell r="J462" t="str">
            <v>15</v>
          </cell>
          <cell r="K462" t="str">
            <v>2002-01-02</v>
          </cell>
          <cell r="L462">
            <v>300</v>
          </cell>
          <cell r="M462">
            <v>300</v>
          </cell>
          <cell r="N462">
            <v>0</v>
          </cell>
        </row>
        <row r="463">
          <cell r="C463" t="str">
            <v>44411050B060002</v>
          </cell>
          <cell r="D463" t="str">
            <v>调度绞车</v>
          </cell>
          <cell r="E463" t="str">
            <v>JD-1</v>
          </cell>
        </row>
        <row r="463">
          <cell r="G463" t="str">
            <v>个</v>
          </cell>
          <cell r="H463">
            <v>1</v>
          </cell>
          <cell r="I463" t="str">
            <v>专用设备</v>
          </cell>
          <cell r="J463" t="str">
            <v>22</v>
          </cell>
          <cell r="K463" t="str">
            <v>2002-01-02</v>
          </cell>
          <cell r="L463">
            <v>600</v>
          </cell>
          <cell r="M463">
            <v>600</v>
          </cell>
          <cell r="N463">
            <v>0</v>
          </cell>
        </row>
        <row r="464">
          <cell r="C464" t="str">
            <v>44411050B060003</v>
          </cell>
          <cell r="D464" t="str">
            <v>调度绞车</v>
          </cell>
          <cell r="E464" t="str">
            <v>JD-1</v>
          </cell>
        </row>
        <row r="464">
          <cell r="G464" t="str">
            <v>个</v>
          </cell>
          <cell r="H464">
            <v>1</v>
          </cell>
          <cell r="I464" t="str">
            <v>专用设备</v>
          </cell>
          <cell r="J464" t="str">
            <v>22</v>
          </cell>
          <cell r="K464" t="str">
            <v>2002-01-02</v>
          </cell>
          <cell r="L464">
            <v>600</v>
          </cell>
          <cell r="M464">
            <v>600</v>
          </cell>
          <cell r="N464">
            <v>0</v>
          </cell>
        </row>
        <row r="465">
          <cell r="C465" t="str">
            <v>44411050B060001</v>
          </cell>
          <cell r="D465" t="str">
            <v>调度绞车</v>
          </cell>
          <cell r="E465" t="str">
            <v>JD-1</v>
          </cell>
        </row>
        <row r="465">
          <cell r="G465" t="str">
            <v>个</v>
          </cell>
          <cell r="H465">
            <v>1</v>
          </cell>
          <cell r="I465" t="str">
            <v>专用设备</v>
          </cell>
          <cell r="J465" t="str">
            <v>22</v>
          </cell>
          <cell r="K465" t="str">
            <v>2002-01-02</v>
          </cell>
          <cell r="L465">
            <v>600</v>
          </cell>
          <cell r="M465">
            <v>600</v>
          </cell>
          <cell r="N465">
            <v>0</v>
          </cell>
        </row>
        <row r="466">
          <cell r="C466" t="str">
            <v>44411050B070024</v>
          </cell>
          <cell r="D466" t="str">
            <v>调度绞车</v>
          </cell>
          <cell r="E466" t="str">
            <v>JD-11.4</v>
          </cell>
        </row>
        <row r="466">
          <cell r="G466" t="str">
            <v>个</v>
          </cell>
          <cell r="H466">
            <v>1</v>
          </cell>
          <cell r="I466" t="str">
            <v>专用设备</v>
          </cell>
          <cell r="J466" t="str">
            <v>15</v>
          </cell>
          <cell r="K466" t="str">
            <v>2002-01-03</v>
          </cell>
          <cell r="L466">
            <v>200</v>
          </cell>
          <cell r="M466">
            <v>200</v>
          </cell>
          <cell r="N466">
            <v>0</v>
          </cell>
        </row>
        <row r="467">
          <cell r="C467" t="str">
            <v>44411050B070025</v>
          </cell>
          <cell r="D467" t="str">
            <v>调度绞车</v>
          </cell>
          <cell r="E467" t="str">
            <v>JD-11.4</v>
          </cell>
        </row>
        <row r="467">
          <cell r="G467" t="str">
            <v>个</v>
          </cell>
          <cell r="H467">
            <v>1</v>
          </cell>
          <cell r="I467" t="str">
            <v>专用设备</v>
          </cell>
          <cell r="J467" t="str">
            <v>15</v>
          </cell>
          <cell r="K467" t="str">
            <v>2002-01-03</v>
          </cell>
          <cell r="L467">
            <v>200</v>
          </cell>
          <cell r="M467">
            <v>200</v>
          </cell>
          <cell r="N467">
            <v>0</v>
          </cell>
        </row>
        <row r="468">
          <cell r="C468" t="str">
            <v>44411050B070018</v>
          </cell>
          <cell r="D468" t="str">
            <v>调度绞车</v>
          </cell>
          <cell r="E468" t="str">
            <v>JD-11.4</v>
          </cell>
        </row>
        <row r="468">
          <cell r="G468" t="str">
            <v>个</v>
          </cell>
          <cell r="H468">
            <v>1</v>
          </cell>
          <cell r="I468" t="str">
            <v>专用设备</v>
          </cell>
          <cell r="J468" t="str">
            <v>15</v>
          </cell>
          <cell r="K468" t="str">
            <v>2003-12-31</v>
          </cell>
          <cell r="L468">
            <v>5000</v>
          </cell>
          <cell r="M468">
            <v>690.08</v>
          </cell>
          <cell r="N468">
            <v>4309.92</v>
          </cell>
        </row>
        <row r="469">
          <cell r="C469" t="str">
            <v>44411050B070024</v>
          </cell>
          <cell r="D469" t="str">
            <v>调度绞车</v>
          </cell>
          <cell r="E469" t="str">
            <v>JD-11.4</v>
          </cell>
        </row>
        <row r="469">
          <cell r="G469" t="str">
            <v>个</v>
          </cell>
          <cell r="H469">
            <v>1</v>
          </cell>
          <cell r="I469" t="str">
            <v>专用设备</v>
          </cell>
          <cell r="J469" t="str">
            <v>15</v>
          </cell>
          <cell r="K469" t="str">
            <v>2003-12-31</v>
          </cell>
          <cell r="L469">
            <v>5000</v>
          </cell>
          <cell r="M469">
            <v>690.08</v>
          </cell>
          <cell r="N469">
            <v>4309.92</v>
          </cell>
        </row>
        <row r="470">
          <cell r="C470" t="str">
            <v>44411050B070025</v>
          </cell>
          <cell r="D470" t="str">
            <v>调度绞车</v>
          </cell>
          <cell r="E470" t="str">
            <v>JD-11.4</v>
          </cell>
        </row>
        <row r="470">
          <cell r="G470" t="str">
            <v>个</v>
          </cell>
          <cell r="H470">
            <v>1</v>
          </cell>
          <cell r="I470" t="str">
            <v>专用设备</v>
          </cell>
          <cell r="J470" t="str">
            <v>15</v>
          </cell>
          <cell r="K470" t="str">
            <v>2003-12-31</v>
          </cell>
          <cell r="L470">
            <v>5000</v>
          </cell>
          <cell r="M470">
            <v>690.08</v>
          </cell>
          <cell r="N470">
            <v>4309.92</v>
          </cell>
        </row>
        <row r="471">
          <cell r="C471" t="str">
            <v>44411050B090001</v>
          </cell>
          <cell r="D471" t="str">
            <v>调度绞车</v>
          </cell>
          <cell r="E471" t="str">
            <v>JD-25</v>
          </cell>
        </row>
        <row r="471">
          <cell r="G471" t="str">
            <v>个</v>
          </cell>
          <cell r="H471">
            <v>1</v>
          </cell>
          <cell r="I471" t="str">
            <v>专用设备</v>
          </cell>
          <cell r="J471" t="str">
            <v>15</v>
          </cell>
          <cell r="K471" t="str">
            <v>2003-12-31</v>
          </cell>
          <cell r="L471">
            <v>18200</v>
          </cell>
          <cell r="M471">
            <v>2511.68</v>
          </cell>
          <cell r="N471">
            <v>15688.32</v>
          </cell>
        </row>
        <row r="472">
          <cell r="C472" t="str">
            <v>44411354B100002</v>
          </cell>
          <cell r="D472" t="str">
            <v>回柱绞车</v>
          </cell>
          <cell r="E472" t="str">
            <v>JH-8</v>
          </cell>
        </row>
        <row r="472">
          <cell r="G472" t="str">
            <v>个</v>
          </cell>
          <cell r="H472">
            <v>1</v>
          </cell>
          <cell r="I472" t="str">
            <v>专用设备</v>
          </cell>
          <cell r="J472" t="str">
            <v>15</v>
          </cell>
          <cell r="K472" t="str">
            <v>1999-01-01</v>
          </cell>
          <cell r="L472">
            <v>600</v>
          </cell>
          <cell r="M472">
            <v>600</v>
          </cell>
          <cell r="N472">
            <v>0</v>
          </cell>
        </row>
        <row r="473">
          <cell r="C473" t="str">
            <v>44411354B060003</v>
          </cell>
          <cell r="D473" t="str">
            <v>回柱绞车</v>
          </cell>
          <cell r="E473" t="str">
            <v>JH2-5</v>
          </cell>
        </row>
        <row r="473">
          <cell r="G473" t="str">
            <v>个</v>
          </cell>
          <cell r="H473">
            <v>1</v>
          </cell>
          <cell r="I473" t="str">
            <v>专用设备</v>
          </cell>
          <cell r="J473" t="str">
            <v>15</v>
          </cell>
          <cell r="K473" t="str">
            <v>2001-01-01</v>
          </cell>
          <cell r="L473">
            <v>1100</v>
          </cell>
          <cell r="M473">
            <v>1100</v>
          </cell>
          <cell r="N473">
            <v>0</v>
          </cell>
        </row>
        <row r="474">
          <cell r="C474" t="str">
            <v>44411405B030001</v>
          </cell>
          <cell r="D474" t="str">
            <v>提升绞车</v>
          </cell>
          <cell r="E474" t="str">
            <v>JK-2.5/30X</v>
          </cell>
        </row>
        <row r="474">
          <cell r="G474" t="str">
            <v>个</v>
          </cell>
          <cell r="H474">
            <v>1</v>
          </cell>
          <cell r="I474" t="str">
            <v>专用设备</v>
          </cell>
          <cell r="J474" t="str">
            <v>15</v>
          </cell>
          <cell r="K474" t="str">
            <v>2000-01-02</v>
          </cell>
          <cell r="L474">
            <v>47200</v>
          </cell>
          <cell r="M474">
            <v>8261.76</v>
          </cell>
          <cell r="N474">
            <v>38938.24</v>
          </cell>
        </row>
        <row r="475">
          <cell r="C475" t="str">
            <v>44411405B090001</v>
          </cell>
          <cell r="D475" t="str">
            <v>动滑轮</v>
          </cell>
          <cell r="E475" t="str">
            <v>直径1500</v>
          </cell>
        </row>
        <row r="475">
          <cell r="G475" t="str">
            <v>个</v>
          </cell>
          <cell r="H475">
            <v>1</v>
          </cell>
          <cell r="I475" t="str">
            <v>专用设备</v>
          </cell>
          <cell r="J475" t="str">
            <v>15</v>
          </cell>
          <cell r="K475" t="str">
            <v>2001-01-02</v>
          </cell>
          <cell r="L475">
            <v>200</v>
          </cell>
          <cell r="M475">
            <v>200</v>
          </cell>
          <cell r="N475">
            <v>0</v>
          </cell>
        </row>
        <row r="476">
          <cell r="C476" t="str">
            <v>44441055B130001</v>
          </cell>
          <cell r="D476" t="str">
            <v>破碎机</v>
          </cell>
          <cell r="E476" t="str">
            <v>2PGC4050</v>
          </cell>
        </row>
        <row r="476">
          <cell r="G476" t="str">
            <v>个</v>
          </cell>
          <cell r="H476">
            <v>1</v>
          </cell>
          <cell r="I476" t="str">
            <v>专用设备</v>
          </cell>
          <cell r="J476" t="str">
            <v>15</v>
          </cell>
          <cell r="K476" t="str">
            <v>2001-01-01</v>
          </cell>
          <cell r="L476">
            <v>800</v>
          </cell>
          <cell r="M476">
            <v>800</v>
          </cell>
          <cell r="N476">
            <v>0</v>
          </cell>
        </row>
        <row r="477">
          <cell r="C477" t="str">
            <v>44441055B290001</v>
          </cell>
          <cell r="D477" t="str">
            <v>碎石机</v>
          </cell>
          <cell r="E477" t="str">
            <v>FXS-100</v>
          </cell>
        </row>
        <row r="477">
          <cell r="G477" t="str">
            <v>个</v>
          </cell>
          <cell r="H477">
            <v>1</v>
          </cell>
          <cell r="I477" t="str">
            <v>专用设备</v>
          </cell>
          <cell r="J477" t="str">
            <v>15</v>
          </cell>
          <cell r="K477" t="str">
            <v>1999-01-01</v>
          </cell>
          <cell r="L477">
            <v>4500</v>
          </cell>
          <cell r="M477">
            <v>865.73</v>
          </cell>
          <cell r="N477">
            <v>3634.27</v>
          </cell>
        </row>
        <row r="478">
          <cell r="C478" t="str">
            <v>44441152B130001</v>
          </cell>
          <cell r="D478" t="str">
            <v>直线振动筛</v>
          </cell>
          <cell r="E478" t="str">
            <v>YAM2400</v>
          </cell>
        </row>
        <row r="478">
          <cell r="G478" t="str">
            <v>个</v>
          </cell>
          <cell r="H478">
            <v>1</v>
          </cell>
          <cell r="I478" t="str">
            <v>专用设备</v>
          </cell>
          <cell r="J478" t="str">
            <v>15</v>
          </cell>
          <cell r="K478" t="str">
            <v>2001-01-02</v>
          </cell>
          <cell r="L478">
            <v>5000</v>
          </cell>
          <cell r="M478">
            <v>802.8</v>
          </cell>
          <cell r="N478">
            <v>4197.2</v>
          </cell>
        </row>
        <row r="479">
          <cell r="C479" t="str">
            <v>44441152B090001</v>
          </cell>
          <cell r="D479" t="str">
            <v>振动筛</v>
          </cell>
          <cell r="E479" t="str">
            <v>YAH 1848F=8.9m2</v>
          </cell>
        </row>
        <row r="479">
          <cell r="G479" t="str">
            <v>个</v>
          </cell>
          <cell r="H479">
            <v>1</v>
          </cell>
          <cell r="I479" t="str">
            <v>专用设备</v>
          </cell>
          <cell r="J479" t="str">
            <v>15</v>
          </cell>
          <cell r="K479" t="str">
            <v>2002-01-02</v>
          </cell>
          <cell r="L479">
            <v>8800</v>
          </cell>
          <cell r="M479">
            <v>1304.88</v>
          </cell>
          <cell r="N479">
            <v>7495.12</v>
          </cell>
        </row>
        <row r="480">
          <cell r="C480" t="str">
            <v>44441153B030001</v>
          </cell>
          <cell r="D480" t="str">
            <v>螺旋分级筛</v>
          </cell>
          <cell r="E480" t="str">
            <v>SL-B</v>
          </cell>
        </row>
        <row r="480">
          <cell r="G480" t="str">
            <v>个</v>
          </cell>
          <cell r="H480">
            <v>1</v>
          </cell>
          <cell r="I480" t="str">
            <v>专用设备</v>
          </cell>
          <cell r="J480" t="str">
            <v>15</v>
          </cell>
          <cell r="K480" t="str">
            <v>1998-09-01</v>
          </cell>
          <cell r="L480">
            <v>17600</v>
          </cell>
          <cell r="M480">
            <v>3501.91</v>
          </cell>
          <cell r="N480">
            <v>14098.09</v>
          </cell>
        </row>
        <row r="481">
          <cell r="C481" t="str">
            <v>44441349B040001</v>
          </cell>
          <cell r="D481" t="str">
            <v>玻璃钢轴流风机</v>
          </cell>
          <cell r="E481" t="str">
            <v>TZ-14</v>
          </cell>
        </row>
        <row r="481">
          <cell r="G481" t="str">
            <v>个</v>
          </cell>
          <cell r="H481">
            <v>1</v>
          </cell>
          <cell r="I481" t="str">
            <v>专用设备</v>
          </cell>
          <cell r="J481" t="str">
            <v>15</v>
          </cell>
          <cell r="K481" t="str">
            <v>2002-01-02</v>
          </cell>
          <cell r="L481">
            <v>1100</v>
          </cell>
          <cell r="M481">
            <v>1100</v>
          </cell>
          <cell r="N481">
            <v>0</v>
          </cell>
        </row>
        <row r="482">
          <cell r="C482" t="str">
            <v>44441349B040002</v>
          </cell>
          <cell r="D482" t="str">
            <v>玻璃钢轴流风机</v>
          </cell>
          <cell r="E482" t="str">
            <v>TZ-14</v>
          </cell>
        </row>
        <row r="482">
          <cell r="G482" t="str">
            <v>个</v>
          </cell>
          <cell r="H482">
            <v>1</v>
          </cell>
          <cell r="I482" t="str">
            <v>专用设备</v>
          </cell>
          <cell r="J482" t="str">
            <v>15</v>
          </cell>
          <cell r="K482" t="str">
            <v>2002-01-02</v>
          </cell>
          <cell r="L482">
            <v>1100</v>
          </cell>
          <cell r="M482">
            <v>1100</v>
          </cell>
          <cell r="N482">
            <v>0</v>
          </cell>
        </row>
        <row r="483">
          <cell r="C483" t="str">
            <v>44441349B040003</v>
          </cell>
          <cell r="D483" t="str">
            <v>玻璃钢轴流风机</v>
          </cell>
          <cell r="E483" t="str">
            <v>TZ-14</v>
          </cell>
        </row>
        <row r="483">
          <cell r="G483" t="str">
            <v>个</v>
          </cell>
          <cell r="H483">
            <v>1</v>
          </cell>
          <cell r="I483" t="str">
            <v>专用设备</v>
          </cell>
          <cell r="J483" t="str">
            <v>15</v>
          </cell>
          <cell r="K483" t="str">
            <v>2002-01-02</v>
          </cell>
          <cell r="L483">
            <v>1100</v>
          </cell>
          <cell r="M483">
            <v>1100</v>
          </cell>
          <cell r="N483">
            <v>0</v>
          </cell>
        </row>
        <row r="484">
          <cell r="C484" t="str">
            <v>44441347B050001</v>
          </cell>
          <cell r="D484" t="str">
            <v>压力式滤液器</v>
          </cell>
          <cell r="E484" t="str">
            <v>650</v>
          </cell>
        </row>
        <row r="484">
          <cell r="G484" t="str">
            <v>个</v>
          </cell>
          <cell r="H484">
            <v>1</v>
          </cell>
          <cell r="I484" t="str">
            <v>专用设备</v>
          </cell>
          <cell r="J484" t="str">
            <v>15</v>
          </cell>
          <cell r="K484" t="str">
            <v>1999-01-01</v>
          </cell>
          <cell r="L484">
            <v>100</v>
          </cell>
          <cell r="M484">
            <v>100</v>
          </cell>
          <cell r="N484">
            <v>0</v>
          </cell>
        </row>
        <row r="485">
          <cell r="C485" t="str">
            <v>44412180B080022</v>
          </cell>
          <cell r="D485" t="str">
            <v>散热器</v>
          </cell>
        </row>
        <row r="485">
          <cell r="G485" t="str">
            <v>个</v>
          </cell>
          <cell r="H485">
            <v>1</v>
          </cell>
          <cell r="I485" t="str">
            <v>专用设备</v>
          </cell>
          <cell r="J485" t="str">
            <v>12</v>
          </cell>
          <cell r="K485" t="str">
            <v>1999-01-01</v>
          </cell>
          <cell r="L485">
            <v>100</v>
          </cell>
          <cell r="M485">
            <v>100</v>
          </cell>
          <cell r="N485">
            <v>0</v>
          </cell>
        </row>
        <row r="486">
          <cell r="C486" t="str">
            <v>44412180B080023</v>
          </cell>
          <cell r="D486" t="str">
            <v>散热器</v>
          </cell>
        </row>
        <row r="486">
          <cell r="G486" t="str">
            <v>个</v>
          </cell>
          <cell r="H486">
            <v>1</v>
          </cell>
          <cell r="I486" t="str">
            <v>专用设备</v>
          </cell>
          <cell r="J486" t="str">
            <v>12</v>
          </cell>
          <cell r="K486" t="str">
            <v>1999-01-01</v>
          </cell>
          <cell r="L486">
            <v>100</v>
          </cell>
          <cell r="M486">
            <v>100</v>
          </cell>
          <cell r="N486">
            <v>0</v>
          </cell>
        </row>
        <row r="487">
          <cell r="C487" t="str">
            <v>44412180B080024</v>
          </cell>
          <cell r="D487" t="str">
            <v>散热器</v>
          </cell>
        </row>
        <row r="487">
          <cell r="G487" t="str">
            <v>个</v>
          </cell>
          <cell r="H487">
            <v>1</v>
          </cell>
          <cell r="I487" t="str">
            <v>专用设备</v>
          </cell>
          <cell r="J487" t="str">
            <v>12</v>
          </cell>
          <cell r="K487" t="str">
            <v>1999-01-01</v>
          </cell>
          <cell r="L487">
            <v>100</v>
          </cell>
          <cell r="M487">
            <v>100</v>
          </cell>
          <cell r="N487">
            <v>0</v>
          </cell>
        </row>
        <row r="488">
          <cell r="C488" t="str">
            <v>44412180B080015</v>
          </cell>
          <cell r="D488" t="str">
            <v>散热器</v>
          </cell>
        </row>
        <row r="488">
          <cell r="G488" t="str">
            <v>个</v>
          </cell>
          <cell r="H488">
            <v>1</v>
          </cell>
          <cell r="I488" t="str">
            <v>专用设备</v>
          </cell>
          <cell r="J488" t="str">
            <v>12</v>
          </cell>
          <cell r="K488" t="str">
            <v>1999-01-01</v>
          </cell>
          <cell r="L488">
            <v>100</v>
          </cell>
          <cell r="M488">
            <v>100</v>
          </cell>
          <cell r="N488">
            <v>0</v>
          </cell>
        </row>
        <row r="489">
          <cell r="C489" t="str">
            <v>44412180B080016</v>
          </cell>
          <cell r="D489" t="str">
            <v>散热器</v>
          </cell>
        </row>
        <row r="489">
          <cell r="G489" t="str">
            <v>个</v>
          </cell>
          <cell r="H489">
            <v>1</v>
          </cell>
          <cell r="I489" t="str">
            <v>专用设备</v>
          </cell>
          <cell r="J489" t="str">
            <v>12</v>
          </cell>
          <cell r="K489" t="str">
            <v>1999-01-01</v>
          </cell>
          <cell r="L489">
            <v>100</v>
          </cell>
          <cell r="M489">
            <v>100</v>
          </cell>
          <cell r="N489">
            <v>0</v>
          </cell>
        </row>
        <row r="490">
          <cell r="C490" t="str">
            <v>44412180B080017</v>
          </cell>
          <cell r="D490" t="str">
            <v>散热器</v>
          </cell>
        </row>
        <row r="490">
          <cell r="G490" t="str">
            <v>个</v>
          </cell>
          <cell r="H490">
            <v>1</v>
          </cell>
          <cell r="I490" t="str">
            <v>专用设备</v>
          </cell>
          <cell r="J490" t="str">
            <v>12</v>
          </cell>
          <cell r="K490" t="str">
            <v>1999-01-01</v>
          </cell>
          <cell r="L490">
            <v>100</v>
          </cell>
          <cell r="M490">
            <v>100</v>
          </cell>
          <cell r="N490">
            <v>0</v>
          </cell>
        </row>
        <row r="491">
          <cell r="C491" t="str">
            <v>44412180B080018</v>
          </cell>
          <cell r="D491" t="str">
            <v>散热器</v>
          </cell>
        </row>
        <row r="491">
          <cell r="G491" t="str">
            <v>个</v>
          </cell>
          <cell r="H491">
            <v>1</v>
          </cell>
          <cell r="I491" t="str">
            <v>专用设备</v>
          </cell>
          <cell r="J491" t="str">
            <v>12</v>
          </cell>
          <cell r="K491" t="str">
            <v>1999-01-01</v>
          </cell>
          <cell r="L491">
            <v>100</v>
          </cell>
          <cell r="M491">
            <v>100</v>
          </cell>
          <cell r="N491">
            <v>0</v>
          </cell>
        </row>
        <row r="492">
          <cell r="C492" t="str">
            <v>44412180B080019</v>
          </cell>
          <cell r="D492" t="str">
            <v>散热器</v>
          </cell>
        </row>
        <row r="492">
          <cell r="G492" t="str">
            <v>个</v>
          </cell>
          <cell r="H492">
            <v>1</v>
          </cell>
          <cell r="I492" t="str">
            <v>专用设备</v>
          </cell>
          <cell r="J492" t="str">
            <v>12</v>
          </cell>
          <cell r="K492" t="str">
            <v>1999-01-01</v>
          </cell>
          <cell r="L492">
            <v>100</v>
          </cell>
          <cell r="M492">
            <v>100</v>
          </cell>
          <cell r="N492">
            <v>0</v>
          </cell>
        </row>
        <row r="493">
          <cell r="C493" t="str">
            <v>44412180B080020</v>
          </cell>
          <cell r="D493" t="str">
            <v>散热器</v>
          </cell>
        </row>
        <row r="493">
          <cell r="G493" t="str">
            <v>个</v>
          </cell>
          <cell r="H493">
            <v>1</v>
          </cell>
          <cell r="I493" t="str">
            <v>专用设备</v>
          </cell>
          <cell r="J493" t="str">
            <v>12</v>
          </cell>
          <cell r="K493" t="str">
            <v>1999-01-01</v>
          </cell>
          <cell r="L493">
            <v>100</v>
          </cell>
          <cell r="M493">
            <v>100</v>
          </cell>
          <cell r="N493">
            <v>0</v>
          </cell>
        </row>
        <row r="494">
          <cell r="C494" t="str">
            <v>44412180B080021</v>
          </cell>
          <cell r="D494" t="str">
            <v>散热器</v>
          </cell>
        </row>
        <row r="494">
          <cell r="G494" t="str">
            <v>个</v>
          </cell>
          <cell r="H494">
            <v>1</v>
          </cell>
          <cell r="I494" t="str">
            <v>专用设备</v>
          </cell>
          <cell r="J494" t="str">
            <v>12</v>
          </cell>
          <cell r="K494" t="str">
            <v>1999-01-01</v>
          </cell>
          <cell r="L494">
            <v>100</v>
          </cell>
          <cell r="M494">
            <v>100</v>
          </cell>
          <cell r="N494">
            <v>0</v>
          </cell>
        </row>
        <row r="495">
          <cell r="C495" t="str">
            <v>44412180B030012</v>
          </cell>
          <cell r="D495" t="str">
            <v>散热器</v>
          </cell>
          <cell r="E495" t="str">
            <v>S2-18-78</v>
          </cell>
        </row>
        <row r="495">
          <cell r="G495" t="str">
            <v>个</v>
          </cell>
          <cell r="H495">
            <v>1</v>
          </cell>
          <cell r="I495" t="str">
            <v>专用设备</v>
          </cell>
          <cell r="J495" t="str">
            <v>12</v>
          </cell>
          <cell r="K495" t="str">
            <v>1999-01-01</v>
          </cell>
          <cell r="L495">
            <v>300</v>
          </cell>
          <cell r="M495">
            <v>300</v>
          </cell>
          <cell r="N495">
            <v>0</v>
          </cell>
        </row>
        <row r="496">
          <cell r="C496" t="str">
            <v>44412180B030002</v>
          </cell>
          <cell r="D496" t="str">
            <v>散热器</v>
          </cell>
          <cell r="E496" t="str">
            <v>S2-18-78</v>
          </cell>
        </row>
        <row r="496">
          <cell r="G496" t="str">
            <v>个</v>
          </cell>
          <cell r="H496">
            <v>1</v>
          </cell>
          <cell r="I496" t="str">
            <v>专用设备</v>
          </cell>
          <cell r="J496" t="str">
            <v>12</v>
          </cell>
          <cell r="K496" t="str">
            <v>1999-01-01</v>
          </cell>
          <cell r="L496">
            <v>300</v>
          </cell>
          <cell r="M496">
            <v>300</v>
          </cell>
          <cell r="N496">
            <v>0</v>
          </cell>
        </row>
        <row r="497">
          <cell r="C497" t="str">
            <v>44412180B030003</v>
          </cell>
          <cell r="D497" t="str">
            <v>散热器</v>
          </cell>
          <cell r="E497" t="str">
            <v>S2-18-78</v>
          </cell>
        </row>
        <row r="497">
          <cell r="G497" t="str">
            <v>个</v>
          </cell>
          <cell r="H497">
            <v>1</v>
          </cell>
          <cell r="I497" t="str">
            <v>专用设备</v>
          </cell>
          <cell r="J497" t="str">
            <v>12</v>
          </cell>
          <cell r="K497" t="str">
            <v>1999-01-01</v>
          </cell>
          <cell r="L497">
            <v>300</v>
          </cell>
          <cell r="M497">
            <v>300</v>
          </cell>
          <cell r="N497">
            <v>0</v>
          </cell>
        </row>
        <row r="498">
          <cell r="C498" t="str">
            <v>44412180B030004</v>
          </cell>
          <cell r="D498" t="str">
            <v>散热器</v>
          </cell>
          <cell r="E498" t="str">
            <v>S2-18-78</v>
          </cell>
        </row>
        <row r="498">
          <cell r="G498" t="str">
            <v>个</v>
          </cell>
          <cell r="H498">
            <v>1</v>
          </cell>
          <cell r="I498" t="str">
            <v>专用设备</v>
          </cell>
          <cell r="J498" t="str">
            <v>12</v>
          </cell>
          <cell r="K498" t="str">
            <v>1999-01-01</v>
          </cell>
          <cell r="L498">
            <v>300</v>
          </cell>
          <cell r="M498">
            <v>300</v>
          </cell>
          <cell r="N498">
            <v>0</v>
          </cell>
        </row>
        <row r="499">
          <cell r="C499" t="str">
            <v>44412180B030005</v>
          </cell>
          <cell r="D499" t="str">
            <v>散热器</v>
          </cell>
          <cell r="E499" t="str">
            <v>S2-18-78</v>
          </cell>
        </row>
        <row r="499">
          <cell r="G499" t="str">
            <v>个</v>
          </cell>
          <cell r="H499">
            <v>1</v>
          </cell>
          <cell r="I499" t="str">
            <v>专用设备</v>
          </cell>
          <cell r="J499" t="str">
            <v>12</v>
          </cell>
          <cell r="K499" t="str">
            <v>1999-01-01</v>
          </cell>
          <cell r="L499">
            <v>300</v>
          </cell>
          <cell r="M499">
            <v>300</v>
          </cell>
          <cell r="N499">
            <v>0</v>
          </cell>
        </row>
        <row r="500">
          <cell r="C500" t="str">
            <v>44412180B030006</v>
          </cell>
          <cell r="D500" t="str">
            <v>散热器</v>
          </cell>
          <cell r="E500" t="str">
            <v>S2-18-78</v>
          </cell>
        </row>
        <row r="500">
          <cell r="G500" t="str">
            <v>个</v>
          </cell>
          <cell r="H500">
            <v>1</v>
          </cell>
          <cell r="I500" t="str">
            <v>专用设备</v>
          </cell>
          <cell r="J500" t="str">
            <v>12</v>
          </cell>
          <cell r="K500" t="str">
            <v>1999-01-01</v>
          </cell>
          <cell r="L500">
            <v>300</v>
          </cell>
          <cell r="M500">
            <v>300</v>
          </cell>
          <cell r="N500">
            <v>0</v>
          </cell>
        </row>
        <row r="501">
          <cell r="C501" t="str">
            <v>44412180B030007</v>
          </cell>
          <cell r="D501" t="str">
            <v>散热器</v>
          </cell>
          <cell r="E501" t="str">
            <v>S2-18-78</v>
          </cell>
        </row>
        <row r="501">
          <cell r="G501" t="str">
            <v>个</v>
          </cell>
          <cell r="H501">
            <v>1</v>
          </cell>
          <cell r="I501" t="str">
            <v>专用设备</v>
          </cell>
          <cell r="J501" t="str">
            <v>12</v>
          </cell>
          <cell r="K501" t="str">
            <v>1999-01-01</v>
          </cell>
          <cell r="L501">
            <v>300</v>
          </cell>
          <cell r="M501">
            <v>300</v>
          </cell>
          <cell r="N501">
            <v>0</v>
          </cell>
        </row>
        <row r="502">
          <cell r="C502" t="str">
            <v>44412180B030008</v>
          </cell>
          <cell r="D502" t="str">
            <v>散热器</v>
          </cell>
          <cell r="E502" t="str">
            <v>S2-18-78</v>
          </cell>
        </row>
        <row r="502">
          <cell r="G502" t="str">
            <v>个</v>
          </cell>
          <cell r="H502">
            <v>1</v>
          </cell>
          <cell r="I502" t="str">
            <v>专用设备</v>
          </cell>
          <cell r="J502" t="str">
            <v>12</v>
          </cell>
          <cell r="K502" t="str">
            <v>1999-01-01</v>
          </cell>
          <cell r="L502">
            <v>300</v>
          </cell>
          <cell r="M502">
            <v>300</v>
          </cell>
          <cell r="N502">
            <v>0</v>
          </cell>
        </row>
        <row r="503">
          <cell r="C503" t="str">
            <v>44412180B030009</v>
          </cell>
          <cell r="D503" t="str">
            <v>散热器</v>
          </cell>
          <cell r="E503" t="str">
            <v>S2-18-78</v>
          </cell>
        </row>
        <row r="503">
          <cell r="G503" t="str">
            <v>个</v>
          </cell>
          <cell r="H503">
            <v>1</v>
          </cell>
          <cell r="I503" t="str">
            <v>专用设备</v>
          </cell>
          <cell r="J503" t="str">
            <v>12</v>
          </cell>
          <cell r="K503" t="str">
            <v>1999-01-01</v>
          </cell>
          <cell r="L503">
            <v>300</v>
          </cell>
          <cell r="M503">
            <v>300</v>
          </cell>
          <cell r="N503">
            <v>0</v>
          </cell>
        </row>
        <row r="504">
          <cell r="C504" t="str">
            <v>44412180B030010</v>
          </cell>
          <cell r="D504" t="str">
            <v>散热器</v>
          </cell>
          <cell r="E504" t="str">
            <v>S2-18-78</v>
          </cell>
        </row>
        <row r="504">
          <cell r="G504" t="str">
            <v>个</v>
          </cell>
          <cell r="H504">
            <v>1</v>
          </cell>
          <cell r="I504" t="str">
            <v>专用设备</v>
          </cell>
          <cell r="J504" t="str">
            <v>12</v>
          </cell>
          <cell r="K504" t="str">
            <v>1999-01-01</v>
          </cell>
          <cell r="L504">
            <v>300</v>
          </cell>
          <cell r="M504">
            <v>300</v>
          </cell>
          <cell r="N504">
            <v>0</v>
          </cell>
        </row>
        <row r="505">
          <cell r="C505" t="str">
            <v>44412180B030011</v>
          </cell>
          <cell r="D505" t="str">
            <v>散热器</v>
          </cell>
          <cell r="E505" t="str">
            <v>S2-18-78</v>
          </cell>
        </row>
        <row r="505">
          <cell r="G505" t="str">
            <v>个</v>
          </cell>
          <cell r="H505">
            <v>1</v>
          </cell>
          <cell r="I505" t="str">
            <v>专用设备</v>
          </cell>
          <cell r="J505" t="str">
            <v>12</v>
          </cell>
          <cell r="K505" t="str">
            <v>1999-01-01</v>
          </cell>
          <cell r="L505">
            <v>300</v>
          </cell>
          <cell r="M505">
            <v>300</v>
          </cell>
          <cell r="N505">
            <v>0</v>
          </cell>
        </row>
        <row r="506">
          <cell r="C506" t="str">
            <v>44412180B040001</v>
          </cell>
          <cell r="D506" t="str">
            <v>散热器</v>
          </cell>
          <cell r="E506" t="str">
            <v>S2-24-78</v>
          </cell>
        </row>
        <row r="506">
          <cell r="G506" t="str">
            <v>个</v>
          </cell>
          <cell r="H506">
            <v>1</v>
          </cell>
          <cell r="I506" t="str">
            <v>专用设备</v>
          </cell>
          <cell r="J506" t="str">
            <v>12</v>
          </cell>
          <cell r="K506" t="str">
            <v>1999-01-01</v>
          </cell>
          <cell r="L506">
            <v>800</v>
          </cell>
          <cell r="M506">
            <v>800</v>
          </cell>
          <cell r="N506">
            <v>0</v>
          </cell>
        </row>
        <row r="507">
          <cell r="C507" t="str">
            <v>44412180B040002</v>
          </cell>
          <cell r="D507" t="str">
            <v>散热器</v>
          </cell>
          <cell r="E507" t="str">
            <v>S2-24-78</v>
          </cell>
        </row>
        <row r="507">
          <cell r="G507" t="str">
            <v>个</v>
          </cell>
          <cell r="H507">
            <v>1</v>
          </cell>
          <cell r="I507" t="str">
            <v>专用设备</v>
          </cell>
          <cell r="J507" t="str">
            <v>12</v>
          </cell>
          <cell r="K507" t="str">
            <v>1999-01-01</v>
          </cell>
          <cell r="L507">
            <v>800</v>
          </cell>
          <cell r="M507">
            <v>800</v>
          </cell>
          <cell r="N507">
            <v>0</v>
          </cell>
        </row>
        <row r="508">
          <cell r="C508" t="str">
            <v>44412180B040003</v>
          </cell>
          <cell r="D508" t="str">
            <v>散热器</v>
          </cell>
          <cell r="E508" t="str">
            <v>S2-24-78</v>
          </cell>
        </row>
        <row r="508">
          <cell r="G508" t="str">
            <v>个</v>
          </cell>
          <cell r="H508">
            <v>1</v>
          </cell>
          <cell r="I508" t="str">
            <v>专用设备</v>
          </cell>
          <cell r="J508" t="str">
            <v>12</v>
          </cell>
          <cell r="K508" t="str">
            <v>1999-01-01</v>
          </cell>
          <cell r="L508">
            <v>800</v>
          </cell>
          <cell r="M508">
            <v>800</v>
          </cell>
          <cell r="N508">
            <v>0</v>
          </cell>
        </row>
        <row r="509">
          <cell r="C509" t="str">
            <v>44412180B040004</v>
          </cell>
          <cell r="D509" t="str">
            <v>散热器</v>
          </cell>
          <cell r="E509" t="str">
            <v>S2-24-78</v>
          </cell>
        </row>
        <row r="509">
          <cell r="G509" t="str">
            <v>个</v>
          </cell>
          <cell r="H509">
            <v>1</v>
          </cell>
          <cell r="I509" t="str">
            <v>专用设备</v>
          </cell>
          <cell r="J509" t="str">
            <v>12</v>
          </cell>
          <cell r="K509" t="str">
            <v>1999-01-01</v>
          </cell>
          <cell r="L509">
            <v>800</v>
          </cell>
          <cell r="M509">
            <v>800</v>
          </cell>
          <cell r="N509">
            <v>0</v>
          </cell>
        </row>
        <row r="510">
          <cell r="C510" t="str">
            <v>44412180BA30001</v>
          </cell>
          <cell r="D510" t="str">
            <v>散热器</v>
          </cell>
          <cell r="E510" t="str">
            <v>S2-18-78</v>
          </cell>
        </row>
        <row r="510">
          <cell r="G510" t="str">
            <v>个</v>
          </cell>
          <cell r="H510">
            <v>1</v>
          </cell>
          <cell r="I510" t="str">
            <v>专用设备</v>
          </cell>
          <cell r="J510" t="str">
            <v>12</v>
          </cell>
          <cell r="K510" t="str">
            <v>1999-01-01</v>
          </cell>
          <cell r="L510">
            <v>300</v>
          </cell>
          <cell r="M510">
            <v>300</v>
          </cell>
          <cell r="N510">
            <v>0</v>
          </cell>
        </row>
        <row r="511">
          <cell r="C511" t="str">
            <v>44942099B010001</v>
          </cell>
          <cell r="D511" t="str">
            <v>水五星电子除垢仪</v>
          </cell>
        </row>
        <row r="511">
          <cell r="G511" t="str">
            <v>个</v>
          </cell>
          <cell r="H511">
            <v>1</v>
          </cell>
          <cell r="I511" t="str">
            <v>专用设备</v>
          </cell>
          <cell r="J511" t="str">
            <v>12</v>
          </cell>
          <cell r="K511" t="str">
            <v>2001-12-31</v>
          </cell>
          <cell r="L511">
            <v>2400</v>
          </cell>
          <cell r="M511">
            <v>465.6</v>
          </cell>
          <cell r="N511">
            <v>1934.4</v>
          </cell>
        </row>
        <row r="512">
          <cell r="C512" t="str">
            <v>44942099B040001</v>
          </cell>
          <cell r="D512" t="str">
            <v>脉冲袋式除尘器</v>
          </cell>
          <cell r="E512" t="str">
            <v>DMC84-J</v>
          </cell>
        </row>
        <row r="512">
          <cell r="G512" t="str">
            <v>个</v>
          </cell>
          <cell r="H512">
            <v>1</v>
          </cell>
          <cell r="I512" t="str">
            <v>专用设备</v>
          </cell>
          <cell r="J512" t="str">
            <v>12</v>
          </cell>
          <cell r="K512" t="str">
            <v>1998-01-01</v>
          </cell>
          <cell r="L512">
            <v>3800</v>
          </cell>
          <cell r="M512">
            <v>1211.76</v>
          </cell>
          <cell r="N512">
            <v>2588.24</v>
          </cell>
        </row>
        <row r="513">
          <cell r="C513" t="str">
            <v>44412154B050001</v>
          </cell>
          <cell r="D513" t="str">
            <v>电动加油机</v>
          </cell>
        </row>
        <row r="513">
          <cell r="G513" t="str">
            <v>个</v>
          </cell>
          <cell r="H513">
            <v>1</v>
          </cell>
          <cell r="I513" t="str">
            <v>专用设备</v>
          </cell>
          <cell r="J513" t="str">
            <v>15</v>
          </cell>
          <cell r="K513" t="str">
            <v>2002-01-02</v>
          </cell>
          <cell r="L513">
            <v>500</v>
          </cell>
          <cell r="M513">
            <v>500</v>
          </cell>
          <cell r="N513">
            <v>0</v>
          </cell>
        </row>
        <row r="514">
          <cell r="C514" t="str">
            <v>44412154BA50001</v>
          </cell>
          <cell r="D514" t="str">
            <v>注油机</v>
          </cell>
          <cell r="E514" t="str">
            <v>T80-43410G</v>
          </cell>
        </row>
        <row r="514">
          <cell r="G514" t="str">
            <v>个</v>
          </cell>
          <cell r="H514">
            <v>1</v>
          </cell>
          <cell r="I514" t="str">
            <v>专用设备</v>
          </cell>
          <cell r="J514" t="str">
            <v>15</v>
          </cell>
          <cell r="K514" t="str">
            <v>2002-01-03</v>
          </cell>
          <cell r="L514">
            <v>400</v>
          </cell>
          <cell r="M514">
            <v>400</v>
          </cell>
          <cell r="N514">
            <v>0</v>
          </cell>
        </row>
        <row r="515">
          <cell r="C515" t="str">
            <v>44412154BA50001</v>
          </cell>
          <cell r="D515" t="str">
            <v>注油机</v>
          </cell>
          <cell r="E515" t="str">
            <v>T80-43410G</v>
          </cell>
        </row>
        <row r="515">
          <cell r="G515" t="str">
            <v>个</v>
          </cell>
          <cell r="H515">
            <v>1</v>
          </cell>
          <cell r="I515" t="str">
            <v>专用设备</v>
          </cell>
          <cell r="J515" t="str">
            <v>15</v>
          </cell>
          <cell r="K515" t="str">
            <v>2003-12-31</v>
          </cell>
          <cell r="L515">
            <v>11200</v>
          </cell>
          <cell r="M515">
            <v>1545.52</v>
          </cell>
          <cell r="N515">
            <v>9654.48</v>
          </cell>
        </row>
        <row r="516">
          <cell r="C516" t="str">
            <v>44421010B030003</v>
          </cell>
          <cell r="D516" t="str">
            <v>推土机</v>
          </cell>
          <cell r="E516" t="str">
            <v>T140-1#</v>
          </cell>
        </row>
        <row r="516">
          <cell r="G516" t="str">
            <v>个</v>
          </cell>
          <cell r="H516">
            <v>1</v>
          </cell>
          <cell r="I516" t="str">
            <v>专用设备</v>
          </cell>
          <cell r="J516" t="str">
            <v>11</v>
          </cell>
          <cell r="K516" t="str">
            <v>1991-01-02</v>
          </cell>
          <cell r="L516">
            <v>5300</v>
          </cell>
          <cell r="M516">
            <v>5088</v>
          </cell>
          <cell r="N516">
            <v>212</v>
          </cell>
        </row>
        <row r="517">
          <cell r="C517" t="str">
            <v>44425104B090006</v>
          </cell>
          <cell r="D517" t="str">
            <v>装载机</v>
          </cell>
          <cell r="E517" t="str">
            <v>ZL45A-2#</v>
          </cell>
        </row>
        <row r="517">
          <cell r="G517" t="str">
            <v>个</v>
          </cell>
          <cell r="H517">
            <v>1</v>
          </cell>
          <cell r="I517" t="str">
            <v>专用设备</v>
          </cell>
          <cell r="J517" t="str">
            <v>11</v>
          </cell>
          <cell r="K517" t="str">
            <v>1995-08-30</v>
          </cell>
          <cell r="L517">
            <v>320000</v>
          </cell>
          <cell r="M517">
            <v>297139.72</v>
          </cell>
          <cell r="N517">
            <v>22860.28</v>
          </cell>
        </row>
        <row r="518">
          <cell r="C518" t="str">
            <v>44425104B060014</v>
          </cell>
          <cell r="D518" t="str">
            <v>装载机</v>
          </cell>
          <cell r="E518" t="str">
            <v>ZL40B</v>
          </cell>
        </row>
        <row r="518">
          <cell r="G518" t="str">
            <v>个</v>
          </cell>
          <cell r="H518">
            <v>1</v>
          </cell>
          <cell r="I518" t="str">
            <v>专用设备</v>
          </cell>
          <cell r="J518" t="str">
            <v>11</v>
          </cell>
          <cell r="K518" t="str">
            <v>1994-12-01</v>
          </cell>
          <cell r="L518">
            <v>2700</v>
          </cell>
          <cell r="M518">
            <v>2592</v>
          </cell>
          <cell r="N518">
            <v>108</v>
          </cell>
        </row>
        <row r="519">
          <cell r="C519" t="str">
            <v>44425104B110018</v>
          </cell>
          <cell r="D519" t="str">
            <v>装载机</v>
          </cell>
          <cell r="E519" t="str">
            <v>ZL50</v>
          </cell>
        </row>
        <row r="519">
          <cell r="G519" t="str">
            <v>个</v>
          </cell>
          <cell r="H519">
            <v>1</v>
          </cell>
          <cell r="I519" t="str">
            <v>专用设备</v>
          </cell>
          <cell r="J519" t="str">
            <v>11</v>
          </cell>
          <cell r="K519" t="str">
            <v>1999-08-01</v>
          </cell>
          <cell r="L519">
            <v>3600</v>
          </cell>
          <cell r="M519">
            <v>1036.8</v>
          </cell>
          <cell r="N519">
            <v>2563.2</v>
          </cell>
        </row>
        <row r="520">
          <cell r="C520" t="str">
            <v>44425104B110013</v>
          </cell>
          <cell r="D520" t="str">
            <v>装载机</v>
          </cell>
          <cell r="E520" t="str">
            <v>ZL50</v>
          </cell>
        </row>
        <row r="520">
          <cell r="G520" t="str">
            <v>个</v>
          </cell>
          <cell r="H520">
            <v>1</v>
          </cell>
          <cell r="I520" t="str">
            <v>专用设备</v>
          </cell>
          <cell r="J520" t="str">
            <v>11</v>
          </cell>
          <cell r="K520" t="str">
            <v>1991-06-01</v>
          </cell>
          <cell r="L520">
            <v>4900</v>
          </cell>
          <cell r="M520">
            <v>4704</v>
          </cell>
          <cell r="N520">
            <v>196</v>
          </cell>
        </row>
        <row r="521">
          <cell r="C521" t="str">
            <v>44425104B110017</v>
          </cell>
          <cell r="D521" t="str">
            <v>装载机</v>
          </cell>
          <cell r="E521" t="str">
            <v>ZL50</v>
          </cell>
        </row>
        <row r="521">
          <cell r="G521" t="str">
            <v>个</v>
          </cell>
          <cell r="H521">
            <v>1</v>
          </cell>
          <cell r="I521" t="str">
            <v>专用设备</v>
          </cell>
          <cell r="J521" t="str">
            <v>11</v>
          </cell>
          <cell r="K521" t="str">
            <v>2000-06-30</v>
          </cell>
          <cell r="L521">
            <v>266000</v>
          </cell>
          <cell r="M521">
            <v>136449.32</v>
          </cell>
          <cell r="N521">
            <v>129550.68</v>
          </cell>
        </row>
        <row r="522">
          <cell r="C522" t="str">
            <v>44425104B130001</v>
          </cell>
          <cell r="D522" t="str">
            <v>装载机</v>
          </cell>
          <cell r="E522" t="str">
            <v>ZL50C</v>
          </cell>
        </row>
        <row r="522">
          <cell r="G522" t="str">
            <v>个</v>
          </cell>
          <cell r="H522">
            <v>1</v>
          </cell>
          <cell r="I522" t="str">
            <v>专用设备</v>
          </cell>
          <cell r="J522" t="str">
            <v>11</v>
          </cell>
          <cell r="K522" t="str">
            <v>2000-06-30</v>
          </cell>
          <cell r="L522">
            <v>320000</v>
          </cell>
          <cell r="M522">
            <v>164150.08</v>
          </cell>
          <cell r="N522">
            <v>155849.92</v>
          </cell>
        </row>
        <row r="523">
          <cell r="C523" t="str">
            <v>44422011B030001</v>
          </cell>
          <cell r="D523" t="str">
            <v>平煤机</v>
          </cell>
        </row>
        <row r="523">
          <cell r="G523" t="str">
            <v>个</v>
          </cell>
          <cell r="H523">
            <v>1</v>
          </cell>
          <cell r="I523" t="str">
            <v>专用设备</v>
          </cell>
          <cell r="J523" t="str">
            <v>11</v>
          </cell>
          <cell r="K523" t="str">
            <v>1999-01-01</v>
          </cell>
          <cell r="L523">
            <v>1500</v>
          </cell>
          <cell r="M523">
            <v>1500</v>
          </cell>
          <cell r="N523">
            <v>0</v>
          </cell>
        </row>
        <row r="524">
          <cell r="C524" t="str">
            <v>44428139B020017</v>
          </cell>
          <cell r="D524" t="str">
            <v>自卸车</v>
          </cell>
          <cell r="E524" t="str">
            <v>BJZ3364-12#</v>
          </cell>
        </row>
        <row r="524">
          <cell r="G524" t="str">
            <v>个</v>
          </cell>
          <cell r="H524">
            <v>1</v>
          </cell>
          <cell r="I524" t="str">
            <v>专用设备</v>
          </cell>
          <cell r="J524" t="str">
            <v>10</v>
          </cell>
          <cell r="K524" t="str">
            <v>1996-12-31</v>
          </cell>
          <cell r="L524">
            <v>448000</v>
          </cell>
          <cell r="M524">
            <v>391294.36</v>
          </cell>
          <cell r="N524">
            <v>56705.64</v>
          </cell>
        </row>
        <row r="525">
          <cell r="C525" t="str">
            <v>44442012B160005</v>
          </cell>
          <cell r="D525" t="str">
            <v>喷浆泵</v>
          </cell>
        </row>
        <row r="525">
          <cell r="G525" t="str">
            <v>个</v>
          </cell>
          <cell r="H525">
            <v>1</v>
          </cell>
          <cell r="I525" t="str">
            <v>专用设备</v>
          </cell>
          <cell r="J525" t="str">
            <v>11</v>
          </cell>
          <cell r="K525" t="str">
            <v>2002-01-02</v>
          </cell>
          <cell r="L525">
            <v>45000</v>
          </cell>
          <cell r="M525">
            <v>15344.23</v>
          </cell>
          <cell r="N525">
            <v>29655.77</v>
          </cell>
        </row>
        <row r="526">
          <cell r="C526" t="str">
            <v>44428139B020013</v>
          </cell>
          <cell r="D526" t="str">
            <v>自卸车</v>
          </cell>
          <cell r="E526" t="str">
            <v>BJZ3364-17#</v>
          </cell>
        </row>
        <row r="526">
          <cell r="G526" t="str">
            <v>个</v>
          </cell>
          <cell r="H526">
            <v>1</v>
          </cell>
          <cell r="I526" t="str">
            <v>交通运输设备</v>
          </cell>
          <cell r="J526" t="str">
            <v>10</v>
          </cell>
          <cell r="K526" t="str">
            <v>1992-07-01</v>
          </cell>
          <cell r="L526">
            <v>359700</v>
          </cell>
          <cell r="M526">
            <v>345312</v>
          </cell>
          <cell r="N526">
            <v>14388</v>
          </cell>
        </row>
        <row r="527">
          <cell r="C527" t="str">
            <v>44428139A010001</v>
          </cell>
          <cell r="D527" t="str">
            <v>自卸车</v>
          </cell>
          <cell r="E527" t="str">
            <v>75405</v>
          </cell>
        </row>
        <row r="527">
          <cell r="G527" t="str">
            <v>个</v>
          </cell>
          <cell r="H527">
            <v>1</v>
          </cell>
          <cell r="I527" t="str">
            <v>交通运输设备</v>
          </cell>
          <cell r="J527" t="str">
            <v>10</v>
          </cell>
          <cell r="K527" t="str">
            <v>1997-01-02</v>
          </cell>
          <cell r="L527">
            <v>359700</v>
          </cell>
          <cell r="M527">
            <v>312452.88</v>
          </cell>
          <cell r="N527">
            <v>47247.12</v>
          </cell>
        </row>
        <row r="528">
          <cell r="C528" t="str">
            <v>44428139A010002</v>
          </cell>
          <cell r="D528" t="str">
            <v>自卸车</v>
          </cell>
          <cell r="E528" t="str">
            <v>75405</v>
          </cell>
        </row>
        <row r="528">
          <cell r="G528" t="str">
            <v>个</v>
          </cell>
          <cell r="H528">
            <v>1</v>
          </cell>
          <cell r="I528" t="str">
            <v>交通运输设备</v>
          </cell>
          <cell r="J528" t="str">
            <v>10</v>
          </cell>
          <cell r="K528" t="str">
            <v>1997-01-03</v>
          </cell>
          <cell r="L528">
            <v>359700</v>
          </cell>
          <cell r="M528">
            <v>312452.88</v>
          </cell>
          <cell r="N528">
            <v>47247.12</v>
          </cell>
        </row>
        <row r="529">
          <cell r="C529" t="str">
            <v>44428139A010003</v>
          </cell>
          <cell r="D529" t="str">
            <v>自卸车</v>
          </cell>
          <cell r="E529" t="str">
            <v>75405</v>
          </cell>
        </row>
        <row r="529">
          <cell r="G529" t="str">
            <v>个</v>
          </cell>
          <cell r="H529">
            <v>1</v>
          </cell>
          <cell r="I529" t="str">
            <v>交通运输设备</v>
          </cell>
          <cell r="J529" t="str">
            <v>10</v>
          </cell>
          <cell r="K529" t="str">
            <v>1997-01-04</v>
          </cell>
          <cell r="L529">
            <v>359700</v>
          </cell>
          <cell r="M529">
            <v>312452.88</v>
          </cell>
          <cell r="N529">
            <v>47247.12</v>
          </cell>
        </row>
        <row r="530">
          <cell r="C530" t="str">
            <v>44428139A010004</v>
          </cell>
          <cell r="D530" t="str">
            <v>自卸车</v>
          </cell>
          <cell r="E530" t="str">
            <v>75405</v>
          </cell>
        </row>
        <row r="530">
          <cell r="G530" t="str">
            <v>个</v>
          </cell>
          <cell r="H530">
            <v>1</v>
          </cell>
          <cell r="I530" t="str">
            <v>交通运输设备</v>
          </cell>
          <cell r="J530" t="str">
            <v>10</v>
          </cell>
          <cell r="K530" t="str">
            <v>1997-01-05</v>
          </cell>
          <cell r="L530">
            <v>359700</v>
          </cell>
          <cell r="M530">
            <v>312452.88</v>
          </cell>
          <cell r="N530">
            <v>47247.12</v>
          </cell>
        </row>
        <row r="531">
          <cell r="C531" t="str">
            <v>44428139A010005</v>
          </cell>
          <cell r="D531" t="str">
            <v>自卸车</v>
          </cell>
          <cell r="E531" t="str">
            <v>75405</v>
          </cell>
        </row>
        <row r="531">
          <cell r="G531" t="str">
            <v>个</v>
          </cell>
          <cell r="H531">
            <v>1</v>
          </cell>
          <cell r="I531" t="str">
            <v>交通运输设备</v>
          </cell>
          <cell r="J531" t="str">
            <v>10</v>
          </cell>
          <cell r="K531" t="str">
            <v>1997-01-06</v>
          </cell>
          <cell r="L531">
            <v>359700</v>
          </cell>
          <cell r="M531">
            <v>312452.88</v>
          </cell>
          <cell r="N531">
            <v>47247.12</v>
          </cell>
        </row>
        <row r="532">
          <cell r="C532" t="str">
            <v>44428139B020020</v>
          </cell>
          <cell r="D532" t="str">
            <v>自卸车</v>
          </cell>
          <cell r="E532" t="str">
            <v>BJZ3364-8#</v>
          </cell>
        </row>
        <row r="532">
          <cell r="G532" t="str">
            <v>个</v>
          </cell>
          <cell r="H532">
            <v>1</v>
          </cell>
          <cell r="I532" t="str">
            <v>交通运输设备</v>
          </cell>
          <cell r="J532" t="str">
            <v>10</v>
          </cell>
          <cell r="K532" t="str">
            <v>1996-12-31</v>
          </cell>
          <cell r="L532">
            <v>359700</v>
          </cell>
          <cell r="M532">
            <v>314137.98</v>
          </cell>
          <cell r="N532">
            <v>45562.02</v>
          </cell>
        </row>
        <row r="533">
          <cell r="C533" t="str">
            <v>44428139B020008</v>
          </cell>
          <cell r="D533" t="str">
            <v>自卸车</v>
          </cell>
          <cell r="E533" t="str">
            <v>BJZ3364-9#</v>
          </cell>
        </row>
        <row r="533">
          <cell r="G533" t="str">
            <v>个</v>
          </cell>
          <cell r="H533">
            <v>1</v>
          </cell>
          <cell r="I533" t="str">
            <v>交通运输设备</v>
          </cell>
          <cell r="J533" t="str">
            <v>10</v>
          </cell>
          <cell r="K533" t="str">
            <v>1996-12-31</v>
          </cell>
          <cell r="L533">
            <v>359700</v>
          </cell>
          <cell r="M533">
            <v>314137.98</v>
          </cell>
          <cell r="N533">
            <v>45562.02</v>
          </cell>
        </row>
        <row r="534">
          <cell r="C534" t="str">
            <v>44428139B020010</v>
          </cell>
          <cell r="D534" t="str">
            <v>自卸车</v>
          </cell>
          <cell r="E534" t="str">
            <v>BJZ3364-10#</v>
          </cell>
        </row>
        <row r="534">
          <cell r="G534" t="str">
            <v>个</v>
          </cell>
          <cell r="H534">
            <v>1</v>
          </cell>
          <cell r="I534" t="str">
            <v>交通运输设备</v>
          </cell>
          <cell r="J534" t="str">
            <v>10</v>
          </cell>
          <cell r="K534" t="str">
            <v>1996-12-31</v>
          </cell>
          <cell r="L534">
            <v>359700</v>
          </cell>
          <cell r="M534">
            <v>314137.98</v>
          </cell>
          <cell r="N534">
            <v>45562.02</v>
          </cell>
        </row>
        <row r="535">
          <cell r="C535" t="str">
            <v>44428139B020015</v>
          </cell>
          <cell r="D535" t="str">
            <v>自卸车</v>
          </cell>
          <cell r="E535" t="str">
            <v>BJZ3364-11#</v>
          </cell>
        </row>
        <row r="535">
          <cell r="G535" t="str">
            <v>个</v>
          </cell>
          <cell r="H535">
            <v>1</v>
          </cell>
          <cell r="I535" t="str">
            <v>交通运输设备</v>
          </cell>
          <cell r="J535" t="str">
            <v>10</v>
          </cell>
          <cell r="K535" t="str">
            <v>1996-12-31</v>
          </cell>
          <cell r="L535">
            <v>359700</v>
          </cell>
          <cell r="M535">
            <v>314137.98</v>
          </cell>
          <cell r="N535">
            <v>45562.02</v>
          </cell>
        </row>
        <row r="536">
          <cell r="C536" t="str">
            <v>44428139B010002</v>
          </cell>
          <cell r="D536" t="str">
            <v>自卸车</v>
          </cell>
          <cell r="E536" t="str">
            <v>BJ3364-15#</v>
          </cell>
        </row>
        <row r="536">
          <cell r="G536" t="str">
            <v>个</v>
          </cell>
          <cell r="H536">
            <v>1</v>
          </cell>
          <cell r="I536" t="str">
            <v>交通运输设备</v>
          </cell>
          <cell r="J536" t="str">
            <v>10</v>
          </cell>
          <cell r="K536" t="str">
            <v>1992-06-30</v>
          </cell>
          <cell r="L536">
            <v>359700</v>
          </cell>
          <cell r="M536">
            <v>345312</v>
          </cell>
          <cell r="N536">
            <v>14388</v>
          </cell>
        </row>
        <row r="537">
          <cell r="C537" t="str">
            <v>44428139B010001</v>
          </cell>
          <cell r="D537" t="str">
            <v>自卸车</v>
          </cell>
          <cell r="E537" t="str">
            <v>BJ3364-14#</v>
          </cell>
        </row>
        <row r="537">
          <cell r="G537" t="str">
            <v>个</v>
          </cell>
          <cell r="H537">
            <v>1</v>
          </cell>
          <cell r="I537" t="str">
            <v>交通运输设备</v>
          </cell>
          <cell r="J537" t="str">
            <v>10</v>
          </cell>
          <cell r="K537" t="str">
            <v>1992-06-30</v>
          </cell>
          <cell r="L537">
            <v>359700</v>
          </cell>
          <cell r="M537">
            <v>345312</v>
          </cell>
          <cell r="N537">
            <v>14388</v>
          </cell>
        </row>
        <row r="538">
          <cell r="C538" t="str">
            <v>44428139B020012</v>
          </cell>
          <cell r="D538" t="str">
            <v>自卸车</v>
          </cell>
          <cell r="E538" t="str">
            <v>BJZ3364-16#</v>
          </cell>
        </row>
        <row r="538">
          <cell r="G538" t="str">
            <v>个</v>
          </cell>
          <cell r="H538">
            <v>1</v>
          </cell>
          <cell r="I538" t="str">
            <v>交通运输设备</v>
          </cell>
          <cell r="J538" t="str">
            <v>10</v>
          </cell>
          <cell r="K538" t="str">
            <v>1992-06-30</v>
          </cell>
          <cell r="L538">
            <v>359700</v>
          </cell>
          <cell r="M538">
            <v>345312</v>
          </cell>
          <cell r="N538">
            <v>14388</v>
          </cell>
        </row>
        <row r="539">
          <cell r="C539" t="str">
            <v>49112018B020001</v>
          </cell>
          <cell r="D539" t="str">
            <v>大客车</v>
          </cell>
          <cell r="E539" t="str">
            <v>DD6806G-1#</v>
          </cell>
        </row>
        <row r="539">
          <cell r="G539" t="str">
            <v>个</v>
          </cell>
          <cell r="H539">
            <v>1</v>
          </cell>
          <cell r="I539" t="str">
            <v>交通运输设备</v>
          </cell>
          <cell r="J539" t="str">
            <v>10</v>
          </cell>
          <cell r="K539" t="str">
            <v>1990-12-31</v>
          </cell>
          <cell r="L539">
            <v>106900</v>
          </cell>
          <cell r="M539">
            <v>102624</v>
          </cell>
          <cell r="N539">
            <v>4276</v>
          </cell>
        </row>
        <row r="540">
          <cell r="C540" t="str">
            <v>49112018B010001</v>
          </cell>
          <cell r="D540" t="str">
            <v>大客车</v>
          </cell>
          <cell r="E540" t="str">
            <v>662B</v>
          </cell>
        </row>
        <row r="540">
          <cell r="G540" t="str">
            <v>个</v>
          </cell>
          <cell r="H540">
            <v>1</v>
          </cell>
          <cell r="I540" t="str">
            <v>交通运输设备</v>
          </cell>
          <cell r="J540" t="str">
            <v>10</v>
          </cell>
          <cell r="K540" t="str">
            <v>1990-12-30</v>
          </cell>
          <cell r="L540">
            <v>67800</v>
          </cell>
          <cell r="M540">
            <v>65088</v>
          </cell>
          <cell r="N540">
            <v>2712</v>
          </cell>
        </row>
        <row r="541">
          <cell r="C541" t="str">
            <v>44412362A050004</v>
          </cell>
          <cell r="D541" t="str">
            <v>支架搬运车</v>
          </cell>
          <cell r="E541" t="str">
            <v>LSC-280P</v>
          </cell>
        </row>
        <row r="541">
          <cell r="G541" t="str">
            <v>个</v>
          </cell>
          <cell r="H541">
            <v>1</v>
          </cell>
          <cell r="I541" t="str">
            <v>交通运输设备</v>
          </cell>
          <cell r="J541" t="str">
            <v>6</v>
          </cell>
          <cell r="K541" t="str">
            <v>2002-01-02</v>
          </cell>
          <cell r="L541">
            <v>194700</v>
          </cell>
          <cell r="M541">
            <v>91548.72</v>
          </cell>
          <cell r="N541">
            <v>103151.28</v>
          </cell>
        </row>
        <row r="542">
          <cell r="C542" t="str">
            <v>44412357A010004</v>
          </cell>
          <cell r="D542" t="str">
            <v>工具车</v>
          </cell>
        </row>
        <row r="542">
          <cell r="G542" t="str">
            <v>个</v>
          </cell>
          <cell r="H542">
            <v>1</v>
          </cell>
          <cell r="I542" t="str">
            <v>交通运输设备</v>
          </cell>
          <cell r="J542" t="str">
            <v>10</v>
          </cell>
          <cell r="K542" t="str">
            <v>2002-01-02</v>
          </cell>
          <cell r="L542">
            <v>3358900</v>
          </cell>
          <cell r="M542">
            <v>1514999.08</v>
          </cell>
          <cell r="N542">
            <v>1843900.92</v>
          </cell>
        </row>
        <row r="543">
          <cell r="C543" t="str">
            <v>44412357A020003</v>
          </cell>
          <cell r="D543" t="str">
            <v>工具吉普车</v>
          </cell>
          <cell r="E543" t="str">
            <v>MEGA</v>
          </cell>
        </row>
        <row r="543">
          <cell r="G543" t="str">
            <v>个</v>
          </cell>
          <cell r="H543">
            <v>1</v>
          </cell>
          <cell r="I543" t="str">
            <v>交通运输设备</v>
          </cell>
          <cell r="J543" t="str">
            <v>10</v>
          </cell>
          <cell r="K543" t="str">
            <v>2002-01-03</v>
          </cell>
          <cell r="L543">
            <v>614100</v>
          </cell>
          <cell r="M543">
            <v>261404.04</v>
          </cell>
          <cell r="N543">
            <v>352695.96</v>
          </cell>
        </row>
        <row r="544">
          <cell r="C544" t="str">
            <v>44412357A020002</v>
          </cell>
          <cell r="D544" t="str">
            <v>工具吉普车</v>
          </cell>
          <cell r="E544" t="str">
            <v>MEGA</v>
          </cell>
        </row>
        <row r="544">
          <cell r="G544" t="str">
            <v>个</v>
          </cell>
          <cell r="H544">
            <v>1</v>
          </cell>
          <cell r="I544" t="str">
            <v>交通运输设备</v>
          </cell>
          <cell r="J544" t="str">
            <v>10</v>
          </cell>
          <cell r="K544" t="str">
            <v>2002-01-03</v>
          </cell>
          <cell r="L544">
            <v>614100</v>
          </cell>
          <cell r="M544">
            <v>261404.04</v>
          </cell>
          <cell r="N544">
            <v>352695.96</v>
          </cell>
        </row>
        <row r="545">
          <cell r="C545" t="str">
            <v>44412357A020004</v>
          </cell>
          <cell r="D545" t="str">
            <v>工具吉普车</v>
          </cell>
          <cell r="E545" t="str">
            <v>MEGA</v>
          </cell>
        </row>
        <row r="545">
          <cell r="G545" t="str">
            <v>个</v>
          </cell>
          <cell r="H545">
            <v>1</v>
          </cell>
          <cell r="I545" t="str">
            <v>交通运输设备</v>
          </cell>
          <cell r="J545" t="str">
            <v>10</v>
          </cell>
          <cell r="K545" t="str">
            <v>2002-01-03</v>
          </cell>
          <cell r="L545">
            <v>614100</v>
          </cell>
          <cell r="M545">
            <v>261404.04</v>
          </cell>
          <cell r="N545">
            <v>352695.96</v>
          </cell>
        </row>
        <row r="546">
          <cell r="C546" t="str">
            <v>49119017B010001</v>
          </cell>
          <cell r="D546" t="str">
            <v>救护车</v>
          </cell>
          <cell r="E546" t="str">
            <v>AY140KJ</v>
          </cell>
        </row>
        <row r="546">
          <cell r="G546" t="str">
            <v>个</v>
          </cell>
          <cell r="H546">
            <v>1</v>
          </cell>
          <cell r="I546" t="str">
            <v>交通运输设备</v>
          </cell>
          <cell r="J546" t="str">
            <v>10</v>
          </cell>
          <cell r="K546" t="str">
            <v>1991-12-31</v>
          </cell>
          <cell r="L546">
            <v>67400</v>
          </cell>
          <cell r="M546">
            <v>64704</v>
          </cell>
          <cell r="N546">
            <v>2696</v>
          </cell>
        </row>
        <row r="547">
          <cell r="C547" t="str">
            <v>49119224B120001</v>
          </cell>
          <cell r="D547" t="str">
            <v>洒水车</v>
          </cell>
          <cell r="E547" t="str">
            <v>SH161A</v>
          </cell>
        </row>
        <row r="547">
          <cell r="G547" t="str">
            <v>个</v>
          </cell>
          <cell r="H547">
            <v>1</v>
          </cell>
          <cell r="I547" t="str">
            <v>交通运输设备</v>
          </cell>
          <cell r="J547" t="str">
            <v>10</v>
          </cell>
          <cell r="K547" t="str">
            <v>1990-12-31</v>
          </cell>
          <cell r="L547">
            <v>143200</v>
          </cell>
          <cell r="M547">
            <v>137472</v>
          </cell>
          <cell r="N547">
            <v>5728</v>
          </cell>
        </row>
        <row r="548">
          <cell r="C548" t="str">
            <v>49119499B130001</v>
          </cell>
          <cell r="D548" t="str">
            <v>卡车清洗机</v>
          </cell>
          <cell r="E548" t="str">
            <v>PQ-40-1#</v>
          </cell>
        </row>
        <row r="548">
          <cell r="G548" t="str">
            <v>个</v>
          </cell>
          <cell r="H548">
            <v>1</v>
          </cell>
          <cell r="I548" t="str">
            <v>交通运输设备</v>
          </cell>
          <cell r="J548" t="str">
            <v>10</v>
          </cell>
          <cell r="K548" t="str">
            <v>1996-08-30</v>
          </cell>
          <cell r="L548">
            <v>100</v>
          </cell>
          <cell r="M548">
            <v>100</v>
          </cell>
          <cell r="N548">
            <v>0</v>
          </cell>
        </row>
        <row r="549">
          <cell r="C549" t="str">
            <v>49119499B130002</v>
          </cell>
          <cell r="D549" t="str">
            <v>卡车清洗机</v>
          </cell>
          <cell r="E549" t="str">
            <v>PQ-40-2#</v>
          </cell>
        </row>
        <row r="549">
          <cell r="G549" t="str">
            <v>个</v>
          </cell>
          <cell r="H549">
            <v>1</v>
          </cell>
          <cell r="I549" t="str">
            <v>交通运输设备</v>
          </cell>
          <cell r="J549" t="str">
            <v>10</v>
          </cell>
          <cell r="K549" t="str">
            <v>1996-08-30</v>
          </cell>
          <cell r="L549">
            <v>100</v>
          </cell>
          <cell r="M549">
            <v>100</v>
          </cell>
          <cell r="N549">
            <v>0</v>
          </cell>
        </row>
        <row r="550">
          <cell r="C550" t="str">
            <v>44412355B130001</v>
          </cell>
          <cell r="D550" t="str">
            <v>电机车</v>
          </cell>
          <cell r="E550" t="str">
            <v>ZK10-6/550-4</v>
          </cell>
        </row>
        <row r="550">
          <cell r="G550" t="str">
            <v>个</v>
          </cell>
          <cell r="H550">
            <v>1</v>
          </cell>
          <cell r="I550" t="str">
            <v>交通运输设备</v>
          </cell>
          <cell r="J550" t="str">
            <v>10</v>
          </cell>
          <cell r="K550" t="str">
            <v>1998-01-01</v>
          </cell>
          <cell r="L550">
            <v>15700</v>
          </cell>
          <cell r="M550">
            <v>7382.16</v>
          </cell>
          <cell r="N550">
            <v>8317.84</v>
          </cell>
        </row>
        <row r="551">
          <cell r="C551" t="str">
            <v>44412355B130002</v>
          </cell>
          <cell r="D551" t="str">
            <v>电机车</v>
          </cell>
          <cell r="E551" t="str">
            <v>ZK10-6/550-4</v>
          </cell>
        </row>
        <row r="551">
          <cell r="G551" t="str">
            <v>个</v>
          </cell>
          <cell r="H551">
            <v>1</v>
          </cell>
          <cell r="I551" t="str">
            <v>交通运输设备</v>
          </cell>
          <cell r="J551" t="str">
            <v>10</v>
          </cell>
          <cell r="K551" t="str">
            <v>1998-01-01</v>
          </cell>
          <cell r="L551">
            <v>15700</v>
          </cell>
          <cell r="M551">
            <v>7382.16</v>
          </cell>
          <cell r="N551">
            <v>8317.84</v>
          </cell>
        </row>
        <row r="552">
          <cell r="C552" t="str">
            <v>44412356B030005</v>
          </cell>
          <cell r="D552" t="str">
            <v>V型矿车</v>
          </cell>
        </row>
        <row r="552">
          <cell r="G552" t="str">
            <v>个</v>
          </cell>
          <cell r="H552">
            <v>1</v>
          </cell>
          <cell r="I552" t="str">
            <v>交通运输设备</v>
          </cell>
          <cell r="J552" t="str">
            <v>6</v>
          </cell>
          <cell r="K552" t="str">
            <v>2002-01-03</v>
          </cell>
          <cell r="L552">
            <v>100</v>
          </cell>
          <cell r="M552">
            <v>100</v>
          </cell>
          <cell r="N552">
            <v>0</v>
          </cell>
        </row>
        <row r="553">
          <cell r="C553" t="str">
            <v>44412356B030006</v>
          </cell>
          <cell r="D553" t="str">
            <v>V型矿车</v>
          </cell>
        </row>
        <row r="553">
          <cell r="G553" t="str">
            <v>个</v>
          </cell>
          <cell r="H553">
            <v>1</v>
          </cell>
          <cell r="I553" t="str">
            <v>交通运输设备</v>
          </cell>
          <cell r="J553" t="str">
            <v>6</v>
          </cell>
          <cell r="K553" t="str">
            <v>2002-01-03</v>
          </cell>
          <cell r="L553">
            <v>100</v>
          </cell>
          <cell r="M553">
            <v>100</v>
          </cell>
          <cell r="N553">
            <v>0</v>
          </cell>
        </row>
        <row r="554">
          <cell r="C554" t="str">
            <v>44412356B030007</v>
          </cell>
          <cell r="D554" t="str">
            <v>V型矿车</v>
          </cell>
        </row>
        <row r="554">
          <cell r="G554" t="str">
            <v>个</v>
          </cell>
          <cell r="H554">
            <v>1</v>
          </cell>
          <cell r="I554" t="str">
            <v>交通运输设备</v>
          </cell>
          <cell r="J554" t="str">
            <v>6</v>
          </cell>
          <cell r="K554" t="str">
            <v>2002-01-03</v>
          </cell>
          <cell r="L554">
            <v>100</v>
          </cell>
          <cell r="M554">
            <v>100</v>
          </cell>
          <cell r="N554">
            <v>0</v>
          </cell>
        </row>
        <row r="555">
          <cell r="C555" t="str">
            <v>44412356B030008</v>
          </cell>
          <cell r="D555" t="str">
            <v>V型矿车</v>
          </cell>
        </row>
        <row r="555">
          <cell r="G555" t="str">
            <v>个</v>
          </cell>
          <cell r="H555">
            <v>1</v>
          </cell>
          <cell r="I555" t="str">
            <v>交通运输设备</v>
          </cell>
          <cell r="J555" t="str">
            <v>6</v>
          </cell>
          <cell r="K555" t="str">
            <v>2002-01-03</v>
          </cell>
          <cell r="L555">
            <v>100</v>
          </cell>
          <cell r="M555">
            <v>100</v>
          </cell>
          <cell r="N555">
            <v>0</v>
          </cell>
        </row>
        <row r="556">
          <cell r="C556" t="str">
            <v>44412356B030009</v>
          </cell>
          <cell r="D556" t="str">
            <v>V型矿车</v>
          </cell>
        </row>
        <row r="556">
          <cell r="G556" t="str">
            <v>个</v>
          </cell>
          <cell r="H556">
            <v>1</v>
          </cell>
          <cell r="I556" t="str">
            <v>交通运输设备</v>
          </cell>
          <cell r="J556" t="str">
            <v>6</v>
          </cell>
          <cell r="K556" t="str">
            <v>2002-01-03</v>
          </cell>
          <cell r="L556">
            <v>100</v>
          </cell>
          <cell r="M556">
            <v>100</v>
          </cell>
          <cell r="N556">
            <v>0</v>
          </cell>
        </row>
        <row r="557">
          <cell r="C557" t="str">
            <v>44412356B030010</v>
          </cell>
          <cell r="D557" t="str">
            <v>V型矿车</v>
          </cell>
        </row>
        <row r="557">
          <cell r="G557" t="str">
            <v>个</v>
          </cell>
          <cell r="H557">
            <v>1</v>
          </cell>
          <cell r="I557" t="str">
            <v>交通运输设备</v>
          </cell>
          <cell r="J557" t="str">
            <v>6</v>
          </cell>
          <cell r="K557" t="str">
            <v>2002-01-03</v>
          </cell>
          <cell r="L557">
            <v>100</v>
          </cell>
          <cell r="M557">
            <v>100</v>
          </cell>
          <cell r="N557">
            <v>0</v>
          </cell>
        </row>
        <row r="558">
          <cell r="C558" t="str">
            <v>44412356B030001</v>
          </cell>
          <cell r="D558" t="str">
            <v>V型矿车</v>
          </cell>
        </row>
        <row r="558">
          <cell r="G558" t="str">
            <v>个</v>
          </cell>
          <cell r="H558">
            <v>1</v>
          </cell>
          <cell r="I558" t="str">
            <v>交通运输设备</v>
          </cell>
          <cell r="J558" t="str">
            <v>6</v>
          </cell>
          <cell r="K558" t="str">
            <v>2002-01-03</v>
          </cell>
          <cell r="L558">
            <v>100</v>
          </cell>
          <cell r="M558">
            <v>100</v>
          </cell>
          <cell r="N558">
            <v>0</v>
          </cell>
        </row>
        <row r="559">
          <cell r="C559" t="str">
            <v>44412356B030002</v>
          </cell>
          <cell r="D559" t="str">
            <v>V型矿车</v>
          </cell>
        </row>
        <row r="559">
          <cell r="G559" t="str">
            <v>个</v>
          </cell>
          <cell r="H559">
            <v>1</v>
          </cell>
          <cell r="I559" t="str">
            <v>交通运输设备</v>
          </cell>
          <cell r="J559" t="str">
            <v>6</v>
          </cell>
          <cell r="K559" t="str">
            <v>2002-01-03</v>
          </cell>
          <cell r="L559">
            <v>100</v>
          </cell>
          <cell r="M559">
            <v>100</v>
          </cell>
          <cell r="N559">
            <v>0</v>
          </cell>
        </row>
        <row r="560">
          <cell r="C560" t="str">
            <v>44412356B030003</v>
          </cell>
          <cell r="D560" t="str">
            <v>V型矿车</v>
          </cell>
        </row>
        <row r="560">
          <cell r="G560" t="str">
            <v>个</v>
          </cell>
          <cell r="H560">
            <v>1</v>
          </cell>
          <cell r="I560" t="str">
            <v>交通运输设备</v>
          </cell>
          <cell r="J560" t="str">
            <v>6</v>
          </cell>
          <cell r="K560" t="str">
            <v>2002-01-03</v>
          </cell>
          <cell r="L560">
            <v>100</v>
          </cell>
          <cell r="M560">
            <v>100</v>
          </cell>
          <cell r="N560">
            <v>0</v>
          </cell>
        </row>
        <row r="561">
          <cell r="C561" t="str">
            <v>44412356B030004</v>
          </cell>
          <cell r="D561" t="str">
            <v>V型矿车</v>
          </cell>
        </row>
        <row r="561">
          <cell r="G561" t="str">
            <v>个</v>
          </cell>
          <cell r="H561">
            <v>1</v>
          </cell>
          <cell r="I561" t="str">
            <v>交通运输设备</v>
          </cell>
          <cell r="J561" t="str">
            <v>6</v>
          </cell>
          <cell r="K561" t="str">
            <v>2002-01-03</v>
          </cell>
          <cell r="L561">
            <v>100</v>
          </cell>
          <cell r="M561">
            <v>100</v>
          </cell>
          <cell r="N561">
            <v>0</v>
          </cell>
        </row>
        <row r="562">
          <cell r="C562" t="str">
            <v>44412356B030006</v>
          </cell>
          <cell r="D562" t="str">
            <v>V型矿车</v>
          </cell>
        </row>
        <row r="562">
          <cell r="G562" t="str">
            <v>个</v>
          </cell>
          <cell r="H562">
            <v>1</v>
          </cell>
          <cell r="I562" t="str">
            <v>交通运输设备</v>
          </cell>
          <cell r="J562" t="str">
            <v>6</v>
          </cell>
          <cell r="K562" t="str">
            <v>2003-12-31</v>
          </cell>
          <cell r="L562">
            <v>3500</v>
          </cell>
          <cell r="M562">
            <v>1155.08</v>
          </cell>
          <cell r="N562">
            <v>2344.92</v>
          </cell>
        </row>
        <row r="563">
          <cell r="C563" t="str">
            <v>44412356B030002</v>
          </cell>
          <cell r="D563" t="str">
            <v>V型矿车</v>
          </cell>
        </row>
        <row r="563">
          <cell r="G563" t="str">
            <v>个</v>
          </cell>
          <cell r="H563">
            <v>1</v>
          </cell>
          <cell r="I563" t="str">
            <v>交通运输设备</v>
          </cell>
          <cell r="J563" t="str">
            <v>6</v>
          </cell>
          <cell r="K563" t="str">
            <v>2003-12-31</v>
          </cell>
          <cell r="L563">
            <v>3500</v>
          </cell>
          <cell r="M563">
            <v>1155.08</v>
          </cell>
          <cell r="N563">
            <v>2344.92</v>
          </cell>
        </row>
        <row r="564">
          <cell r="C564" t="str">
            <v>44412356B030007</v>
          </cell>
          <cell r="D564" t="str">
            <v>V型矿车</v>
          </cell>
        </row>
        <row r="564">
          <cell r="G564" t="str">
            <v>个</v>
          </cell>
          <cell r="H564">
            <v>1</v>
          </cell>
          <cell r="I564" t="str">
            <v>交通运输设备</v>
          </cell>
          <cell r="J564" t="str">
            <v>6</v>
          </cell>
          <cell r="K564" t="str">
            <v>2003-12-31</v>
          </cell>
          <cell r="L564">
            <v>3500</v>
          </cell>
          <cell r="M564">
            <v>1155.08</v>
          </cell>
          <cell r="N564">
            <v>2344.92</v>
          </cell>
        </row>
        <row r="565">
          <cell r="C565" t="str">
            <v>44412356B030004</v>
          </cell>
          <cell r="D565" t="str">
            <v>V型矿车</v>
          </cell>
        </row>
        <row r="565">
          <cell r="G565" t="str">
            <v>个</v>
          </cell>
          <cell r="H565">
            <v>1</v>
          </cell>
          <cell r="I565" t="str">
            <v>交通运输设备</v>
          </cell>
          <cell r="J565" t="str">
            <v>6</v>
          </cell>
          <cell r="K565" t="str">
            <v>2003-12-31</v>
          </cell>
          <cell r="L565">
            <v>3500</v>
          </cell>
          <cell r="M565">
            <v>1155.08</v>
          </cell>
          <cell r="N565">
            <v>2344.92</v>
          </cell>
        </row>
        <row r="566">
          <cell r="C566" t="str">
            <v>44412356B030003</v>
          </cell>
          <cell r="D566" t="str">
            <v>V型矿车</v>
          </cell>
        </row>
        <row r="566">
          <cell r="G566" t="str">
            <v>个</v>
          </cell>
          <cell r="H566">
            <v>1</v>
          </cell>
          <cell r="I566" t="str">
            <v>交通运输设备</v>
          </cell>
          <cell r="J566" t="str">
            <v>6</v>
          </cell>
          <cell r="K566" t="str">
            <v>2003-12-31</v>
          </cell>
          <cell r="L566">
            <v>3500</v>
          </cell>
          <cell r="M566">
            <v>1155.08</v>
          </cell>
          <cell r="N566">
            <v>2344.92</v>
          </cell>
        </row>
        <row r="567">
          <cell r="C567" t="str">
            <v>44412356B030001</v>
          </cell>
          <cell r="D567" t="str">
            <v>V型矿车</v>
          </cell>
        </row>
        <row r="567">
          <cell r="G567" t="str">
            <v>个</v>
          </cell>
          <cell r="H567">
            <v>1</v>
          </cell>
          <cell r="I567" t="str">
            <v>交通运输设备</v>
          </cell>
          <cell r="J567" t="str">
            <v>6</v>
          </cell>
          <cell r="K567" t="str">
            <v>2003-12-31</v>
          </cell>
          <cell r="L567">
            <v>3500</v>
          </cell>
          <cell r="M567">
            <v>1155.08</v>
          </cell>
          <cell r="N567">
            <v>2344.92</v>
          </cell>
        </row>
        <row r="568">
          <cell r="C568" t="str">
            <v>44412356B030010</v>
          </cell>
          <cell r="D568" t="str">
            <v>V型矿车</v>
          </cell>
        </row>
        <row r="568">
          <cell r="G568" t="str">
            <v>个</v>
          </cell>
          <cell r="H568">
            <v>1</v>
          </cell>
          <cell r="I568" t="str">
            <v>交通运输设备</v>
          </cell>
          <cell r="J568" t="str">
            <v>6</v>
          </cell>
          <cell r="K568" t="str">
            <v>2003-12-31</v>
          </cell>
          <cell r="L568">
            <v>3500</v>
          </cell>
          <cell r="M568">
            <v>1155.08</v>
          </cell>
          <cell r="N568">
            <v>2344.92</v>
          </cell>
        </row>
        <row r="569">
          <cell r="C569" t="str">
            <v>44412356B030009</v>
          </cell>
          <cell r="D569" t="str">
            <v>V型矿车</v>
          </cell>
        </row>
        <row r="569">
          <cell r="G569" t="str">
            <v>个</v>
          </cell>
          <cell r="H569">
            <v>1</v>
          </cell>
          <cell r="I569" t="str">
            <v>交通运输设备</v>
          </cell>
          <cell r="J569" t="str">
            <v>6</v>
          </cell>
          <cell r="K569" t="str">
            <v>2003-12-31</v>
          </cell>
          <cell r="L569">
            <v>3500</v>
          </cell>
          <cell r="M569">
            <v>1155.08</v>
          </cell>
          <cell r="N569">
            <v>2344.92</v>
          </cell>
        </row>
        <row r="570">
          <cell r="C570" t="str">
            <v>44412356B030008</v>
          </cell>
          <cell r="D570" t="str">
            <v>V型矿车</v>
          </cell>
        </row>
        <row r="570">
          <cell r="G570" t="str">
            <v>个</v>
          </cell>
          <cell r="H570">
            <v>1</v>
          </cell>
          <cell r="I570" t="str">
            <v>交通运输设备</v>
          </cell>
          <cell r="J570" t="str">
            <v>6</v>
          </cell>
          <cell r="K570" t="str">
            <v>2003-12-31</v>
          </cell>
          <cell r="L570">
            <v>3500</v>
          </cell>
          <cell r="M570">
            <v>1155.08</v>
          </cell>
          <cell r="N570">
            <v>2344.92</v>
          </cell>
        </row>
        <row r="571">
          <cell r="C571" t="str">
            <v>44412356B030005</v>
          </cell>
          <cell r="D571" t="str">
            <v>V型矿车</v>
          </cell>
        </row>
        <row r="571">
          <cell r="G571" t="str">
            <v>个</v>
          </cell>
          <cell r="H571">
            <v>1</v>
          </cell>
          <cell r="I571" t="str">
            <v>交通运输设备</v>
          </cell>
          <cell r="J571" t="str">
            <v>6</v>
          </cell>
          <cell r="K571" t="str">
            <v>2003-12-31</v>
          </cell>
          <cell r="L571">
            <v>3500</v>
          </cell>
          <cell r="M571">
            <v>1155.08</v>
          </cell>
          <cell r="N571">
            <v>2344.92</v>
          </cell>
        </row>
        <row r="572">
          <cell r="C572" t="str">
            <v>49119499B060003</v>
          </cell>
          <cell r="D572" t="str">
            <v>副井防跑车装置</v>
          </cell>
          <cell r="E572" t="str">
            <v>S1514-304 EPF</v>
          </cell>
        </row>
        <row r="572">
          <cell r="G572" t="str">
            <v>个</v>
          </cell>
          <cell r="H572">
            <v>1</v>
          </cell>
          <cell r="I572" t="str">
            <v>交通运输设备</v>
          </cell>
          <cell r="J572" t="str">
            <v>6</v>
          </cell>
          <cell r="K572" t="str">
            <v>1998-05-01</v>
          </cell>
          <cell r="L572">
            <v>1100</v>
          </cell>
          <cell r="M572">
            <v>1100</v>
          </cell>
          <cell r="N572">
            <v>0</v>
          </cell>
        </row>
        <row r="573">
          <cell r="C573" t="str">
            <v>49119499B060004</v>
          </cell>
          <cell r="D573" t="str">
            <v>副井防跑车装置</v>
          </cell>
          <cell r="E573" t="str">
            <v>S1514-304 EPF</v>
          </cell>
        </row>
        <row r="573">
          <cell r="G573" t="str">
            <v>个</v>
          </cell>
          <cell r="H573">
            <v>1</v>
          </cell>
          <cell r="I573" t="str">
            <v>交通运输设备</v>
          </cell>
          <cell r="J573" t="str">
            <v>6</v>
          </cell>
          <cell r="K573" t="str">
            <v>1998-05-01</v>
          </cell>
          <cell r="L573">
            <v>1100</v>
          </cell>
          <cell r="M573">
            <v>1100</v>
          </cell>
          <cell r="N573">
            <v>0</v>
          </cell>
        </row>
        <row r="574">
          <cell r="C574" t="str">
            <v>49119499B060005</v>
          </cell>
          <cell r="D574" t="str">
            <v>副井防跑车装置</v>
          </cell>
          <cell r="E574" t="str">
            <v>S1514-304 EPF</v>
          </cell>
        </row>
        <row r="574">
          <cell r="G574" t="str">
            <v>个</v>
          </cell>
          <cell r="H574">
            <v>1</v>
          </cell>
          <cell r="I574" t="str">
            <v>交通运输设备</v>
          </cell>
          <cell r="J574" t="str">
            <v>6</v>
          </cell>
          <cell r="K574" t="str">
            <v>1998-05-01</v>
          </cell>
          <cell r="L574">
            <v>1100</v>
          </cell>
          <cell r="M574">
            <v>1100</v>
          </cell>
          <cell r="N574">
            <v>0</v>
          </cell>
        </row>
        <row r="575">
          <cell r="C575" t="str">
            <v>49119499B060006</v>
          </cell>
          <cell r="D575" t="str">
            <v>副井防跑车装置</v>
          </cell>
          <cell r="E575" t="str">
            <v>S1514-304 EPF</v>
          </cell>
        </row>
        <row r="575">
          <cell r="G575" t="str">
            <v>个</v>
          </cell>
          <cell r="H575">
            <v>1</v>
          </cell>
          <cell r="I575" t="str">
            <v>交通运输设备</v>
          </cell>
          <cell r="J575" t="str">
            <v>6</v>
          </cell>
          <cell r="K575" t="str">
            <v>1998-05-01</v>
          </cell>
          <cell r="L575">
            <v>1100</v>
          </cell>
          <cell r="M575">
            <v>1100</v>
          </cell>
          <cell r="N575">
            <v>0</v>
          </cell>
        </row>
        <row r="576">
          <cell r="C576" t="str">
            <v>44412361B040001</v>
          </cell>
          <cell r="D576" t="str">
            <v>斜巷人车</v>
          </cell>
          <cell r="E576" t="str">
            <v>BZ-10-600</v>
          </cell>
        </row>
        <row r="576">
          <cell r="G576" t="str">
            <v>个</v>
          </cell>
          <cell r="H576">
            <v>1</v>
          </cell>
          <cell r="I576" t="str">
            <v>交通运输设备</v>
          </cell>
          <cell r="J576" t="str">
            <v>6</v>
          </cell>
          <cell r="K576" t="str">
            <v>1999-10-01</v>
          </cell>
          <cell r="L576">
            <v>1600</v>
          </cell>
          <cell r="M576">
            <v>1600</v>
          </cell>
          <cell r="N576">
            <v>0</v>
          </cell>
        </row>
        <row r="577">
          <cell r="C577" t="str">
            <v>44412361B040003</v>
          </cell>
          <cell r="D577" t="str">
            <v>斜巷人车</v>
          </cell>
          <cell r="E577" t="str">
            <v>BZ-10-600</v>
          </cell>
        </row>
        <row r="577">
          <cell r="G577" t="str">
            <v>个</v>
          </cell>
          <cell r="H577">
            <v>1</v>
          </cell>
          <cell r="I577" t="str">
            <v>交通运输设备</v>
          </cell>
          <cell r="J577" t="str">
            <v>6</v>
          </cell>
          <cell r="K577" t="str">
            <v>1998-06-01</v>
          </cell>
          <cell r="L577">
            <v>1600</v>
          </cell>
          <cell r="M577">
            <v>1600</v>
          </cell>
          <cell r="N577">
            <v>0</v>
          </cell>
        </row>
        <row r="578">
          <cell r="C578" t="str">
            <v>44412361B040004</v>
          </cell>
          <cell r="D578" t="str">
            <v>斜巷人车</v>
          </cell>
          <cell r="E578" t="str">
            <v>BZ-10-600</v>
          </cell>
        </row>
        <row r="578">
          <cell r="G578" t="str">
            <v>个</v>
          </cell>
          <cell r="H578">
            <v>1</v>
          </cell>
          <cell r="I578" t="str">
            <v>交通运输设备</v>
          </cell>
          <cell r="J578" t="str">
            <v>6</v>
          </cell>
          <cell r="K578" t="str">
            <v>1999-10-01</v>
          </cell>
          <cell r="L578">
            <v>1600</v>
          </cell>
          <cell r="M578">
            <v>1600</v>
          </cell>
          <cell r="N578">
            <v>0</v>
          </cell>
        </row>
        <row r="579">
          <cell r="C579" t="str">
            <v>44412361B040005</v>
          </cell>
          <cell r="D579" t="str">
            <v>斜巷人车</v>
          </cell>
          <cell r="E579" t="str">
            <v>BZ-10-600</v>
          </cell>
        </row>
        <row r="579">
          <cell r="G579" t="str">
            <v>个</v>
          </cell>
          <cell r="H579">
            <v>1</v>
          </cell>
          <cell r="I579" t="str">
            <v>交通运输设备</v>
          </cell>
          <cell r="J579" t="str">
            <v>6</v>
          </cell>
          <cell r="K579" t="str">
            <v>1999-10-01</v>
          </cell>
          <cell r="L579">
            <v>1600</v>
          </cell>
          <cell r="M579">
            <v>1600</v>
          </cell>
          <cell r="N579">
            <v>0</v>
          </cell>
        </row>
        <row r="580">
          <cell r="C580" t="str">
            <v>44412361B040006</v>
          </cell>
          <cell r="D580" t="str">
            <v>斜巷人车</v>
          </cell>
          <cell r="E580" t="str">
            <v>BZ-10-600</v>
          </cell>
        </row>
        <row r="580">
          <cell r="G580" t="str">
            <v>个</v>
          </cell>
          <cell r="H580">
            <v>1</v>
          </cell>
          <cell r="I580" t="str">
            <v>交通运输设备</v>
          </cell>
          <cell r="J580" t="str">
            <v>6</v>
          </cell>
          <cell r="K580" t="str">
            <v>1999-10-01</v>
          </cell>
          <cell r="L580">
            <v>1600</v>
          </cell>
          <cell r="M580">
            <v>1600</v>
          </cell>
          <cell r="N580">
            <v>0</v>
          </cell>
        </row>
        <row r="581">
          <cell r="C581" t="str">
            <v>44412042A010002</v>
          </cell>
          <cell r="D581" t="str">
            <v>铲车</v>
          </cell>
          <cell r="E581" t="str">
            <v>488</v>
          </cell>
        </row>
        <row r="581">
          <cell r="G581" t="str">
            <v>个</v>
          </cell>
          <cell r="H581">
            <v>1</v>
          </cell>
          <cell r="I581" t="str">
            <v>交通运输设备</v>
          </cell>
          <cell r="J581" t="str">
            <v>5</v>
          </cell>
          <cell r="K581" t="str">
            <v>1996-11-02</v>
          </cell>
          <cell r="L581">
            <v>88200</v>
          </cell>
          <cell r="M581">
            <v>85554</v>
          </cell>
          <cell r="N581">
            <v>2646</v>
          </cell>
        </row>
        <row r="582">
          <cell r="C582" t="str">
            <v>44412042A010004</v>
          </cell>
          <cell r="D582" t="str">
            <v>铲车</v>
          </cell>
          <cell r="E582" t="str">
            <v>UN488</v>
          </cell>
        </row>
        <row r="582">
          <cell r="G582" t="str">
            <v>个</v>
          </cell>
          <cell r="H582">
            <v>1</v>
          </cell>
          <cell r="I582" t="str">
            <v>交通运输设备</v>
          </cell>
          <cell r="J582" t="str">
            <v>5</v>
          </cell>
          <cell r="K582" t="str">
            <v>1996-11-03</v>
          </cell>
          <cell r="L582">
            <v>88200</v>
          </cell>
          <cell r="M582">
            <v>85554</v>
          </cell>
          <cell r="N582">
            <v>2646</v>
          </cell>
        </row>
        <row r="583">
          <cell r="C583" t="str">
            <v>44412042A010011</v>
          </cell>
          <cell r="D583" t="str">
            <v>铲车</v>
          </cell>
          <cell r="E583" t="str">
            <v>488</v>
          </cell>
        </row>
        <row r="583">
          <cell r="G583" t="str">
            <v>个</v>
          </cell>
          <cell r="H583">
            <v>1</v>
          </cell>
          <cell r="I583" t="str">
            <v>交通运输设备</v>
          </cell>
          <cell r="J583" t="str">
            <v>5</v>
          </cell>
          <cell r="K583" t="str">
            <v>2002-01-02</v>
          </cell>
          <cell r="L583">
            <v>124300</v>
          </cell>
          <cell r="M583">
            <v>78208.23</v>
          </cell>
          <cell r="N583">
            <v>46091.77</v>
          </cell>
        </row>
        <row r="584">
          <cell r="C584" t="str">
            <v>44412042A010006</v>
          </cell>
          <cell r="D584" t="str">
            <v>铲车</v>
          </cell>
          <cell r="E584" t="str">
            <v>488</v>
          </cell>
        </row>
        <row r="584">
          <cell r="G584" t="str">
            <v>个</v>
          </cell>
          <cell r="H584">
            <v>1</v>
          </cell>
          <cell r="I584" t="str">
            <v>交通运输设备</v>
          </cell>
          <cell r="J584" t="str">
            <v>5</v>
          </cell>
          <cell r="K584" t="str">
            <v>2002-01-02</v>
          </cell>
          <cell r="L584">
            <v>149900</v>
          </cell>
          <cell r="M584">
            <v>94315.44</v>
          </cell>
          <cell r="N584">
            <v>55584.56</v>
          </cell>
        </row>
        <row r="585">
          <cell r="C585" t="str">
            <v>44412358B250002</v>
          </cell>
          <cell r="D585" t="str">
            <v>鄂式卸料机及溜槽</v>
          </cell>
        </row>
        <row r="585">
          <cell r="G585" t="str">
            <v>个</v>
          </cell>
          <cell r="H585">
            <v>1</v>
          </cell>
          <cell r="I585" t="str">
            <v>交通运输设备</v>
          </cell>
          <cell r="J585" t="str">
            <v>6</v>
          </cell>
          <cell r="K585" t="str">
            <v>2002-01-01</v>
          </cell>
          <cell r="L585">
            <v>1000</v>
          </cell>
          <cell r="M585">
            <v>1000</v>
          </cell>
          <cell r="N585">
            <v>0</v>
          </cell>
        </row>
        <row r="586">
          <cell r="C586" t="str">
            <v>46214101BC10013</v>
          </cell>
          <cell r="D586" t="str">
            <v>配电屏</v>
          </cell>
          <cell r="E586" t="str">
            <v>XBL-1-12 N3</v>
          </cell>
        </row>
        <row r="586">
          <cell r="G586" t="str">
            <v>个</v>
          </cell>
          <cell r="H586">
            <v>1</v>
          </cell>
          <cell r="I586" t="str">
            <v>电器设备</v>
          </cell>
          <cell r="J586" t="str">
            <v>21</v>
          </cell>
          <cell r="K586" t="str">
            <v>1995-02-17</v>
          </cell>
          <cell r="L586">
            <v>200</v>
          </cell>
          <cell r="M586">
            <v>200</v>
          </cell>
          <cell r="N586">
            <v>0</v>
          </cell>
        </row>
        <row r="587">
          <cell r="C587" t="str">
            <v>46121010B200001</v>
          </cell>
          <cell r="D587" t="str">
            <v>电力变压器（3#变电所）</v>
          </cell>
          <cell r="E587" t="str">
            <v>S7-160/6.3</v>
          </cell>
        </row>
        <row r="587">
          <cell r="G587" t="str">
            <v>个</v>
          </cell>
          <cell r="H587">
            <v>1</v>
          </cell>
          <cell r="I587" t="str">
            <v>电器设备</v>
          </cell>
          <cell r="J587" t="str">
            <v>21</v>
          </cell>
          <cell r="K587" t="str">
            <v>1999-10-17</v>
          </cell>
          <cell r="L587">
            <v>21100</v>
          </cell>
          <cell r="M587">
            <v>6308.96</v>
          </cell>
          <cell r="N587">
            <v>14791.04</v>
          </cell>
        </row>
        <row r="588">
          <cell r="C588" t="str">
            <v>46121048B100001</v>
          </cell>
          <cell r="D588" t="str">
            <v>移动变电厅</v>
          </cell>
          <cell r="E588" t="str">
            <v>XWB-200/6</v>
          </cell>
        </row>
        <row r="588">
          <cell r="G588" t="str">
            <v>个</v>
          </cell>
          <cell r="H588">
            <v>1</v>
          </cell>
          <cell r="I588" t="str">
            <v>电器设备</v>
          </cell>
          <cell r="J588" t="str">
            <v>21</v>
          </cell>
          <cell r="K588" t="str">
            <v>1994-01-17</v>
          </cell>
          <cell r="L588">
            <v>1400</v>
          </cell>
          <cell r="M588">
            <v>1400</v>
          </cell>
          <cell r="N588">
            <v>0</v>
          </cell>
        </row>
        <row r="589">
          <cell r="C589" t="str">
            <v>46122300B020001</v>
          </cell>
          <cell r="D589" t="str">
            <v>调压变压器</v>
          </cell>
          <cell r="E589" t="str">
            <v>TSGC</v>
          </cell>
        </row>
        <row r="589">
          <cell r="G589" t="str">
            <v>个</v>
          </cell>
          <cell r="H589">
            <v>1</v>
          </cell>
          <cell r="I589" t="str">
            <v>电器设备</v>
          </cell>
          <cell r="J589" t="str">
            <v>21</v>
          </cell>
          <cell r="K589" t="str">
            <v>2002-01-02</v>
          </cell>
          <cell r="L589">
            <v>100</v>
          </cell>
          <cell r="M589">
            <v>100</v>
          </cell>
          <cell r="N589">
            <v>0</v>
          </cell>
        </row>
        <row r="590">
          <cell r="C590" t="str">
            <v>46122300B060001</v>
          </cell>
          <cell r="D590" t="str">
            <v>感应调压器</v>
          </cell>
          <cell r="E590" t="str">
            <v>TJA-1000/0.5</v>
          </cell>
        </row>
        <row r="590">
          <cell r="G590" t="str">
            <v>个</v>
          </cell>
          <cell r="H590">
            <v>1</v>
          </cell>
          <cell r="I590" t="str">
            <v>电器设备</v>
          </cell>
          <cell r="J590" t="str">
            <v>21</v>
          </cell>
          <cell r="K590" t="str">
            <v>2002-01-02</v>
          </cell>
          <cell r="L590">
            <v>4100</v>
          </cell>
          <cell r="M590">
            <v>416.88</v>
          </cell>
          <cell r="N590">
            <v>3683.12</v>
          </cell>
        </row>
        <row r="591">
          <cell r="C591" t="str">
            <v>46122300B080001</v>
          </cell>
          <cell r="D591" t="str">
            <v>多电压干式变压器</v>
          </cell>
          <cell r="E591" t="str">
            <v>SSG7-800/6</v>
          </cell>
        </row>
        <row r="591">
          <cell r="G591" t="str">
            <v>个</v>
          </cell>
          <cell r="H591">
            <v>1</v>
          </cell>
          <cell r="I591" t="str">
            <v>电器设备</v>
          </cell>
          <cell r="J591" t="str">
            <v>21</v>
          </cell>
          <cell r="K591" t="str">
            <v>2002-01-02</v>
          </cell>
          <cell r="L591">
            <v>4800</v>
          </cell>
          <cell r="M591">
            <v>487.92</v>
          </cell>
          <cell r="N591">
            <v>4312.08</v>
          </cell>
        </row>
        <row r="592">
          <cell r="C592" t="str">
            <v>46121200B200001</v>
          </cell>
          <cell r="D592" t="str">
            <v>干式变压器</v>
          </cell>
          <cell r="E592" t="str">
            <v>KBG-2.5KVA</v>
          </cell>
        </row>
        <row r="592">
          <cell r="G592" t="str">
            <v>个</v>
          </cell>
          <cell r="H592">
            <v>1</v>
          </cell>
          <cell r="I592" t="str">
            <v>电器设备</v>
          </cell>
          <cell r="J592" t="str">
            <v>21</v>
          </cell>
          <cell r="K592" t="str">
            <v>2002-01-01</v>
          </cell>
          <cell r="L592">
            <v>3000</v>
          </cell>
          <cell r="M592">
            <v>573.6</v>
          </cell>
          <cell r="N592">
            <v>2426.4</v>
          </cell>
        </row>
        <row r="593">
          <cell r="C593" t="str">
            <v>46121202B010004</v>
          </cell>
          <cell r="D593" t="str">
            <v>防爆型电钻变压器</v>
          </cell>
          <cell r="E593" t="str">
            <v>KSG-2.5</v>
          </cell>
        </row>
        <row r="593">
          <cell r="G593" t="str">
            <v>个</v>
          </cell>
          <cell r="H593">
            <v>1</v>
          </cell>
          <cell r="I593" t="str">
            <v>电器设备</v>
          </cell>
          <cell r="J593" t="str">
            <v>21</v>
          </cell>
          <cell r="K593" t="str">
            <v>2002-01-01</v>
          </cell>
          <cell r="L593">
            <v>100</v>
          </cell>
          <cell r="M593">
            <v>100</v>
          </cell>
          <cell r="N593">
            <v>0</v>
          </cell>
        </row>
        <row r="594">
          <cell r="C594" t="str">
            <v>46121202B010005</v>
          </cell>
          <cell r="D594" t="str">
            <v>防爆型电钻变压器</v>
          </cell>
          <cell r="E594" t="str">
            <v>KSG-2.5</v>
          </cell>
        </row>
        <row r="594">
          <cell r="G594" t="str">
            <v>个</v>
          </cell>
          <cell r="H594">
            <v>1</v>
          </cell>
          <cell r="I594" t="str">
            <v>电器设备</v>
          </cell>
          <cell r="J594" t="str">
            <v>21</v>
          </cell>
          <cell r="K594" t="str">
            <v>2002-01-01</v>
          </cell>
          <cell r="L594">
            <v>100</v>
          </cell>
          <cell r="M594">
            <v>100</v>
          </cell>
          <cell r="N594">
            <v>0</v>
          </cell>
        </row>
        <row r="595">
          <cell r="C595" t="str">
            <v>46121202B010002</v>
          </cell>
          <cell r="D595" t="str">
            <v>隔爆型电钻变压器</v>
          </cell>
          <cell r="E595" t="str">
            <v>KSG-2.5</v>
          </cell>
        </row>
        <row r="595">
          <cell r="G595" t="str">
            <v>个</v>
          </cell>
          <cell r="H595">
            <v>1</v>
          </cell>
          <cell r="I595" t="str">
            <v>电器设备</v>
          </cell>
          <cell r="J595" t="str">
            <v>21</v>
          </cell>
          <cell r="K595" t="str">
            <v>1997-03-02</v>
          </cell>
          <cell r="L595">
            <v>100</v>
          </cell>
          <cell r="M595">
            <v>100</v>
          </cell>
          <cell r="N595">
            <v>0</v>
          </cell>
        </row>
        <row r="596">
          <cell r="C596" t="str">
            <v>46121401B030001</v>
          </cell>
          <cell r="D596" t="str">
            <v>稳压电源变压器</v>
          </cell>
          <cell r="E596" t="str">
            <v>ZDY-3KVA</v>
          </cell>
        </row>
        <row r="596">
          <cell r="G596" t="str">
            <v>个</v>
          </cell>
          <cell r="H596">
            <v>1</v>
          </cell>
          <cell r="I596" t="str">
            <v>电器设备</v>
          </cell>
          <cell r="J596" t="str">
            <v>21</v>
          </cell>
          <cell r="K596" t="str">
            <v>2002-01-02</v>
          </cell>
          <cell r="L596">
            <v>100</v>
          </cell>
          <cell r="M596">
            <v>100</v>
          </cell>
          <cell r="N596">
            <v>0</v>
          </cell>
        </row>
        <row r="597">
          <cell r="C597" t="str">
            <v>46121401B020001</v>
          </cell>
          <cell r="D597" t="str">
            <v>稳定电源变压器</v>
          </cell>
          <cell r="E597" t="str">
            <v>ZDY-10KVA</v>
          </cell>
        </row>
        <row r="597">
          <cell r="G597" t="str">
            <v>个</v>
          </cell>
          <cell r="H597">
            <v>1</v>
          </cell>
          <cell r="I597" t="str">
            <v>电器设备</v>
          </cell>
          <cell r="J597" t="str">
            <v>21</v>
          </cell>
          <cell r="K597" t="str">
            <v>2002-01-02</v>
          </cell>
          <cell r="L597">
            <v>100</v>
          </cell>
          <cell r="M597">
            <v>100</v>
          </cell>
          <cell r="N597">
            <v>0</v>
          </cell>
        </row>
        <row r="598">
          <cell r="C598" t="str">
            <v>46121401B040001</v>
          </cell>
          <cell r="D598" t="str">
            <v>整流变电器</v>
          </cell>
          <cell r="E598" t="str">
            <v>ZLB-250/0.4</v>
          </cell>
        </row>
        <row r="598">
          <cell r="G598" t="str">
            <v>个</v>
          </cell>
          <cell r="H598">
            <v>1</v>
          </cell>
          <cell r="I598" t="str">
            <v>电器设备</v>
          </cell>
          <cell r="J598" t="str">
            <v>21</v>
          </cell>
          <cell r="K598" t="str">
            <v>2002-01-02</v>
          </cell>
          <cell r="L598">
            <v>300</v>
          </cell>
          <cell r="M598">
            <v>300</v>
          </cell>
          <cell r="N598">
            <v>0</v>
          </cell>
        </row>
        <row r="599">
          <cell r="C599" t="str">
            <v>46121150B030001</v>
          </cell>
          <cell r="D599" t="str">
            <v>耐压试验变压器</v>
          </cell>
        </row>
        <row r="599">
          <cell r="G599" t="str">
            <v>个</v>
          </cell>
          <cell r="H599">
            <v>1</v>
          </cell>
          <cell r="I599" t="str">
            <v>电器设备</v>
          </cell>
          <cell r="J599" t="str">
            <v>21</v>
          </cell>
          <cell r="K599" t="str">
            <v>2002-01-02</v>
          </cell>
          <cell r="L599">
            <v>600</v>
          </cell>
          <cell r="M599">
            <v>600</v>
          </cell>
          <cell r="N599">
            <v>0</v>
          </cell>
        </row>
        <row r="600">
          <cell r="C600" t="str">
            <v>46121150B010001</v>
          </cell>
          <cell r="D600" t="str">
            <v>漏泄试验变压器</v>
          </cell>
          <cell r="E600" t="str">
            <v>TDM-2.5-60</v>
          </cell>
        </row>
        <row r="600">
          <cell r="G600" t="str">
            <v>个</v>
          </cell>
          <cell r="H600">
            <v>1</v>
          </cell>
          <cell r="I600" t="str">
            <v>电器设备</v>
          </cell>
          <cell r="J600" t="str">
            <v>21</v>
          </cell>
          <cell r="K600" t="str">
            <v>2002-01-02</v>
          </cell>
          <cell r="L600">
            <v>400</v>
          </cell>
          <cell r="M600">
            <v>400</v>
          </cell>
          <cell r="N600">
            <v>0</v>
          </cell>
        </row>
        <row r="601">
          <cell r="C601" t="str">
            <v>46121150B040001</v>
          </cell>
          <cell r="D601" t="str">
            <v>试验变压器</v>
          </cell>
          <cell r="E601" t="str">
            <v>YSJ-800/10</v>
          </cell>
        </row>
        <row r="601">
          <cell r="G601" t="str">
            <v>个</v>
          </cell>
          <cell r="H601">
            <v>1</v>
          </cell>
          <cell r="I601" t="str">
            <v>电器设备</v>
          </cell>
          <cell r="J601" t="str">
            <v>21</v>
          </cell>
          <cell r="K601" t="str">
            <v>2002-01-02</v>
          </cell>
          <cell r="L601">
            <v>1600</v>
          </cell>
          <cell r="M601">
            <v>1600</v>
          </cell>
          <cell r="N601">
            <v>0</v>
          </cell>
        </row>
        <row r="602">
          <cell r="C602" t="str">
            <v>46121010B140001</v>
          </cell>
          <cell r="D602" t="str">
            <v>变压器</v>
          </cell>
          <cell r="E602" t="str">
            <v>S10-M6-400/10/0.4KV</v>
          </cell>
        </row>
        <row r="602">
          <cell r="G602" t="str">
            <v>个</v>
          </cell>
          <cell r="H602">
            <v>1</v>
          </cell>
          <cell r="I602" t="str">
            <v>电器设备</v>
          </cell>
          <cell r="J602" t="str">
            <v>10</v>
          </cell>
          <cell r="K602" t="str">
            <v>2003-04-30</v>
          </cell>
          <cell r="L602">
            <v>1100</v>
          </cell>
          <cell r="M602">
            <v>1100</v>
          </cell>
          <cell r="N602">
            <v>0</v>
          </cell>
        </row>
        <row r="603">
          <cell r="C603" t="str">
            <v>46121010B020001</v>
          </cell>
          <cell r="D603" t="str">
            <v>漏油试验变压器</v>
          </cell>
        </row>
        <row r="603">
          <cell r="G603" t="str">
            <v>个</v>
          </cell>
          <cell r="H603">
            <v>1</v>
          </cell>
          <cell r="I603" t="str">
            <v>电器设备</v>
          </cell>
          <cell r="J603" t="str">
            <v>21</v>
          </cell>
          <cell r="K603" t="str">
            <v>2003-12-31</v>
          </cell>
          <cell r="L603">
            <v>6100</v>
          </cell>
          <cell r="M603">
            <v>653.92</v>
          </cell>
          <cell r="N603">
            <v>5446.08</v>
          </cell>
        </row>
        <row r="604">
          <cell r="C604" t="str">
            <v>46123010B130002</v>
          </cell>
          <cell r="D604" t="str">
            <v>硅整流装置</v>
          </cell>
        </row>
        <row r="604">
          <cell r="G604" t="str">
            <v>个</v>
          </cell>
          <cell r="H604">
            <v>1</v>
          </cell>
          <cell r="I604" t="str">
            <v>电器设备</v>
          </cell>
          <cell r="J604" t="str">
            <v>21</v>
          </cell>
          <cell r="K604" t="str">
            <v>1993-06-05</v>
          </cell>
          <cell r="L604">
            <v>600</v>
          </cell>
          <cell r="M604">
            <v>600</v>
          </cell>
          <cell r="N604">
            <v>0</v>
          </cell>
        </row>
        <row r="605">
          <cell r="C605" t="str">
            <v>46123010B200001</v>
          </cell>
          <cell r="D605" t="str">
            <v>硅可控整流器</v>
          </cell>
          <cell r="E605" t="str">
            <v>PTZ-200/600</v>
          </cell>
        </row>
        <row r="605">
          <cell r="G605" t="str">
            <v>个</v>
          </cell>
          <cell r="H605">
            <v>1</v>
          </cell>
          <cell r="I605" t="str">
            <v>电器设备</v>
          </cell>
          <cell r="J605" t="str">
            <v>21</v>
          </cell>
          <cell r="K605" t="str">
            <v>2002-01-02</v>
          </cell>
          <cell r="L605">
            <v>3100</v>
          </cell>
          <cell r="M605">
            <v>315.12</v>
          </cell>
          <cell r="N605">
            <v>2784.88</v>
          </cell>
        </row>
        <row r="606">
          <cell r="C606" t="str">
            <v>46123010B050001</v>
          </cell>
          <cell r="D606" t="str">
            <v>硅整流设备</v>
          </cell>
          <cell r="E606" t="str">
            <v>GBA30/220V</v>
          </cell>
        </row>
        <row r="606">
          <cell r="G606" t="str">
            <v>个</v>
          </cell>
          <cell r="H606">
            <v>1</v>
          </cell>
          <cell r="I606" t="str">
            <v>电器设备</v>
          </cell>
          <cell r="J606" t="str">
            <v>21</v>
          </cell>
          <cell r="K606" t="str">
            <v>2002-01-03</v>
          </cell>
          <cell r="L606">
            <v>100</v>
          </cell>
          <cell r="M606">
            <v>100</v>
          </cell>
          <cell r="N606">
            <v>0</v>
          </cell>
        </row>
        <row r="607">
          <cell r="C607" t="str">
            <v>46123010B100001</v>
          </cell>
          <cell r="D607" t="str">
            <v>硅整流设备</v>
          </cell>
          <cell r="E607" t="str">
            <v>GQA-100/660</v>
          </cell>
        </row>
        <row r="607">
          <cell r="G607" t="str">
            <v>个</v>
          </cell>
          <cell r="H607">
            <v>1</v>
          </cell>
          <cell r="I607" t="str">
            <v>电器设备</v>
          </cell>
          <cell r="J607" t="str">
            <v>21</v>
          </cell>
          <cell r="K607" t="str">
            <v>2002-01-03</v>
          </cell>
          <cell r="L607">
            <v>600</v>
          </cell>
          <cell r="M607">
            <v>600</v>
          </cell>
          <cell r="N607">
            <v>0</v>
          </cell>
        </row>
        <row r="608">
          <cell r="C608" t="str">
            <v>46123010B120001</v>
          </cell>
          <cell r="D608" t="str">
            <v>硅整流装置</v>
          </cell>
          <cell r="E608" t="str">
            <v>GQA200/600KY</v>
          </cell>
        </row>
        <row r="608">
          <cell r="G608" t="str">
            <v>个</v>
          </cell>
          <cell r="H608">
            <v>1</v>
          </cell>
          <cell r="I608" t="str">
            <v>电器设备</v>
          </cell>
          <cell r="J608" t="str">
            <v>21</v>
          </cell>
          <cell r="K608" t="str">
            <v>2002-01-03</v>
          </cell>
          <cell r="L608">
            <v>800</v>
          </cell>
          <cell r="M608">
            <v>800</v>
          </cell>
          <cell r="N608">
            <v>0</v>
          </cell>
        </row>
        <row r="609">
          <cell r="C609" t="str">
            <v>46123010B120002</v>
          </cell>
          <cell r="D609" t="str">
            <v>硅整流装置</v>
          </cell>
          <cell r="E609" t="str">
            <v>GQA200/600KY</v>
          </cell>
        </row>
        <row r="609">
          <cell r="G609" t="str">
            <v>个</v>
          </cell>
          <cell r="H609">
            <v>1</v>
          </cell>
          <cell r="I609" t="str">
            <v>电器设备</v>
          </cell>
          <cell r="J609" t="str">
            <v>21</v>
          </cell>
          <cell r="K609" t="str">
            <v>2002-01-03</v>
          </cell>
          <cell r="L609">
            <v>800</v>
          </cell>
          <cell r="M609">
            <v>800</v>
          </cell>
          <cell r="N609">
            <v>0</v>
          </cell>
        </row>
        <row r="610">
          <cell r="C610" t="str">
            <v>46123010B050001</v>
          </cell>
          <cell r="D610" t="str">
            <v>硅整流设备</v>
          </cell>
          <cell r="E610" t="str">
            <v>GBA30/220V</v>
          </cell>
        </row>
        <row r="610">
          <cell r="G610" t="str">
            <v>个</v>
          </cell>
          <cell r="H610">
            <v>1</v>
          </cell>
          <cell r="I610" t="str">
            <v>电器设备</v>
          </cell>
          <cell r="J610" t="str">
            <v>21</v>
          </cell>
          <cell r="K610" t="str">
            <v>2003-12-31</v>
          </cell>
          <cell r="L610">
            <v>3400</v>
          </cell>
          <cell r="M610">
            <v>344.8</v>
          </cell>
          <cell r="N610">
            <v>3055.2</v>
          </cell>
        </row>
        <row r="611">
          <cell r="C611" t="str">
            <v>46123010B100001</v>
          </cell>
          <cell r="D611" t="str">
            <v>硅整流设备</v>
          </cell>
          <cell r="E611" t="str">
            <v>GQA-100/660</v>
          </cell>
        </row>
        <row r="611">
          <cell r="G611" t="str">
            <v>个</v>
          </cell>
          <cell r="H611">
            <v>1</v>
          </cell>
          <cell r="I611" t="str">
            <v>电器设备</v>
          </cell>
          <cell r="J611" t="str">
            <v>21</v>
          </cell>
          <cell r="K611" t="str">
            <v>2003-12-31</v>
          </cell>
          <cell r="L611">
            <v>29100</v>
          </cell>
          <cell r="M611">
            <v>2951.64</v>
          </cell>
          <cell r="N611">
            <v>26148.36</v>
          </cell>
        </row>
        <row r="612">
          <cell r="C612" t="str">
            <v>46123301B060001</v>
          </cell>
          <cell r="D612" t="str">
            <v>隔爆兼本质安全电源箱</v>
          </cell>
          <cell r="E612" t="str">
            <v>AP2B</v>
          </cell>
        </row>
        <row r="612">
          <cell r="G612" t="str">
            <v>个</v>
          </cell>
          <cell r="H612">
            <v>1</v>
          </cell>
          <cell r="I612" t="str">
            <v>电器设备</v>
          </cell>
          <cell r="J612" t="str">
            <v>21</v>
          </cell>
          <cell r="K612" t="str">
            <v>2002-01-01</v>
          </cell>
          <cell r="L612">
            <v>100</v>
          </cell>
          <cell r="M612">
            <v>100</v>
          </cell>
          <cell r="N612">
            <v>0</v>
          </cell>
        </row>
        <row r="613">
          <cell r="C613" t="str">
            <v>46123301B040001</v>
          </cell>
          <cell r="D613" t="str">
            <v>高精度交流稳压电流</v>
          </cell>
          <cell r="E613" t="str">
            <v>ZPY-II-3</v>
          </cell>
        </row>
        <row r="613">
          <cell r="G613" t="str">
            <v>个</v>
          </cell>
          <cell r="H613">
            <v>1</v>
          </cell>
          <cell r="I613" t="str">
            <v>电器设备</v>
          </cell>
          <cell r="J613" t="str">
            <v>21</v>
          </cell>
          <cell r="K613" t="str">
            <v>2002-01-02</v>
          </cell>
          <cell r="L613">
            <v>100</v>
          </cell>
          <cell r="M613">
            <v>100</v>
          </cell>
          <cell r="N613">
            <v>0</v>
          </cell>
        </row>
        <row r="614">
          <cell r="C614" t="str">
            <v>44846499B010001</v>
          </cell>
          <cell r="D614" t="str">
            <v>电缆接头器</v>
          </cell>
        </row>
        <row r="614">
          <cell r="G614" t="str">
            <v>个</v>
          </cell>
          <cell r="H614">
            <v>1</v>
          </cell>
          <cell r="I614" t="str">
            <v>电器设备</v>
          </cell>
          <cell r="J614" t="str">
            <v>21</v>
          </cell>
          <cell r="K614" t="str">
            <v>1990-05-01</v>
          </cell>
          <cell r="L614">
            <v>200</v>
          </cell>
          <cell r="M614">
            <v>200</v>
          </cell>
          <cell r="N614">
            <v>0</v>
          </cell>
        </row>
        <row r="615">
          <cell r="C615" t="str">
            <v>44846499B010002</v>
          </cell>
          <cell r="D615" t="str">
            <v>电缆接头器</v>
          </cell>
        </row>
        <row r="615">
          <cell r="G615" t="str">
            <v>个</v>
          </cell>
          <cell r="H615">
            <v>1</v>
          </cell>
          <cell r="I615" t="str">
            <v>电器设备</v>
          </cell>
          <cell r="J615" t="str">
            <v>21</v>
          </cell>
          <cell r="K615" t="str">
            <v>1990-05-03</v>
          </cell>
          <cell r="L615">
            <v>200</v>
          </cell>
          <cell r="M615">
            <v>200</v>
          </cell>
          <cell r="N615">
            <v>0</v>
          </cell>
        </row>
        <row r="616">
          <cell r="C616" t="str">
            <v>44917400B140001</v>
          </cell>
          <cell r="D616" t="str">
            <v>电池充电机</v>
          </cell>
          <cell r="E616" t="str">
            <v>QDC</v>
          </cell>
        </row>
        <row r="616">
          <cell r="G616" t="str">
            <v>个</v>
          </cell>
          <cell r="H616">
            <v>1</v>
          </cell>
          <cell r="I616" t="str">
            <v>电器设备</v>
          </cell>
          <cell r="J616" t="str">
            <v>21</v>
          </cell>
          <cell r="K616" t="str">
            <v>2002-01-02</v>
          </cell>
          <cell r="L616">
            <v>100</v>
          </cell>
          <cell r="M616">
            <v>100</v>
          </cell>
          <cell r="N616">
            <v>0</v>
          </cell>
        </row>
        <row r="617">
          <cell r="C617" t="str">
            <v>44817400B050001</v>
          </cell>
          <cell r="D617" t="str">
            <v>矿灯充电架</v>
          </cell>
          <cell r="E617" t="str">
            <v>KTSC-102</v>
          </cell>
        </row>
        <row r="617">
          <cell r="G617" t="str">
            <v>个</v>
          </cell>
          <cell r="H617">
            <v>1</v>
          </cell>
          <cell r="I617" t="str">
            <v>电器设备</v>
          </cell>
          <cell r="J617" t="str">
            <v>21</v>
          </cell>
          <cell r="K617" t="str">
            <v>2003-12-31</v>
          </cell>
          <cell r="L617">
            <v>11250</v>
          </cell>
          <cell r="M617">
            <v>1175.04</v>
          </cell>
          <cell r="N617">
            <v>10074.96</v>
          </cell>
        </row>
        <row r="618">
          <cell r="C618" t="str">
            <v>44817400B050002</v>
          </cell>
          <cell r="D618" t="str">
            <v>矿灯充电架</v>
          </cell>
          <cell r="E618" t="str">
            <v>KTSC-102</v>
          </cell>
        </row>
        <row r="618">
          <cell r="G618" t="str">
            <v>个</v>
          </cell>
          <cell r="H618">
            <v>1</v>
          </cell>
          <cell r="I618" t="str">
            <v>电器设备</v>
          </cell>
          <cell r="J618" t="str">
            <v>21</v>
          </cell>
          <cell r="K618" t="str">
            <v>2003-12-31</v>
          </cell>
          <cell r="L618">
            <v>11250</v>
          </cell>
          <cell r="M618">
            <v>1175.04</v>
          </cell>
          <cell r="N618">
            <v>10074.96</v>
          </cell>
        </row>
        <row r="619">
          <cell r="C619" t="str">
            <v>44817400B050003</v>
          </cell>
          <cell r="D619" t="str">
            <v>矿灯充电架</v>
          </cell>
          <cell r="E619" t="str">
            <v>KTSC-102</v>
          </cell>
        </row>
        <row r="619">
          <cell r="G619" t="str">
            <v>个</v>
          </cell>
          <cell r="H619">
            <v>1</v>
          </cell>
          <cell r="I619" t="str">
            <v>电器设备</v>
          </cell>
          <cell r="J619" t="str">
            <v>21</v>
          </cell>
          <cell r="K619" t="str">
            <v>2003-12-31</v>
          </cell>
          <cell r="L619">
            <v>11250</v>
          </cell>
          <cell r="M619">
            <v>1175.04</v>
          </cell>
          <cell r="N619">
            <v>10074.96</v>
          </cell>
        </row>
        <row r="620">
          <cell r="C620" t="str">
            <v>46211604A030001</v>
          </cell>
          <cell r="D620" t="str">
            <v>组合开关</v>
          </cell>
        </row>
        <row r="620">
          <cell r="G620" t="str">
            <v>个</v>
          </cell>
          <cell r="H620">
            <v>1</v>
          </cell>
          <cell r="I620" t="str">
            <v>电器设备</v>
          </cell>
          <cell r="J620" t="str">
            <v>10</v>
          </cell>
          <cell r="K620" t="str">
            <v>1999-02-17</v>
          </cell>
          <cell r="L620">
            <v>25300</v>
          </cell>
          <cell r="M620">
            <v>9499.68</v>
          </cell>
          <cell r="N620">
            <v>15800.32</v>
          </cell>
        </row>
        <row r="621">
          <cell r="C621" t="str">
            <v>46211604A030002</v>
          </cell>
          <cell r="D621" t="str">
            <v>组合开关</v>
          </cell>
        </row>
        <row r="621">
          <cell r="G621" t="str">
            <v>个</v>
          </cell>
          <cell r="H621">
            <v>1</v>
          </cell>
          <cell r="I621" t="str">
            <v>电器设备</v>
          </cell>
          <cell r="J621" t="str">
            <v>10</v>
          </cell>
          <cell r="K621" t="str">
            <v>1999-02-17</v>
          </cell>
          <cell r="L621">
            <v>25300</v>
          </cell>
          <cell r="M621">
            <v>9499.68</v>
          </cell>
          <cell r="N621">
            <v>15800.32</v>
          </cell>
        </row>
        <row r="622">
          <cell r="C622" t="str">
            <v>46211604A050002</v>
          </cell>
          <cell r="D622" t="str">
            <v>组合开关</v>
          </cell>
        </row>
        <row r="622">
          <cell r="G622" t="str">
            <v>个</v>
          </cell>
          <cell r="H622">
            <v>1</v>
          </cell>
          <cell r="I622" t="str">
            <v>电器设备</v>
          </cell>
          <cell r="J622" t="str">
            <v>10</v>
          </cell>
          <cell r="K622" t="str">
            <v>1999-02-17</v>
          </cell>
          <cell r="L622">
            <v>11100</v>
          </cell>
          <cell r="M622">
            <v>4167.84</v>
          </cell>
          <cell r="N622">
            <v>6932.16</v>
          </cell>
        </row>
        <row r="623">
          <cell r="C623" t="str">
            <v>46211604A050003</v>
          </cell>
          <cell r="D623" t="str">
            <v>组合开关</v>
          </cell>
        </row>
        <row r="623">
          <cell r="G623" t="str">
            <v>个</v>
          </cell>
          <cell r="H623">
            <v>1</v>
          </cell>
          <cell r="I623" t="str">
            <v>电器设备</v>
          </cell>
          <cell r="J623" t="str">
            <v>10</v>
          </cell>
          <cell r="K623" t="str">
            <v>1999-02-17</v>
          </cell>
          <cell r="L623">
            <v>12800</v>
          </cell>
          <cell r="M623">
            <v>4806.24</v>
          </cell>
          <cell r="N623">
            <v>7993.76</v>
          </cell>
        </row>
        <row r="624">
          <cell r="C624" t="str">
            <v>46211604A050005</v>
          </cell>
          <cell r="D624" t="str">
            <v>组合开关</v>
          </cell>
        </row>
        <row r="624">
          <cell r="G624" t="str">
            <v>个</v>
          </cell>
          <cell r="H624">
            <v>1</v>
          </cell>
          <cell r="I624" t="str">
            <v>电器设备</v>
          </cell>
          <cell r="J624" t="str">
            <v>10</v>
          </cell>
          <cell r="K624" t="str">
            <v>1999-02-17</v>
          </cell>
          <cell r="L624">
            <v>11100</v>
          </cell>
          <cell r="M624">
            <v>4167.84</v>
          </cell>
          <cell r="N624">
            <v>6932.16</v>
          </cell>
        </row>
        <row r="625">
          <cell r="C625" t="str">
            <v>46211604A050009</v>
          </cell>
          <cell r="D625" t="str">
            <v>组合开关</v>
          </cell>
        </row>
        <row r="625">
          <cell r="G625" t="str">
            <v>个</v>
          </cell>
          <cell r="H625">
            <v>1</v>
          </cell>
          <cell r="I625" t="str">
            <v>电器设备</v>
          </cell>
          <cell r="J625" t="str">
            <v>10</v>
          </cell>
          <cell r="K625" t="str">
            <v>1999-02-17</v>
          </cell>
          <cell r="L625">
            <v>12800</v>
          </cell>
          <cell r="M625">
            <v>4806.24</v>
          </cell>
          <cell r="N625">
            <v>7993.76</v>
          </cell>
        </row>
        <row r="626">
          <cell r="C626" t="str">
            <v>46211604A050010</v>
          </cell>
          <cell r="D626" t="str">
            <v>组合开关</v>
          </cell>
        </row>
        <row r="626">
          <cell r="G626" t="str">
            <v>个</v>
          </cell>
          <cell r="H626">
            <v>1</v>
          </cell>
          <cell r="I626" t="str">
            <v>电器设备</v>
          </cell>
          <cell r="J626" t="str">
            <v>10</v>
          </cell>
          <cell r="K626" t="str">
            <v>1999-02-17</v>
          </cell>
          <cell r="L626">
            <v>11100</v>
          </cell>
          <cell r="M626">
            <v>4167.84</v>
          </cell>
          <cell r="N626">
            <v>6932.16</v>
          </cell>
        </row>
        <row r="627">
          <cell r="C627" t="str">
            <v>46211604A010002</v>
          </cell>
          <cell r="D627" t="str">
            <v>TD33开关</v>
          </cell>
          <cell r="E627" t="str">
            <v>TD33</v>
          </cell>
        </row>
        <row r="627">
          <cell r="G627" t="str">
            <v>个</v>
          </cell>
          <cell r="H627">
            <v>1</v>
          </cell>
          <cell r="I627" t="str">
            <v>电器设备</v>
          </cell>
          <cell r="J627" t="str">
            <v>21</v>
          </cell>
          <cell r="K627" t="str">
            <v>1997-09-14</v>
          </cell>
          <cell r="L627">
            <v>25300</v>
          </cell>
          <cell r="M627">
            <v>3327.6</v>
          </cell>
          <cell r="N627">
            <v>21972.4</v>
          </cell>
        </row>
        <row r="628">
          <cell r="C628" t="str">
            <v>44211606B030001</v>
          </cell>
          <cell r="D628" t="str">
            <v>真空馈电开关</v>
          </cell>
          <cell r="E628" t="str">
            <v>BDDE-400/660</v>
          </cell>
        </row>
        <row r="628">
          <cell r="G628" t="str">
            <v>个</v>
          </cell>
          <cell r="H628">
            <v>1</v>
          </cell>
          <cell r="I628" t="str">
            <v>电器设备</v>
          </cell>
          <cell r="J628" t="str">
            <v>21</v>
          </cell>
          <cell r="K628" t="str">
            <v>1999-03-04</v>
          </cell>
          <cell r="L628">
            <v>400</v>
          </cell>
          <cell r="M628">
            <v>400</v>
          </cell>
          <cell r="N628">
            <v>0</v>
          </cell>
        </row>
        <row r="629">
          <cell r="C629" t="str">
            <v>46214149B110002</v>
          </cell>
          <cell r="D629" t="str">
            <v>开关电器设备（高压负荷开关）</v>
          </cell>
        </row>
        <row r="629">
          <cell r="G629" t="str">
            <v>个</v>
          </cell>
          <cell r="H629">
            <v>1</v>
          </cell>
          <cell r="I629" t="str">
            <v>电器设备</v>
          </cell>
          <cell r="J629" t="str">
            <v>21</v>
          </cell>
          <cell r="K629" t="str">
            <v>2000-02-27</v>
          </cell>
          <cell r="L629">
            <v>5000</v>
          </cell>
          <cell r="M629">
            <v>1492.8</v>
          </cell>
          <cell r="N629">
            <v>3507.2</v>
          </cell>
        </row>
        <row r="630">
          <cell r="C630" t="str">
            <v>46214149B250004</v>
          </cell>
          <cell r="D630" t="str">
            <v>高压开关柜</v>
          </cell>
          <cell r="E630" t="str">
            <v>GCKY-1-5</v>
          </cell>
        </row>
        <row r="630">
          <cell r="G630" t="str">
            <v>个</v>
          </cell>
          <cell r="H630">
            <v>1</v>
          </cell>
          <cell r="I630" t="str">
            <v>电器设备</v>
          </cell>
          <cell r="J630" t="str">
            <v>21</v>
          </cell>
          <cell r="K630" t="str">
            <v>2003-02-27</v>
          </cell>
          <cell r="L630">
            <v>65000</v>
          </cell>
          <cell r="M630">
            <v>9180.64</v>
          </cell>
          <cell r="N630">
            <v>55819.36</v>
          </cell>
        </row>
        <row r="631">
          <cell r="C631" t="str">
            <v>46214149B250005</v>
          </cell>
          <cell r="D631" t="str">
            <v>高压开关柜</v>
          </cell>
          <cell r="E631" t="str">
            <v>GCKY-1-5</v>
          </cell>
        </row>
        <row r="631">
          <cell r="G631" t="str">
            <v>个</v>
          </cell>
          <cell r="H631">
            <v>1</v>
          </cell>
          <cell r="I631" t="str">
            <v>电器设备</v>
          </cell>
          <cell r="J631" t="str">
            <v>21</v>
          </cell>
          <cell r="K631" t="str">
            <v>2003-02-27</v>
          </cell>
          <cell r="L631">
            <v>65000</v>
          </cell>
          <cell r="M631">
            <v>9180.64</v>
          </cell>
          <cell r="N631">
            <v>55819.36</v>
          </cell>
        </row>
        <row r="632">
          <cell r="C632" t="str">
            <v>46211029B010005</v>
          </cell>
          <cell r="D632" t="str">
            <v>柱上油断路器</v>
          </cell>
          <cell r="E632" t="str">
            <v>DW1-10II</v>
          </cell>
        </row>
        <row r="632">
          <cell r="G632" t="str">
            <v>个</v>
          </cell>
          <cell r="H632">
            <v>1</v>
          </cell>
          <cell r="I632" t="str">
            <v>电器设备</v>
          </cell>
          <cell r="J632" t="str">
            <v>21</v>
          </cell>
          <cell r="K632" t="str">
            <v>2002-01-01</v>
          </cell>
          <cell r="L632">
            <v>100</v>
          </cell>
          <cell r="M632">
            <v>100</v>
          </cell>
          <cell r="N632">
            <v>0</v>
          </cell>
        </row>
        <row r="633">
          <cell r="C633" t="str">
            <v>46211029B010001</v>
          </cell>
          <cell r="D633" t="str">
            <v>油继路器</v>
          </cell>
          <cell r="E633" t="str">
            <v>DW7-10Ⅱ</v>
          </cell>
        </row>
        <row r="633">
          <cell r="G633" t="str">
            <v>个</v>
          </cell>
          <cell r="H633">
            <v>1</v>
          </cell>
          <cell r="I633" t="str">
            <v>电器设备</v>
          </cell>
          <cell r="J633" t="str">
            <v>21</v>
          </cell>
          <cell r="K633" t="str">
            <v>2002-01-02</v>
          </cell>
          <cell r="L633">
            <v>1600</v>
          </cell>
          <cell r="M633">
            <v>1600</v>
          </cell>
          <cell r="N633">
            <v>0</v>
          </cell>
        </row>
        <row r="634">
          <cell r="C634" t="str">
            <v>46211029B010003</v>
          </cell>
          <cell r="D634" t="str">
            <v>油继路器</v>
          </cell>
          <cell r="E634" t="str">
            <v>DW7-10Ⅱ</v>
          </cell>
        </row>
        <row r="634">
          <cell r="G634" t="str">
            <v>个</v>
          </cell>
          <cell r="H634">
            <v>1</v>
          </cell>
          <cell r="I634" t="str">
            <v>电器设备</v>
          </cell>
          <cell r="J634" t="str">
            <v>21</v>
          </cell>
          <cell r="K634" t="str">
            <v>2002-01-02</v>
          </cell>
          <cell r="L634">
            <v>1600</v>
          </cell>
          <cell r="M634">
            <v>1600</v>
          </cell>
          <cell r="N634">
            <v>0</v>
          </cell>
        </row>
        <row r="635">
          <cell r="C635" t="str">
            <v>46211604A020002</v>
          </cell>
          <cell r="D635" t="str">
            <v>MMS开关</v>
          </cell>
          <cell r="E635" t="str">
            <v>MMS</v>
          </cell>
        </row>
        <row r="635">
          <cell r="G635" t="str">
            <v>个</v>
          </cell>
          <cell r="H635">
            <v>1</v>
          </cell>
          <cell r="I635" t="str">
            <v>电器设备</v>
          </cell>
          <cell r="J635" t="str">
            <v>10</v>
          </cell>
          <cell r="K635" t="str">
            <v>1997-10-08</v>
          </cell>
          <cell r="L635">
            <v>5600</v>
          </cell>
          <cell r="M635">
            <v>2834.13</v>
          </cell>
          <cell r="N635">
            <v>2765.87</v>
          </cell>
        </row>
        <row r="636">
          <cell r="C636" t="str">
            <v>46211604A010001</v>
          </cell>
          <cell r="D636" t="str">
            <v>LC33开关</v>
          </cell>
          <cell r="E636" t="str">
            <v>LC33</v>
          </cell>
        </row>
        <row r="636">
          <cell r="G636" t="str">
            <v>个</v>
          </cell>
          <cell r="H636">
            <v>1</v>
          </cell>
          <cell r="I636" t="str">
            <v>电器设备</v>
          </cell>
          <cell r="J636" t="str">
            <v>10</v>
          </cell>
          <cell r="K636" t="str">
            <v>1997-10-09</v>
          </cell>
          <cell r="L636">
            <v>25300</v>
          </cell>
          <cell r="M636">
            <v>12804</v>
          </cell>
          <cell r="N636">
            <v>12496</v>
          </cell>
        </row>
        <row r="637">
          <cell r="C637" t="str">
            <v>46211604A050007</v>
          </cell>
          <cell r="D637" t="str">
            <v>组合开关</v>
          </cell>
          <cell r="E637" t="str">
            <v>KE1004</v>
          </cell>
        </row>
        <row r="637">
          <cell r="G637" t="str">
            <v>个</v>
          </cell>
          <cell r="H637">
            <v>1</v>
          </cell>
          <cell r="I637" t="str">
            <v>电器设备</v>
          </cell>
          <cell r="J637" t="str">
            <v>10</v>
          </cell>
          <cell r="K637" t="str">
            <v>2002-01-02</v>
          </cell>
          <cell r="L637">
            <v>12800</v>
          </cell>
          <cell r="M637">
            <v>3072</v>
          </cell>
          <cell r="N637">
            <v>9728</v>
          </cell>
        </row>
        <row r="638">
          <cell r="C638" t="str">
            <v>46211604A050004</v>
          </cell>
          <cell r="D638" t="str">
            <v>组合开关</v>
          </cell>
          <cell r="E638" t="str">
            <v>KE-1004</v>
          </cell>
        </row>
        <row r="638">
          <cell r="G638" t="str">
            <v>个</v>
          </cell>
          <cell r="H638">
            <v>1</v>
          </cell>
          <cell r="I638" t="str">
            <v>电器设备</v>
          </cell>
          <cell r="J638" t="str">
            <v>10</v>
          </cell>
          <cell r="K638" t="str">
            <v>2002-01-02</v>
          </cell>
          <cell r="L638">
            <v>12800</v>
          </cell>
          <cell r="M638">
            <v>3072</v>
          </cell>
          <cell r="N638">
            <v>9728</v>
          </cell>
        </row>
        <row r="639">
          <cell r="C639" t="str">
            <v>46211604A050006</v>
          </cell>
          <cell r="D639" t="str">
            <v>组合开关</v>
          </cell>
          <cell r="E639" t="str">
            <v>KW1004-N0</v>
          </cell>
        </row>
        <row r="639">
          <cell r="G639" t="str">
            <v>个</v>
          </cell>
          <cell r="H639">
            <v>1</v>
          </cell>
          <cell r="I639" t="str">
            <v>电器设备</v>
          </cell>
          <cell r="J639" t="str">
            <v>10</v>
          </cell>
          <cell r="K639" t="str">
            <v>2002-01-02</v>
          </cell>
          <cell r="L639">
            <v>12800</v>
          </cell>
          <cell r="M639">
            <v>3072</v>
          </cell>
          <cell r="N639">
            <v>9728</v>
          </cell>
        </row>
        <row r="640">
          <cell r="C640" t="str">
            <v>46211606B190018</v>
          </cell>
          <cell r="D640" t="str">
            <v>馈电开关</v>
          </cell>
          <cell r="E640" t="str">
            <v>DW80-350</v>
          </cell>
        </row>
        <row r="640">
          <cell r="G640" t="str">
            <v>个</v>
          </cell>
          <cell r="H640">
            <v>1</v>
          </cell>
          <cell r="I640" t="str">
            <v>电器设备</v>
          </cell>
          <cell r="J640" t="str">
            <v>21</v>
          </cell>
          <cell r="K640" t="str">
            <v>1999-03-30</v>
          </cell>
          <cell r="L640">
            <v>2300</v>
          </cell>
          <cell r="M640">
            <v>798.88</v>
          </cell>
          <cell r="N640">
            <v>1501.12</v>
          </cell>
        </row>
        <row r="641">
          <cell r="C641" t="str">
            <v>46211606B190020</v>
          </cell>
          <cell r="D641" t="str">
            <v>馈电开关</v>
          </cell>
          <cell r="E641" t="str">
            <v>DW80-350</v>
          </cell>
        </row>
        <row r="641">
          <cell r="G641" t="str">
            <v>个</v>
          </cell>
          <cell r="H641">
            <v>1</v>
          </cell>
          <cell r="I641" t="str">
            <v>电器设备</v>
          </cell>
          <cell r="J641" t="str">
            <v>21</v>
          </cell>
          <cell r="K641" t="str">
            <v>2002-01-02</v>
          </cell>
          <cell r="L641">
            <v>2300</v>
          </cell>
          <cell r="M641">
            <v>460.36</v>
          </cell>
          <cell r="N641">
            <v>1839.64</v>
          </cell>
        </row>
        <row r="642">
          <cell r="C642" t="str">
            <v>46211606B080043</v>
          </cell>
          <cell r="D642" t="str">
            <v>馈电开关</v>
          </cell>
          <cell r="E642" t="str">
            <v>DW80-200</v>
          </cell>
        </row>
        <row r="642">
          <cell r="G642" t="str">
            <v>个</v>
          </cell>
          <cell r="H642">
            <v>1</v>
          </cell>
          <cell r="I642" t="str">
            <v>电器设备</v>
          </cell>
          <cell r="J642" t="str">
            <v>21</v>
          </cell>
          <cell r="K642" t="str">
            <v>2002-01-02</v>
          </cell>
          <cell r="L642">
            <v>2200</v>
          </cell>
          <cell r="M642">
            <v>440.24</v>
          </cell>
          <cell r="N642">
            <v>1759.76</v>
          </cell>
        </row>
        <row r="643">
          <cell r="C643" t="str">
            <v>46211606B190064</v>
          </cell>
          <cell r="D643" t="str">
            <v>隔爆型馈电开关</v>
          </cell>
          <cell r="E643" t="str">
            <v>DW80-350A</v>
          </cell>
        </row>
        <row r="643">
          <cell r="G643" t="str">
            <v>个</v>
          </cell>
          <cell r="H643">
            <v>1</v>
          </cell>
          <cell r="I643" t="str">
            <v>电器设备</v>
          </cell>
          <cell r="J643" t="str">
            <v>21</v>
          </cell>
          <cell r="K643" t="str">
            <v>1993-06-14</v>
          </cell>
          <cell r="L643">
            <v>2300</v>
          </cell>
          <cell r="M643">
            <v>1523.56</v>
          </cell>
          <cell r="N643">
            <v>776.44</v>
          </cell>
        </row>
        <row r="644">
          <cell r="C644" t="str">
            <v>46212179B050001</v>
          </cell>
          <cell r="D644" t="str">
            <v>风门自动控制器</v>
          </cell>
          <cell r="E644" t="str">
            <v>KJF16</v>
          </cell>
        </row>
        <row r="644">
          <cell r="G644" t="str">
            <v>个</v>
          </cell>
          <cell r="H644">
            <v>1</v>
          </cell>
          <cell r="I644" t="str">
            <v>电器设备</v>
          </cell>
          <cell r="J644" t="str">
            <v>21</v>
          </cell>
          <cell r="K644" t="str">
            <v>2002-01-02</v>
          </cell>
          <cell r="L644">
            <v>400</v>
          </cell>
          <cell r="M644">
            <v>400</v>
          </cell>
          <cell r="N644">
            <v>0</v>
          </cell>
        </row>
        <row r="645">
          <cell r="C645" t="str">
            <v>46212179A030011</v>
          </cell>
          <cell r="D645" t="str">
            <v>控制器</v>
          </cell>
          <cell r="E645" t="str">
            <v>PE2010</v>
          </cell>
        </row>
        <row r="645">
          <cell r="G645" t="str">
            <v>个</v>
          </cell>
          <cell r="H645">
            <v>1</v>
          </cell>
          <cell r="I645" t="str">
            <v>电器设备</v>
          </cell>
          <cell r="J645" t="str">
            <v>21</v>
          </cell>
          <cell r="K645" t="str">
            <v>2002-01-01</v>
          </cell>
          <cell r="L645">
            <v>200</v>
          </cell>
          <cell r="M645">
            <v>200</v>
          </cell>
          <cell r="N645">
            <v>0</v>
          </cell>
        </row>
        <row r="646">
          <cell r="C646" t="str">
            <v>46212179A020003</v>
          </cell>
          <cell r="D646" t="str">
            <v>工作面通讯控制装置</v>
          </cell>
          <cell r="E646" t="str">
            <v>UNICON</v>
          </cell>
        </row>
        <row r="646">
          <cell r="G646" t="str">
            <v>个</v>
          </cell>
          <cell r="H646">
            <v>1</v>
          </cell>
          <cell r="I646" t="str">
            <v>电器设备</v>
          </cell>
          <cell r="J646" t="str">
            <v>10</v>
          </cell>
          <cell r="K646" t="str">
            <v>2002-01-01</v>
          </cell>
          <cell r="L646">
            <v>124900</v>
          </cell>
          <cell r="M646">
            <v>29976</v>
          </cell>
          <cell r="N646">
            <v>94924</v>
          </cell>
        </row>
        <row r="647">
          <cell r="C647" t="str">
            <v>46212179A020004</v>
          </cell>
          <cell r="D647" t="str">
            <v>控制台</v>
          </cell>
          <cell r="E647" t="str">
            <v>UNICON</v>
          </cell>
        </row>
        <row r="647">
          <cell r="G647" t="str">
            <v>个</v>
          </cell>
          <cell r="H647">
            <v>1</v>
          </cell>
          <cell r="I647" t="str">
            <v>电器设备</v>
          </cell>
          <cell r="J647" t="str">
            <v>10</v>
          </cell>
          <cell r="K647" t="str">
            <v>2002-01-01</v>
          </cell>
          <cell r="L647">
            <v>124900</v>
          </cell>
          <cell r="M647">
            <v>29976</v>
          </cell>
          <cell r="N647">
            <v>94924</v>
          </cell>
        </row>
        <row r="648">
          <cell r="C648" t="str">
            <v>46212179A020005</v>
          </cell>
          <cell r="D648" t="str">
            <v>操作台</v>
          </cell>
          <cell r="E648" t="str">
            <v>UNICON</v>
          </cell>
        </row>
        <row r="648">
          <cell r="G648" t="str">
            <v>个</v>
          </cell>
          <cell r="H648">
            <v>1</v>
          </cell>
          <cell r="I648" t="str">
            <v>电器设备</v>
          </cell>
          <cell r="J648" t="str">
            <v>10</v>
          </cell>
          <cell r="K648" t="str">
            <v>2002-01-02</v>
          </cell>
          <cell r="L648">
            <v>15900</v>
          </cell>
          <cell r="M648">
            <v>3816</v>
          </cell>
          <cell r="N648">
            <v>12084</v>
          </cell>
        </row>
        <row r="649">
          <cell r="C649" t="str">
            <v>46212179A020002</v>
          </cell>
          <cell r="D649" t="str">
            <v>工作面通讯控制装置</v>
          </cell>
          <cell r="E649" t="str">
            <v>UNICON</v>
          </cell>
        </row>
        <row r="649">
          <cell r="G649" t="str">
            <v>个</v>
          </cell>
          <cell r="H649">
            <v>1</v>
          </cell>
          <cell r="I649" t="str">
            <v>电器设备</v>
          </cell>
          <cell r="J649" t="str">
            <v>10</v>
          </cell>
          <cell r="K649" t="str">
            <v>2002-01-02</v>
          </cell>
          <cell r="L649">
            <v>15900</v>
          </cell>
          <cell r="M649">
            <v>3816</v>
          </cell>
          <cell r="N649">
            <v>12084</v>
          </cell>
        </row>
        <row r="650">
          <cell r="C650" t="str">
            <v>46212179A020001</v>
          </cell>
          <cell r="D650" t="str">
            <v>控制台</v>
          </cell>
          <cell r="E650" t="str">
            <v>UNICON</v>
          </cell>
        </row>
        <row r="650">
          <cell r="G650" t="str">
            <v>个</v>
          </cell>
          <cell r="H650">
            <v>1</v>
          </cell>
          <cell r="I650" t="str">
            <v>电器设备</v>
          </cell>
          <cell r="J650" t="str">
            <v>10</v>
          </cell>
          <cell r="K650" t="str">
            <v>2002-01-02</v>
          </cell>
          <cell r="L650">
            <v>15900</v>
          </cell>
          <cell r="M650">
            <v>3816</v>
          </cell>
          <cell r="N650">
            <v>12084</v>
          </cell>
        </row>
        <row r="651">
          <cell r="C651" t="str">
            <v>46212179A020007</v>
          </cell>
          <cell r="D651" t="str">
            <v>控制开关</v>
          </cell>
          <cell r="E651" t="str">
            <v>UNICON</v>
          </cell>
        </row>
        <row r="651">
          <cell r="G651" t="str">
            <v>个</v>
          </cell>
          <cell r="H651">
            <v>1</v>
          </cell>
          <cell r="I651" t="str">
            <v>电器设备</v>
          </cell>
          <cell r="J651" t="str">
            <v>10</v>
          </cell>
          <cell r="K651" t="str">
            <v>2002-01-03</v>
          </cell>
          <cell r="L651">
            <v>7600</v>
          </cell>
          <cell r="M651">
            <v>1824</v>
          </cell>
          <cell r="N651">
            <v>5776</v>
          </cell>
        </row>
        <row r="652">
          <cell r="C652" t="str">
            <v>46212179A020008</v>
          </cell>
          <cell r="D652" t="str">
            <v>控制开关</v>
          </cell>
          <cell r="E652" t="str">
            <v>UNICON</v>
          </cell>
        </row>
        <row r="652">
          <cell r="G652" t="str">
            <v>个</v>
          </cell>
          <cell r="H652">
            <v>1</v>
          </cell>
          <cell r="I652" t="str">
            <v>电器设备</v>
          </cell>
          <cell r="J652" t="str">
            <v>10</v>
          </cell>
          <cell r="K652" t="str">
            <v>2002-01-03</v>
          </cell>
          <cell r="L652">
            <v>15300</v>
          </cell>
          <cell r="M652">
            <v>3672</v>
          </cell>
          <cell r="N652">
            <v>11628</v>
          </cell>
        </row>
        <row r="653">
          <cell r="C653" t="str">
            <v>46212189B010001</v>
          </cell>
          <cell r="D653" t="str">
            <v>阀门控制器</v>
          </cell>
          <cell r="E653" t="str">
            <v>BXK-52</v>
          </cell>
        </row>
        <row r="653">
          <cell r="G653" t="str">
            <v>个</v>
          </cell>
          <cell r="H653">
            <v>1</v>
          </cell>
          <cell r="I653" t="str">
            <v>电器设备</v>
          </cell>
          <cell r="J653" t="str">
            <v>21</v>
          </cell>
          <cell r="K653" t="str">
            <v>2002-01-02</v>
          </cell>
          <cell r="L653">
            <v>100</v>
          </cell>
          <cell r="M653">
            <v>100</v>
          </cell>
          <cell r="N653">
            <v>0</v>
          </cell>
        </row>
        <row r="654">
          <cell r="C654" t="str">
            <v>46212189B010003</v>
          </cell>
          <cell r="D654" t="str">
            <v>阀门控制器</v>
          </cell>
          <cell r="E654" t="str">
            <v>BXK-52</v>
          </cell>
        </row>
        <row r="654">
          <cell r="G654" t="str">
            <v>个</v>
          </cell>
          <cell r="H654">
            <v>1</v>
          </cell>
          <cell r="I654" t="str">
            <v>电器设备</v>
          </cell>
          <cell r="J654" t="str">
            <v>21</v>
          </cell>
          <cell r="K654" t="str">
            <v>2002-01-02</v>
          </cell>
          <cell r="L654">
            <v>100</v>
          </cell>
          <cell r="M654">
            <v>100</v>
          </cell>
          <cell r="N654">
            <v>0</v>
          </cell>
        </row>
        <row r="655">
          <cell r="C655" t="str">
            <v>46212189B010005</v>
          </cell>
          <cell r="D655" t="str">
            <v>阀门控制器</v>
          </cell>
          <cell r="E655" t="str">
            <v>BXK-52</v>
          </cell>
        </row>
        <row r="655">
          <cell r="G655" t="str">
            <v>个</v>
          </cell>
          <cell r="H655">
            <v>1</v>
          </cell>
          <cell r="I655" t="str">
            <v>电器设备</v>
          </cell>
          <cell r="J655" t="str">
            <v>21</v>
          </cell>
          <cell r="K655" t="str">
            <v>2002-01-02</v>
          </cell>
          <cell r="L655">
            <v>100</v>
          </cell>
          <cell r="M655">
            <v>100</v>
          </cell>
          <cell r="N655">
            <v>0</v>
          </cell>
        </row>
        <row r="656">
          <cell r="C656" t="str">
            <v>46212189B010007</v>
          </cell>
          <cell r="D656" t="str">
            <v>阀门控制器</v>
          </cell>
          <cell r="E656" t="str">
            <v>BXK-52</v>
          </cell>
        </row>
        <row r="656">
          <cell r="G656" t="str">
            <v>个</v>
          </cell>
          <cell r="H656">
            <v>1</v>
          </cell>
          <cell r="I656" t="str">
            <v>电器设备</v>
          </cell>
          <cell r="J656" t="str">
            <v>21</v>
          </cell>
          <cell r="K656" t="str">
            <v>2002-01-02</v>
          </cell>
          <cell r="L656">
            <v>100</v>
          </cell>
          <cell r="M656">
            <v>100</v>
          </cell>
          <cell r="N656">
            <v>0</v>
          </cell>
        </row>
        <row r="657">
          <cell r="C657" t="str">
            <v>46212189B010004</v>
          </cell>
          <cell r="D657" t="str">
            <v>阀门控制器</v>
          </cell>
          <cell r="E657" t="str">
            <v>BXK-52</v>
          </cell>
        </row>
        <row r="657">
          <cell r="G657" t="str">
            <v>个</v>
          </cell>
          <cell r="H657">
            <v>1</v>
          </cell>
          <cell r="I657" t="str">
            <v>电器设备</v>
          </cell>
          <cell r="J657" t="str">
            <v>21</v>
          </cell>
          <cell r="K657" t="str">
            <v>2002-01-02</v>
          </cell>
          <cell r="L657">
            <v>100</v>
          </cell>
          <cell r="M657">
            <v>100</v>
          </cell>
          <cell r="N657">
            <v>0</v>
          </cell>
        </row>
        <row r="658">
          <cell r="C658" t="str">
            <v>46212189B010002</v>
          </cell>
          <cell r="D658" t="str">
            <v>阀门控制器</v>
          </cell>
          <cell r="E658" t="str">
            <v>BXK-52</v>
          </cell>
        </row>
        <row r="658">
          <cell r="G658" t="str">
            <v>个</v>
          </cell>
          <cell r="H658">
            <v>1</v>
          </cell>
          <cell r="I658" t="str">
            <v>电器设备</v>
          </cell>
          <cell r="J658" t="str">
            <v>21</v>
          </cell>
          <cell r="K658" t="str">
            <v>2002-01-02</v>
          </cell>
          <cell r="L658">
            <v>100</v>
          </cell>
          <cell r="M658">
            <v>100</v>
          </cell>
          <cell r="N658">
            <v>0</v>
          </cell>
        </row>
        <row r="659">
          <cell r="C659" t="str">
            <v>46212189B010008</v>
          </cell>
          <cell r="D659" t="str">
            <v>阀门控制器</v>
          </cell>
          <cell r="E659" t="str">
            <v>BXK-52</v>
          </cell>
        </row>
        <row r="659">
          <cell r="G659" t="str">
            <v>个</v>
          </cell>
          <cell r="H659">
            <v>1</v>
          </cell>
          <cell r="I659" t="str">
            <v>电器设备</v>
          </cell>
          <cell r="J659" t="str">
            <v>21</v>
          </cell>
          <cell r="K659" t="str">
            <v>2002-01-02</v>
          </cell>
          <cell r="L659">
            <v>100</v>
          </cell>
          <cell r="M659">
            <v>100</v>
          </cell>
          <cell r="N659">
            <v>0</v>
          </cell>
        </row>
        <row r="660">
          <cell r="C660" t="str">
            <v>46212189B010009</v>
          </cell>
          <cell r="D660" t="str">
            <v>阀门控制器</v>
          </cell>
          <cell r="E660" t="str">
            <v>BXK-52</v>
          </cell>
        </row>
        <row r="660">
          <cell r="G660" t="str">
            <v>个</v>
          </cell>
          <cell r="H660">
            <v>1</v>
          </cell>
          <cell r="I660" t="str">
            <v>电器设备</v>
          </cell>
          <cell r="J660" t="str">
            <v>21</v>
          </cell>
          <cell r="K660" t="str">
            <v>2002-01-02</v>
          </cell>
          <cell r="L660">
            <v>100</v>
          </cell>
          <cell r="M660">
            <v>100</v>
          </cell>
          <cell r="N660">
            <v>0</v>
          </cell>
        </row>
        <row r="661">
          <cell r="C661" t="str">
            <v>46212189B010010</v>
          </cell>
          <cell r="D661" t="str">
            <v>阀门控制器</v>
          </cell>
          <cell r="E661" t="str">
            <v>BXK-52</v>
          </cell>
        </row>
        <row r="661">
          <cell r="G661" t="str">
            <v>个</v>
          </cell>
          <cell r="H661">
            <v>1</v>
          </cell>
          <cell r="I661" t="str">
            <v>电器设备</v>
          </cell>
          <cell r="J661" t="str">
            <v>21</v>
          </cell>
          <cell r="K661" t="str">
            <v>2002-01-02</v>
          </cell>
          <cell r="L661">
            <v>100</v>
          </cell>
          <cell r="M661">
            <v>100</v>
          </cell>
          <cell r="N661">
            <v>0</v>
          </cell>
        </row>
        <row r="662">
          <cell r="C662" t="str">
            <v>46212189B010011</v>
          </cell>
          <cell r="D662" t="str">
            <v>阀门控制器</v>
          </cell>
          <cell r="E662" t="str">
            <v>BXK-52</v>
          </cell>
        </row>
        <row r="662">
          <cell r="G662" t="str">
            <v>个</v>
          </cell>
          <cell r="H662">
            <v>1</v>
          </cell>
          <cell r="I662" t="str">
            <v>电器设备</v>
          </cell>
          <cell r="J662" t="str">
            <v>21</v>
          </cell>
          <cell r="K662" t="str">
            <v>2002-01-02</v>
          </cell>
          <cell r="L662">
            <v>100</v>
          </cell>
          <cell r="M662">
            <v>100</v>
          </cell>
          <cell r="N662">
            <v>0</v>
          </cell>
        </row>
        <row r="663">
          <cell r="C663" t="str">
            <v>46212189B010014</v>
          </cell>
          <cell r="D663" t="str">
            <v>阀门控制器</v>
          </cell>
          <cell r="E663" t="str">
            <v>BXK-52</v>
          </cell>
        </row>
        <row r="663">
          <cell r="G663" t="str">
            <v>个</v>
          </cell>
          <cell r="H663">
            <v>1</v>
          </cell>
          <cell r="I663" t="str">
            <v>电器设备</v>
          </cell>
          <cell r="J663" t="str">
            <v>21</v>
          </cell>
          <cell r="K663" t="str">
            <v>2002-01-02</v>
          </cell>
          <cell r="L663">
            <v>100</v>
          </cell>
          <cell r="M663">
            <v>100</v>
          </cell>
          <cell r="N663">
            <v>0</v>
          </cell>
        </row>
        <row r="664">
          <cell r="C664" t="str">
            <v>46212189B010015</v>
          </cell>
          <cell r="D664" t="str">
            <v>阀门控制器</v>
          </cell>
          <cell r="E664" t="str">
            <v>BXK-52</v>
          </cell>
        </row>
        <row r="664">
          <cell r="G664" t="str">
            <v>个</v>
          </cell>
          <cell r="H664">
            <v>1</v>
          </cell>
          <cell r="I664" t="str">
            <v>电器设备</v>
          </cell>
          <cell r="J664" t="str">
            <v>21</v>
          </cell>
          <cell r="K664" t="str">
            <v>2002-01-02</v>
          </cell>
          <cell r="L664">
            <v>100</v>
          </cell>
          <cell r="M664">
            <v>100</v>
          </cell>
          <cell r="N664">
            <v>0</v>
          </cell>
        </row>
        <row r="665">
          <cell r="C665" t="str">
            <v>46212189B010016</v>
          </cell>
          <cell r="D665" t="str">
            <v>阀门控制器</v>
          </cell>
          <cell r="E665" t="str">
            <v>BXK-52</v>
          </cell>
        </row>
        <row r="665">
          <cell r="G665" t="str">
            <v>个</v>
          </cell>
          <cell r="H665">
            <v>1</v>
          </cell>
          <cell r="I665" t="str">
            <v>电器设备</v>
          </cell>
          <cell r="J665" t="str">
            <v>21</v>
          </cell>
          <cell r="K665" t="str">
            <v>2002-01-02</v>
          </cell>
          <cell r="L665">
            <v>100</v>
          </cell>
          <cell r="M665">
            <v>100</v>
          </cell>
          <cell r="N665">
            <v>0</v>
          </cell>
        </row>
        <row r="666">
          <cell r="C666" t="str">
            <v>46212189B010017</v>
          </cell>
          <cell r="D666" t="str">
            <v>阀门控制器</v>
          </cell>
          <cell r="E666" t="str">
            <v>BXK-52</v>
          </cell>
        </row>
        <row r="666">
          <cell r="G666" t="str">
            <v>个</v>
          </cell>
          <cell r="H666">
            <v>1</v>
          </cell>
          <cell r="I666" t="str">
            <v>电器设备</v>
          </cell>
          <cell r="J666" t="str">
            <v>21</v>
          </cell>
          <cell r="K666" t="str">
            <v>2002-01-02</v>
          </cell>
          <cell r="L666">
            <v>100</v>
          </cell>
          <cell r="M666">
            <v>100</v>
          </cell>
          <cell r="N666">
            <v>0</v>
          </cell>
        </row>
        <row r="667">
          <cell r="C667" t="str">
            <v>46212189B010018</v>
          </cell>
          <cell r="D667" t="str">
            <v>阀门控制器</v>
          </cell>
          <cell r="E667" t="str">
            <v>BXK-52</v>
          </cell>
        </row>
        <row r="667">
          <cell r="G667" t="str">
            <v>个</v>
          </cell>
          <cell r="H667">
            <v>1</v>
          </cell>
          <cell r="I667" t="str">
            <v>电器设备</v>
          </cell>
          <cell r="J667" t="str">
            <v>21</v>
          </cell>
          <cell r="K667" t="str">
            <v>2002-01-02</v>
          </cell>
          <cell r="L667">
            <v>100</v>
          </cell>
          <cell r="M667">
            <v>100</v>
          </cell>
          <cell r="N667">
            <v>0</v>
          </cell>
        </row>
        <row r="668">
          <cell r="C668" t="str">
            <v>46212189B010012</v>
          </cell>
          <cell r="D668" t="str">
            <v>阀门控制器</v>
          </cell>
          <cell r="E668" t="str">
            <v>BXK-52</v>
          </cell>
        </row>
        <row r="668">
          <cell r="G668" t="str">
            <v>个</v>
          </cell>
          <cell r="H668">
            <v>1</v>
          </cell>
          <cell r="I668" t="str">
            <v>电器设备</v>
          </cell>
          <cell r="J668" t="str">
            <v>21</v>
          </cell>
          <cell r="K668" t="str">
            <v>2002-01-02</v>
          </cell>
          <cell r="L668">
            <v>100</v>
          </cell>
          <cell r="M668">
            <v>100</v>
          </cell>
          <cell r="N668">
            <v>0</v>
          </cell>
        </row>
        <row r="669">
          <cell r="C669" t="str">
            <v>46212189B010013</v>
          </cell>
          <cell r="D669" t="str">
            <v>阀门控制器</v>
          </cell>
          <cell r="E669" t="str">
            <v>BXK-52</v>
          </cell>
        </row>
        <row r="669">
          <cell r="G669" t="str">
            <v>个</v>
          </cell>
          <cell r="H669">
            <v>1</v>
          </cell>
          <cell r="I669" t="str">
            <v>电器设备</v>
          </cell>
          <cell r="J669" t="str">
            <v>21</v>
          </cell>
          <cell r="K669" t="str">
            <v>2002-01-03</v>
          </cell>
          <cell r="L669">
            <v>100</v>
          </cell>
          <cell r="M669">
            <v>100</v>
          </cell>
          <cell r="N669">
            <v>0</v>
          </cell>
        </row>
        <row r="670">
          <cell r="C670" t="str">
            <v>46212189B010006</v>
          </cell>
          <cell r="D670" t="str">
            <v>阀门控制器</v>
          </cell>
          <cell r="E670" t="str">
            <v>BXK-52</v>
          </cell>
        </row>
        <row r="670">
          <cell r="G670" t="str">
            <v>个</v>
          </cell>
          <cell r="H670">
            <v>1</v>
          </cell>
          <cell r="I670" t="str">
            <v>电器设备</v>
          </cell>
          <cell r="J670" t="str">
            <v>21</v>
          </cell>
          <cell r="K670" t="str">
            <v>2002-01-03</v>
          </cell>
          <cell r="L670">
            <v>100</v>
          </cell>
          <cell r="M670">
            <v>100</v>
          </cell>
          <cell r="N670">
            <v>0</v>
          </cell>
        </row>
        <row r="671">
          <cell r="C671" t="str">
            <v>46211605B320001</v>
          </cell>
          <cell r="D671" t="str">
            <v>隔爆兼本质安全型组合控制箱</v>
          </cell>
          <cell r="E671" t="str">
            <v>KDK3</v>
          </cell>
        </row>
        <row r="671">
          <cell r="G671" t="str">
            <v>个</v>
          </cell>
          <cell r="H671">
            <v>1</v>
          </cell>
          <cell r="I671" t="str">
            <v>电器设备</v>
          </cell>
          <cell r="J671" t="str">
            <v>21</v>
          </cell>
          <cell r="K671" t="str">
            <v>2000-01-31</v>
          </cell>
          <cell r="L671">
            <v>1000</v>
          </cell>
          <cell r="M671">
            <v>1000</v>
          </cell>
          <cell r="N671">
            <v>0</v>
          </cell>
        </row>
        <row r="672">
          <cell r="C672" t="str">
            <v>46211605B100002</v>
          </cell>
          <cell r="D672" t="str">
            <v>隔爆真空磁力起动器</v>
          </cell>
          <cell r="E672" t="str">
            <v>BQD1-200/1140</v>
          </cell>
        </row>
        <row r="672">
          <cell r="G672" t="str">
            <v>个</v>
          </cell>
          <cell r="H672">
            <v>1</v>
          </cell>
          <cell r="I672" t="str">
            <v>电器设备</v>
          </cell>
          <cell r="J672" t="str">
            <v>21</v>
          </cell>
          <cell r="K672" t="str">
            <v>2002-01-02</v>
          </cell>
          <cell r="L672">
            <v>8500</v>
          </cell>
          <cell r="M672">
            <v>1701.08</v>
          </cell>
          <cell r="N672">
            <v>6798.92</v>
          </cell>
        </row>
        <row r="673">
          <cell r="C673" t="str">
            <v>46211605B330001</v>
          </cell>
          <cell r="D673" t="str">
            <v>真空磁力起动器</v>
          </cell>
          <cell r="E673" t="str">
            <v>JQJZ-300/1140A</v>
          </cell>
        </row>
        <row r="673">
          <cell r="G673" t="str">
            <v>个</v>
          </cell>
          <cell r="H673">
            <v>1</v>
          </cell>
          <cell r="I673" t="str">
            <v>电器设备</v>
          </cell>
          <cell r="J673" t="str">
            <v>21</v>
          </cell>
          <cell r="K673" t="str">
            <v>2002-01-02</v>
          </cell>
          <cell r="L673">
            <v>12000</v>
          </cell>
          <cell r="M673">
            <v>2401.68</v>
          </cell>
          <cell r="N673">
            <v>9598.32</v>
          </cell>
        </row>
        <row r="674">
          <cell r="C674" t="str">
            <v>46211605B360001</v>
          </cell>
          <cell r="D674" t="str">
            <v>真空电磁起动器</v>
          </cell>
          <cell r="E674" t="str">
            <v>BQJE300/1140</v>
          </cell>
        </row>
        <row r="674">
          <cell r="G674" t="str">
            <v>个</v>
          </cell>
          <cell r="H674">
            <v>1</v>
          </cell>
          <cell r="I674" t="str">
            <v>电器设备</v>
          </cell>
          <cell r="J674" t="str">
            <v>21</v>
          </cell>
          <cell r="K674" t="str">
            <v>2002-01-02</v>
          </cell>
          <cell r="L674">
            <v>300</v>
          </cell>
          <cell r="M674">
            <v>300</v>
          </cell>
          <cell r="N674">
            <v>0</v>
          </cell>
        </row>
        <row r="675">
          <cell r="C675" t="str">
            <v>46211605B350001</v>
          </cell>
          <cell r="D675" t="str">
            <v>真空电磁起动器</v>
          </cell>
          <cell r="E675" t="str">
            <v>DQJZ-300/1140</v>
          </cell>
        </row>
        <row r="675">
          <cell r="G675" t="str">
            <v>个</v>
          </cell>
          <cell r="H675">
            <v>1</v>
          </cell>
          <cell r="I675" t="str">
            <v>电器设备</v>
          </cell>
          <cell r="J675" t="str">
            <v>21</v>
          </cell>
          <cell r="K675" t="str">
            <v>2002-01-02</v>
          </cell>
          <cell r="L675">
            <v>300</v>
          </cell>
          <cell r="M675">
            <v>300</v>
          </cell>
          <cell r="N675">
            <v>0</v>
          </cell>
        </row>
        <row r="676">
          <cell r="C676" t="str">
            <v>46211606B440044</v>
          </cell>
          <cell r="D676" t="str">
            <v>隔爆型可逆真空磁力起动器</v>
          </cell>
          <cell r="E676" t="str">
            <v>BQD7-80N</v>
          </cell>
        </row>
        <row r="676">
          <cell r="G676" t="str">
            <v>个</v>
          </cell>
          <cell r="H676">
            <v>1</v>
          </cell>
          <cell r="I676" t="str">
            <v>电器设备</v>
          </cell>
          <cell r="J676" t="str">
            <v>21</v>
          </cell>
          <cell r="K676" t="str">
            <v>1997-06-05</v>
          </cell>
          <cell r="L676">
            <v>5500</v>
          </cell>
          <cell r="M676">
            <v>2490.25</v>
          </cell>
          <cell r="N676">
            <v>3009.75</v>
          </cell>
        </row>
        <row r="677">
          <cell r="C677" t="str">
            <v>46211606B050025</v>
          </cell>
          <cell r="D677" t="str">
            <v>隔爆真空磁力起动器</v>
          </cell>
          <cell r="E677" t="str">
            <v>BQD1-80Z</v>
          </cell>
        </row>
        <row r="677">
          <cell r="G677" t="str">
            <v>个</v>
          </cell>
          <cell r="H677">
            <v>1</v>
          </cell>
          <cell r="I677" t="str">
            <v>电器设备</v>
          </cell>
          <cell r="J677" t="str">
            <v>21</v>
          </cell>
          <cell r="K677" t="str">
            <v>2002-01-02</v>
          </cell>
          <cell r="L677">
            <v>4500</v>
          </cell>
          <cell r="M677">
            <v>900.6</v>
          </cell>
          <cell r="N677">
            <v>3599.4</v>
          </cell>
        </row>
        <row r="678">
          <cell r="C678" t="str">
            <v>46211606B930001</v>
          </cell>
          <cell r="D678" t="str">
            <v>隔爆真空磁力起动器</v>
          </cell>
          <cell r="E678" t="str">
            <v>QJZ-80</v>
          </cell>
        </row>
        <row r="678">
          <cell r="G678" t="str">
            <v>个</v>
          </cell>
          <cell r="H678">
            <v>1</v>
          </cell>
          <cell r="I678" t="str">
            <v>电器设备</v>
          </cell>
          <cell r="J678" t="str">
            <v>21</v>
          </cell>
          <cell r="K678" t="str">
            <v>2002-01-02</v>
          </cell>
          <cell r="L678">
            <v>6900</v>
          </cell>
          <cell r="M678">
            <v>1417.52</v>
          </cell>
          <cell r="N678">
            <v>5482.48</v>
          </cell>
        </row>
        <row r="679">
          <cell r="C679" t="str">
            <v>46211606B710010</v>
          </cell>
          <cell r="D679" t="str">
            <v>隔爆真空磁力起动器</v>
          </cell>
          <cell r="E679" t="str">
            <v>QBZ-80ZHD</v>
          </cell>
        </row>
        <row r="679">
          <cell r="G679" t="str">
            <v>个</v>
          </cell>
          <cell r="H679">
            <v>1</v>
          </cell>
          <cell r="I679" t="str">
            <v>电器设备</v>
          </cell>
          <cell r="J679" t="str">
            <v>21</v>
          </cell>
          <cell r="K679" t="str">
            <v>2002-01-02</v>
          </cell>
          <cell r="L679">
            <v>8100</v>
          </cell>
          <cell r="M679">
            <v>1629.12</v>
          </cell>
          <cell r="N679">
            <v>6470.88</v>
          </cell>
        </row>
        <row r="680">
          <cell r="C680" t="str">
            <v>46211606B840065</v>
          </cell>
          <cell r="D680" t="str">
            <v>隔爆真空磁力起动器</v>
          </cell>
          <cell r="E680" t="str">
            <v>QCZ83-80/660</v>
          </cell>
        </row>
        <row r="680">
          <cell r="G680" t="str">
            <v>个</v>
          </cell>
          <cell r="H680">
            <v>1</v>
          </cell>
          <cell r="I680" t="str">
            <v>电器设备</v>
          </cell>
          <cell r="J680" t="str">
            <v>21</v>
          </cell>
          <cell r="K680" t="str">
            <v>2002-01-02</v>
          </cell>
          <cell r="L680">
            <v>4000</v>
          </cell>
          <cell r="M680">
            <v>764.8</v>
          </cell>
          <cell r="N680">
            <v>3235.2</v>
          </cell>
        </row>
        <row r="681">
          <cell r="C681" t="str">
            <v>46211606B840050</v>
          </cell>
          <cell r="D681" t="str">
            <v>隔爆真空磁力起动器</v>
          </cell>
          <cell r="E681" t="str">
            <v>QCZ83-80</v>
          </cell>
        </row>
        <row r="681">
          <cell r="G681" t="str">
            <v>个</v>
          </cell>
          <cell r="H681">
            <v>1</v>
          </cell>
          <cell r="I681" t="str">
            <v>电器设备</v>
          </cell>
          <cell r="J681" t="str">
            <v>21</v>
          </cell>
          <cell r="K681" t="str">
            <v>2002-01-02</v>
          </cell>
          <cell r="L681">
            <v>2500</v>
          </cell>
          <cell r="M681">
            <v>522.72</v>
          </cell>
          <cell r="N681">
            <v>1977.28</v>
          </cell>
        </row>
        <row r="682">
          <cell r="C682" t="str">
            <v>46211606B840004</v>
          </cell>
          <cell r="D682" t="str">
            <v>磁力开关</v>
          </cell>
          <cell r="E682" t="str">
            <v>QCZ83-80</v>
          </cell>
        </row>
        <row r="682">
          <cell r="G682" t="str">
            <v>个</v>
          </cell>
          <cell r="H682">
            <v>1</v>
          </cell>
          <cell r="I682" t="str">
            <v>电器设备</v>
          </cell>
          <cell r="J682" t="str">
            <v>21</v>
          </cell>
          <cell r="K682" t="str">
            <v>2002-01-02</v>
          </cell>
          <cell r="L682">
            <v>2500</v>
          </cell>
          <cell r="M682">
            <v>522.72</v>
          </cell>
          <cell r="N682">
            <v>1977.28</v>
          </cell>
        </row>
        <row r="683">
          <cell r="C683" t="str">
            <v>46211606B500001</v>
          </cell>
          <cell r="D683" t="str">
            <v>对旋风机专用开关</v>
          </cell>
          <cell r="E683" t="str">
            <v>D-L 2*40A</v>
          </cell>
        </row>
        <row r="683">
          <cell r="G683" t="str">
            <v>个</v>
          </cell>
          <cell r="H683">
            <v>1</v>
          </cell>
          <cell r="I683" t="str">
            <v>电器设备</v>
          </cell>
          <cell r="J683" t="str">
            <v>21</v>
          </cell>
          <cell r="K683" t="str">
            <v>2002-01-02</v>
          </cell>
          <cell r="L683">
            <v>100</v>
          </cell>
          <cell r="M683">
            <v>100</v>
          </cell>
          <cell r="N683">
            <v>0</v>
          </cell>
        </row>
        <row r="684">
          <cell r="C684" t="str">
            <v>46211606B500002</v>
          </cell>
          <cell r="D684" t="str">
            <v>对旋风机专用开关</v>
          </cell>
          <cell r="E684" t="str">
            <v>D-L 2*40A</v>
          </cell>
        </row>
        <row r="684">
          <cell r="G684" t="str">
            <v>个</v>
          </cell>
          <cell r="H684">
            <v>1</v>
          </cell>
          <cell r="I684" t="str">
            <v>电器设备</v>
          </cell>
          <cell r="J684" t="str">
            <v>21</v>
          </cell>
          <cell r="K684" t="str">
            <v>2002-01-02</v>
          </cell>
          <cell r="L684">
            <v>100</v>
          </cell>
          <cell r="M684">
            <v>100</v>
          </cell>
          <cell r="N684">
            <v>0</v>
          </cell>
        </row>
        <row r="685">
          <cell r="C685" t="str">
            <v>46211606B500004</v>
          </cell>
          <cell r="D685" t="str">
            <v>对旋风机专用开关</v>
          </cell>
          <cell r="E685" t="str">
            <v>D-L 2*40A</v>
          </cell>
        </row>
        <row r="685">
          <cell r="G685" t="str">
            <v>个</v>
          </cell>
          <cell r="H685">
            <v>1</v>
          </cell>
          <cell r="I685" t="str">
            <v>电器设备</v>
          </cell>
          <cell r="J685" t="str">
            <v>21</v>
          </cell>
          <cell r="K685" t="str">
            <v>2002-01-02</v>
          </cell>
          <cell r="L685">
            <v>100</v>
          </cell>
          <cell r="M685">
            <v>100</v>
          </cell>
          <cell r="N685">
            <v>0</v>
          </cell>
        </row>
        <row r="686">
          <cell r="C686" t="str">
            <v>46211606B500005</v>
          </cell>
          <cell r="D686" t="str">
            <v>对旋风机专用开关</v>
          </cell>
          <cell r="E686" t="str">
            <v>D-L 2*40A</v>
          </cell>
        </row>
        <row r="686">
          <cell r="G686" t="str">
            <v>个</v>
          </cell>
          <cell r="H686">
            <v>1</v>
          </cell>
          <cell r="I686" t="str">
            <v>电器设备</v>
          </cell>
          <cell r="J686" t="str">
            <v>21</v>
          </cell>
          <cell r="K686" t="str">
            <v>2002-01-02</v>
          </cell>
          <cell r="L686">
            <v>100</v>
          </cell>
          <cell r="M686">
            <v>100</v>
          </cell>
          <cell r="N686">
            <v>0</v>
          </cell>
        </row>
        <row r="687">
          <cell r="C687" t="str">
            <v>46211606B500006</v>
          </cell>
          <cell r="D687" t="str">
            <v>对旋风机专用开关</v>
          </cell>
          <cell r="E687" t="str">
            <v>D-L 2*40A</v>
          </cell>
        </row>
        <row r="687">
          <cell r="G687" t="str">
            <v>个</v>
          </cell>
          <cell r="H687">
            <v>1</v>
          </cell>
          <cell r="I687" t="str">
            <v>电器设备</v>
          </cell>
          <cell r="J687" t="str">
            <v>21</v>
          </cell>
          <cell r="K687" t="str">
            <v>2002-01-02</v>
          </cell>
          <cell r="L687">
            <v>100</v>
          </cell>
          <cell r="M687">
            <v>100</v>
          </cell>
          <cell r="N687">
            <v>0</v>
          </cell>
        </row>
        <row r="688">
          <cell r="C688" t="str">
            <v>46211606B500007</v>
          </cell>
          <cell r="D688" t="str">
            <v>对旋风机专用开关</v>
          </cell>
          <cell r="E688" t="str">
            <v>D-L 2*40A</v>
          </cell>
        </row>
        <row r="688">
          <cell r="G688" t="str">
            <v>个</v>
          </cell>
          <cell r="H688">
            <v>1</v>
          </cell>
          <cell r="I688" t="str">
            <v>电器设备</v>
          </cell>
          <cell r="J688" t="str">
            <v>21</v>
          </cell>
          <cell r="K688" t="str">
            <v>2002-01-02</v>
          </cell>
          <cell r="L688">
            <v>100</v>
          </cell>
          <cell r="M688">
            <v>100</v>
          </cell>
          <cell r="N688">
            <v>0</v>
          </cell>
        </row>
        <row r="689">
          <cell r="C689" t="str">
            <v>46211606B500008</v>
          </cell>
          <cell r="D689" t="str">
            <v>对旋风机专用开关</v>
          </cell>
          <cell r="E689" t="str">
            <v>D-L 2*40A</v>
          </cell>
        </row>
        <row r="689">
          <cell r="G689" t="str">
            <v>个</v>
          </cell>
          <cell r="H689">
            <v>1</v>
          </cell>
          <cell r="I689" t="str">
            <v>电器设备</v>
          </cell>
          <cell r="J689" t="str">
            <v>21</v>
          </cell>
          <cell r="K689" t="str">
            <v>2002-01-02</v>
          </cell>
          <cell r="L689">
            <v>100</v>
          </cell>
          <cell r="M689">
            <v>100</v>
          </cell>
          <cell r="N689">
            <v>0</v>
          </cell>
        </row>
        <row r="690">
          <cell r="C690" t="str">
            <v>46211606B500009</v>
          </cell>
          <cell r="D690" t="str">
            <v>对旋风机专用开关</v>
          </cell>
          <cell r="E690" t="str">
            <v>D-L 2*40A</v>
          </cell>
        </row>
        <row r="690">
          <cell r="G690" t="str">
            <v>个</v>
          </cell>
          <cell r="H690">
            <v>1</v>
          </cell>
          <cell r="I690" t="str">
            <v>电器设备</v>
          </cell>
          <cell r="J690" t="str">
            <v>21</v>
          </cell>
          <cell r="K690" t="str">
            <v>2002-01-02</v>
          </cell>
          <cell r="L690">
            <v>100</v>
          </cell>
          <cell r="M690">
            <v>100</v>
          </cell>
          <cell r="N690">
            <v>0</v>
          </cell>
        </row>
        <row r="691">
          <cell r="C691" t="str">
            <v>46211606B500010</v>
          </cell>
          <cell r="D691" t="str">
            <v>对旋风机专用开关</v>
          </cell>
          <cell r="E691" t="str">
            <v>D-L 2*40A</v>
          </cell>
        </row>
        <row r="691">
          <cell r="G691" t="str">
            <v>个</v>
          </cell>
          <cell r="H691">
            <v>1</v>
          </cell>
          <cell r="I691" t="str">
            <v>电器设备</v>
          </cell>
          <cell r="J691" t="str">
            <v>21</v>
          </cell>
          <cell r="K691" t="str">
            <v>2002-01-02</v>
          </cell>
          <cell r="L691">
            <v>100</v>
          </cell>
          <cell r="M691">
            <v>100</v>
          </cell>
          <cell r="N691">
            <v>0</v>
          </cell>
        </row>
        <row r="692">
          <cell r="C692" t="str">
            <v>46211606B500011</v>
          </cell>
          <cell r="D692" t="str">
            <v>对旋风机专用开关</v>
          </cell>
          <cell r="E692" t="str">
            <v>D-L 2*40A</v>
          </cell>
        </row>
        <row r="692">
          <cell r="G692" t="str">
            <v>个</v>
          </cell>
          <cell r="H692">
            <v>1</v>
          </cell>
          <cell r="I692" t="str">
            <v>电器设备</v>
          </cell>
          <cell r="J692" t="str">
            <v>21</v>
          </cell>
          <cell r="K692" t="str">
            <v>2002-01-02</v>
          </cell>
          <cell r="L692">
            <v>100</v>
          </cell>
          <cell r="M692">
            <v>100</v>
          </cell>
          <cell r="N692">
            <v>0</v>
          </cell>
        </row>
        <row r="693">
          <cell r="C693" t="str">
            <v>46211606B500012</v>
          </cell>
          <cell r="D693" t="str">
            <v>对旋风机专用开关</v>
          </cell>
          <cell r="E693" t="str">
            <v>D-L 2*40A</v>
          </cell>
        </row>
        <row r="693">
          <cell r="G693" t="str">
            <v>个</v>
          </cell>
          <cell r="H693">
            <v>1</v>
          </cell>
          <cell r="I693" t="str">
            <v>电器设备</v>
          </cell>
          <cell r="J693" t="str">
            <v>21</v>
          </cell>
          <cell r="K693" t="str">
            <v>2002-01-02</v>
          </cell>
          <cell r="L693">
            <v>100</v>
          </cell>
          <cell r="M693">
            <v>100</v>
          </cell>
          <cell r="N693">
            <v>0</v>
          </cell>
        </row>
        <row r="694">
          <cell r="C694" t="str">
            <v>46211606B500019</v>
          </cell>
          <cell r="D694" t="str">
            <v>对旋风机专用</v>
          </cell>
          <cell r="E694" t="str">
            <v>D.L2*40A</v>
          </cell>
        </row>
        <row r="694">
          <cell r="G694" t="str">
            <v>个</v>
          </cell>
          <cell r="H694">
            <v>1</v>
          </cell>
          <cell r="I694" t="str">
            <v>电器设备</v>
          </cell>
          <cell r="J694" t="str">
            <v>21</v>
          </cell>
          <cell r="K694" t="str">
            <v>2002-01-02</v>
          </cell>
          <cell r="L694">
            <v>100</v>
          </cell>
          <cell r="M694">
            <v>100</v>
          </cell>
          <cell r="N694">
            <v>0</v>
          </cell>
        </row>
        <row r="695">
          <cell r="C695" t="str">
            <v>46211606B500018</v>
          </cell>
          <cell r="D695" t="str">
            <v>对旋风机专用</v>
          </cell>
          <cell r="E695" t="str">
            <v>D.L2*40A</v>
          </cell>
        </row>
        <row r="695">
          <cell r="G695" t="str">
            <v>个</v>
          </cell>
          <cell r="H695">
            <v>1</v>
          </cell>
          <cell r="I695" t="str">
            <v>电器设备</v>
          </cell>
          <cell r="J695" t="str">
            <v>21</v>
          </cell>
          <cell r="K695" t="str">
            <v>2002-01-02</v>
          </cell>
          <cell r="L695">
            <v>100</v>
          </cell>
          <cell r="M695">
            <v>100</v>
          </cell>
          <cell r="N695">
            <v>0</v>
          </cell>
        </row>
        <row r="696">
          <cell r="C696" t="str">
            <v>46211606B500013</v>
          </cell>
          <cell r="D696" t="str">
            <v>对旋风机专用</v>
          </cell>
          <cell r="E696" t="str">
            <v>D.L2*40A</v>
          </cell>
        </row>
        <row r="696">
          <cell r="G696" t="str">
            <v>个</v>
          </cell>
          <cell r="H696">
            <v>1</v>
          </cell>
          <cell r="I696" t="str">
            <v>电器设备</v>
          </cell>
          <cell r="J696" t="str">
            <v>21</v>
          </cell>
          <cell r="K696" t="str">
            <v>2002-01-02</v>
          </cell>
          <cell r="L696">
            <v>100</v>
          </cell>
          <cell r="M696">
            <v>100</v>
          </cell>
          <cell r="N696">
            <v>0</v>
          </cell>
        </row>
        <row r="697">
          <cell r="C697" t="str">
            <v>46211606B500014</v>
          </cell>
          <cell r="D697" t="str">
            <v>对旋风机专用</v>
          </cell>
          <cell r="E697" t="str">
            <v>D.L2*40A</v>
          </cell>
        </row>
        <row r="697">
          <cell r="G697" t="str">
            <v>个</v>
          </cell>
          <cell r="H697">
            <v>1</v>
          </cell>
          <cell r="I697" t="str">
            <v>电器设备</v>
          </cell>
          <cell r="J697" t="str">
            <v>21</v>
          </cell>
          <cell r="K697" t="str">
            <v>2002-01-02</v>
          </cell>
          <cell r="L697">
            <v>100</v>
          </cell>
          <cell r="M697">
            <v>100</v>
          </cell>
          <cell r="N697">
            <v>0</v>
          </cell>
        </row>
        <row r="698">
          <cell r="C698" t="str">
            <v>46211606B500017</v>
          </cell>
          <cell r="D698" t="str">
            <v>对旋风机专用开关</v>
          </cell>
          <cell r="E698" t="str">
            <v>D-L 2*40A</v>
          </cell>
        </row>
        <row r="698">
          <cell r="G698" t="str">
            <v>个</v>
          </cell>
          <cell r="H698">
            <v>1</v>
          </cell>
          <cell r="I698" t="str">
            <v>电器设备</v>
          </cell>
          <cell r="J698" t="str">
            <v>21</v>
          </cell>
          <cell r="K698" t="str">
            <v>2002-01-03</v>
          </cell>
          <cell r="L698">
            <v>100</v>
          </cell>
          <cell r="M698">
            <v>100</v>
          </cell>
          <cell r="N698">
            <v>0</v>
          </cell>
        </row>
        <row r="699">
          <cell r="C699" t="str">
            <v>46211606B500015</v>
          </cell>
          <cell r="D699" t="str">
            <v>对旋风机专用开关</v>
          </cell>
          <cell r="E699" t="str">
            <v>D-L 2*40A</v>
          </cell>
        </row>
        <row r="699">
          <cell r="G699" t="str">
            <v>个</v>
          </cell>
          <cell r="H699">
            <v>1</v>
          </cell>
          <cell r="I699" t="str">
            <v>电器设备</v>
          </cell>
          <cell r="J699" t="str">
            <v>21</v>
          </cell>
          <cell r="K699" t="str">
            <v>2002-01-03</v>
          </cell>
          <cell r="L699">
            <v>100</v>
          </cell>
          <cell r="M699">
            <v>100</v>
          </cell>
          <cell r="N699">
            <v>0</v>
          </cell>
        </row>
        <row r="700">
          <cell r="C700" t="str">
            <v>46211606B500016</v>
          </cell>
          <cell r="D700" t="str">
            <v>对旋风机专用开关</v>
          </cell>
          <cell r="E700" t="str">
            <v>D-L 2*40A</v>
          </cell>
        </row>
        <row r="700">
          <cell r="G700" t="str">
            <v>个</v>
          </cell>
          <cell r="H700">
            <v>1</v>
          </cell>
          <cell r="I700" t="str">
            <v>电器设备</v>
          </cell>
          <cell r="J700" t="str">
            <v>21</v>
          </cell>
          <cell r="K700" t="str">
            <v>2002-01-03</v>
          </cell>
          <cell r="L700">
            <v>100</v>
          </cell>
          <cell r="M700">
            <v>100</v>
          </cell>
          <cell r="N700">
            <v>0</v>
          </cell>
        </row>
        <row r="701">
          <cell r="C701" t="str">
            <v>46211606B500003</v>
          </cell>
          <cell r="D701" t="str">
            <v>对旋风机专用开关</v>
          </cell>
          <cell r="E701" t="str">
            <v>D-L 2*40A</v>
          </cell>
        </row>
        <row r="701">
          <cell r="G701" t="str">
            <v>个</v>
          </cell>
          <cell r="H701">
            <v>1</v>
          </cell>
          <cell r="I701" t="str">
            <v>电器设备</v>
          </cell>
          <cell r="J701" t="str">
            <v>21</v>
          </cell>
          <cell r="K701" t="str">
            <v>2002-01-03</v>
          </cell>
          <cell r="L701">
            <v>100</v>
          </cell>
          <cell r="M701">
            <v>100</v>
          </cell>
          <cell r="N701">
            <v>0</v>
          </cell>
        </row>
        <row r="702">
          <cell r="C702" t="str">
            <v>46211649B390004</v>
          </cell>
          <cell r="D702" t="str">
            <v>南风井防跑车装置</v>
          </cell>
          <cell r="E702" t="str">
            <v>S1514-314</v>
          </cell>
        </row>
        <row r="702">
          <cell r="G702" t="str">
            <v>个</v>
          </cell>
          <cell r="H702">
            <v>1</v>
          </cell>
          <cell r="I702" t="str">
            <v>电器设备</v>
          </cell>
          <cell r="J702" t="str">
            <v>21</v>
          </cell>
          <cell r="K702" t="str">
            <v>1999-08-27</v>
          </cell>
          <cell r="L702">
            <v>800</v>
          </cell>
          <cell r="M702">
            <v>800</v>
          </cell>
          <cell r="N702">
            <v>0</v>
          </cell>
        </row>
        <row r="703">
          <cell r="C703" t="str">
            <v>46211649B390005</v>
          </cell>
          <cell r="D703" t="str">
            <v>南风井防跑车装置</v>
          </cell>
          <cell r="E703" t="str">
            <v>S1514-314</v>
          </cell>
        </row>
        <row r="703">
          <cell r="G703" t="str">
            <v>个</v>
          </cell>
          <cell r="H703">
            <v>1</v>
          </cell>
          <cell r="I703" t="str">
            <v>电器设备</v>
          </cell>
          <cell r="J703" t="str">
            <v>21</v>
          </cell>
          <cell r="K703" t="str">
            <v>1999-08-28</v>
          </cell>
          <cell r="L703">
            <v>800</v>
          </cell>
          <cell r="M703">
            <v>800</v>
          </cell>
          <cell r="N703">
            <v>0</v>
          </cell>
        </row>
        <row r="704">
          <cell r="C704" t="str">
            <v>46211649B390001</v>
          </cell>
          <cell r="D704" t="str">
            <v>南风井防跑车装置</v>
          </cell>
          <cell r="E704" t="str">
            <v>250KW</v>
          </cell>
        </row>
        <row r="704">
          <cell r="G704" t="str">
            <v>个</v>
          </cell>
          <cell r="H704">
            <v>1</v>
          </cell>
          <cell r="I704" t="str">
            <v>电器设备</v>
          </cell>
          <cell r="J704" t="str">
            <v>21</v>
          </cell>
          <cell r="K704" t="str">
            <v>1999-08-29</v>
          </cell>
          <cell r="L704">
            <v>800</v>
          </cell>
          <cell r="M704">
            <v>800</v>
          </cell>
          <cell r="N704">
            <v>0</v>
          </cell>
        </row>
        <row r="705">
          <cell r="C705" t="str">
            <v>46211649B390002</v>
          </cell>
          <cell r="D705" t="str">
            <v>南风井防跑车装置</v>
          </cell>
          <cell r="E705" t="str">
            <v>S1514-314</v>
          </cell>
        </row>
        <row r="705">
          <cell r="G705" t="str">
            <v>个</v>
          </cell>
          <cell r="H705">
            <v>1</v>
          </cell>
          <cell r="I705" t="str">
            <v>电器设备</v>
          </cell>
          <cell r="J705" t="str">
            <v>21</v>
          </cell>
          <cell r="K705" t="str">
            <v>1999-08-30</v>
          </cell>
          <cell r="L705">
            <v>800</v>
          </cell>
          <cell r="M705">
            <v>800</v>
          </cell>
          <cell r="N705">
            <v>0</v>
          </cell>
        </row>
        <row r="706">
          <cell r="C706" t="str">
            <v>46211649B390003</v>
          </cell>
          <cell r="D706" t="str">
            <v>南风井防跑车装置</v>
          </cell>
          <cell r="E706" t="str">
            <v>S1514-314</v>
          </cell>
        </row>
        <row r="706">
          <cell r="G706" t="str">
            <v>个</v>
          </cell>
          <cell r="H706">
            <v>1</v>
          </cell>
          <cell r="I706" t="str">
            <v>电器设备</v>
          </cell>
          <cell r="J706" t="str">
            <v>21</v>
          </cell>
          <cell r="K706" t="str">
            <v>1999-08-31</v>
          </cell>
          <cell r="L706">
            <v>800</v>
          </cell>
          <cell r="M706">
            <v>800</v>
          </cell>
          <cell r="N706">
            <v>0</v>
          </cell>
        </row>
        <row r="707">
          <cell r="C707" t="str">
            <v>46211649BA50006</v>
          </cell>
          <cell r="D707" t="str">
            <v>127伏信号照明装置</v>
          </cell>
          <cell r="E707" t="str">
            <v>ZXZ8-4-ⅠⅠⅠ</v>
          </cell>
        </row>
        <row r="707">
          <cell r="G707" t="str">
            <v>个</v>
          </cell>
          <cell r="H707">
            <v>1</v>
          </cell>
          <cell r="I707" t="str">
            <v>电器设备</v>
          </cell>
          <cell r="J707" t="str">
            <v>21</v>
          </cell>
          <cell r="K707" t="str">
            <v>2002-01-02</v>
          </cell>
          <cell r="L707">
            <v>4500</v>
          </cell>
          <cell r="M707">
            <v>905.12</v>
          </cell>
          <cell r="N707">
            <v>3594.88</v>
          </cell>
        </row>
        <row r="708">
          <cell r="C708" t="str">
            <v>46211649B090010</v>
          </cell>
          <cell r="D708" t="str">
            <v>煤电钻综保</v>
          </cell>
          <cell r="E708" t="str">
            <v>BBZ1-4-I</v>
          </cell>
        </row>
        <row r="708">
          <cell r="G708" t="str">
            <v>个</v>
          </cell>
          <cell r="H708">
            <v>1</v>
          </cell>
          <cell r="I708" t="str">
            <v>电器设备</v>
          </cell>
          <cell r="J708" t="str">
            <v>21</v>
          </cell>
          <cell r="K708" t="str">
            <v>2002-01-02</v>
          </cell>
          <cell r="L708">
            <v>6100</v>
          </cell>
          <cell r="M708">
            <v>1330.12</v>
          </cell>
          <cell r="N708">
            <v>4769.88</v>
          </cell>
        </row>
        <row r="709">
          <cell r="C709" t="str">
            <v>46214149B790001</v>
          </cell>
          <cell r="D709" t="str">
            <v>高压开关柜</v>
          </cell>
          <cell r="E709" t="str">
            <v>JYN2-10</v>
          </cell>
        </row>
        <row r="709">
          <cell r="G709" t="str">
            <v>个</v>
          </cell>
          <cell r="H709">
            <v>1</v>
          </cell>
          <cell r="I709" t="str">
            <v>电器设备</v>
          </cell>
          <cell r="J709" t="str">
            <v>21</v>
          </cell>
          <cell r="K709" t="str">
            <v>2002-01-02</v>
          </cell>
          <cell r="L709">
            <v>1700</v>
          </cell>
          <cell r="M709">
            <v>1700</v>
          </cell>
          <cell r="N709">
            <v>0</v>
          </cell>
        </row>
        <row r="710">
          <cell r="C710" t="str">
            <v>46214149B220001</v>
          </cell>
          <cell r="D710" t="str">
            <v>低压配电柜</v>
          </cell>
          <cell r="E710" t="str">
            <v>GCK</v>
          </cell>
        </row>
        <row r="710">
          <cell r="G710" t="str">
            <v>个</v>
          </cell>
          <cell r="H710">
            <v>1</v>
          </cell>
          <cell r="I710" t="str">
            <v>电器设备</v>
          </cell>
          <cell r="J710" t="str">
            <v>21</v>
          </cell>
          <cell r="K710" t="str">
            <v>2002-01-02</v>
          </cell>
          <cell r="L710">
            <v>1300</v>
          </cell>
          <cell r="M710">
            <v>1300</v>
          </cell>
          <cell r="N710">
            <v>0</v>
          </cell>
        </row>
        <row r="711">
          <cell r="C711" t="str">
            <v>46214149B220003</v>
          </cell>
          <cell r="D711" t="str">
            <v>高压配电柜</v>
          </cell>
          <cell r="E711" t="str">
            <v>GCK</v>
          </cell>
        </row>
        <row r="711">
          <cell r="G711" t="str">
            <v>个</v>
          </cell>
          <cell r="H711">
            <v>1</v>
          </cell>
          <cell r="I711" t="str">
            <v>电器设备</v>
          </cell>
          <cell r="J711" t="str">
            <v>21</v>
          </cell>
          <cell r="K711" t="str">
            <v>2002-01-02</v>
          </cell>
          <cell r="L711">
            <v>1300</v>
          </cell>
          <cell r="M711">
            <v>1300</v>
          </cell>
          <cell r="N711">
            <v>0</v>
          </cell>
        </row>
        <row r="712">
          <cell r="C712" t="str">
            <v>46214149B230033</v>
          </cell>
          <cell r="D712" t="str">
            <v>高压真空开关柜</v>
          </cell>
          <cell r="E712" t="str">
            <v>GCKY-1</v>
          </cell>
        </row>
        <row r="712">
          <cell r="G712" t="str">
            <v>个</v>
          </cell>
          <cell r="H712">
            <v>1</v>
          </cell>
          <cell r="I712" t="str">
            <v>电器设备</v>
          </cell>
          <cell r="J712" t="str">
            <v>21</v>
          </cell>
          <cell r="K712" t="str">
            <v>2002-01-03</v>
          </cell>
          <cell r="L712">
            <v>500</v>
          </cell>
          <cell r="M712">
            <v>500</v>
          </cell>
          <cell r="N712">
            <v>0</v>
          </cell>
        </row>
        <row r="713">
          <cell r="C713" t="str">
            <v>46214149B230031</v>
          </cell>
          <cell r="D713" t="str">
            <v>高压真空开关柜</v>
          </cell>
          <cell r="E713" t="str">
            <v>GCKY-1</v>
          </cell>
        </row>
        <row r="713">
          <cell r="G713" t="str">
            <v>个</v>
          </cell>
          <cell r="H713">
            <v>1</v>
          </cell>
          <cell r="I713" t="str">
            <v>电器设备</v>
          </cell>
          <cell r="J713" t="str">
            <v>21</v>
          </cell>
          <cell r="K713" t="str">
            <v>2002-01-03</v>
          </cell>
          <cell r="L713">
            <v>600</v>
          </cell>
          <cell r="M713">
            <v>600</v>
          </cell>
          <cell r="N713">
            <v>0</v>
          </cell>
        </row>
        <row r="714">
          <cell r="C714" t="str">
            <v>46214149B230035</v>
          </cell>
          <cell r="D714" t="str">
            <v>高压真空开关柜</v>
          </cell>
          <cell r="E714" t="str">
            <v>GCKY-1</v>
          </cell>
        </row>
        <row r="714">
          <cell r="G714" t="str">
            <v>个</v>
          </cell>
          <cell r="H714">
            <v>1</v>
          </cell>
          <cell r="I714" t="str">
            <v>电器设备</v>
          </cell>
          <cell r="J714" t="str">
            <v>21</v>
          </cell>
          <cell r="K714" t="str">
            <v>2002-01-03</v>
          </cell>
          <cell r="L714">
            <v>600</v>
          </cell>
          <cell r="M714">
            <v>600</v>
          </cell>
          <cell r="N714">
            <v>0</v>
          </cell>
        </row>
        <row r="715">
          <cell r="C715" t="str">
            <v>46214149B230021</v>
          </cell>
          <cell r="D715" t="str">
            <v>高压真空开关柜</v>
          </cell>
          <cell r="E715" t="str">
            <v>GCKY-1</v>
          </cell>
        </row>
        <row r="715">
          <cell r="G715" t="str">
            <v>个</v>
          </cell>
          <cell r="H715">
            <v>1</v>
          </cell>
          <cell r="I715" t="str">
            <v>电器设备</v>
          </cell>
          <cell r="J715" t="str">
            <v>21</v>
          </cell>
          <cell r="K715" t="str">
            <v>2002-01-03</v>
          </cell>
          <cell r="L715">
            <v>1100</v>
          </cell>
          <cell r="M715">
            <v>1100</v>
          </cell>
          <cell r="N715">
            <v>0</v>
          </cell>
        </row>
        <row r="716">
          <cell r="C716" t="str">
            <v>46214149B230023</v>
          </cell>
          <cell r="D716" t="str">
            <v>高压真空开关柜</v>
          </cell>
          <cell r="E716" t="str">
            <v>GCKY-1</v>
          </cell>
        </row>
        <row r="716">
          <cell r="G716" t="str">
            <v>个</v>
          </cell>
          <cell r="H716">
            <v>1</v>
          </cell>
          <cell r="I716" t="str">
            <v>电器设备</v>
          </cell>
          <cell r="J716" t="str">
            <v>21</v>
          </cell>
          <cell r="K716" t="str">
            <v>2002-01-03</v>
          </cell>
          <cell r="L716">
            <v>1100</v>
          </cell>
          <cell r="M716">
            <v>1100</v>
          </cell>
          <cell r="N716">
            <v>0</v>
          </cell>
        </row>
        <row r="717">
          <cell r="C717" t="str">
            <v>46214149B230025</v>
          </cell>
          <cell r="D717" t="str">
            <v>高压真空开关柜</v>
          </cell>
          <cell r="E717" t="str">
            <v>GCKY-1</v>
          </cell>
        </row>
        <row r="717">
          <cell r="G717" t="str">
            <v>个</v>
          </cell>
          <cell r="H717">
            <v>1</v>
          </cell>
          <cell r="I717" t="str">
            <v>电器设备</v>
          </cell>
          <cell r="J717" t="str">
            <v>21</v>
          </cell>
          <cell r="K717" t="str">
            <v>2002-01-03</v>
          </cell>
          <cell r="L717">
            <v>1100</v>
          </cell>
          <cell r="M717">
            <v>1100</v>
          </cell>
          <cell r="N717">
            <v>0</v>
          </cell>
        </row>
        <row r="718">
          <cell r="C718" t="str">
            <v>46214149B230027</v>
          </cell>
          <cell r="D718" t="str">
            <v>高压真空开关柜</v>
          </cell>
          <cell r="E718" t="str">
            <v>GCKY-1</v>
          </cell>
        </row>
        <row r="718">
          <cell r="G718" t="str">
            <v>个</v>
          </cell>
          <cell r="H718">
            <v>1</v>
          </cell>
          <cell r="I718" t="str">
            <v>电器设备</v>
          </cell>
          <cell r="J718" t="str">
            <v>21</v>
          </cell>
          <cell r="K718" t="str">
            <v>2002-01-03</v>
          </cell>
          <cell r="L718">
            <v>1100</v>
          </cell>
          <cell r="M718">
            <v>1100</v>
          </cell>
          <cell r="N718">
            <v>0</v>
          </cell>
        </row>
        <row r="719">
          <cell r="C719" t="str">
            <v>46214149B230029</v>
          </cell>
          <cell r="D719" t="str">
            <v>高压真空开关柜</v>
          </cell>
          <cell r="E719" t="str">
            <v>GCKY-1</v>
          </cell>
        </row>
        <row r="719">
          <cell r="G719" t="str">
            <v>个</v>
          </cell>
          <cell r="H719">
            <v>1</v>
          </cell>
          <cell r="I719" t="str">
            <v>电器设备</v>
          </cell>
          <cell r="J719" t="str">
            <v>21</v>
          </cell>
          <cell r="K719" t="str">
            <v>2002-01-03</v>
          </cell>
          <cell r="L719">
            <v>1100</v>
          </cell>
          <cell r="M719">
            <v>1100</v>
          </cell>
          <cell r="N719">
            <v>0</v>
          </cell>
        </row>
        <row r="720">
          <cell r="C720" t="str">
            <v>46214149B230023</v>
          </cell>
          <cell r="D720" t="str">
            <v>高压真空开关柜</v>
          </cell>
          <cell r="E720" t="str">
            <v>GCKY-1</v>
          </cell>
        </row>
        <row r="720">
          <cell r="G720" t="str">
            <v>个</v>
          </cell>
          <cell r="H720">
            <v>1</v>
          </cell>
          <cell r="I720" t="str">
            <v>电器设备</v>
          </cell>
          <cell r="J720" t="str">
            <v>21</v>
          </cell>
          <cell r="K720" t="str">
            <v>2003-12-31</v>
          </cell>
          <cell r="L720">
            <v>55000</v>
          </cell>
          <cell r="M720">
            <v>5578.48</v>
          </cell>
          <cell r="N720">
            <v>49421.52</v>
          </cell>
        </row>
        <row r="721">
          <cell r="C721" t="str">
            <v>46214149B230025</v>
          </cell>
          <cell r="D721" t="str">
            <v>高压配电瓶</v>
          </cell>
          <cell r="E721" t="str">
            <v>GCKY-1</v>
          </cell>
        </row>
        <row r="721">
          <cell r="G721" t="str">
            <v>个</v>
          </cell>
          <cell r="H721">
            <v>1</v>
          </cell>
          <cell r="I721" t="str">
            <v>电器设备</v>
          </cell>
          <cell r="J721" t="str">
            <v>21</v>
          </cell>
          <cell r="K721" t="str">
            <v>2003-12-31</v>
          </cell>
          <cell r="L721">
            <v>26500</v>
          </cell>
          <cell r="M721">
            <v>2687.8</v>
          </cell>
          <cell r="N721">
            <v>23812.2</v>
          </cell>
        </row>
        <row r="722">
          <cell r="C722" t="str">
            <v>46214149B230027</v>
          </cell>
          <cell r="D722" t="str">
            <v>高压配电瓶</v>
          </cell>
          <cell r="E722" t="str">
            <v>GCKY-1</v>
          </cell>
        </row>
        <row r="722">
          <cell r="G722" t="str">
            <v>个</v>
          </cell>
          <cell r="H722">
            <v>1</v>
          </cell>
          <cell r="I722" t="str">
            <v>电器设备</v>
          </cell>
          <cell r="J722" t="str">
            <v>21</v>
          </cell>
          <cell r="K722" t="str">
            <v>2003-12-31</v>
          </cell>
          <cell r="L722">
            <v>26500</v>
          </cell>
          <cell r="M722">
            <v>2687.8</v>
          </cell>
          <cell r="N722">
            <v>23812.2</v>
          </cell>
        </row>
        <row r="723">
          <cell r="C723" t="str">
            <v>46214149B230029</v>
          </cell>
          <cell r="D723" t="str">
            <v>高压真空开关柜</v>
          </cell>
          <cell r="E723" t="str">
            <v>GCKY-1</v>
          </cell>
        </row>
        <row r="723">
          <cell r="G723" t="str">
            <v>个</v>
          </cell>
          <cell r="H723">
            <v>1</v>
          </cell>
          <cell r="I723" t="str">
            <v>电器设备</v>
          </cell>
          <cell r="J723" t="str">
            <v>21</v>
          </cell>
          <cell r="K723" t="str">
            <v>2003-12-31</v>
          </cell>
          <cell r="L723">
            <v>55000</v>
          </cell>
          <cell r="M723">
            <v>5578.48</v>
          </cell>
          <cell r="N723">
            <v>49421.52</v>
          </cell>
        </row>
        <row r="724">
          <cell r="C724" t="str">
            <v>46214149B230031</v>
          </cell>
          <cell r="D724" t="str">
            <v>高压真空开关柜</v>
          </cell>
          <cell r="E724" t="str">
            <v>GCKY-1</v>
          </cell>
        </row>
        <row r="724">
          <cell r="G724" t="str">
            <v>个</v>
          </cell>
          <cell r="H724">
            <v>1</v>
          </cell>
          <cell r="I724" t="str">
            <v>电器设备</v>
          </cell>
          <cell r="J724" t="str">
            <v>21</v>
          </cell>
          <cell r="K724" t="str">
            <v>2003-12-31</v>
          </cell>
          <cell r="L724">
            <v>55000</v>
          </cell>
          <cell r="M724">
            <v>5578.48</v>
          </cell>
          <cell r="N724">
            <v>49421.52</v>
          </cell>
        </row>
        <row r="725">
          <cell r="C725" t="str">
            <v>46214149B230033</v>
          </cell>
          <cell r="D725" t="str">
            <v>高矿井配电瓶</v>
          </cell>
          <cell r="E725" t="str">
            <v>GCKY-1</v>
          </cell>
        </row>
        <row r="725">
          <cell r="G725" t="str">
            <v>个</v>
          </cell>
          <cell r="H725">
            <v>1</v>
          </cell>
          <cell r="I725" t="str">
            <v>电器设备</v>
          </cell>
          <cell r="J725" t="str">
            <v>21</v>
          </cell>
          <cell r="K725" t="str">
            <v>2003-12-31</v>
          </cell>
          <cell r="L725">
            <v>47600</v>
          </cell>
          <cell r="M725">
            <v>4827.92</v>
          </cell>
          <cell r="N725">
            <v>42772.08</v>
          </cell>
        </row>
        <row r="726">
          <cell r="C726" t="str">
            <v>46214149B230035</v>
          </cell>
          <cell r="D726" t="str">
            <v>高压真空开关柜</v>
          </cell>
          <cell r="E726" t="str">
            <v>GCKY-1</v>
          </cell>
        </row>
        <row r="726">
          <cell r="G726" t="str">
            <v>个</v>
          </cell>
          <cell r="H726">
            <v>1</v>
          </cell>
          <cell r="I726" t="str">
            <v>电器设备</v>
          </cell>
          <cell r="J726" t="str">
            <v>21</v>
          </cell>
          <cell r="K726" t="str">
            <v>2003-12-31</v>
          </cell>
          <cell r="L726">
            <v>37300</v>
          </cell>
          <cell r="M726">
            <v>3783.34</v>
          </cell>
          <cell r="N726">
            <v>33516.66</v>
          </cell>
        </row>
        <row r="727">
          <cell r="C727" t="str">
            <v>46214101B650001</v>
          </cell>
          <cell r="D727" t="str">
            <v>隔爆变压器装置</v>
          </cell>
          <cell r="E727" t="str">
            <v>KSGZ-1</v>
          </cell>
        </row>
        <row r="727">
          <cell r="G727" t="str">
            <v>个</v>
          </cell>
          <cell r="H727">
            <v>1</v>
          </cell>
          <cell r="I727" t="str">
            <v>电器设备</v>
          </cell>
          <cell r="J727" t="str">
            <v>21</v>
          </cell>
          <cell r="K727" t="str">
            <v>2002-01-01</v>
          </cell>
          <cell r="L727">
            <v>100</v>
          </cell>
          <cell r="M727">
            <v>100</v>
          </cell>
          <cell r="N727">
            <v>0</v>
          </cell>
        </row>
        <row r="728">
          <cell r="C728" t="str">
            <v>46214101B080046</v>
          </cell>
          <cell r="D728" t="str">
            <v>柱上油开关</v>
          </cell>
        </row>
        <row r="728">
          <cell r="G728" t="str">
            <v>个</v>
          </cell>
          <cell r="H728">
            <v>1</v>
          </cell>
          <cell r="I728" t="str">
            <v>电器设备</v>
          </cell>
          <cell r="J728" t="str">
            <v>21</v>
          </cell>
          <cell r="K728" t="str">
            <v>1999-03-12</v>
          </cell>
          <cell r="L728">
            <v>100</v>
          </cell>
          <cell r="M728">
            <v>100</v>
          </cell>
          <cell r="N728">
            <v>0</v>
          </cell>
        </row>
        <row r="729">
          <cell r="C729" t="str">
            <v>46214101BB10001</v>
          </cell>
          <cell r="D729" t="str">
            <v>微机监控直流屏</v>
          </cell>
          <cell r="E729" t="str">
            <v>CRPD-DC</v>
          </cell>
        </row>
        <row r="729">
          <cell r="G729" t="str">
            <v>个</v>
          </cell>
          <cell r="H729">
            <v>1</v>
          </cell>
          <cell r="I729" t="str">
            <v>电器设备</v>
          </cell>
          <cell r="J729" t="str">
            <v>21</v>
          </cell>
          <cell r="K729" t="str">
            <v>2002-01-01</v>
          </cell>
          <cell r="L729">
            <v>400</v>
          </cell>
          <cell r="M729">
            <v>400</v>
          </cell>
          <cell r="N729">
            <v>0</v>
          </cell>
        </row>
        <row r="730">
          <cell r="C730" t="str">
            <v>46214101BB00001</v>
          </cell>
          <cell r="D730" t="str">
            <v>微机监控直流屏</v>
          </cell>
          <cell r="E730" t="str">
            <v>CRPD-1B</v>
          </cell>
        </row>
        <row r="730">
          <cell r="G730" t="str">
            <v>个</v>
          </cell>
          <cell r="H730">
            <v>1</v>
          </cell>
          <cell r="I730" t="str">
            <v>电器设备</v>
          </cell>
          <cell r="J730" t="str">
            <v>21</v>
          </cell>
          <cell r="K730" t="str">
            <v>2002-01-01</v>
          </cell>
          <cell r="L730">
            <v>3600</v>
          </cell>
          <cell r="M730">
            <v>366</v>
          </cell>
          <cell r="N730">
            <v>3234</v>
          </cell>
        </row>
        <row r="731">
          <cell r="C731" t="str">
            <v>46214101B960001</v>
          </cell>
          <cell r="D731" t="str">
            <v>低压电器成套设备</v>
          </cell>
          <cell r="E731" t="str">
            <v>PGL-1-25</v>
          </cell>
        </row>
        <row r="731">
          <cell r="G731" t="str">
            <v>个</v>
          </cell>
          <cell r="H731">
            <v>1</v>
          </cell>
          <cell r="I731" t="str">
            <v>电器设备</v>
          </cell>
          <cell r="J731" t="str">
            <v>21</v>
          </cell>
          <cell r="K731" t="str">
            <v>1990-06-06</v>
          </cell>
          <cell r="L731">
            <v>200</v>
          </cell>
          <cell r="M731">
            <v>200</v>
          </cell>
          <cell r="N731">
            <v>0</v>
          </cell>
        </row>
        <row r="732">
          <cell r="C732" t="str">
            <v>46214101B960002</v>
          </cell>
          <cell r="D732" t="str">
            <v>低压电器成套设备</v>
          </cell>
          <cell r="E732" t="str">
            <v>PGL-1-25</v>
          </cell>
        </row>
        <row r="732">
          <cell r="G732" t="str">
            <v>个</v>
          </cell>
          <cell r="H732">
            <v>1</v>
          </cell>
          <cell r="I732" t="str">
            <v>电器设备</v>
          </cell>
          <cell r="J732" t="str">
            <v>21</v>
          </cell>
          <cell r="K732" t="str">
            <v>1990-06-12</v>
          </cell>
          <cell r="L732">
            <v>100</v>
          </cell>
          <cell r="M732">
            <v>100</v>
          </cell>
          <cell r="N732">
            <v>0</v>
          </cell>
        </row>
        <row r="733">
          <cell r="C733" t="str">
            <v>46214101B960003</v>
          </cell>
          <cell r="D733" t="str">
            <v>低压电器成套设备</v>
          </cell>
          <cell r="E733" t="str">
            <v>PGL-1-26</v>
          </cell>
        </row>
        <row r="733">
          <cell r="G733" t="str">
            <v>个</v>
          </cell>
          <cell r="H733">
            <v>1</v>
          </cell>
          <cell r="I733" t="str">
            <v>电器设备</v>
          </cell>
          <cell r="J733" t="str">
            <v>21</v>
          </cell>
          <cell r="K733" t="str">
            <v>1990-06-14</v>
          </cell>
          <cell r="L733">
            <v>100</v>
          </cell>
          <cell r="M733">
            <v>100</v>
          </cell>
          <cell r="N733">
            <v>0</v>
          </cell>
        </row>
        <row r="734">
          <cell r="C734" t="str">
            <v>46214101B310003</v>
          </cell>
          <cell r="D734" t="str">
            <v>低压柜</v>
          </cell>
          <cell r="E734" t="str">
            <v>GGD</v>
          </cell>
        </row>
        <row r="734">
          <cell r="G734" t="str">
            <v>个</v>
          </cell>
          <cell r="H734">
            <v>1</v>
          </cell>
          <cell r="I734" t="str">
            <v>电器设备</v>
          </cell>
          <cell r="J734" t="str">
            <v>21</v>
          </cell>
          <cell r="K734" t="str">
            <v>2002-01-02</v>
          </cell>
          <cell r="L734">
            <v>300</v>
          </cell>
          <cell r="M734">
            <v>300</v>
          </cell>
          <cell r="N734">
            <v>0</v>
          </cell>
        </row>
        <row r="735">
          <cell r="C735" t="str">
            <v>46214101B310004</v>
          </cell>
          <cell r="D735" t="str">
            <v>低压柜</v>
          </cell>
          <cell r="E735" t="str">
            <v>GGD</v>
          </cell>
        </row>
        <row r="735">
          <cell r="G735" t="str">
            <v>个</v>
          </cell>
          <cell r="H735">
            <v>1</v>
          </cell>
          <cell r="I735" t="str">
            <v>电器设备</v>
          </cell>
          <cell r="J735" t="str">
            <v>21</v>
          </cell>
          <cell r="K735" t="str">
            <v>2002-01-02</v>
          </cell>
          <cell r="L735">
            <v>300</v>
          </cell>
          <cell r="M735">
            <v>300</v>
          </cell>
          <cell r="N735">
            <v>0</v>
          </cell>
        </row>
        <row r="736">
          <cell r="C736" t="str">
            <v>46214101B310005</v>
          </cell>
          <cell r="D736" t="str">
            <v>低压柜</v>
          </cell>
          <cell r="E736" t="str">
            <v>GGD</v>
          </cell>
        </row>
        <row r="736">
          <cell r="G736" t="str">
            <v>个</v>
          </cell>
          <cell r="H736">
            <v>1</v>
          </cell>
          <cell r="I736" t="str">
            <v>电器设备</v>
          </cell>
          <cell r="J736" t="str">
            <v>21</v>
          </cell>
          <cell r="K736" t="str">
            <v>2002-01-02</v>
          </cell>
          <cell r="L736">
            <v>300</v>
          </cell>
          <cell r="M736">
            <v>300</v>
          </cell>
          <cell r="N736">
            <v>0</v>
          </cell>
        </row>
        <row r="737">
          <cell r="C737" t="str">
            <v>46214101B310006</v>
          </cell>
          <cell r="D737" t="str">
            <v>低压柜</v>
          </cell>
          <cell r="E737" t="str">
            <v>GGD</v>
          </cell>
        </row>
        <row r="737">
          <cell r="G737" t="str">
            <v>个</v>
          </cell>
          <cell r="H737">
            <v>1</v>
          </cell>
          <cell r="I737" t="str">
            <v>电器设备</v>
          </cell>
          <cell r="J737" t="str">
            <v>21</v>
          </cell>
          <cell r="K737" t="str">
            <v>2002-01-02</v>
          </cell>
          <cell r="L737">
            <v>300</v>
          </cell>
          <cell r="M737">
            <v>300</v>
          </cell>
          <cell r="N737">
            <v>0</v>
          </cell>
        </row>
        <row r="738">
          <cell r="C738" t="str">
            <v>46214101B310007</v>
          </cell>
          <cell r="D738" t="str">
            <v>低压柜</v>
          </cell>
          <cell r="E738" t="str">
            <v>GGD</v>
          </cell>
        </row>
        <row r="738">
          <cell r="G738" t="str">
            <v>个</v>
          </cell>
          <cell r="H738">
            <v>1</v>
          </cell>
          <cell r="I738" t="str">
            <v>电器设备</v>
          </cell>
          <cell r="J738" t="str">
            <v>21</v>
          </cell>
          <cell r="K738" t="str">
            <v>2002-01-02</v>
          </cell>
          <cell r="L738">
            <v>300</v>
          </cell>
          <cell r="M738">
            <v>300</v>
          </cell>
          <cell r="N738">
            <v>0</v>
          </cell>
        </row>
        <row r="739">
          <cell r="C739" t="str">
            <v>46214101B310001</v>
          </cell>
          <cell r="D739" t="str">
            <v>低压柜</v>
          </cell>
          <cell r="E739" t="str">
            <v>GGD</v>
          </cell>
        </row>
        <row r="739">
          <cell r="G739" t="str">
            <v>个</v>
          </cell>
          <cell r="H739">
            <v>1</v>
          </cell>
          <cell r="I739" t="str">
            <v>电器设备</v>
          </cell>
          <cell r="J739" t="str">
            <v>21</v>
          </cell>
          <cell r="K739" t="str">
            <v>2002-01-02</v>
          </cell>
          <cell r="L739">
            <v>300</v>
          </cell>
          <cell r="M739">
            <v>300</v>
          </cell>
          <cell r="N739">
            <v>0</v>
          </cell>
        </row>
        <row r="740">
          <cell r="C740" t="str">
            <v>46214101B310002</v>
          </cell>
          <cell r="D740" t="str">
            <v>低压柜</v>
          </cell>
          <cell r="E740" t="str">
            <v>GGD</v>
          </cell>
        </row>
        <row r="740">
          <cell r="G740" t="str">
            <v>个</v>
          </cell>
          <cell r="H740">
            <v>1</v>
          </cell>
          <cell r="I740" t="str">
            <v>电器设备</v>
          </cell>
          <cell r="J740" t="str">
            <v>21</v>
          </cell>
          <cell r="K740" t="str">
            <v>2002-01-02</v>
          </cell>
          <cell r="L740">
            <v>300</v>
          </cell>
          <cell r="M740">
            <v>300</v>
          </cell>
          <cell r="N740">
            <v>0</v>
          </cell>
        </row>
        <row r="741">
          <cell r="C741" t="str">
            <v>46214101B750002</v>
          </cell>
          <cell r="D741" t="str">
            <v>低压开关柜</v>
          </cell>
          <cell r="E741" t="str">
            <v>PGL-40</v>
          </cell>
        </row>
        <row r="741">
          <cell r="G741" t="str">
            <v>个</v>
          </cell>
          <cell r="H741">
            <v>1</v>
          </cell>
          <cell r="I741" t="str">
            <v>电器设备</v>
          </cell>
          <cell r="J741" t="str">
            <v>21</v>
          </cell>
          <cell r="K741" t="str">
            <v>1990-06-20</v>
          </cell>
          <cell r="L741">
            <v>300</v>
          </cell>
          <cell r="M741">
            <v>300</v>
          </cell>
          <cell r="N741">
            <v>0</v>
          </cell>
        </row>
        <row r="742">
          <cell r="C742" t="str">
            <v>46214101BC10014</v>
          </cell>
          <cell r="D742" t="str">
            <v>配电屏</v>
          </cell>
          <cell r="E742" t="str">
            <v>XBL-1-12 N5</v>
          </cell>
        </row>
        <row r="742">
          <cell r="G742" t="str">
            <v>个</v>
          </cell>
          <cell r="H742">
            <v>1</v>
          </cell>
          <cell r="I742" t="str">
            <v>电器设备</v>
          </cell>
          <cell r="J742" t="str">
            <v>21</v>
          </cell>
          <cell r="K742" t="str">
            <v>1995-05-30</v>
          </cell>
          <cell r="L742">
            <v>400</v>
          </cell>
          <cell r="M742">
            <v>400</v>
          </cell>
          <cell r="N742">
            <v>0</v>
          </cell>
        </row>
        <row r="743">
          <cell r="C743" t="str">
            <v>46214101BC10015</v>
          </cell>
          <cell r="D743" t="str">
            <v>配电屏</v>
          </cell>
          <cell r="E743" t="str">
            <v>XBL-1-2 N1</v>
          </cell>
        </row>
        <row r="743">
          <cell r="G743" t="str">
            <v>个</v>
          </cell>
          <cell r="H743">
            <v>1</v>
          </cell>
          <cell r="I743" t="str">
            <v>电器设备</v>
          </cell>
          <cell r="J743" t="str">
            <v>21</v>
          </cell>
          <cell r="K743" t="str">
            <v>1995-06-01</v>
          </cell>
          <cell r="L743">
            <v>400</v>
          </cell>
          <cell r="M743">
            <v>400</v>
          </cell>
          <cell r="N743">
            <v>0</v>
          </cell>
        </row>
        <row r="744">
          <cell r="C744" t="str">
            <v>46214101BA70004</v>
          </cell>
          <cell r="D744" t="str">
            <v>控制屏</v>
          </cell>
          <cell r="E744" t="str">
            <v>XKP-1-2</v>
          </cell>
        </row>
        <row r="744">
          <cell r="G744" t="str">
            <v>个</v>
          </cell>
          <cell r="H744">
            <v>1</v>
          </cell>
          <cell r="I744" t="str">
            <v>电器设备</v>
          </cell>
          <cell r="J744" t="str">
            <v>21</v>
          </cell>
          <cell r="K744" t="str">
            <v>1995-06-27</v>
          </cell>
          <cell r="L744">
            <v>400</v>
          </cell>
          <cell r="M744">
            <v>400</v>
          </cell>
          <cell r="N744">
            <v>0</v>
          </cell>
        </row>
        <row r="745">
          <cell r="C745" t="str">
            <v>46214101BA70005</v>
          </cell>
          <cell r="D745" t="str">
            <v>控制屏</v>
          </cell>
          <cell r="E745" t="str">
            <v>XBL-1-9 N8</v>
          </cell>
        </row>
        <row r="745">
          <cell r="G745" t="str">
            <v>个</v>
          </cell>
          <cell r="H745">
            <v>1</v>
          </cell>
          <cell r="I745" t="str">
            <v>电器设备</v>
          </cell>
          <cell r="J745" t="str">
            <v>21</v>
          </cell>
          <cell r="K745" t="str">
            <v>1995-06-29</v>
          </cell>
          <cell r="L745">
            <v>200</v>
          </cell>
          <cell r="M745">
            <v>200</v>
          </cell>
          <cell r="N745">
            <v>0</v>
          </cell>
        </row>
        <row r="746">
          <cell r="C746" t="str">
            <v>46214101BB90003</v>
          </cell>
          <cell r="D746" t="str">
            <v>配电屏</v>
          </cell>
          <cell r="E746" t="str">
            <v>XKP-1-2</v>
          </cell>
        </row>
        <row r="746">
          <cell r="G746" t="str">
            <v>个</v>
          </cell>
          <cell r="H746">
            <v>1</v>
          </cell>
          <cell r="I746" t="str">
            <v>电器设备</v>
          </cell>
          <cell r="J746" t="str">
            <v>21</v>
          </cell>
          <cell r="K746" t="str">
            <v>1995-08-24</v>
          </cell>
          <cell r="L746">
            <v>200</v>
          </cell>
          <cell r="M746">
            <v>200</v>
          </cell>
          <cell r="N746">
            <v>0</v>
          </cell>
        </row>
        <row r="747">
          <cell r="C747" t="str">
            <v>46214101BC10016</v>
          </cell>
          <cell r="D747" t="str">
            <v>配电屏</v>
          </cell>
          <cell r="E747" t="str">
            <v>XBL-1-2 N2</v>
          </cell>
        </row>
        <row r="747">
          <cell r="G747" t="str">
            <v>个</v>
          </cell>
          <cell r="H747">
            <v>1</v>
          </cell>
          <cell r="I747" t="str">
            <v>电器设备</v>
          </cell>
          <cell r="J747" t="str">
            <v>21</v>
          </cell>
          <cell r="K747" t="str">
            <v>1995-08-26</v>
          </cell>
          <cell r="L747">
            <v>200</v>
          </cell>
          <cell r="M747">
            <v>200</v>
          </cell>
          <cell r="N747">
            <v>0</v>
          </cell>
        </row>
        <row r="748">
          <cell r="C748" t="str">
            <v>46214101BC10017</v>
          </cell>
          <cell r="D748" t="str">
            <v>配电屏</v>
          </cell>
          <cell r="E748" t="str">
            <v>XBL-1-22 N7</v>
          </cell>
        </row>
        <row r="748">
          <cell r="G748" t="str">
            <v>个</v>
          </cell>
          <cell r="H748">
            <v>1</v>
          </cell>
          <cell r="I748" t="str">
            <v>电器设备</v>
          </cell>
          <cell r="J748" t="str">
            <v>21</v>
          </cell>
          <cell r="K748" t="str">
            <v>1995-09-21</v>
          </cell>
          <cell r="L748">
            <v>800</v>
          </cell>
          <cell r="M748">
            <v>800</v>
          </cell>
          <cell r="N748">
            <v>0</v>
          </cell>
        </row>
        <row r="749">
          <cell r="C749" t="str">
            <v>46214101BC10018</v>
          </cell>
          <cell r="D749" t="str">
            <v>配电屏</v>
          </cell>
          <cell r="E749" t="str">
            <v>XBL-1-3  N4</v>
          </cell>
        </row>
        <row r="749">
          <cell r="G749" t="str">
            <v>个</v>
          </cell>
          <cell r="H749">
            <v>1</v>
          </cell>
          <cell r="I749" t="str">
            <v>电器设备</v>
          </cell>
          <cell r="J749" t="str">
            <v>21</v>
          </cell>
          <cell r="K749" t="str">
            <v>1995-09-23</v>
          </cell>
          <cell r="L749">
            <v>1100</v>
          </cell>
          <cell r="M749">
            <v>1100</v>
          </cell>
          <cell r="N749">
            <v>0</v>
          </cell>
        </row>
        <row r="750">
          <cell r="C750" t="str">
            <v>46214101B080030</v>
          </cell>
          <cell r="D750" t="str">
            <v>给煤机推杆</v>
          </cell>
        </row>
        <row r="750">
          <cell r="G750" t="str">
            <v>个</v>
          </cell>
          <cell r="H750">
            <v>1</v>
          </cell>
          <cell r="I750" t="str">
            <v>电器设备</v>
          </cell>
          <cell r="J750" t="str">
            <v>21</v>
          </cell>
          <cell r="K750" t="str">
            <v>1999-01-31</v>
          </cell>
          <cell r="L750">
            <v>1800</v>
          </cell>
          <cell r="M750">
            <v>1800</v>
          </cell>
          <cell r="N750">
            <v>0</v>
          </cell>
        </row>
        <row r="751">
          <cell r="C751" t="str">
            <v>46214101B420003</v>
          </cell>
          <cell r="D751" t="str">
            <v>低压开关柜</v>
          </cell>
          <cell r="E751" t="str">
            <v>GKY-1</v>
          </cell>
        </row>
        <row r="751">
          <cell r="G751" t="str">
            <v>个</v>
          </cell>
          <cell r="H751">
            <v>1</v>
          </cell>
          <cell r="I751" t="str">
            <v>电器设备</v>
          </cell>
          <cell r="J751" t="str">
            <v>21</v>
          </cell>
          <cell r="K751" t="str">
            <v>2002-01-03</v>
          </cell>
          <cell r="L751">
            <v>600</v>
          </cell>
          <cell r="M751">
            <v>600</v>
          </cell>
          <cell r="N751">
            <v>0</v>
          </cell>
        </row>
        <row r="752">
          <cell r="C752" t="str">
            <v>46214101B420004</v>
          </cell>
          <cell r="D752" t="str">
            <v>低压开关柜</v>
          </cell>
          <cell r="E752" t="str">
            <v>GKY-1</v>
          </cell>
        </row>
        <row r="752">
          <cell r="G752" t="str">
            <v>个</v>
          </cell>
          <cell r="H752">
            <v>1</v>
          </cell>
          <cell r="I752" t="str">
            <v>电器设备</v>
          </cell>
          <cell r="J752" t="str">
            <v>21</v>
          </cell>
          <cell r="K752" t="str">
            <v>2002-01-03</v>
          </cell>
          <cell r="L752">
            <v>600</v>
          </cell>
          <cell r="M752">
            <v>600</v>
          </cell>
          <cell r="N752">
            <v>0</v>
          </cell>
        </row>
        <row r="753">
          <cell r="C753" t="str">
            <v>46214101B420005</v>
          </cell>
          <cell r="D753" t="str">
            <v>低压开关柜</v>
          </cell>
          <cell r="E753" t="str">
            <v>GKY-1</v>
          </cell>
        </row>
        <row r="753">
          <cell r="G753" t="str">
            <v>个</v>
          </cell>
          <cell r="H753">
            <v>1</v>
          </cell>
          <cell r="I753" t="str">
            <v>电器设备</v>
          </cell>
          <cell r="J753" t="str">
            <v>21</v>
          </cell>
          <cell r="K753" t="str">
            <v>2002-01-03</v>
          </cell>
          <cell r="L753">
            <v>500</v>
          </cell>
          <cell r="M753">
            <v>500</v>
          </cell>
          <cell r="N753">
            <v>0</v>
          </cell>
        </row>
        <row r="754">
          <cell r="C754" t="str">
            <v>46214101B420001</v>
          </cell>
          <cell r="D754" t="str">
            <v>低压开关柜</v>
          </cell>
          <cell r="E754" t="str">
            <v>GKY-1</v>
          </cell>
        </row>
        <row r="754">
          <cell r="G754" t="str">
            <v>个</v>
          </cell>
          <cell r="H754">
            <v>1</v>
          </cell>
          <cell r="I754" t="str">
            <v>电器设备</v>
          </cell>
          <cell r="J754" t="str">
            <v>21</v>
          </cell>
          <cell r="K754" t="str">
            <v>2002-01-03</v>
          </cell>
          <cell r="L754">
            <v>600</v>
          </cell>
          <cell r="M754">
            <v>600</v>
          </cell>
          <cell r="N754">
            <v>0</v>
          </cell>
        </row>
        <row r="755">
          <cell r="C755" t="str">
            <v>46214101B420002</v>
          </cell>
          <cell r="D755" t="str">
            <v>低压开关柜</v>
          </cell>
          <cell r="E755" t="str">
            <v>GKY-1</v>
          </cell>
        </row>
        <row r="755">
          <cell r="G755" t="str">
            <v>个</v>
          </cell>
          <cell r="H755">
            <v>1</v>
          </cell>
          <cell r="I755" t="str">
            <v>电器设备</v>
          </cell>
          <cell r="J755" t="str">
            <v>21</v>
          </cell>
          <cell r="K755" t="str">
            <v>2002-01-03</v>
          </cell>
          <cell r="L755">
            <v>600</v>
          </cell>
          <cell r="M755">
            <v>600</v>
          </cell>
          <cell r="N755">
            <v>0</v>
          </cell>
        </row>
        <row r="756">
          <cell r="C756" t="str">
            <v>46214101B420001</v>
          </cell>
          <cell r="D756" t="str">
            <v>低压开关柜</v>
          </cell>
          <cell r="E756" t="str">
            <v>GKY-1</v>
          </cell>
        </row>
        <row r="756">
          <cell r="G756" t="str">
            <v>个</v>
          </cell>
          <cell r="H756">
            <v>1</v>
          </cell>
          <cell r="I756" t="str">
            <v>电器设备</v>
          </cell>
          <cell r="J756" t="str">
            <v>21</v>
          </cell>
          <cell r="K756" t="str">
            <v>2003-12-31</v>
          </cell>
          <cell r="L756">
            <v>33000</v>
          </cell>
          <cell r="M756">
            <v>3347.04</v>
          </cell>
          <cell r="N756">
            <v>29652.96</v>
          </cell>
        </row>
        <row r="757">
          <cell r="C757" t="str">
            <v>46214101B420002</v>
          </cell>
          <cell r="D757" t="str">
            <v>低压开关柜</v>
          </cell>
          <cell r="E757" t="str">
            <v>GKY-1</v>
          </cell>
        </row>
        <row r="757">
          <cell r="G757" t="str">
            <v>个</v>
          </cell>
          <cell r="H757">
            <v>1</v>
          </cell>
          <cell r="I757" t="str">
            <v>电器设备</v>
          </cell>
          <cell r="J757" t="str">
            <v>21</v>
          </cell>
          <cell r="K757" t="str">
            <v>2003-12-31</v>
          </cell>
          <cell r="L757">
            <v>33000</v>
          </cell>
          <cell r="M757">
            <v>3347.04</v>
          </cell>
          <cell r="N757">
            <v>29652.96</v>
          </cell>
        </row>
        <row r="758">
          <cell r="C758" t="str">
            <v>46214101B420003</v>
          </cell>
          <cell r="D758" t="str">
            <v>低压开关柜</v>
          </cell>
          <cell r="E758" t="str">
            <v>GKY-1</v>
          </cell>
        </row>
        <row r="758">
          <cell r="G758" t="str">
            <v>个</v>
          </cell>
          <cell r="H758">
            <v>1</v>
          </cell>
          <cell r="I758" t="str">
            <v>电器设备</v>
          </cell>
          <cell r="J758" t="str">
            <v>21</v>
          </cell>
          <cell r="K758" t="str">
            <v>2003-12-31</v>
          </cell>
          <cell r="L758">
            <v>50000</v>
          </cell>
          <cell r="M758">
            <v>5071.52</v>
          </cell>
          <cell r="N758">
            <v>44928.48</v>
          </cell>
        </row>
        <row r="759">
          <cell r="C759" t="str">
            <v>46214101B420004</v>
          </cell>
          <cell r="D759" t="str">
            <v>低压开关柜</v>
          </cell>
          <cell r="E759" t="str">
            <v>GKY-1</v>
          </cell>
        </row>
        <row r="759">
          <cell r="G759" t="str">
            <v>个</v>
          </cell>
          <cell r="H759">
            <v>1</v>
          </cell>
          <cell r="I759" t="str">
            <v>电器设备</v>
          </cell>
          <cell r="J759" t="str">
            <v>21</v>
          </cell>
          <cell r="K759" t="str">
            <v>2003-12-31</v>
          </cell>
          <cell r="L759">
            <v>33000</v>
          </cell>
          <cell r="M759">
            <v>3347.04</v>
          </cell>
          <cell r="N759">
            <v>29652.96</v>
          </cell>
        </row>
        <row r="760">
          <cell r="C760" t="str">
            <v>46214101B420005</v>
          </cell>
          <cell r="D760" t="str">
            <v>低压开关柜</v>
          </cell>
          <cell r="E760" t="str">
            <v>GKY-1</v>
          </cell>
        </row>
        <row r="760">
          <cell r="G760" t="str">
            <v>个</v>
          </cell>
          <cell r="H760">
            <v>1</v>
          </cell>
          <cell r="I760" t="str">
            <v>电器设备</v>
          </cell>
          <cell r="J760" t="str">
            <v>21</v>
          </cell>
          <cell r="K760" t="str">
            <v>2003-12-31</v>
          </cell>
          <cell r="L760">
            <v>33000</v>
          </cell>
          <cell r="M760">
            <v>3347.04</v>
          </cell>
          <cell r="N760">
            <v>29652.96</v>
          </cell>
        </row>
        <row r="761">
          <cell r="C761" t="str">
            <v>46214013B370068</v>
          </cell>
          <cell r="D761" t="str">
            <v>控制箱</v>
          </cell>
          <cell r="E761" t="str">
            <v>JXF-3001</v>
          </cell>
        </row>
        <row r="761">
          <cell r="G761" t="str">
            <v>个</v>
          </cell>
          <cell r="H761">
            <v>1</v>
          </cell>
          <cell r="I761" t="str">
            <v>电器设备</v>
          </cell>
          <cell r="J761" t="str">
            <v>21</v>
          </cell>
          <cell r="K761" t="str">
            <v>1999-10-21</v>
          </cell>
          <cell r="L761">
            <v>100</v>
          </cell>
          <cell r="M761">
            <v>100</v>
          </cell>
          <cell r="N761">
            <v>0</v>
          </cell>
        </row>
        <row r="762">
          <cell r="C762" t="str">
            <v>46214013B370035</v>
          </cell>
          <cell r="D762" t="str">
            <v>控制箱</v>
          </cell>
          <cell r="E762" t="str">
            <v>JXF-3001</v>
          </cell>
        </row>
        <row r="762">
          <cell r="G762" t="str">
            <v>个</v>
          </cell>
          <cell r="H762">
            <v>1</v>
          </cell>
          <cell r="I762" t="str">
            <v>电器设备</v>
          </cell>
          <cell r="J762" t="str">
            <v>21</v>
          </cell>
          <cell r="K762" t="str">
            <v>1999-10-23</v>
          </cell>
          <cell r="L762">
            <v>100</v>
          </cell>
          <cell r="M762">
            <v>100</v>
          </cell>
          <cell r="N762">
            <v>0</v>
          </cell>
        </row>
        <row r="763">
          <cell r="C763" t="str">
            <v>46214013B370069</v>
          </cell>
          <cell r="D763" t="str">
            <v>控制箱</v>
          </cell>
          <cell r="E763" t="str">
            <v>JXF-3001</v>
          </cell>
        </row>
        <row r="763">
          <cell r="G763" t="str">
            <v>个</v>
          </cell>
          <cell r="H763">
            <v>1</v>
          </cell>
          <cell r="I763" t="str">
            <v>电器设备</v>
          </cell>
          <cell r="J763" t="str">
            <v>21</v>
          </cell>
          <cell r="K763" t="str">
            <v>1999-10-24</v>
          </cell>
          <cell r="L763">
            <v>100</v>
          </cell>
          <cell r="M763">
            <v>100</v>
          </cell>
          <cell r="N763">
            <v>0</v>
          </cell>
        </row>
        <row r="764">
          <cell r="C764" t="str">
            <v>46214013B370036</v>
          </cell>
          <cell r="D764" t="str">
            <v>控制箱</v>
          </cell>
          <cell r="E764" t="str">
            <v>JXF-3001</v>
          </cell>
        </row>
        <row r="764">
          <cell r="G764" t="str">
            <v>个</v>
          </cell>
          <cell r="H764">
            <v>1</v>
          </cell>
          <cell r="I764" t="str">
            <v>电器设备</v>
          </cell>
          <cell r="J764" t="str">
            <v>21</v>
          </cell>
          <cell r="K764" t="str">
            <v>1999-10-25</v>
          </cell>
          <cell r="L764">
            <v>100</v>
          </cell>
          <cell r="M764">
            <v>100</v>
          </cell>
          <cell r="N764">
            <v>0</v>
          </cell>
        </row>
        <row r="765">
          <cell r="C765" t="str">
            <v>46214013B370037</v>
          </cell>
          <cell r="D765" t="str">
            <v>控制箱</v>
          </cell>
          <cell r="E765" t="str">
            <v>JXF-3001</v>
          </cell>
        </row>
        <row r="765">
          <cell r="G765" t="str">
            <v>个</v>
          </cell>
          <cell r="H765">
            <v>1</v>
          </cell>
          <cell r="I765" t="str">
            <v>电器设备</v>
          </cell>
          <cell r="J765" t="str">
            <v>21</v>
          </cell>
          <cell r="K765" t="str">
            <v>1999-10-28</v>
          </cell>
          <cell r="L765">
            <v>100</v>
          </cell>
          <cell r="M765">
            <v>100</v>
          </cell>
          <cell r="N765">
            <v>0</v>
          </cell>
        </row>
        <row r="766">
          <cell r="C766" t="str">
            <v>46214013B370070</v>
          </cell>
          <cell r="D766" t="str">
            <v>控制箱</v>
          </cell>
          <cell r="E766" t="str">
            <v>JXF-3001</v>
          </cell>
        </row>
        <row r="766">
          <cell r="G766" t="str">
            <v>个</v>
          </cell>
          <cell r="H766">
            <v>1</v>
          </cell>
          <cell r="I766" t="str">
            <v>电器设备</v>
          </cell>
          <cell r="J766" t="str">
            <v>21</v>
          </cell>
          <cell r="K766" t="str">
            <v>1999-10-30</v>
          </cell>
          <cell r="L766">
            <v>100</v>
          </cell>
          <cell r="M766">
            <v>100</v>
          </cell>
          <cell r="N766">
            <v>0</v>
          </cell>
        </row>
        <row r="767">
          <cell r="C767" t="str">
            <v>46214013B370038</v>
          </cell>
          <cell r="D767" t="str">
            <v>控制箱</v>
          </cell>
          <cell r="E767" t="str">
            <v>JXF-3001</v>
          </cell>
        </row>
        <row r="767">
          <cell r="G767" t="str">
            <v>个</v>
          </cell>
          <cell r="H767">
            <v>1</v>
          </cell>
          <cell r="I767" t="str">
            <v>电器设备</v>
          </cell>
          <cell r="J767" t="str">
            <v>21</v>
          </cell>
          <cell r="K767" t="str">
            <v>1999-11-01</v>
          </cell>
          <cell r="L767">
            <v>100</v>
          </cell>
          <cell r="M767">
            <v>100</v>
          </cell>
          <cell r="N767">
            <v>0</v>
          </cell>
        </row>
        <row r="768">
          <cell r="C768" t="str">
            <v>46214013B370039</v>
          </cell>
          <cell r="D768" t="str">
            <v>控制箱</v>
          </cell>
          <cell r="E768" t="str">
            <v>JXF-3001</v>
          </cell>
        </row>
        <row r="768">
          <cell r="G768" t="str">
            <v>个</v>
          </cell>
          <cell r="H768">
            <v>1</v>
          </cell>
          <cell r="I768" t="str">
            <v>电器设备</v>
          </cell>
          <cell r="J768" t="str">
            <v>21</v>
          </cell>
          <cell r="K768" t="str">
            <v>1999-11-03</v>
          </cell>
          <cell r="L768">
            <v>100</v>
          </cell>
          <cell r="M768">
            <v>100</v>
          </cell>
          <cell r="N768">
            <v>0</v>
          </cell>
        </row>
        <row r="769">
          <cell r="C769" t="str">
            <v>46214013B370071</v>
          </cell>
          <cell r="D769" t="str">
            <v>控制箱</v>
          </cell>
          <cell r="E769" t="str">
            <v>JXF-3001</v>
          </cell>
        </row>
        <row r="769">
          <cell r="G769" t="str">
            <v>个</v>
          </cell>
          <cell r="H769">
            <v>1</v>
          </cell>
          <cell r="I769" t="str">
            <v>电器设备</v>
          </cell>
          <cell r="J769" t="str">
            <v>21</v>
          </cell>
          <cell r="K769" t="str">
            <v>1999-11-04</v>
          </cell>
          <cell r="L769">
            <v>100</v>
          </cell>
          <cell r="M769">
            <v>100</v>
          </cell>
          <cell r="N769">
            <v>0</v>
          </cell>
        </row>
        <row r="770">
          <cell r="C770" t="str">
            <v>46214013B370040</v>
          </cell>
          <cell r="D770" t="str">
            <v>控制箱</v>
          </cell>
          <cell r="E770" t="str">
            <v>JXF-3001</v>
          </cell>
        </row>
        <row r="770">
          <cell r="G770" t="str">
            <v>个</v>
          </cell>
          <cell r="H770">
            <v>1</v>
          </cell>
          <cell r="I770" t="str">
            <v>电器设备</v>
          </cell>
          <cell r="J770" t="str">
            <v>21</v>
          </cell>
          <cell r="K770" t="str">
            <v>1999-11-06</v>
          </cell>
          <cell r="L770">
            <v>100</v>
          </cell>
          <cell r="M770">
            <v>100</v>
          </cell>
          <cell r="N770">
            <v>0</v>
          </cell>
        </row>
        <row r="771">
          <cell r="C771" t="str">
            <v>46214013B370072</v>
          </cell>
          <cell r="D771" t="str">
            <v>控制箱</v>
          </cell>
          <cell r="E771" t="str">
            <v>JXF-3001</v>
          </cell>
        </row>
        <row r="771">
          <cell r="G771" t="str">
            <v>个</v>
          </cell>
          <cell r="H771">
            <v>1</v>
          </cell>
          <cell r="I771" t="str">
            <v>电器设备</v>
          </cell>
          <cell r="J771" t="str">
            <v>21</v>
          </cell>
          <cell r="K771" t="str">
            <v>1999-02-18</v>
          </cell>
          <cell r="L771">
            <v>100</v>
          </cell>
          <cell r="M771">
            <v>100</v>
          </cell>
          <cell r="N771">
            <v>0</v>
          </cell>
        </row>
        <row r="772">
          <cell r="C772" t="str">
            <v>46214013B370041</v>
          </cell>
          <cell r="D772" t="str">
            <v>控制箱</v>
          </cell>
          <cell r="E772" t="str">
            <v>JXF-3001</v>
          </cell>
        </row>
        <row r="772">
          <cell r="G772" t="str">
            <v>个</v>
          </cell>
          <cell r="H772">
            <v>1</v>
          </cell>
          <cell r="I772" t="str">
            <v>电器设备</v>
          </cell>
          <cell r="J772" t="str">
            <v>21</v>
          </cell>
          <cell r="K772" t="str">
            <v>1999-11-08</v>
          </cell>
          <cell r="L772">
            <v>100</v>
          </cell>
          <cell r="M772">
            <v>100</v>
          </cell>
          <cell r="N772">
            <v>0</v>
          </cell>
        </row>
        <row r="773">
          <cell r="C773" t="str">
            <v>46214013B370042</v>
          </cell>
          <cell r="D773" t="str">
            <v>控制箱</v>
          </cell>
          <cell r="E773" t="str">
            <v>JXF-3001</v>
          </cell>
        </row>
        <row r="773">
          <cell r="G773" t="str">
            <v>个</v>
          </cell>
          <cell r="H773">
            <v>1</v>
          </cell>
          <cell r="I773" t="str">
            <v>电器设备</v>
          </cell>
          <cell r="J773" t="str">
            <v>21</v>
          </cell>
          <cell r="K773" t="str">
            <v>1999-11-11</v>
          </cell>
          <cell r="L773">
            <v>100</v>
          </cell>
          <cell r="M773">
            <v>100</v>
          </cell>
          <cell r="N773">
            <v>0</v>
          </cell>
        </row>
        <row r="774">
          <cell r="C774" t="str">
            <v>46214013B370043</v>
          </cell>
          <cell r="D774" t="str">
            <v>控制箱</v>
          </cell>
          <cell r="E774" t="str">
            <v>JXF-3001</v>
          </cell>
        </row>
        <row r="774">
          <cell r="G774" t="str">
            <v>个</v>
          </cell>
          <cell r="H774">
            <v>1</v>
          </cell>
          <cell r="I774" t="str">
            <v>电器设备</v>
          </cell>
          <cell r="J774" t="str">
            <v>21</v>
          </cell>
          <cell r="K774" t="str">
            <v>1999-11-12</v>
          </cell>
          <cell r="L774">
            <v>100</v>
          </cell>
          <cell r="M774">
            <v>100</v>
          </cell>
          <cell r="N774">
            <v>0</v>
          </cell>
        </row>
        <row r="775">
          <cell r="C775" t="str">
            <v>46214013B370074</v>
          </cell>
          <cell r="D775" t="str">
            <v>控制箱</v>
          </cell>
          <cell r="E775" t="str">
            <v>JXF-3001</v>
          </cell>
        </row>
        <row r="775">
          <cell r="G775" t="str">
            <v>个</v>
          </cell>
          <cell r="H775">
            <v>1</v>
          </cell>
          <cell r="I775" t="str">
            <v>电器设备</v>
          </cell>
          <cell r="J775" t="str">
            <v>21</v>
          </cell>
          <cell r="K775" t="str">
            <v>1999-11-13</v>
          </cell>
          <cell r="L775">
            <v>100</v>
          </cell>
          <cell r="M775">
            <v>100</v>
          </cell>
          <cell r="N775">
            <v>0</v>
          </cell>
        </row>
        <row r="776">
          <cell r="C776" t="str">
            <v>46214013B370044</v>
          </cell>
          <cell r="D776" t="str">
            <v>控制箱</v>
          </cell>
          <cell r="E776" t="str">
            <v>JXF-3001</v>
          </cell>
        </row>
        <row r="776">
          <cell r="G776" t="str">
            <v>个</v>
          </cell>
          <cell r="H776">
            <v>1</v>
          </cell>
          <cell r="I776" t="str">
            <v>电器设备</v>
          </cell>
          <cell r="J776" t="str">
            <v>21</v>
          </cell>
          <cell r="K776" t="str">
            <v>1999-11-15</v>
          </cell>
          <cell r="L776">
            <v>100</v>
          </cell>
          <cell r="M776">
            <v>100</v>
          </cell>
          <cell r="N776">
            <v>0</v>
          </cell>
        </row>
        <row r="777">
          <cell r="C777" t="str">
            <v>46214013B370045</v>
          </cell>
          <cell r="D777" t="str">
            <v>控制箱</v>
          </cell>
          <cell r="E777" t="str">
            <v>JXF-3001</v>
          </cell>
        </row>
        <row r="777">
          <cell r="G777" t="str">
            <v>个</v>
          </cell>
          <cell r="H777">
            <v>1</v>
          </cell>
          <cell r="I777" t="str">
            <v>电器设备</v>
          </cell>
          <cell r="J777" t="str">
            <v>21</v>
          </cell>
          <cell r="K777" t="str">
            <v>1999-11-17</v>
          </cell>
          <cell r="L777">
            <v>100</v>
          </cell>
          <cell r="M777">
            <v>100</v>
          </cell>
          <cell r="N777">
            <v>0</v>
          </cell>
        </row>
        <row r="778">
          <cell r="C778" t="str">
            <v>46214013B370046</v>
          </cell>
          <cell r="D778" t="str">
            <v>控制箱</v>
          </cell>
          <cell r="E778" t="str">
            <v>JXF-3001</v>
          </cell>
        </row>
        <row r="778">
          <cell r="G778" t="str">
            <v>个</v>
          </cell>
          <cell r="H778">
            <v>1</v>
          </cell>
          <cell r="I778" t="str">
            <v>电器设备</v>
          </cell>
          <cell r="J778" t="str">
            <v>21</v>
          </cell>
          <cell r="K778" t="str">
            <v>1999-11-18</v>
          </cell>
          <cell r="L778">
            <v>100</v>
          </cell>
          <cell r="M778">
            <v>100</v>
          </cell>
          <cell r="N778">
            <v>0</v>
          </cell>
        </row>
        <row r="779">
          <cell r="C779" t="str">
            <v>46214013B370047</v>
          </cell>
          <cell r="D779" t="str">
            <v>控制箱</v>
          </cell>
          <cell r="E779" t="str">
            <v>JXF-3001</v>
          </cell>
        </row>
        <row r="779">
          <cell r="G779" t="str">
            <v>个</v>
          </cell>
          <cell r="H779">
            <v>1</v>
          </cell>
          <cell r="I779" t="str">
            <v>电器设备</v>
          </cell>
          <cell r="J779" t="str">
            <v>21</v>
          </cell>
          <cell r="K779" t="str">
            <v>1999-11-20</v>
          </cell>
          <cell r="L779">
            <v>100</v>
          </cell>
          <cell r="M779">
            <v>100</v>
          </cell>
          <cell r="N779">
            <v>0</v>
          </cell>
        </row>
        <row r="780">
          <cell r="C780" t="str">
            <v>46214013B370048</v>
          </cell>
          <cell r="D780" t="str">
            <v>控制箱</v>
          </cell>
          <cell r="E780" t="str">
            <v>JXF-3001</v>
          </cell>
        </row>
        <row r="780">
          <cell r="G780" t="str">
            <v>个</v>
          </cell>
          <cell r="H780">
            <v>1</v>
          </cell>
          <cell r="I780" t="str">
            <v>电器设备</v>
          </cell>
          <cell r="J780" t="str">
            <v>21</v>
          </cell>
          <cell r="K780" t="str">
            <v>1999-11-21</v>
          </cell>
          <cell r="L780">
            <v>100</v>
          </cell>
          <cell r="M780">
            <v>100</v>
          </cell>
          <cell r="N780">
            <v>0</v>
          </cell>
        </row>
        <row r="781">
          <cell r="C781" t="str">
            <v>46214013B370049</v>
          </cell>
          <cell r="D781" t="str">
            <v>控制箱</v>
          </cell>
          <cell r="E781" t="str">
            <v>JXF-3001</v>
          </cell>
        </row>
        <row r="781">
          <cell r="G781" t="str">
            <v>个</v>
          </cell>
          <cell r="H781">
            <v>1</v>
          </cell>
          <cell r="I781" t="str">
            <v>电器设备</v>
          </cell>
          <cell r="J781" t="str">
            <v>21</v>
          </cell>
          <cell r="K781" t="str">
            <v>1999-11-22</v>
          </cell>
          <cell r="L781">
            <v>100</v>
          </cell>
          <cell r="M781">
            <v>100</v>
          </cell>
          <cell r="N781">
            <v>0</v>
          </cell>
        </row>
        <row r="782">
          <cell r="C782" t="str">
            <v>46214013B370050</v>
          </cell>
          <cell r="D782" t="str">
            <v>控制箱</v>
          </cell>
          <cell r="E782" t="str">
            <v>JXF-3001</v>
          </cell>
        </row>
        <row r="782">
          <cell r="G782" t="str">
            <v>个</v>
          </cell>
          <cell r="H782">
            <v>1</v>
          </cell>
          <cell r="I782" t="str">
            <v>电器设备</v>
          </cell>
          <cell r="J782" t="str">
            <v>21</v>
          </cell>
          <cell r="K782" t="str">
            <v>1999-11-23</v>
          </cell>
          <cell r="L782">
            <v>100</v>
          </cell>
          <cell r="M782">
            <v>100</v>
          </cell>
          <cell r="N782">
            <v>0</v>
          </cell>
        </row>
        <row r="783">
          <cell r="C783" t="str">
            <v>46214013B370051</v>
          </cell>
          <cell r="D783" t="str">
            <v>控制箱</v>
          </cell>
          <cell r="E783" t="str">
            <v>JXF-3001</v>
          </cell>
        </row>
        <row r="783">
          <cell r="G783" t="str">
            <v>个</v>
          </cell>
          <cell r="H783">
            <v>1</v>
          </cell>
          <cell r="I783" t="str">
            <v>电器设备</v>
          </cell>
          <cell r="J783" t="str">
            <v>21</v>
          </cell>
          <cell r="K783" t="str">
            <v>1999-11-24</v>
          </cell>
          <cell r="L783">
            <v>100</v>
          </cell>
          <cell r="M783">
            <v>100</v>
          </cell>
          <cell r="N783">
            <v>0</v>
          </cell>
        </row>
        <row r="784">
          <cell r="C784" t="str">
            <v>46214013B370052</v>
          </cell>
          <cell r="D784" t="str">
            <v>控制箱</v>
          </cell>
          <cell r="E784" t="str">
            <v>JXF-3001</v>
          </cell>
        </row>
        <row r="784">
          <cell r="G784" t="str">
            <v>个</v>
          </cell>
          <cell r="H784">
            <v>1</v>
          </cell>
          <cell r="I784" t="str">
            <v>电器设备</v>
          </cell>
          <cell r="J784" t="str">
            <v>21</v>
          </cell>
          <cell r="K784" t="str">
            <v>2002-01-01</v>
          </cell>
          <cell r="L784">
            <v>100</v>
          </cell>
          <cell r="M784">
            <v>100</v>
          </cell>
          <cell r="N784">
            <v>0</v>
          </cell>
        </row>
        <row r="785">
          <cell r="C785" t="str">
            <v>46214013B370053</v>
          </cell>
          <cell r="D785" t="str">
            <v>控制箱</v>
          </cell>
          <cell r="E785" t="str">
            <v>JXF-3001</v>
          </cell>
        </row>
        <row r="785">
          <cell r="G785" t="str">
            <v>个</v>
          </cell>
          <cell r="H785">
            <v>1</v>
          </cell>
          <cell r="I785" t="str">
            <v>电器设备</v>
          </cell>
          <cell r="J785" t="str">
            <v>21</v>
          </cell>
          <cell r="K785" t="str">
            <v>1999-11-27</v>
          </cell>
          <cell r="L785">
            <v>100</v>
          </cell>
          <cell r="M785">
            <v>100</v>
          </cell>
          <cell r="N785">
            <v>0</v>
          </cell>
        </row>
        <row r="786">
          <cell r="C786" t="str">
            <v>46214013B370054</v>
          </cell>
          <cell r="D786" t="str">
            <v>控制箱</v>
          </cell>
          <cell r="E786" t="str">
            <v>JXF-3001</v>
          </cell>
        </row>
        <row r="786">
          <cell r="G786" t="str">
            <v>个</v>
          </cell>
          <cell r="H786">
            <v>1</v>
          </cell>
          <cell r="I786" t="str">
            <v>电器设备</v>
          </cell>
          <cell r="J786" t="str">
            <v>21</v>
          </cell>
          <cell r="K786" t="str">
            <v>1999-11-29</v>
          </cell>
          <cell r="L786">
            <v>100</v>
          </cell>
          <cell r="M786">
            <v>100</v>
          </cell>
          <cell r="N786">
            <v>0</v>
          </cell>
        </row>
        <row r="787">
          <cell r="C787" t="str">
            <v>46214013B370055</v>
          </cell>
          <cell r="D787" t="str">
            <v>控制箱</v>
          </cell>
          <cell r="E787" t="str">
            <v>JXF-3001</v>
          </cell>
        </row>
        <row r="787">
          <cell r="G787" t="str">
            <v>个</v>
          </cell>
          <cell r="H787">
            <v>1</v>
          </cell>
          <cell r="I787" t="str">
            <v>电器设备</v>
          </cell>
          <cell r="J787" t="str">
            <v>21</v>
          </cell>
          <cell r="K787" t="str">
            <v>1999-11-30</v>
          </cell>
          <cell r="L787">
            <v>100</v>
          </cell>
          <cell r="M787">
            <v>100</v>
          </cell>
          <cell r="N787">
            <v>0</v>
          </cell>
        </row>
        <row r="788">
          <cell r="C788" t="str">
            <v>46214013B370056</v>
          </cell>
          <cell r="D788" t="str">
            <v>控制箱</v>
          </cell>
          <cell r="E788" t="str">
            <v>JXF-3001</v>
          </cell>
        </row>
        <row r="788">
          <cell r="G788" t="str">
            <v>个</v>
          </cell>
          <cell r="H788">
            <v>1</v>
          </cell>
          <cell r="I788" t="str">
            <v>电器设备</v>
          </cell>
          <cell r="J788" t="str">
            <v>21</v>
          </cell>
          <cell r="K788" t="str">
            <v>1999-12-01</v>
          </cell>
          <cell r="L788">
            <v>100</v>
          </cell>
          <cell r="M788">
            <v>100</v>
          </cell>
          <cell r="N788">
            <v>0</v>
          </cell>
        </row>
        <row r="789">
          <cell r="C789" t="str">
            <v>46214013B370057</v>
          </cell>
          <cell r="D789" t="str">
            <v>控制箱</v>
          </cell>
          <cell r="E789" t="str">
            <v>JXF-3001</v>
          </cell>
        </row>
        <row r="789">
          <cell r="G789" t="str">
            <v>个</v>
          </cell>
          <cell r="H789">
            <v>1</v>
          </cell>
          <cell r="I789" t="str">
            <v>电器设备</v>
          </cell>
          <cell r="J789" t="str">
            <v>21</v>
          </cell>
          <cell r="K789" t="str">
            <v>1999-12-02</v>
          </cell>
          <cell r="L789">
            <v>100</v>
          </cell>
          <cell r="M789">
            <v>100</v>
          </cell>
          <cell r="N789">
            <v>0</v>
          </cell>
        </row>
        <row r="790">
          <cell r="C790" t="str">
            <v>46214013B370058</v>
          </cell>
          <cell r="D790" t="str">
            <v>控制箱</v>
          </cell>
          <cell r="E790" t="str">
            <v>JXF-3001</v>
          </cell>
        </row>
        <row r="790">
          <cell r="G790" t="str">
            <v>个</v>
          </cell>
          <cell r="H790">
            <v>1</v>
          </cell>
          <cell r="I790" t="str">
            <v>电器设备</v>
          </cell>
          <cell r="J790" t="str">
            <v>21</v>
          </cell>
          <cell r="K790" t="str">
            <v>1999-12-03</v>
          </cell>
          <cell r="L790">
            <v>100</v>
          </cell>
          <cell r="M790">
            <v>100</v>
          </cell>
          <cell r="N790">
            <v>0</v>
          </cell>
        </row>
        <row r="791">
          <cell r="C791" t="str">
            <v>46214013B370059</v>
          </cell>
          <cell r="D791" t="str">
            <v>控制箱</v>
          </cell>
          <cell r="E791" t="str">
            <v>JXF-3001</v>
          </cell>
        </row>
        <row r="791">
          <cell r="G791" t="str">
            <v>个</v>
          </cell>
          <cell r="H791">
            <v>1</v>
          </cell>
          <cell r="I791" t="str">
            <v>电器设备</v>
          </cell>
          <cell r="J791" t="str">
            <v>21</v>
          </cell>
          <cell r="K791" t="str">
            <v>1999-12-04</v>
          </cell>
          <cell r="L791">
            <v>100</v>
          </cell>
          <cell r="M791">
            <v>100</v>
          </cell>
          <cell r="N791">
            <v>0</v>
          </cell>
        </row>
        <row r="792">
          <cell r="C792" t="str">
            <v>46214013B370001</v>
          </cell>
          <cell r="D792" t="str">
            <v>控制箱</v>
          </cell>
          <cell r="E792" t="str">
            <v>JXF-3001</v>
          </cell>
        </row>
        <row r="792">
          <cell r="G792" t="str">
            <v>个</v>
          </cell>
          <cell r="H792">
            <v>1</v>
          </cell>
          <cell r="I792" t="str">
            <v>电器设备</v>
          </cell>
          <cell r="J792" t="str">
            <v>21</v>
          </cell>
          <cell r="K792" t="str">
            <v>1999-12-05</v>
          </cell>
          <cell r="L792">
            <v>100</v>
          </cell>
          <cell r="M792">
            <v>100</v>
          </cell>
          <cell r="N792">
            <v>0</v>
          </cell>
        </row>
        <row r="793">
          <cell r="C793" t="str">
            <v>46214013B370014</v>
          </cell>
          <cell r="D793" t="str">
            <v>控制箱</v>
          </cell>
          <cell r="E793" t="str">
            <v>JXF-3001</v>
          </cell>
        </row>
        <row r="793">
          <cell r="G793" t="str">
            <v>个</v>
          </cell>
          <cell r="H793">
            <v>1</v>
          </cell>
          <cell r="I793" t="str">
            <v>电器设备</v>
          </cell>
          <cell r="J793" t="str">
            <v>21</v>
          </cell>
          <cell r="K793" t="str">
            <v>1999-12-06</v>
          </cell>
          <cell r="L793">
            <v>100</v>
          </cell>
          <cell r="M793">
            <v>100</v>
          </cell>
          <cell r="N793">
            <v>0</v>
          </cell>
        </row>
        <row r="794">
          <cell r="C794" t="str">
            <v>46214013B370003</v>
          </cell>
          <cell r="D794" t="str">
            <v>控制箱</v>
          </cell>
          <cell r="E794" t="str">
            <v>JXF-3001</v>
          </cell>
        </row>
        <row r="794">
          <cell r="G794" t="str">
            <v>个</v>
          </cell>
          <cell r="H794">
            <v>1</v>
          </cell>
          <cell r="I794" t="str">
            <v>电器设备</v>
          </cell>
          <cell r="J794" t="str">
            <v>21</v>
          </cell>
          <cell r="K794" t="str">
            <v>1999-12-08</v>
          </cell>
          <cell r="L794">
            <v>100</v>
          </cell>
          <cell r="M794">
            <v>100</v>
          </cell>
          <cell r="N794">
            <v>0</v>
          </cell>
        </row>
        <row r="795">
          <cell r="C795" t="str">
            <v>46214013B370060</v>
          </cell>
          <cell r="D795" t="str">
            <v>控制箱</v>
          </cell>
          <cell r="E795" t="str">
            <v>JXF-3001</v>
          </cell>
        </row>
        <row r="795">
          <cell r="G795" t="str">
            <v>个</v>
          </cell>
          <cell r="H795">
            <v>1</v>
          </cell>
          <cell r="I795" t="str">
            <v>电器设备</v>
          </cell>
          <cell r="J795" t="str">
            <v>21</v>
          </cell>
          <cell r="K795" t="str">
            <v>1999-12-10</v>
          </cell>
          <cell r="L795">
            <v>100</v>
          </cell>
          <cell r="M795">
            <v>100</v>
          </cell>
          <cell r="N795">
            <v>0</v>
          </cell>
        </row>
        <row r="796">
          <cell r="C796" t="str">
            <v>46214013B370015</v>
          </cell>
          <cell r="D796" t="str">
            <v>控制箱</v>
          </cell>
          <cell r="E796" t="str">
            <v>JXF-3001</v>
          </cell>
        </row>
        <row r="796">
          <cell r="G796" t="str">
            <v>个</v>
          </cell>
          <cell r="H796">
            <v>1</v>
          </cell>
          <cell r="I796" t="str">
            <v>电器设备</v>
          </cell>
          <cell r="J796" t="str">
            <v>21</v>
          </cell>
          <cell r="K796" t="str">
            <v>1999-12-11</v>
          </cell>
          <cell r="L796">
            <v>100</v>
          </cell>
          <cell r="M796">
            <v>100</v>
          </cell>
          <cell r="N796">
            <v>0</v>
          </cell>
        </row>
        <row r="797">
          <cell r="C797" t="str">
            <v>46214013B370005</v>
          </cell>
          <cell r="D797" t="str">
            <v>控制箱</v>
          </cell>
          <cell r="E797" t="str">
            <v>JXF-3001</v>
          </cell>
        </row>
        <row r="797">
          <cell r="G797" t="str">
            <v>个</v>
          </cell>
          <cell r="H797">
            <v>1</v>
          </cell>
          <cell r="I797" t="str">
            <v>电器设备</v>
          </cell>
          <cell r="J797" t="str">
            <v>21</v>
          </cell>
          <cell r="K797" t="str">
            <v>1999-12-12</v>
          </cell>
          <cell r="L797">
            <v>100</v>
          </cell>
          <cell r="M797">
            <v>100</v>
          </cell>
          <cell r="N797">
            <v>0</v>
          </cell>
        </row>
        <row r="798">
          <cell r="C798" t="str">
            <v>46214013B370016</v>
          </cell>
          <cell r="D798" t="str">
            <v>控制箱</v>
          </cell>
          <cell r="E798" t="str">
            <v>JXF-3001</v>
          </cell>
        </row>
        <row r="798">
          <cell r="G798" t="str">
            <v>个</v>
          </cell>
          <cell r="H798">
            <v>1</v>
          </cell>
          <cell r="I798" t="str">
            <v>电器设备</v>
          </cell>
          <cell r="J798" t="str">
            <v>21</v>
          </cell>
          <cell r="K798" t="str">
            <v>1999-12-13</v>
          </cell>
          <cell r="L798">
            <v>100</v>
          </cell>
          <cell r="M798">
            <v>100</v>
          </cell>
          <cell r="N798">
            <v>0</v>
          </cell>
        </row>
        <row r="799">
          <cell r="C799" t="str">
            <v>46214013B370017</v>
          </cell>
          <cell r="D799" t="str">
            <v>控制箱</v>
          </cell>
          <cell r="E799" t="str">
            <v>JXF-3001</v>
          </cell>
        </row>
        <row r="799">
          <cell r="G799" t="str">
            <v>个</v>
          </cell>
          <cell r="H799">
            <v>1</v>
          </cell>
          <cell r="I799" t="str">
            <v>电器设备</v>
          </cell>
          <cell r="J799" t="str">
            <v>21</v>
          </cell>
          <cell r="K799" t="str">
            <v>1999-12-15</v>
          </cell>
          <cell r="L799">
            <v>100</v>
          </cell>
          <cell r="M799">
            <v>100</v>
          </cell>
          <cell r="N799">
            <v>0</v>
          </cell>
        </row>
        <row r="800">
          <cell r="C800" t="str">
            <v>46214013B370007</v>
          </cell>
          <cell r="D800" t="str">
            <v>控制箱</v>
          </cell>
          <cell r="E800" t="str">
            <v>JXF-3001</v>
          </cell>
        </row>
        <row r="800">
          <cell r="G800" t="str">
            <v>个</v>
          </cell>
          <cell r="H800">
            <v>1</v>
          </cell>
          <cell r="I800" t="str">
            <v>电器设备</v>
          </cell>
          <cell r="J800" t="str">
            <v>21</v>
          </cell>
          <cell r="K800" t="str">
            <v>1999-12-16</v>
          </cell>
          <cell r="L800">
            <v>100</v>
          </cell>
          <cell r="M800">
            <v>100</v>
          </cell>
          <cell r="N800">
            <v>0</v>
          </cell>
        </row>
        <row r="801">
          <cell r="C801" t="str">
            <v>46214013B370008</v>
          </cell>
          <cell r="D801" t="str">
            <v>控制箱</v>
          </cell>
          <cell r="E801" t="str">
            <v>JXF-3001</v>
          </cell>
        </row>
        <row r="801">
          <cell r="G801" t="str">
            <v>个</v>
          </cell>
          <cell r="H801">
            <v>1</v>
          </cell>
          <cell r="I801" t="str">
            <v>电器设备</v>
          </cell>
          <cell r="J801" t="str">
            <v>21</v>
          </cell>
          <cell r="K801" t="str">
            <v>1999-12-17</v>
          </cell>
          <cell r="L801">
            <v>100</v>
          </cell>
          <cell r="M801">
            <v>100</v>
          </cell>
          <cell r="N801">
            <v>0</v>
          </cell>
        </row>
        <row r="802">
          <cell r="C802" t="str">
            <v>46214013B370009</v>
          </cell>
          <cell r="D802" t="str">
            <v>控制箱</v>
          </cell>
          <cell r="E802" t="str">
            <v>JXF-3001</v>
          </cell>
        </row>
        <row r="802">
          <cell r="G802" t="str">
            <v>个</v>
          </cell>
          <cell r="H802">
            <v>1</v>
          </cell>
          <cell r="I802" t="str">
            <v>电器设备</v>
          </cell>
          <cell r="J802" t="str">
            <v>21</v>
          </cell>
          <cell r="K802" t="str">
            <v>1999-12-18</v>
          </cell>
          <cell r="L802">
            <v>100</v>
          </cell>
          <cell r="M802">
            <v>100</v>
          </cell>
          <cell r="N802">
            <v>0</v>
          </cell>
        </row>
        <row r="803">
          <cell r="C803" t="str">
            <v>46214013B370061</v>
          </cell>
          <cell r="D803" t="str">
            <v>控制箱</v>
          </cell>
          <cell r="E803" t="str">
            <v>JXF-3001</v>
          </cell>
        </row>
        <row r="803">
          <cell r="G803" t="str">
            <v>个</v>
          </cell>
          <cell r="H803">
            <v>1</v>
          </cell>
          <cell r="I803" t="str">
            <v>电器设备</v>
          </cell>
          <cell r="J803" t="str">
            <v>21</v>
          </cell>
          <cell r="K803" t="str">
            <v>1999-12-19</v>
          </cell>
          <cell r="L803">
            <v>100</v>
          </cell>
          <cell r="M803">
            <v>100</v>
          </cell>
          <cell r="N803">
            <v>0</v>
          </cell>
        </row>
        <row r="804">
          <cell r="C804" t="str">
            <v>46214013B370010</v>
          </cell>
          <cell r="D804" t="str">
            <v>控制箱</v>
          </cell>
          <cell r="E804" t="str">
            <v>JXF-3001</v>
          </cell>
        </row>
        <row r="804">
          <cell r="G804" t="str">
            <v>个</v>
          </cell>
          <cell r="H804">
            <v>1</v>
          </cell>
          <cell r="I804" t="str">
            <v>电器设备</v>
          </cell>
          <cell r="J804" t="str">
            <v>21</v>
          </cell>
          <cell r="K804" t="str">
            <v>1999-12-20</v>
          </cell>
          <cell r="L804">
            <v>100</v>
          </cell>
          <cell r="M804">
            <v>100</v>
          </cell>
          <cell r="N804">
            <v>0</v>
          </cell>
        </row>
        <row r="805">
          <cell r="C805" t="str">
            <v>46214013B370011</v>
          </cell>
          <cell r="D805" t="str">
            <v>控制箱</v>
          </cell>
          <cell r="E805" t="str">
            <v>JXF-3001</v>
          </cell>
        </row>
        <row r="805">
          <cell r="G805" t="str">
            <v>个</v>
          </cell>
          <cell r="H805">
            <v>1</v>
          </cell>
          <cell r="I805" t="str">
            <v>电器设备</v>
          </cell>
          <cell r="J805" t="str">
            <v>21</v>
          </cell>
          <cell r="K805" t="str">
            <v>1999-12-21</v>
          </cell>
          <cell r="L805">
            <v>100</v>
          </cell>
          <cell r="M805">
            <v>100</v>
          </cell>
          <cell r="N805">
            <v>0</v>
          </cell>
        </row>
        <row r="806">
          <cell r="C806" t="str">
            <v>46214013B370012</v>
          </cell>
          <cell r="D806" t="str">
            <v>控制箱</v>
          </cell>
          <cell r="E806" t="str">
            <v>JXF-3001</v>
          </cell>
        </row>
        <row r="806">
          <cell r="G806" t="str">
            <v>个</v>
          </cell>
          <cell r="H806">
            <v>1</v>
          </cell>
          <cell r="I806" t="str">
            <v>电器设备</v>
          </cell>
          <cell r="J806" t="str">
            <v>21</v>
          </cell>
          <cell r="K806" t="str">
            <v>1999-12-22</v>
          </cell>
          <cell r="L806">
            <v>100</v>
          </cell>
          <cell r="M806">
            <v>100</v>
          </cell>
          <cell r="N806">
            <v>0</v>
          </cell>
        </row>
        <row r="807">
          <cell r="C807" t="str">
            <v>46214013B370013</v>
          </cell>
          <cell r="D807" t="str">
            <v>控制箱</v>
          </cell>
          <cell r="E807" t="str">
            <v>JXF-3001</v>
          </cell>
        </row>
        <row r="807">
          <cell r="G807" t="str">
            <v>个</v>
          </cell>
          <cell r="H807">
            <v>1</v>
          </cell>
          <cell r="I807" t="str">
            <v>电器设备</v>
          </cell>
          <cell r="J807" t="str">
            <v>21</v>
          </cell>
          <cell r="K807" t="str">
            <v>1999-01-23</v>
          </cell>
          <cell r="L807">
            <v>100</v>
          </cell>
          <cell r="M807">
            <v>100</v>
          </cell>
          <cell r="N807">
            <v>0</v>
          </cell>
        </row>
        <row r="808">
          <cell r="C808" t="str">
            <v>46214013B370018</v>
          </cell>
          <cell r="D808" t="str">
            <v>控制箱</v>
          </cell>
          <cell r="E808" t="str">
            <v>JXF-3001</v>
          </cell>
        </row>
        <row r="808">
          <cell r="G808" t="str">
            <v>个</v>
          </cell>
          <cell r="H808">
            <v>1</v>
          </cell>
          <cell r="I808" t="str">
            <v>电器设备</v>
          </cell>
          <cell r="J808" t="str">
            <v>21</v>
          </cell>
          <cell r="K808" t="str">
            <v>1999-01-24</v>
          </cell>
          <cell r="L808">
            <v>100</v>
          </cell>
          <cell r="M808">
            <v>100</v>
          </cell>
          <cell r="N808">
            <v>0</v>
          </cell>
        </row>
        <row r="809">
          <cell r="C809" t="str">
            <v>46214013B370019</v>
          </cell>
          <cell r="D809" t="str">
            <v>控制箱</v>
          </cell>
          <cell r="E809" t="str">
            <v>JXF-3001</v>
          </cell>
        </row>
        <row r="809">
          <cell r="G809" t="str">
            <v>个</v>
          </cell>
          <cell r="H809">
            <v>1</v>
          </cell>
          <cell r="I809" t="str">
            <v>电器设备</v>
          </cell>
          <cell r="J809" t="str">
            <v>21</v>
          </cell>
          <cell r="K809" t="str">
            <v>1999-01-25</v>
          </cell>
          <cell r="L809">
            <v>100</v>
          </cell>
          <cell r="M809">
            <v>100</v>
          </cell>
          <cell r="N809">
            <v>0</v>
          </cell>
        </row>
        <row r="810">
          <cell r="C810" t="str">
            <v>46214013B370020</v>
          </cell>
          <cell r="D810" t="str">
            <v>控制箱</v>
          </cell>
          <cell r="E810" t="str">
            <v>JXF-3001</v>
          </cell>
        </row>
        <row r="810">
          <cell r="G810" t="str">
            <v>个</v>
          </cell>
          <cell r="H810">
            <v>1</v>
          </cell>
          <cell r="I810" t="str">
            <v>电器设备</v>
          </cell>
          <cell r="J810" t="str">
            <v>21</v>
          </cell>
          <cell r="K810" t="str">
            <v>1999-01-26</v>
          </cell>
          <cell r="L810">
            <v>100</v>
          </cell>
          <cell r="M810">
            <v>100</v>
          </cell>
          <cell r="N810">
            <v>0</v>
          </cell>
        </row>
        <row r="811">
          <cell r="C811" t="str">
            <v>46214013B370062</v>
          </cell>
          <cell r="D811" t="str">
            <v>控制箱</v>
          </cell>
          <cell r="E811" t="str">
            <v>JXF-3001</v>
          </cell>
        </row>
        <row r="811">
          <cell r="G811" t="str">
            <v>个</v>
          </cell>
          <cell r="H811">
            <v>1</v>
          </cell>
          <cell r="I811" t="str">
            <v>电器设备</v>
          </cell>
          <cell r="J811" t="str">
            <v>21</v>
          </cell>
          <cell r="K811" t="str">
            <v>1999-01-27</v>
          </cell>
          <cell r="L811">
            <v>100</v>
          </cell>
          <cell r="M811">
            <v>100</v>
          </cell>
          <cell r="N811">
            <v>0</v>
          </cell>
        </row>
        <row r="812">
          <cell r="C812" t="str">
            <v>46214013B370021</v>
          </cell>
          <cell r="D812" t="str">
            <v>控制箱</v>
          </cell>
          <cell r="E812" t="str">
            <v>JXF-3001</v>
          </cell>
        </row>
        <row r="812">
          <cell r="G812" t="str">
            <v>个</v>
          </cell>
          <cell r="H812">
            <v>1</v>
          </cell>
          <cell r="I812" t="str">
            <v>电器设备</v>
          </cell>
          <cell r="J812" t="str">
            <v>21</v>
          </cell>
          <cell r="K812" t="str">
            <v>1999-01-28</v>
          </cell>
          <cell r="L812">
            <v>100</v>
          </cell>
          <cell r="M812">
            <v>100</v>
          </cell>
          <cell r="N812">
            <v>0</v>
          </cell>
        </row>
        <row r="813">
          <cell r="C813" t="str">
            <v>46214013B370022</v>
          </cell>
          <cell r="D813" t="str">
            <v>控制箱</v>
          </cell>
          <cell r="E813" t="str">
            <v>JXF-3001</v>
          </cell>
        </row>
        <row r="813">
          <cell r="G813" t="str">
            <v>个</v>
          </cell>
          <cell r="H813">
            <v>1</v>
          </cell>
          <cell r="I813" t="str">
            <v>电器设备</v>
          </cell>
          <cell r="J813" t="str">
            <v>21</v>
          </cell>
          <cell r="K813" t="str">
            <v>1999-01-30</v>
          </cell>
          <cell r="L813">
            <v>100</v>
          </cell>
          <cell r="M813">
            <v>100</v>
          </cell>
          <cell r="N813">
            <v>0</v>
          </cell>
        </row>
        <row r="814">
          <cell r="C814" t="str">
            <v>46214013B370023</v>
          </cell>
          <cell r="D814" t="str">
            <v>控制箱</v>
          </cell>
          <cell r="E814" t="str">
            <v>JXF-3001</v>
          </cell>
        </row>
        <row r="814">
          <cell r="G814" t="str">
            <v>个</v>
          </cell>
          <cell r="H814">
            <v>1</v>
          </cell>
          <cell r="I814" t="str">
            <v>电器设备</v>
          </cell>
          <cell r="J814" t="str">
            <v>21</v>
          </cell>
          <cell r="K814" t="str">
            <v>1999-02-01</v>
          </cell>
          <cell r="L814">
            <v>100</v>
          </cell>
          <cell r="M814">
            <v>100</v>
          </cell>
          <cell r="N814">
            <v>0</v>
          </cell>
        </row>
        <row r="815">
          <cell r="C815" t="str">
            <v>46214013B370024</v>
          </cell>
          <cell r="D815" t="str">
            <v>控制箱</v>
          </cell>
          <cell r="E815" t="str">
            <v>JXF-3001</v>
          </cell>
        </row>
        <row r="815">
          <cell r="G815" t="str">
            <v>个</v>
          </cell>
          <cell r="H815">
            <v>1</v>
          </cell>
          <cell r="I815" t="str">
            <v>电器设备</v>
          </cell>
          <cell r="J815" t="str">
            <v>21</v>
          </cell>
          <cell r="K815" t="str">
            <v>1999-02-02</v>
          </cell>
          <cell r="L815">
            <v>100</v>
          </cell>
          <cell r="M815">
            <v>100</v>
          </cell>
          <cell r="N815">
            <v>0</v>
          </cell>
        </row>
        <row r="816">
          <cell r="C816" t="str">
            <v>46214013B370026</v>
          </cell>
          <cell r="D816" t="str">
            <v>控制箱</v>
          </cell>
          <cell r="E816" t="str">
            <v>JXF-3001</v>
          </cell>
        </row>
        <row r="816">
          <cell r="G816" t="str">
            <v>个</v>
          </cell>
          <cell r="H816">
            <v>1</v>
          </cell>
          <cell r="I816" t="str">
            <v>电器设备</v>
          </cell>
          <cell r="J816" t="str">
            <v>21</v>
          </cell>
          <cell r="K816" t="str">
            <v>1999-02-19</v>
          </cell>
          <cell r="L816">
            <v>100</v>
          </cell>
          <cell r="M816">
            <v>100</v>
          </cell>
          <cell r="N816">
            <v>0</v>
          </cell>
        </row>
        <row r="817">
          <cell r="C817" t="str">
            <v>46214013B370025</v>
          </cell>
          <cell r="D817" t="str">
            <v>控制箱</v>
          </cell>
          <cell r="E817" t="str">
            <v>JXF-3001</v>
          </cell>
        </row>
        <row r="817">
          <cell r="G817" t="str">
            <v>个</v>
          </cell>
          <cell r="H817">
            <v>1</v>
          </cell>
          <cell r="I817" t="str">
            <v>电器设备</v>
          </cell>
          <cell r="J817" t="str">
            <v>21</v>
          </cell>
          <cell r="K817" t="str">
            <v>1999-02-08</v>
          </cell>
          <cell r="L817">
            <v>100</v>
          </cell>
          <cell r="M817">
            <v>100</v>
          </cell>
          <cell r="N817">
            <v>0</v>
          </cell>
        </row>
        <row r="818">
          <cell r="C818" t="str">
            <v>46214013B370027</v>
          </cell>
          <cell r="D818" t="str">
            <v>控制箱</v>
          </cell>
          <cell r="E818" t="str">
            <v>JXF-3001</v>
          </cell>
        </row>
        <row r="818">
          <cell r="G818" t="str">
            <v>个</v>
          </cell>
          <cell r="H818">
            <v>1</v>
          </cell>
          <cell r="I818" t="str">
            <v>电器设备</v>
          </cell>
          <cell r="J818" t="str">
            <v>21</v>
          </cell>
          <cell r="K818" t="str">
            <v>1999-02-09</v>
          </cell>
          <cell r="L818">
            <v>100</v>
          </cell>
          <cell r="M818">
            <v>100</v>
          </cell>
          <cell r="N818">
            <v>0</v>
          </cell>
        </row>
        <row r="819">
          <cell r="C819" t="str">
            <v>46214013B370028</v>
          </cell>
          <cell r="D819" t="str">
            <v>控制箱</v>
          </cell>
          <cell r="E819" t="str">
            <v>JXF-3001</v>
          </cell>
        </row>
        <row r="819">
          <cell r="G819" t="str">
            <v>个</v>
          </cell>
          <cell r="H819">
            <v>1</v>
          </cell>
          <cell r="I819" t="str">
            <v>电器设备</v>
          </cell>
          <cell r="J819" t="str">
            <v>21</v>
          </cell>
          <cell r="K819" t="str">
            <v>1999-02-11</v>
          </cell>
          <cell r="L819">
            <v>100</v>
          </cell>
          <cell r="M819">
            <v>100</v>
          </cell>
          <cell r="N819">
            <v>0</v>
          </cell>
        </row>
        <row r="820">
          <cell r="C820" t="str">
            <v>46214013B370063</v>
          </cell>
          <cell r="D820" t="str">
            <v>控制箱</v>
          </cell>
          <cell r="E820" t="str">
            <v>JXF-3001</v>
          </cell>
        </row>
        <row r="820">
          <cell r="G820" t="str">
            <v>个</v>
          </cell>
          <cell r="H820">
            <v>1</v>
          </cell>
          <cell r="I820" t="str">
            <v>电器设备</v>
          </cell>
          <cell r="J820" t="str">
            <v>21</v>
          </cell>
          <cell r="K820" t="str">
            <v>1999-02-12</v>
          </cell>
          <cell r="L820">
            <v>100</v>
          </cell>
          <cell r="M820">
            <v>100</v>
          </cell>
          <cell r="N820">
            <v>0</v>
          </cell>
        </row>
        <row r="821">
          <cell r="C821" t="str">
            <v>46214013B370064</v>
          </cell>
          <cell r="D821" t="str">
            <v>控制箱</v>
          </cell>
          <cell r="E821" t="str">
            <v>JXF-3001</v>
          </cell>
        </row>
        <row r="821">
          <cell r="G821" t="str">
            <v>个</v>
          </cell>
          <cell r="H821">
            <v>1</v>
          </cell>
          <cell r="I821" t="str">
            <v>电器设备</v>
          </cell>
          <cell r="J821" t="str">
            <v>21</v>
          </cell>
          <cell r="K821" t="str">
            <v>1999-02-13</v>
          </cell>
          <cell r="L821">
            <v>100</v>
          </cell>
          <cell r="M821">
            <v>100</v>
          </cell>
          <cell r="N821">
            <v>0</v>
          </cell>
        </row>
        <row r="822">
          <cell r="C822" t="str">
            <v>46214013B370065</v>
          </cell>
          <cell r="D822" t="str">
            <v>控制箱</v>
          </cell>
          <cell r="E822" t="str">
            <v>JXF-3001</v>
          </cell>
        </row>
        <row r="822">
          <cell r="G822" t="str">
            <v>个</v>
          </cell>
          <cell r="H822">
            <v>1</v>
          </cell>
          <cell r="I822" t="str">
            <v>电器设备</v>
          </cell>
          <cell r="J822" t="str">
            <v>21</v>
          </cell>
          <cell r="K822" t="str">
            <v>1999-02-14</v>
          </cell>
          <cell r="L822">
            <v>100</v>
          </cell>
          <cell r="M822">
            <v>100</v>
          </cell>
          <cell r="N822">
            <v>0</v>
          </cell>
        </row>
        <row r="823">
          <cell r="C823" t="str">
            <v>46214013B370029</v>
          </cell>
          <cell r="D823" t="str">
            <v>控制箱</v>
          </cell>
          <cell r="E823" t="str">
            <v>JXF-3001</v>
          </cell>
        </row>
        <row r="823">
          <cell r="G823" t="str">
            <v>个</v>
          </cell>
          <cell r="H823">
            <v>1</v>
          </cell>
          <cell r="I823" t="str">
            <v>电器设备</v>
          </cell>
          <cell r="J823" t="str">
            <v>21</v>
          </cell>
          <cell r="K823" t="str">
            <v>1999-02-15</v>
          </cell>
          <cell r="L823">
            <v>100</v>
          </cell>
          <cell r="M823">
            <v>100</v>
          </cell>
          <cell r="N823">
            <v>0</v>
          </cell>
        </row>
        <row r="824">
          <cell r="C824" t="str">
            <v>46214013B370030</v>
          </cell>
          <cell r="D824" t="str">
            <v>控制箱</v>
          </cell>
          <cell r="E824" t="str">
            <v>JXF-3001</v>
          </cell>
        </row>
        <row r="824">
          <cell r="G824" t="str">
            <v>个</v>
          </cell>
          <cell r="H824">
            <v>1</v>
          </cell>
          <cell r="I824" t="str">
            <v>电器设备</v>
          </cell>
          <cell r="J824" t="str">
            <v>21</v>
          </cell>
          <cell r="K824" t="str">
            <v>1999-02-16</v>
          </cell>
          <cell r="L824">
            <v>100</v>
          </cell>
          <cell r="M824">
            <v>100</v>
          </cell>
          <cell r="N824">
            <v>0</v>
          </cell>
        </row>
        <row r="825">
          <cell r="C825" t="str">
            <v>46214013B370031</v>
          </cell>
          <cell r="D825" t="str">
            <v>控制箱</v>
          </cell>
          <cell r="E825" t="str">
            <v>JXF-3001</v>
          </cell>
        </row>
        <row r="825">
          <cell r="G825" t="str">
            <v>个</v>
          </cell>
          <cell r="H825">
            <v>1</v>
          </cell>
          <cell r="I825" t="str">
            <v>电器设备</v>
          </cell>
          <cell r="J825" t="str">
            <v>21</v>
          </cell>
          <cell r="K825" t="str">
            <v>1999-02-17</v>
          </cell>
          <cell r="L825">
            <v>100</v>
          </cell>
          <cell r="M825">
            <v>100</v>
          </cell>
          <cell r="N825">
            <v>0</v>
          </cell>
        </row>
        <row r="826">
          <cell r="C826" t="str">
            <v>46214013B370032</v>
          </cell>
          <cell r="D826" t="str">
            <v>控制箱</v>
          </cell>
          <cell r="E826" t="str">
            <v>JXF-3001</v>
          </cell>
        </row>
        <row r="826">
          <cell r="G826" t="str">
            <v>个</v>
          </cell>
          <cell r="H826">
            <v>1</v>
          </cell>
          <cell r="I826" t="str">
            <v>电器设备</v>
          </cell>
          <cell r="J826" t="str">
            <v>21</v>
          </cell>
          <cell r="K826" t="str">
            <v>1999-02-18</v>
          </cell>
          <cell r="L826">
            <v>100</v>
          </cell>
          <cell r="M826">
            <v>100</v>
          </cell>
          <cell r="N826">
            <v>0</v>
          </cell>
        </row>
        <row r="827">
          <cell r="C827" t="str">
            <v>46214013B370066</v>
          </cell>
          <cell r="D827" t="str">
            <v>控制箱</v>
          </cell>
          <cell r="E827" t="str">
            <v>JXF-3001</v>
          </cell>
        </row>
        <row r="827">
          <cell r="G827" t="str">
            <v>个</v>
          </cell>
          <cell r="H827">
            <v>1</v>
          </cell>
          <cell r="I827" t="str">
            <v>电器设备</v>
          </cell>
          <cell r="J827" t="str">
            <v>21</v>
          </cell>
          <cell r="K827" t="str">
            <v>1999-02-19</v>
          </cell>
          <cell r="L827">
            <v>100</v>
          </cell>
          <cell r="M827">
            <v>100</v>
          </cell>
          <cell r="N827">
            <v>0</v>
          </cell>
        </row>
        <row r="828">
          <cell r="C828" t="str">
            <v>46214013B370033</v>
          </cell>
          <cell r="D828" t="str">
            <v>控制箱</v>
          </cell>
          <cell r="E828" t="str">
            <v>JXF-3001</v>
          </cell>
        </row>
        <row r="828">
          <cell r="G828" t="str">
            <v>个</v>
          </cell>
          <cell r="H828">
            <v>1</v>
          </cell>
          <cell r="I828" t="str">
            <v>电器设备</v>
          </cell>
          <cell r="J828" t="str">
            <v>21</v>
          </cell>
          <cell r="K828" t="str">
            <v>1999-02-20</v>
          </cell>
          <cell r="L828">
            <v>100</v>
          </cell>
          <cell r="M828">
            <v>100</v>
          </cell>
          <cell r="N828">
            <v>0</v>
          </cell>
        </row>
        <row r="829">
          <cell r="C829" t="str">
            <v>46214013B370067</v>
          </cell>
          <cell r="D829" t="str">
            <v>控制箱</v>
          </cell>
          <cell r="E829" t="str">
            <v>JXF-3001</v>
          </cell>
        </row>
        <row r="829">
          <cell r="G829" t="str">
            <v>个</v>
          </cell>
          <cell r="H829">
            <v>1</v>
          </cell>
          <cell r="I829" t="str">
            <v>电器设备</v>
          </cell>
          <cell r="J829" t="str">
            <v>21</v>
          </cell>
          <cell r="K829" t="str">
            <v>1999-02-21</v>
          </cell>
          <cell r="L829">
            <v>100</v>
          </cell>
          <cell r="M829">
            <v>100</v>
          </cell>
          <cell r="N829">
            <v>0</v>
          </cell>
        </row>
        <row r="830">
          <cell r="C830" t="str">
            <v>46214013B370034</v>
          </cell>
          <cell r="D830" t="str">
            <v>控制箱</v>
          </cell>
          <cell r="E830" t="str">
            <v>JXF-3001</v>
          </cell>
        </row>
        <row r="830">
          <cell r="G830" t="str">
            <v>个</v>
          </cell>
          <cell r="H830">
            <v>1</v>
          </cell>
          <cell r="I830" t="str">
            <v>电器设备</v>
          </cell>
          <cell r="J830" t="str">
            <v>21</v>
          </cell>
          <cell r="K830" t="str">
            <v>1999-02-22</v>
          </cell>
          <cell r="L830">
            <v>100</v>
          </cell>
          <cell r="M830">
            <v>100</v>
          </cell>
          <cell r="N830">
            <v>0</v>
          </cell>
        </row>
        <row r="831">
          <cell r="C831" t="str">
            <v>46214013B420001</v>
          </cell>
          <cell r="D831" t="str">
            <v>控制箱</v>
          </cell>
        </row>
        <row r="831">
          <cell r="G831" t="str">
            <v>个</v>
          </cell>
          <cell r="H831">
            <v>1</v>
          </cell>
          <cell r="I831" t="str">
            <v>电器设备</v>
          </cell>
          <cell r="J831" t="str">
            <v>21</v>
          </cell>
          <cell r="K831" t="str">
            <v>1999-04-01</v>
          </cell>
          <cell r="L831">
            <v>100</v>
          </cell>
          <cell r="M831">
            <v>100</v>
          </cell>
          <cell r="N831">
            <v>0</v>
          </cell>
        </row>
        <row r="832">
          <cell r="C832" t="str">
            <v>46214013B090001</v>
          </cell>
          <cell r="D832" t="str">
            <v>本安型组合控制箱</v>
          </cell>
          <cell r="E832" t="str">
            <v>KDK3</v>
          </cell>
        </row>
        <row r="832">
          <cell r="G832" t="str">
            <v>个</v>
          </cell>
          <cell r="H832">
            <v>1</v>
          </cell>
          <cell r="I832" t="str">
            <v>电器设备</v>
          </cell>
          <cell r="J832" t="str">
            <v>21</v>
          </cell>
          <cell r="K832" t="str">
            <v>2002-01-01</v>
          </cell>
          <cell r="L832">
            <v>900</v>
          </cell>
          <cell r="M832">
            <v>900</v>
          </cell>
          <cell r="N832">
            <v>0</v>
          </cell>
        </row>
        <row r="833">
          <cell r="C833" t="str">
            <v>46214013B560001</v>
          </cell>
          <cell r="D833" t="str">
            <v>主皮带集控</v>
          </cell>
        </row>
        <row r="833">
          <cell r="G833" t="str">
            <v>个</v>
          </cell>
          <cell r="H833">
            <v>1</v>
          </cell>
          <cell r="I833" t="str">
            <v>电器设备</v>
          </cell>
          <cell r="J833" t="str">
            <v>21</v>
          </cell>
          <cell r="K833" t="str">
            <v>2002-01-01</v>
          </cell>
          <cell r="L833">
            <v>20000</v>
          </cell>
          <cell r="M833">
            <v>5076.88</v>
          </cell>
          <cell r="N833">
            <v>14923.12</v>
          </cell>
        </row>
        <row r="834">
          <cell r="C834" t="str">
            <v>46214013B640001</v>
          </cell>
          <cell r="D834" t="str">
            <v>双投电源箱</v>
          </cell>
          <cell r="E834" t="str">
            <v>JDQ-1-4</v>
          </cell>
        </row>
        <row r="834">
          <cell r="G834" t="str">
            <v>个</v>
          </cell>
          <cell r="H834">
            <v>1</v>
          </cell>
          <cell r="I834" t="str">
            <v>电器设备</v>
          </cell>
          <cell r="J834" t="str">
            <v>21</v>
          </cell>
          <cell r="K834" t="str">
            <v>1999-02-27</v>
          </cell>
          <cell r="L834">
            <v>14000</v>
          </cell>
          <cell r="M834">
            <v>4992.45</v>
          </cell>
          <cell r="N834">
            <v>9007.55</v>
          </cell>
        </row>
        <row r="835">
          <cell r="C835" t="str">
            <v>46214013B610002</v>
          </cell>
          <cell r="D835" t="str">
            <v>自耦减压启动箱</v>
          </cell>
          <cell r="E835" t="str">
            <v>XJ01</v>
          </cell>
        </row>
        <row r="835">
          <cell r="G835" t="str">
            <v>个</v>
          </cell>
          <cell r="H835">
            <v>1</v>
          </cell>
          <cell r="I835" t="str">
            <v>电器设备</v>
          </cell>
          <cell r="J835" t="str">
            <v>21</v>
          </cell>
          <cell r="K835" t="str">
            <v>1991-01-21</v>
          </cell>
          <cell r="L835">
            <v>100</v>
          </cell>
          <cell r="M835">
            <v>100</v>
          </cell>
          <cell r="N835">
            <v>0</v>
          </cell>
        </row>
        <row r="836">
          <cell r="C836" t="str">
            <v>46214013B610001</v>
          </cell>
          <cell r="D836" t="str">
            <v>自耦减压启动箱</v>
          </cell>
          <cell r="E836" t="str">
            <v>XJ01</v>
          </cell>
        </row>
        <row r="836">
          <cell r="G836" t="str">
            <v>个</v>
          </cell>
          <cell r="H836">
            <v>1</v>
          </cell>
          <cell r="I836" t="str">
            <v>电器设备</v>
          </cell>
          <cell r="J836" t="str">
            <v>21</v>
          </cell>
          <cell r="K836" t="str">
            <v>1991-01-23</v>
          </cell>
          <cell r="L836">
            <v>100</v>
          </cell>
          <cell r="M836">
            <v>100</v>
          </cell>
          <cell r="N836">
            <v>0</v>
          </cell>
        </row>
        <row r="837">
          <cell r="C837" t="str">
            <v>46214013B380001</v>
          </cell>
          <cell r="D837" t="str">
            <v>控制箱</v>
          </cell>
          <cell r="E837" t="str">
            <v>TX(F)-3004</v>
          </cell>
        </row>
        <row r="837">
          <cell r="G837" t="str">
            <v>个</v>
          </cell>
          <cell r="H837">
            <v>1</v>
          </cell>
          <cell r="I837" t="str">
            <v>电器设备</v>
          </cell>
          <cell r="J837" t="str">
            <v>21</v>
          </cell>
          <cell r="K837" t="str">
            <v>2002-01-02</v>
          </cell>
          <cell r="L837">
            <v>100</v>
          </cell>
          <cell r="M837">
            <v>100</v>
          </cell>
          <cell r="N837">
            <v>0</v>
          </cell>
        </row>
        <row r="838">
          <cell r="C838" t="str">
            <v>46214013B690004</v>
          </cell>
          <cell r="D838" t="str">
            <v>皮带机电控</v>
          </cell>
          <cell r="E838" t="str">
            <v>KJ2019</v>
          </cell>
        </row>
        <row r="838">
          <cell r="G838" t="str">
            <v>个</v>
          </cell>
          <cell r="H838">
            <v>1</v>
          </cell>
          <cell r="I838" t="str">
            <v>电器设备</v>
          </cell>
          <cell r="J838" t="str">
            <v>21</v>
          </cell>
          <cell r="K838" t="str">
            <v>2002-01-02</v>
          </cell>
          <cell r="L838">
            <v>2000</v>
          </cell>
          <cell r="M838">
            <v>203.28</v>
          </cell>
          <cell r="N838">
            <v>1796.72</v>
          </cell>
        </row>
        <row r="839">
          <cell r="C839" t="str">
            <v>46214013B700001</v>
          </cell>
          <cell r="D839" t="str">
            <v>皮带机电控</v>
          </cell>
          <cell r="E839" t="str">
            <v>KJ2002</v>
          </cell>
        </row>
        <row r="839">
          <cell r="G839" t="str">
            <v>个</v>
          </cell>
          <cell r="H839">
            <v>1</v>
          </cell>
          <cell r="I839" t="str">
            <v>电器设备</v>
          </cell>
          <cell r="J839" t="str">
            <v>21</v>
          </cell>
          <cell r="K839" t="str">
            <v>2002-01-02</v>
          </cell>
          <cell r="L839">
            <v>5600</v>
          </cell>
          <cell r="M839">
            <v>569.28</v>
          </cell>
          <cell r="N839">
            <v>5030.72</v>
          </cell>
        </row>
        <row r="840">
          <cell r="C840" t="str">
            <v>46214013B590002</v>
          </cell>
          <cell r="D840" t="str">
            <v>自耦减压起动箱</v>
          </cell>
          <cell r="E840" t="str">
            <v>XJ01-75</v>
          </cell>
        </row>
        <row r="840">
          <cell r="G840" t="str">
            <v>个</v>
          </cell>
          <cell r="H840">
            <v>1</v>
          </cell>
          <cell r="I840" t="str">
            <v>电器设备</v>
          </cell>
          <cell r="J840" t="str">
            <v>21</v>
          </cell>
          <cell r="K840" t="str">
            <v>2002-01-02</v>
          </cell>
          <cell r="L840">
            <v>8100</v>
          </cell>
          <cell r="M840">
            <v>1629.12</v>
          </cell>
          <cell r="N840">
            <v>6470.88</v>
          </cell>
        </row>
        <row r="841">
          <cell r="C841" t="str">
            <v>46214013B600005</v>
          </cell>
          <cell r="D841" t="str">
            <v>自耦减压起动箱</v>
          </cell>
          <cell r="E841" t="str">
            <v>XJ01-75</v>
          </cell>
        </row>
        <row r="841">
          <cell r="G841" t="str">
            <v>个</v>
          </cell>
          <cell r="H841">
            <v>1</v>
          </cell>
          <cell r="I841" t="str">
            <v>电器设备</v>
          </cell>
          <cell r="J841" t="str">
            <v>21</v>
          </cell>
          <cell r="K841" t="str">
            <v>2002-01-02</v>
          </cell>
          <cell r="L841">
            <v>8100</v>
          </cell>
          <cell r="M841">
            <v>1629.12</v>
          </cell>
          <cell r="N841">
            <v>6470.88</v>
          </cell>
        </row>
        <row r="842">
          <cell r="C842" t="str">
            <v>46214013B370073</v>
          </cell>
          <cell r="D842" t="str">
            <v>控制箱</v>
          </cell>
          <cell r="E842" t="str">
            <v>JXF-3001</v>
          </cell>
        </row>
        <row r="842">
          <cell r="G842" t="str">
            <v>个</v>
          </cell>
          <cell r="H842">
            <v>1</v>
          </cell>
          <cell r="I842" t="str">
            <v>电器设备</v>
          </cell>
          <cell r="J842" t="str">
            <v>21</v>
          </cell>
          <cell r="K842" t="str">
            <v>1999-11-25</v>
          </cell>
          <cell r="L842">
            <v>100</v>
          </cell>
          <cell r="M842">
            <v>100</v>
          </cell>
          <cell r="N842">
            <v>0</v>
          </cell>
        </row>
        <row r="843">
          <cell r="C843" t="str">
            <v>46214013B600001</v>
          </cell>
          <cell r="D843" t="str">
            <v>自耦减压起动器</v>
          </cell>
          <cell r="E843" t="str">
            <v>XJ01-55</v>
          </cell>
        </row>
        <row r="843">
          <cell r="G843" t="str">
            <v>个</v>
          </cell>
          <cell r="H843">
            <v>1</v>
          </cell>
          <cell r="I843" t="str">
            <v>电器设备</v>
          </cell>
          <cell r="J843" t="str">
            <v>12</v>
          </cell>
          <cell r="K843" t="str">
            <v>1999-03-19</v>
          </cell>
          <cell r="L843">
            <v>100</v>
          </cell>
          <cell r="M843">
            <v>100</v>
          </cell>
          <cell r="N843">
            <v>0</v>
          </cell>
        </row>
        <row r="844">
          <cell r="C844" t="str">
            <v>46214013B600002</v>
          </cell>
          <cell r="D844" t="str">
            <v>自耦减压起动器</v>
          </cell>
          <cell r="E844" t="str">
            <v>XJ01-55</v>
          </cell>
        </row>
        <row r="844">
          <cell r="G844" t="str">
            <v>个</v>
          </cell>
          <cell r="H844">
            <v>1</v>
          </cell>
          <cell r="I844" t="str">
            <v>电器设备</v>
          </cell>
          <cell r="J844" t="str">
            <v>12</v>
          </cell>
          <cell r="K844" t="str">
            <v>1997-04-26</v>
          </cell>
          <cell r="L844">
            <v>100</v>
          </cell>
          <cell r="M844">
            <v>100</v>
          </cell>
          <cell r="N844">
            <v>0</v>
          </cell>
        </row>
        <row r="845">
          <cell r="C845" t="str">
            <v>46214013B180001</v>
          </cell>
          <cell r="D845" t="str">
            <v>供水设备控制柜</v>
          </cell>
          <cell r="E845" t="str">
            <v>DGI-3111</v>
          </cell>
        </row>
        <row r="845">
          <cell r="G845" t="str">
            <v>个</v>
          </cell>
          <cell r="H845">
            <v>1</v>
          </cell>
          <cell r="I845" t="str">
            <v>电器设备</v>
          </cell>
          <cell r="J845" t="str">
            <v>21</v>
          </cell>
          <cell r="K845" t="str">
            <v>2002-01-01</v>
          </cell>
          <cell r="L845">
            <v>100</v>
          </cell>
          <cell r="M845">
            <v>100</v>
          </cell>
          <cell r="N845">
            <v>0</v>
          </cell>
        </row>
        <row r="846">
          <cell r="C846" t="str">
            <v>46214013B620002</v>
          </cell>
          <cell r="D846" t="str">
            <v>自耦减压起动器</v>
          </cell>
          <cell r="E846" t="str">
            <v>XJ01-135</v>
          </cell>
        </row>
        <row r="846">
          <cell r="G846" t="str">
            <v>个</v>
          </cell>
          <cell r="H846">
            <v>1</v>
          </cell>
          <cell r="I846" t="str">
            <v>电器设备</v>
          </cell>
          <cell r="J846" t="str">
            <v>21</v>
          </cell>
          <cell r="K846" t="str">
            <v>1997-07-09</v>
          </cell>
          <cell r="L846">
            <v>300</v>
          </cell>
          <cell r="M846">
            <v>300</v>
          </cell>
          <cell r="N846">
            <v>0</v>
          </cell>
        </row>
        <row r="847">
          <cell r="C847" t="str">
            <v>46214013B620001</v>
          </cell>
          <cell r="D847" t="str">
            <v>自耦减压起动器</v>
          </cell>
          <cell r="E847" t="str">
            <v>XJ01-135</v>
          </cell>
        </row>
        <row r="847">
          <cell r="G847" t="str">
            <v>个</v>
          </cell>
          <cell r="H847">
            <v>1</v>
          </cell>
          <cell r="I847" t="str">
            <v>电器设备</v>
          </cell>
          <cell r="J847" t="str">
            <v>21</v>
          </cell>
          <cell r="K847" t="str">
            <v>1997-07-13</v>
          </cell>
          <cell r="L847">
            <v>300</v>
          </cell>
          <cell r="M847">
            <v>300</v>
          </cell>
          <cell r="N847">
            <v>0</v>
          </cell>
        </row>
        <row r="848">
          <cell r="C848" t="str">
            <v>46214013B100002</v>
          </cell>
          <cell r="D848" t="str">
            <v>电控柜</v>
          </cell>
          <cell r="E848" t="str">
            <v>KG-4T/HK</v>
          </cell>
        </row>
        <row r="848">
          <cell r="G848" t="str">
            <v>个</v>
          </cell>
          <cell r="H848">
            <v>1</v>
          </cell>
          <cell r="I848" t="str">
            <v>电器设备</v>
          </cell>
          <cell r="J848" t="str">
            <v>21</v>
          </cell>
          <cell r="K848" t="str">
            <v>2002-01-03</v>
          </cell>
          <cell r="L848">
            <v>400</v>
          </cell>
          <cell r="M848">
            <v>400</v>
          </cell>
          <cell r="N848">
            <v>0</v>
          </cell>
        </row>
        <row r="849">
          <cell r="C849" t="str">
            <v>46214013B100002</v>
          </cell>
          <cell r="D849" t="str">
            <v>电控柜</v>
          </cell>
          <cell r="E849" t="str">
            <v>KG-4T/HK</v>
          </cell>
        </row>
        <row r="849">
          <cell r="G849" t="str">
            <v>个</v>
          </cell>
          <cell r="H849">
            <v>1</v>
          </cell>
          <cell r="I849" t="str">
            <v>电器设备</v>
          </cell>
          <cell r="J849" t="str">
            <v>21</v>
          </cell>
          <cell r="K849" t="str">
            <v>2003-12-31</v>
          </cell>
          <cell r="L849">
            <v>19000</v>
          </cell>
          <cell r="M849">
            <v>1927.12</v>
          </cell>
          <cell r="N849">
            <v>17072.88</v>
          </cell>
        </row>
        <row r="850">
          <cell r="C850" t="str">
            <v>46214149BD10001</v>
          </cell>
          <cell r="D850" t="str">
            <v>高压开关柜</v>
          </cell>
          <cell r="E850" t="str">
            <v>ZBN1-GG-37/6</v>
          </cell>
        </row>
        <row r="850">
          <cell r="G850" t="str">
            <v>个</v>
          </cell>
          <cell r="H850">
            <v>1</v>
          </cell>
          <cell r="I850" t="str">
            <v>电器设备</v>
          </cell>
          <cell r="J850" t="str">
            <v>21</v>
          </cell>
          <cell r="K850" t="str">
            <v>1999-03-05</v>
          </cell>
          <cell r="L850">
            <v>390500</v>
          </cell>
          <cell r="M850">
            <v>139047.28</v>
          </cell>
          <cell r="N850">
            <v>251452.72</v>
          </cell>
        </row>
        <row r="851">
          <cell r="C851" t="str">
            <v>46214189BA10024</v>
          </cell>
          <cell r="D851" t="str">
            <v>就地箱</v>
          </cell>
        </row>
        <row r="851">
          <cell r="G851" t="str">
            <v>个</v>
          </cell>
          <cell r="H851">
            <v>1</v>
          </cell>
          <cell r="I851" t="str">
            <v>电器设备</v>
          </cell>
          <cell r="J851" t="str">
            <v>21</v>
          </cell>
          <cell r="K851" t="str">
            <v>1999-03-14</v>
          </cell>
          <cell r="L851">
            <v>100</v>
          </cell>
          <cell r="M851">
            <v>100</v>
          </cell>
          <cell r="N851">
            <v>0</v>
          </cell>
        </row>
        <row r="852">
          <cell r="C852" t="str">
            <v>46214189B240001</v>
          </cell>
          <cell r="D852" t="str">
            <v>多电压实验变压器柜</v>
          </cell>
        </row>
        <row r="852">
          <cell r="G852" t="str">
            <v>个</v>
          </cell>
          <cell r="H852">
            <v>1</v>
          </cell>
          <cell r="I852" t="str">
            <v>电器设备</v>
          </cell>
          <cell r="J852" t="str">
            <v>21</v>
          </cell>
          <cell r="K852" t="str">
            <v>1999-09-23</v>
          </cell>
          <cell r="L852">
            <v>1600</v>
          </cell>
          <cell r="M852">
            <v>1600</v>
          </cell>
          <cell r="N852">
            <v>0</v>
          </cell>
        </row>
        <row r="853">
          <cell r="C853" t="str">
            <v>46214189B240002</v>
          </cell>
          <cell r="D853" t="str">
            <v>多电压实验变压器柜</v>
          </cell>
        </row>
        <row r="853">
          <cell r="G853" t="str">
            <v>个</v>
          </cell>
          <cell r="H853">
            <v>1</v>
          </cell>
          <cell r="I853" t="str">
            <v>电器设备</v>
          </cell>
          <cell r="J853" t="str">
            <v>21</v>
          </cell>
          <cell r="K853" t="str">
            <v>1999-09-24</v>
          </cell>
          <cell r="L853">
            <v>1600</v>
          </cell>
          <cell r="M853">
            <v>1600</v>
          </cell>
          <cell r="N853">
            <v>0</v>
          </cell>
        </row>
        <row r="854">
          <cell r="C854" t="str">
            <v>46214189B240003</v>
          </cell>
          <cell r="D854" t="str">
            <v>多电压实验变压器柜</v>
          </cell>
        </row>
        <row r="854">
          <cell r="G854" t="str">
            <v>个</v>
          </cell>
          <cell r="H854">
            <v>1</v>
          </cell>
          <cell r="I854" t="str">
            <v>电器设备</v>
          </cell>
          <cell r="J854" t="str">
            <v>21</v>
          </cell>
          <cell r="K854" t="str">
            <v>1999-09-25</v>
          </cell>
          <cell r="L854">
            <v>1600</v>
          </cell>
          <cell r="M854">
            <v>1600</v>
          </cell>
          <cell r="N854">
            <v>0</v>
          </cell>
        </row>
        <row r="855">
          <cell r="C855" t="str">
            <v>46214189B240004</v>
          </cell>
          <cell r="D855" t="str">
            <v>多电压实验变压器柜</v>
          </cell>
        </row>
        <row r="855">
          <cell r="G855" t="str">
            <v>个</v>
          </cell>
          <cell r="H855">
            <v>1</v>
          </cell>
          <cell r="I855" t="str">
            <v>电器设备</v>
          </cell>
          <cell r="J855" t="str">
            <v>21</v>
          </cell>
          <cell r="K855" t="str">
            <v>1999-09-26</v>
          </cell>
          <cell r="L855">
            <v>1600</v>
          </cell>
          <cell r="M855">
            <v>1600</v>
          </cell>
          <cell r="N855">
            <v>0</v>
          </cell>
        </row>
        <row r="856">
          <cell r="C856" t="str">
            <v>46214189BA40001</v>
          </cell>
          <cell r="D856" t="str">
            <v>显示控制台</v>
          </cell>
          <cell r="E856" t="str">
            <v>KT7006</v>
          </cell>
        </row>
        <row r="856">
          <cell r="G856" t="str">
            <v>个</v>
          </cell>
          <cell r="H856">
            <v>1</v>
          </cell>
          <cell r="I856" t="str">
            <v>电器设备</v>
          </cell>
          <cell r="J856" t="str">
            <v>21</v>
          </cell>
          <cell r="K856" t="str">
            <v>2002-01-02</v>
          </cell>
          <cell r="L856">
            <v>200</v>
          </cell>
          <cell r="M856">
            <v>200</v>
          </cell>
          <cell r="N856">
            <v>0</v>
          </cell>
        </row>
        <row r="857">
          <cell r="C857" t="str">
            <v>46214013B850001</v>
          </cell>
          <cell r="D857" t="str">
            <v>提升机电控</v>
          </cell>
          <cell r="E857" t="str">
            <v>JK-2.08/20A</v>
          </cell>
        </row>
        <row r="857">
          <cell r="G857" t="str">
            <v>个</v>
          </cell>
          <cell r="H857">
            <v>1</v>
          </cell>
          <cell r="I857" t="str">
            <v>电器设备</v>
          </cell>
          <cell r="J857" t="str">
            <v>21</v>
          </cell>
          <cell r="K857" t="str">
            <v>1999-03-06</v>
          </cell>
          <cell r="L857">
            <v>381900</v>
          </cell>
          <cell r="M857">
            <v>152760</v>
          </cell>
          <cell r="N857">
            <v>229140</v>
          </cell>
        </row>
        <row r="858">
          <cell r="C858" t="str">
            <v>46213107BA70001</v>
          </cell>
          <cell r="D858" t="str">
            <v>配电柜</v>
          </cell>
          <cell r="E858" t="str">
            <v>GGD380-447</v>
          </cell>
        </row>
        <row r="858">
          <cell r="G858" t="str">
            <v>个</v>
          </cell>
          <cell r="H858">
            <v>1</v>
          </cell>
          <cell r="I858" t="str">
            <v>电器设备</v>
          </cell>
          <cell r="J858" t="str">
            <v>21</v>
          </cell>
          <cell r="K858" t="str">
            <v>1999-05-30</v>
          </cell>
          <cell r="L858">
            <v>18000</v>
          </cell>
          <cell r="M858">
            <v>6236.88</v>
          </cell>
          <cell r="N858">
            <v>11763.12</v>
          </cell>
        </row>
        <row r="859">
          <cell r="C859" t="str">
            <v>46213107B800001</v>
          </cell>
          <cell r="D859" t="str">
            <v>交流低压屏</v>
          </cell>
          <cell r="E859" t="str">
            <v>PGL1-04A-01</v>
          </cell>
        </row>
        <row r="859">
          <cell r="G859" t="str">
            <v>个</v>
          </cell>
          <cell r="H859">
            <v>1</v>
          </cell>
          <cell r="I859" t="str">
            <v>电器设备</v>
          </cell>
          <cell r="J859" t="str">
            <v>21</v>
          </cell>
          <cell r="K859" t="str">
            <v>1999-02-28</v>
          </cell>
          <cell r="L859">
            <v>12500</v>
          </cell>
          <cell r="M859">
            <v>4479.28</v>
          </cell>
          <cell r="N859">
            <v>8020.72</v>
          </cell>
        </row>
        <row r="860">
          <cell r="C860" t="str">
            <v>46213107B230013</v>
          </cell>
          <cell r="D860" t="str">
            <v>节电交流低压配电屏</v>
          </cell>
          <cell r="E860" t="str">
            <v>JDK-2-3</v>
          </cell>
        </row>
        <row r="860">
          <cell r="G860" t="str">
            <v>个</v>
          </cell>
          <cell r="H860">
            <v>1</v>
          </cell>
          <cell r="I860" t="str">
            <v>电器设备</v>
          </cell>
          <cell r="J860" t="str">
            <v>21</v>
          </cell>
          <cell r="K860" t="str">
            <v>1999-08-25</v>
          </cell>
          <cell r="L860">
            <v>1300</v>
          </cell>
          <cell r="M860">
            <v>1300</v>
          </cell>
          <cell r="N860">
            <v>0</v>
          </cell>
        </row>
        <row r="861">
          <cell r="C861" t="str">
            <v>46213107B230027</v>
          </cell>
          <cell r="D861" t="str">
            <v>节电交流低压配电屏</v>
          </cell>
          <cell r="E861" t="str">
            <v>JDK-2-37</v>
          </cell>
        </row>
        <row r="861">
          <cell r="G861" t="str">
            <v>个</v>
          </cell>
          <cell r="H861">
            <v>1</v>
          </cell>
          <cell r="I861" t="str">
            <v>电器设备</v>
          </cell>
          <cell r="J861" t="str">
            <v>21</v>
          </cell>
          <cell r="K861" t="str">
            <v>1999-08-26</v>
          </cell>
          <cell r="L861">
            <v>1300</v>
          </cell>
          <cell r="M861">
            <v>1300</v>
          </cell>
          <cell r="N861">
            <v>0</v>
          </cell>
        </row>
        <row r="862">
          <cell r="C862" t="str">
            <v>46213107B230028</v>
          </cell>
          <cell r="D862" t="str">
            <v>节电交流低压配电屏</v>
          </cell>
          <cell r="E862" t="str">
            <v>JDK-2-37</v>
          </cell>
        </row>
        <row r="862">
          <cell r="G862" t="str">
            <v>个</v>
          </cell>
          <cell r="H862">
            <v>1</v>
          </cell>
          <cell r="I862" t="str">
            <v>电器设备</v>
          </cell>
          <cell r="J862" t="str">
            <v>21</v>
          </cell>
          <cell r="K862" t="str">
            <v>1999-09-01</v>
          </cell>
          <cell r="L862">
            <v>1300</v>
          </cell>
          <cell r="M862">
            <v>1300</v>
          </cell>
          <cell r="N862">
            <v>0</v>
          </cell>
        </row>
        <row r="863">
          <cell r="C863" t="str">
            <v>46213107B230066</v>
          </cell>
          <cell r="D863" t="str">
            <v>节电交流低压配电屏</v>
          </cell>
          <cell r="E863" t="str">
            <v>JDK-2-65</v>
          </cell>
        </row>
        <row r="863">
          <cell r="G863" t="str">
            <v>个</v>
          </cell>
          <cell r="H863">
            <v>1</v>
          </cell>
          <cell r="I863" t="str">
            <v>电器设备</v>
          </cell>
          <cell r="J863" t="str">
            <v>21</v>
          </cell>
          <cell r="K863" t="str">
            <v>1999-09-02</v>
          </cell>
          <cell r="L863">
            <v>1300</v>
          </cell>
          <cell r="M863">
            <v>1300</v>
          </cell>
          <cell r="N863">
            <v>0</v>
          </cell>
        </row>
        <row r="864">
          <cell r="C864" t="str">
            <v>46213107B230071</v>
          </cell>
          <cell r="D864" t="str">
            <v>节电交流低压配电屏</v>
          </cell>
          <cell r="E864" t="str">
            <v>JDK-2-80</v>
          </cell>
        </row>
        <row r="864">
          <cell r="G864" t="str">
            <v>个</v>
          </cell>
          <cell r="H864">
            <v>1</v>
          </cell>
          <cell r="I864" t="str">
            <v>电器设备</v>
          </cell>
          <cell r="J864" t="str">
            <v>21</v>
          </cell>
          <cell r="K864" t="str">
            <v>1999-09-03</v>
          </cell>
          <cell r="L864">
            <v>1300</v>
          </cell>
          <cell r="M864">
            <v>1300</v>
          </cell>
          <cell r="N864">
            <v>0</v>
          </cell>
        </row>
        <row r="865">
          <cell r="C865" t="str">
            <v>46213107B230080</v>
          </cell>
          <cell r="D865" t="str">
            <v>节电交流低压配电屏</v>
          </cell>
          <cell r="E865" t="str">
            <v>JDK-2-89</v>
          </cell>
        </row>
        <row r="865">
          <cell r="G865" t="str">
            <v>个</v>
          </cell>
          <cell r="H865">
            <v>1</v>
          </cell>
          <cell r="I865" t="str">
            <v>电器设备</v>
          </cell>
          <cell r="J865" t="str">
            <v>21</v>
          </cell>
          <cell r="K865" t="str">
            <v>1999-09-04</v>
          </cell>
          <cell r="L865">
            <v>1300</v>
          </cell>
          <cell r="M865">
            <v>1300</v>
          </cell>
          <cell r="N865">
            <v>0</v>
          </cell>
        </row>
        <row r="866">
          <cell r="C866" t="str">
            <v>46213107B230089</v>
          </cell>
          <cell r="D866" t="str">
            <v>节电交流低压配电屏</v>
          </cell>
          <cell r="E866" t="str">
            <v>JDK-2-93</v>
          </cell>
        </row>
        <row r="866">
          <cell r="G866" t="str">
            <v>个</v>
          </cell>
          <cell r="H866">
            <v>1</v>
          </cell>
          <cell r="I866" t="str">
            <v>电器设备</v>
          </cell>
          <cell r="J866" t="str">
            <v>21</v>
          </cell>
          <cell r="K866" t="str">
            <v>1999-09-05</v>
          </cell>
          <cell r="L866">
            <v>1300</v>
          </cell>
          <cell r="M866">
            <v>1300</v>
          </cell>
          <cell r="N866">
            <v>0</v>
          </cell>
        </row>
        <row r="867">
          <cell r="C867" t="str">
            <v>46213107B230081</v>
          </cell>
          <cell r="D867" t="str">
            <v>节电交流低压配电屏</v>
          </cell>
          <cell r="E867" t="str">
            <v>JDK-2-89</v>
          </cell>
        </row>
        <row r="867">
          <cell r="G867" t="str">
            <v>个</v>
          </cell>
          <cell r="H867">
            <v>1</v>
          </cell>
          <cell r="I867" t="str">
            <v>电器设备</v>
          </cell>
          <cell r="J867" t="str">
            <v>21</v>
          </cell>
          <cell r="K867" t="str">
            <v>1999-09-13</v>
          </cell>
          <cell r="L867">
            <v>1300</v>
          </cell>
          <cell r="M867">
            <v>1300</v>
          </cell>
          <cell r="N867">
            <v>0</v>
          </cell>
        </row>
        <row r="868">
          <cell r="C868" t="str">
            <v>46213107B560003</v>
          </cell>
          <cell r="D868" t="str">
            <v>动力配电柜</v>
          </cell>
          <cell r="E868" t="str">
            <v>XZL-1-146</v>
          </cell>
        </row>
        <row r="868">
          <cell r="G868" t="str">
            <v>个</v>
          </cell>
          <cell r="H868">
            <v>1</v>
          </cell>
          <cell r="I868" t="str">
            <v>电器设备</v>
          </cell>
          <cell r="J868" t="str">
            <v>21</v>
          </cell>
          <cell r="K868" t="str">
            <v>2002-01-02</v>
          </cell>
          <cell r="L868">
            <v>400</v>
          </cell>
          <cell r="M868">
            <v>400</v>
          </cell>
          <cell r="N868">
            <v>0</v>
          </cell>
        </row>
        <row r="869">
          <cell r="C869" t="str">
            <v>46213107B250001</v>
          </cell>
          <cell r="D869" t="str">
            <v>低压配电柜</v>
          </cell>
          <cell r="E869" t="str">
            <v>JDKG-1-1/000</v>
          </cell>
        </row>
        <row r="869">
          <cell r="G869" t="str">
            <v>个</v>
          </cell>
          <cell r="H869">
            <v>1</v>
          </cell>
          <cell r="I869" t="str">
            <v>电器设备</v>
          </cell>
          <cell r="J869" t="str">
            <v>21</v>
          </cell>
          <cell r="K869" t="str">
            <v>2002-01-02</v>
          </cell>
          <cell r="L869">
            <v>600</v>
          </cell>
          <cell r="M869">
            <v>600</v>
          </cell>
          <cell r="N869">
            <v>0</v>
          </cell>
        </row>
        <row r="870">
          <cell r="C870" t="str">
            <v>46213107B210001</v>
          </cell>
          <cell r="D870" t="str">
            <v>低压配电柜</v>
          </cell>
          <cell r="E870" t="str">
            <v>JDK-1-135</v>
          </cell>
        </row>
        <row r="870">
          <cell r="G870" t="str">
            <v>个</v>
          </cell>
          <cell r="H870">
            <v>1</v>
          </cell>
          <cell r="I870" t="str">
            <v>电器设备</v>
          </cell>
          <cell r="J870" t="str">
            <v>21</v>
          </cell>
          <cell r="K870" t="str">
            <v>2002-01-02</v>
          </cell>
          <cell r="L870">
            <v>800</v>
          </cell>
          <cell r="M870">
            <v>800</v>
          </cell>
          <cell r="N870">
            <v>0</v>
          </cell>
        </row>
        <row r="871">
          <cell r="C871" t="str">
            <v>46213102B020005</v>
          </cell>
          <cell r="D871" t="str">
            <v>低压配电箱</v>
          </cell>
          <cell r="E871" t="str">
            <v>GKY-1</v>
          </cell>
        </row>
        <row r="871">
          <cell r="G871" t="str">
            <v>个</v>
          </cell>
          <cell r="H871">
            <v>1</v>
          </cell>
          <cell r="I871" t="str">
            <v>电器设备</v>
          </cell>
          <cell r="J871" t="str">
            <v>21</v>
          </cell>
          <cell r="K871" t="str">
            <v>2002-01-03</v>
          </cell>
          <cell r="L871">
            <v>600</v>
          </cell>
          <cell r="M871">
            <v>600</v>
          </cell>
          <cell r="N871">
            <v>0</v>
          </cell>
        </row>
        <row r="872">
          <cell r="C872" t="str">
            <v>46213102B020006</v>
          </cell>
          <cell r="D872" t="str">
            <v>低压配电箱</v>
          </cell>
          <cell r="E872" t="str">
            <v>GKY-1</v>
          </cell>
        </row>
        <row r="872">
          <cell r="G872" t="str">
            <v>个</v>
          </cell>
          <cell r="H872">
            <v>1</v>
          </cell>
          <cell r="I872" t="str">
            <v>电器设备</v>
          </cell>
          <cell r="J872" t="str">
            <v>21</v>
          </cell>
          <cell r="K872" t="str">
            <v>2002-01-03</v>
          </cell>
          <cell r="L872">
            <v>600</v>
          </cell>
          <cell r="M872">
            <v>600</v>
          </cell>
          <cell r="N872">
            <v>0</v>
          </cell>
        </row>
        <row r="873">
          <cell r="C873" t="str">
            <v>46213102B280002</v>
          </cell>
          <cell r="D873" t="str">
            <v>动力箱</v>
          </cell>
        </row>
        <row r="873">
          <cell r="G873" t="str">
            <v>个</v>
          </cell>
          <cell r="H873">
            <v>1</v>
          </cell>
          <cell r="I873" t="str">
            <v>电器设备</v>
          </cell>
          <cell r="J873" t="str">
            <v>21</v>
          </cell>
          <cell r="K873" t="str">
            <v>1999-02-20</v>
          </cell>
          <cell r="L873">
            <v>10000</v>
          </cell>
          <cell r="M873">
            <v>3565.92</v>
          </cell>
          <cell r="N873">
            <v>6434.08</v>
          </cell>
        </row>
        <row r="874">
          <cell r="C874" t="str">
            <v>46213102B280003</v>
          </cell>
          <cell r="D874" t="str">
            <v>动力箱</v>
          </cell>
        </row>
        <row r="874">
          <cell r="G874" t="str">
            <v>个</v>
          </cell>
          <cell r="H874">
            <v>1</v>
          </cell>
          <cell r="I874" t="str">
            <v>电器设备</v>
          </cell>
          <cell r="J874" t="str">
            <v>21</v>
          </cell>
          <cell r="K874" t="str">
            <v>1999-02-21</v>
          </cell>
          <cell r="L874">
            <v>10000</v>
          </cell>
          <cell r="M874">
            <v>3565.92</v>
          </cell>
          <cell r="N874">
            <v>6434.08</v>
          </cell>
        </row>
        <row r="875">
          <cell r="C875" t="str">
            <v>46213102B280004</v>
          </cell>
          <cell r="D875" t="str">
            <v>动力箱</v>
          </cell>
        </row>
        <row r="875">
          <cell r="G875" t="str">
            <v>个</v>
          </cell>
          <cell r="H875">
            <v>1</v>
          </cell>
          <cell r="I875" t="str">
            <v>电器设备</v>
          </cell>
          <cell r="J875" t="str">
            <v>21</v>
          </cell>
          <cell r="K875" t="str">
            <v>1999-02-22</v>
          </cell>
          <cell r="L875">
            <v>10000</v>
          </cell>
          <cell r="M875">
            <v>3565.92</v>
          </cell>
          <cell r="N875">
            <v>6434.08</v>
          </cell>
        </row>
        <row r="876">
          <cell r="C876" t="str">
            <v>46213102B280005</v>
          </cell>
          <cell r="D876" t="str">
            <v>动力箱</v>
          </cell>
        </row>
        <row r="876">
          <cell r="G876" t="str">
            <v>个</v>
          </cell>
          <cell r="H876">
            <v>1</v>
          </cell>
          <cell r="I876" t="str">
            <v>电器设备</v>
          </cell>
          <cell r="J876" t="str">
            <v>21</v>
          </cell>
          <cell r="K876" t="str">
            <v>1999-02-23</v>
          </cell>
          <cell r="L876">
            <v>10000</v>
          </cell>
          <cell r="M876">
            <v>3565.92</v>
          </cell>
          <cell r="N876">
            <v>6434.08</v>
          </cell>
        </row>
        <row r="877">
          <cell r="C877" t="str">
            <v>46213102B280006</v>
          </cell>
          <cell r="D877" t="str">
            <v>动力箱</v>
          </cell>
        </row>
        <row r="877">
          <cell r="G877" t="str">
            <v>个</v>
          </cell>
          <cell r="H877">
            <v>1</v>
          </cell>
          <cell r="I877" t="str">
            <v>电器设备</v>
          </cell>
          <cell r="J877" t="str">
            <v>21</v>
          </cell>
          <cell r="K877" t="str">
            <v>1999-02-24</v>
          </cell>
          <cell r="L877">
            <v>10000</v>
          </cell>
          <cell r="M877">
            <v>3565.92</v>
          </cell>
          <cell r="N877">
            <v>6434.08</v>
          </cell>
        </row>
        <row r="878">
          <cell r="C878" t="str">
            <v>46213102B280007</v>
          </cell>
          <cell r="D878" t="str">
            <v>动力箱</v>
          </cell>
        </row>
        <row r="878">
          <cell r="G878" t="str">
            <v>个</v>
          </cell>
          <cell r="H878">
            <v>1</v>
          </cell>
          <cell r="I878" t="str">
            <v>电器设备</v>
          </cell>
          <cell r="J878" t="str">
            <v>21</v>
          </cell>
          <cell r="K878" t="str">
            <v>1999-02-25</v>
          </cell>
          <cell r="L878">
            <v>10000</v>
          </cell>
          <cell r="M878">
            <v>3565.92</v>
          </cell>
          <cell r="N878">
            <v>6434.08</v>
          </cell>
        </row>
        <row r="879">
          <cell r="C879" t="str">
            <v>46213102B020004</v>
          </cell>
          <cell r="D879" t="str">
            <v>低压配电箱</v>
          </cell>
          <cell r="E879" t="str">
            <v>GKY-1</v>
          </cell>
        </row>
        <row r="879">
          <cell r="G879" t="str">
            <v>个</v>
          </cell>
          <cell r="H879">
            <v>1</v>
          </cell>
          <cell r="I879" t="str">
            <v>电器设备</v>
          </cell>
          <cell r="J879" t="str">
            <v>21</v>
          </cell>
          <cell r="K879" t="str">
            <v>2002-01-03</v>
          </cell>
          <cell r="L879">
            <v>200</v>
          </cell>
          <cell r="M879">
            <v>200</v>
          </cell>
          <cell r="N879">
            <v>0</v>
          </cell>
        </row>
        <row r="880">
          <cell r="C880" t="str">
            <v>46213102B020001</v>
          </cell>
          <cell r="D880" t="str">
            <v>低压配电箱</v>
          </cell>
          <cell r="E880" t="str">
            <v>GKY-1</v>
          </cell>
        </row>
        <row r="880">
          <cell r="G880" t="str">
            <v>个</v>
          </cell>
          <cell r="H880">
            <v>1</v>
          </cell>
          <cell r="I880" t="str">
            <v>电器设备</v>
          </cell>
          <cell r="J880" t="str">
            <v>21</v>
          </cell>
          <cell r="K880" t="str">
            <v>2002-01-03</v>
          </cell>
          <cell r="L880">
            <v>200</v>
          </cell>
          <cell r="M880">
            <v>200</v>
          </cell>
          <cell r="N880">
            <v>0</v>
          </cell>
        </row>
        <row r="881">
          <cell r="C881" t="str">
            <v>46213102B020002</v>
          </cell>
          <cell r="D881" t="str">
            <v>低压配电箱</v>
          </cell>
          <cell r="E881" t="str">
            <v>GKY-1</v>
          </cell>
        </row>
        <row r="881">
          <cell r="G881" t="str">
            <v>个</v>
          </cell>
          <cell r="H881">
            <v>1</v>
          </cell>
          <cell r="I881" t="str">
            <v>电器设备</v>
          </cell>
          <cell r="J881" t="str">
            <v>21</v>
          </cell>
          <cell r="K881" t="str">
            <v>2002-01-03</v>
          </cell>
          <cell r="L881">
            <v>200</v>
          </cell>
          <cell r="M881">
            <v>200</v>
          </cell>
          <cell r="N881">
            <v>0</v>
          </cell>
        </row>
        <row r="882">
          <cell r="C882" t="str">
            <v>46213102B020003</v>
          </cell>
          <cell r="D882" t="str">
            <v>低压配电箱</v>
          </cell>
          <cell r="E882" t="str">
            <v>GKY-1</v>
          </cell>
        </row>
        <row r="882">
          <cell r="G882" t="str">
            <v>个</v>
          </cell>
          <cell r="H882">
            <v>1</v>
          </cell>
          <cell r="I882" t="str">
            <v>电器设备</v>
          </cell>
          <cell r="J882" t="str">
            <v>21</v>
          </cell>
          <cell r="K882" t="str">
            <v>2002-01-03</v>
          </cell>
          <cell r="L882">
            <v>200</v>
          </cell>
          <cell r="M882">
            <v>200</v>
          </cell>
          <cell r="N882">
            <v>0</v>
          </cell>
        </row>
        <row r="883">
          <cell r="C883" t="str">
            <v>46213107B590003</v>
          </cell>
          <cell r="D883" t="str">
            <v>交流低压配电柜</v>
          </cell>
          <cell r="E883" t="str">
            <v>2BN1-DG30/660</v>
          </cell>
        </row>
        <row r="883">
          <cell r="G883" t="str">
            <v>个</v>
          </cell>
          <cell r="H883">
            <v>1</v>
          </cell>
          <cell r="I883" t="str">
            <v>电器设备</v>
          </cell>
          <cell r="J883" t="str">
            <v>21</v>
          </cell>
          <cell r="K883" t="str">
            <v>2003-12-31</v>
          </cell>
          <cell r="L883">
            <v>29000</v>
          </cell>
          <cell r="M883">
            <v>2941.52</v>
          </cell>
          <cell r="N883">
            <v>26058.48</v>
          </cell>
        </row>
        <row r="884">
          <cell r="C884" t="str">
            <v>46213107B590004</v>
          </cell>
          <cell r="D884" t="str">
            <v>交流低压配电柜</v>
          </cell>
          <cell r="E884" t="str">
            <v>2DX-21</v>
          </cell>
        </row>
        <row r="884">
          <cell r="G884" t="str">
            <v>个</v>
          </cell>
          <cell r="H884">
            <v>1</v>
          </cell>
          <cell r="I884" t="str">
            <v>电器设备</v>
          </cell>
          <cell r="J884" t="str">
            <v>21</v>
          </cell>
          <cell r="K884" t="str">
            <v>2003-12-31</v>
          </cell>
          <cell r="L884">
            <v>18500</v>
          </cell>
          <cell r="M884">
            <v>1876.52</v>
          </cell>
          <cell r="N884">
            <v>16623.48</v>
          </cell>
        </row>
        <row r="885">
          <cell r="C885" t="str">
            <v>47121899B100001</v>
          </cell>
          <cell r="D885" t="str">
            <v>旋转电阻箱</v>
          </cell>
          <cell r="E885" t="str">
            <v>ZY-21</v>
          </cell>
        </row>
        <row r="885">
          <cell r="G885" t="str">
            <v>个</v>
          </cell>
          <cell r="H885">
            <v>1</v>
          </cell>
          <cell r="I885" t="str">
            <v>电器设备</v>
          </cell>
          <cell r="J885" t="str">
            <v>21</v>
          </cell>
          <cell r="K885" t="str">
            <v>1999-02-26</v>
          </cell>
          <cell r="L885">
            <v>100</v>
          </cell>
          <cell r="M885">
            <v>100</v>
          </cell>
          <cell r="N885">
            <v>0</v>
          </cell>
        </row>
        <row r="886">
          <cell r="C886" t="str">
            <v>44412154B060002</v>
          </cell>
          <cell r="D886" t="str">
            <v>加油机</v>
          </cell>
          <cell r="E886" t="str">
            <v>CMD-1318</v>
          </cell>
        </row>
        <row r="886">
          <cell r="G886" t="str">
            <v>个</v>
          </cell>
          <cell r="H886">
            <v>1</v>
          </cell>
          <cell r="I886" t="str">
            <v>电器设备</v>
          </cell>
          <cell r="J886" t="str">
            <v>12</v>
          </cell>
          <cell r="K886" t="str">
            <v>2003-10-31</v>
          </cell>
          <cell r="L886">
            <v>200</v>
          </cell>
          <cell r="M886">
            <v>200</v>
          </cell>
          <cell r="N886">
            <v>0</v>
          </cell>
        </row>
        <row r="887">
          <cell r="C887" t="str">
            <v>44441260B040001</v>
          </cell>
          <cell r="D887" t="str">
            <v>取样机</v>
          </cell>
          <cell r="E887" t="str">
            <v>QS-100I</v>
          </cell>
        </row>
        <row r="887">
          <cell r="G887" t="str">
            <v>个</v>
          </cell>
          <cell r="H887">
            <v>1</v>
          </cell>
          <cell r="I887" t="str">
            <v>电器设备</v>
          </cell>
          <cell r="J887" t="str">
            <v>15</v>
          </cell>
          <cell r="K887" t="str">
            <v>1999-01-01</v>
          </cell>
          <cell r="L887">
            <v>600</v>
          </cell>
          <cell r="M887">
            <v>600</v>
          </cell>
          <cell r="N887">
            <v>0</v>
          </cell>
        </row>
        <row r="888">
          <cell r="C888" t="str">
            <v>44441260B080001</v>
          </cell>
          <cell r="D888" t="str">
            <v>取样机</v>
          </cell>
        </row>
        <row r="888">
          <cell r="G888" t="str">
            <v>个</v>
          </cell>
          <cell r="H888">
            <v>1</v>
          </cell>
          <cell r="I888" t="str">
            <v>电器设备</v>
          </cell>
          <cell r="J888" t="str">
            <v>15</v>
          </cell>
          <cell r="K888" t="str">
            <v>1998-09-01</v>
          </cell>
          <cell r="L888">
            <v>600</v>
          </cell>
          <cell r="M888">
            <v>600</v>
          </cell>
          <cell r="N888">
            <v>0</v>
          </cell>
        </row>
        <row r="889">
          <cell r="C889" t="str">
            <v>44441260B070001</v>
          </cell>
          <cell r="D889" t="str">
            <v>取样机</v>
          </cell>
        </row>
        <row r="889">
          <cell r="G889" t="str">
            <v>个</v>
          </cell>
          <cell r="H889">
            <v>1</v>
          </cell>
          <cell r="I889" t="str">
            <v>电器设备</v>
          </cell>
          <cell r="J889" t="str">
            <v>15</v>
          </cell>
          <cell r="K889" t="str">
            <v>1999-01-01</v>
          </cell>
          <cell r="L889">
            <v>600</v>
          </cell>
          <cell r="M889">
            <v>600</v>
          </cell>
          <cell r="N889">
            <v>0</v>
          </cell>
        </row>
        <row r="890">
          <cell r="C890" t="str">
            <v>44441260B060001</v>
          </cell>
          <cell r="D890" t="str">
            <v>取样机</v>
          </cell>
        </row>
        <row r="890">
          <cell r="G890" t="str">
            <v>个</v>
          </cell>
          <cell r="H890">
            <v>1</v>
          </cell>
          <cell r="I890" t="str">
            <v>电器设备</v>
          </cell>
          <cell r="J890" t="str">
            <v>15</v>
          </cell>
          <cell r="K890" t="str">
            <v>1999-01-01</v>
          </cell>
          <cell r="L890">
            <v>600</v>
          </cell>
          <cell r="M890">
            <v>600</v>
          </cell>
          <cell r="N890">
            <v>0</v>
          </cell>
        </row>
        <row r="891">
          <cell r="C891" t="str">
            <v>44441260B050001</v>
          </cell>
          <cell r="D891" t="str">
            <v>取样机</v>
          </cell>
        </row>
        <row r="891">
          <cell r="G891" t="str">
            <v>个</v>
          </cell>
          <cell r="H891">
            <v>1</v>
          </cell>
          <cell r="I891" t="str">
            <v>电器设备</v>
          </cell>
          <cell r="J891" t="str">
            <v>15</v>
          </cell>
          <cell r="K891" t="str">
            <v>1999-01-01</v>
          </cell>
          <cell r="L891">
            <v>600</v>
          </cell>
          <cell r="M891">
            <v>600</v>
          </cell>
          <cell r="N891">
            <v>0</v>
          </cell>
        </row>
        <row r="892">
          <cell r="C892" t="str">
            <v>44441260B030001</v>
          </cell>
          <cell r="D892" t="str">
            <v>取样机</v>
          </cell>
          <cell r="E892" t="str">
            <v>OY-25</v>
          </cell>
        </row>
        <row r="892">
          <cell r="G892" t="str">
            <v>个</v>
          </cell>
          <cell r="H892">
            <v>1</v>
          </cell>
          <cell r="I892" t="str">
            <v>电器设备</v>
          </cell>
          <cell r="J892" t="str">
            <v>15</v>
          </cell>
          <cell r="K892" t="str">
            <v>1999-01-01</v>
          </cell>
          <cell r="L892">
            <v>600</v>
          </cell>
          <cell r="M892">
            <v>600</v>
          </cell>
          <cell r="N892">
            <v>0</v>
          </cell>
        </row>
        <row r="893">
          <cell r="C893" t="str">
            <v>44844059B130001</v>
          </cell>
          <cell r="D893" t="str">
            <v>变压器油再生装置</v>
          </cell>
          <cell r="E893" t="str">
            <v>BYZ-3</v>
          </cell>
        </row>
        <row r="893">
          <cell r="G893" t="str">
            <v>个</v>
          </cell>
          <cell r="H893">
            <v>1</v>
          </cell>
          <cell r="I893" t="str">
            <v>电器设备</v>
          </cell>
          <cell r="J893" t="str">
            <v>15</v>
          </cell>
          <cell r="K893" t="str">
            <v>2002-01-02</v>
          </cell>
          <cell r="L893">
            <v>500</v>
          </cell>
          <cell r="M893">
            <v>500</v>
          </cell>
          <cell r="N893">
            <v>0</v>
          </cell>
        </row>
        <row r="894">
          <cell r="C894" t="str">
            <v>44844059B170001</v>
          </cell>
          <cell r="D894" t="str">
            <v>制动油试验器</v>
          </cell>
          <cell r="E894" t="str">
            <v>ZYS-60</v>
          </cell>
        </row>
        <row r="894">
          <cell r="G894" t="str">
            <v>个</v>
          </cell>
          <cell r="H894">
            <v>1</v>
          </cell>
          <cell r="I894" t="str">
            <v>电器设备</v>
          </cell>
          <cell r="J894" t="str">
            <v>15</v>
          </cell>
          <cell r="K894" t="str">
            <v>2002-01-02</v>
          </cell>
          <cell r="L894">
            <v>800</v>
          </cell>
          <cell r="M894">
            <v>800</v>
          </cell>
          <cell r="N894">
            <v>0</v>
          </cell>
        </row>
        <row r="895">
          <cell r="C895" t="str">
            <v>44844059B120001</v>
          </cell>
          <cell r="D895" t="str">
            <v>真空滤油机</v>
          </cell>
          <cell r="E895" t="str">
            <v>ZY-50</v>
          </cell>
        </row>
        <row r="895">
          <cell r="G895" t="str">
            <v>个</v>
          </cell>
          <cell r="H895">
            <v>1</v>
          </cell>
          <cell r="I895" t="str">
            <v>电器设备</v>
          </cell>
          <cell r="J895" t="str">
            <v>15</v>
          </cell>
          <cell r="K895" t="str">
            <v>2002-01-02</v>
          </cell>
          <cell r="L895">
            <v>3800</v>
          </cell>
          <cell r="M895">
            <v>563.52</v>
          </cell>
          <cell r="N895">
            <v>3236.48</v>
          </cell>
        </row>
        <row r="896">
          <cell r="C896" t="str">
            <v>44945300B070001</v>
          </cell>
          <cell r="D896" t="str">
            <v>消音器</v>
          </cell>
          <cell r="E896" t="str">
            <v>QBKZ/211-28/35</v>
          </cell>
        </row>
        <row r="896">
          <cell r="G896" t="str">
            <v>个</v>
          </cell>
          <cell r="H896">
            <v>1</v>
          </cell>
          <cell r="I896" t="str">
            <v>电子通信设备</v>
          </cell>
          <cell r="J896" t="str">
            <v>12</v>
          </cell>
          <cell r="K896" t="str">
            <v>1998-01-01</v>
          </cell>
          <cell r="L896">
            <v>900</v>
          </cell>
          <cell r="M896">
            <v>900</v>
          </cell>
          <cell r="N896">
            <v>0</v>
          </cell>
        </row>
        <row r="897">
          <cell r="C897" t="str">
            <v>44945300B050007</v>
          </cell>
          <cell r="D897" t="str">
            <v>消声器</v>
          </cell>
          <cell r="E897" t="str">
            <v>QPKCA-40/40</v>
          </cell>
        </row>
        <row r="897">
          <cell r="G897" t="str">
            <v>个</v>
          </cell>
          <cell r="H897">
            <v>1</v>
          </cell>
          <cell r="I897" t="str">
            <v>电子通信设备</v>
          </cell>
          <cell r="J897" t="str">
            <v>12</v>
          </cell>
          <cell r="K897" t="str">
            <v>1998-01-01</v>
          </cell>
          <cell r="L897">
            <v>400</v>
          </cell>
          <cell r="M897">
            <v>400</v>
          </cell>
          <cell r="N897">
            <v>0</v>
          </cell>
        </row>
        <row r="898">
          <cell r="C898" t="str">
            <v>44945300B050011</v>
          </cell>
          <cell r="D898" t="str">
            <v>消声器</v>
          </cell>
          <cell r="E898" t="str">
            <v>QPKCA-40/40</v>
          </cell>
        </row>
        <row r="898">
          <cell r="G898" t="str">
            <v>个</v>
          </cell>
          <cell r="H898">
            <v>1</v>
          </cell>
          <cell r="I898" t="str">
            <v>电子通信设备</v>
          </cell>
          <cell r="J898" t="str">
            <v>12</v>
          </cell>
          <cell r="K898" t="str">
            <v>1998-01-01</v>
          </cell>
          <cell r="L898">
            <v>400</v>
          </cell>
          <cell r="M898">
            <v>400</v>
          </cell>
          <cell r="N898">
            <v>0</v>
          </cell>
        </row>
        <row r="899">
          <cell r="C899" t="str">
            <v>44945300B050012</v>
          </cell>
          <cell r="D899" t="str">
            <v>消声器</v>
          </cell>
          <cell r="E899" t="str">
            <v>QPKCA-40/40</v>
          </cell>
        </row>
        <row r="899">
          <cell r="G899" t="str">
            <v>个</v>
          </cell>
          <cell r="H899">
            <v>1</v>
          </cell>
          <cell r="I899" t="str">
            <v>电子通信设备</v>
          </cell>
          <cell r="J899" t="str">
            <v>12</v>
          </cell>
          <cell r="K899" t="str">
            <v>1998-01-01</v>
          </cell>
          <cell r="L899">
            <v>400</v>
          </cell>
          <cell r="M899">
            <v>400</v>
          </cell>
          <cell r="N899">
            <v>0</v>
          </cell>
        </row>
        <row r="900">
          <cell r="C900" t="str">
            <v>44945300B050013</v>
          </cell>
          <cell r="D900" t="str">
            <v>消声器</v>
          </cell>
          <cell r="E900" t="str">
            <v>QPKCA-40/40</v>
          </cell>
        </row>
        <row r="900">
          <cell r="G900" t="str">
            <v>个</v>
          </cell>
          <cell r="H900">
            <v>1</v>
          </cell>
          <cell r="I900" t="str">
            <v>电子通信设备</v>
          </cell>
          <cell r="J900" t="str">
            <v>12</v>
          </cell>
          <cell r="K900" t="str">
            <v>1998-01-01</v>
          </cell>
          <cell r="L900">
            <v>400</v>
          </cell>
          <cell r="M900">
            <v>400</v>
          </cell>
          <cell r="N900">
            <v>0</v>
          </cell>
        </row>
        <row r="901">
          <cell r="C901" t="str">
            <v>44945300B050014</v>
          </cell>
          <cell r="D901" t="str">
            <v>消声器</v>
          </cell>
          <cell r="E901" t="str">
            <v>QPKCA-40/40</v>
          </cell>
        </row>
        <row r="901">
          <cell r="G901" t="str">
            <v>个</v>
          </cell>
          <cell r="H901">
            <v>1</v>
          </cell>
          <cell r="I901" t="str">
            <v>电子通信设备</v>
          </cell>
          <cell r="J901" t="str">
            <v>12</v>
          </cell>
          <cell r="K901" t="str">
            <v>1998-01-01</v>
          </cell>
          <cell r="L901">
            <v>400</v>
          </cell>
          <cell r="M901">
            <v>400</v>
          </cell>
          <cell r="N901">
            <v>0</v>
          </cell>
        </row>
        <row r="902">
          <cell r="C902" t="str">
            <v>44945300B050015</v>
          </cell>
          <cell r="D902" t="str">
            <v>消声器</v>
          </cell>
          <cell r="E902" t="str">
            <v>QPKCA-40/40</v>
          </cell>
        </row>
        <row r="902">
          <cell r="G902" t="str">
            <v>个</v>
          </cell>
          <cell r="H902">
            <v>1</v>
          </cell>
          <cell r="I902" t="str">
            <v>电子通信设备</v>
          </cell>
          <cell r="J902" t="str">
            <v>12</v>
          </cell>
          <cell r="K902" t="str">
            <v>1998-01-01</v>
          </cell>
          <cell r="L902">
            <v>400</v>
          </cell>
          <cell r="M902">
            <v>400</v>
          </cell>
          <cell r="N902">
            <v>0</v>
          </cell>
        </row>
        <row r="903">
          <cell r="C903" t="str">
            <v>44945300B050016</v>
          </cell>
          <cell r="D903" t="str">
            <v>消声器</v>
          </cell>
          <cell r="E903" t="str">
            <v>QPKCA-40/40</v>
          </cell>
        </row>
        <row r="903">
          <cell r="G903" t="str">
            <v>个</v>
          </cell>
          <cell r="H903">
            <v>1</v>
          </cell>
          <cell r="I903" t="str">
            <v>电子通信设备</v>
          </cell>
          <cell r="J903" t="str">
            <v>12</v>
          </cell>
          <cell r="K903" t="str">
            <v>1998-01-01</v>
          </cell>
          <cell r="L903">
            <v>400</v>
          </cell>
          <cell r="M903">
            <v>400</v>
          </cell>
          <cell r="N903">
            <v>0</v>
          </cell>
        </row>
        <row r="904">
          <cell r="C904" t="str">
            <v>44945300B050017</v>
          </cell>
          <cell r="D904" t="str">
            <v>消声器</v>
          </cell>
          <cell r="E904" t="str">
            <v>QPKCA-40/40</v>
          </cell>
        </row>
        <row r="904">
          <cell r="G904" t="str">
            <v>个</v>
          </cell>
          <cell r="H904">
            <v>1</v>
          </cell>
          <cell r="I904" t="str">
            <v>电子通信设备</v>
          </cell>
          <cell r="J904" t="str">
            <v>12</v>
          </cell>
          <cell r="K904" t="str">
            <v>1998-01-01</v>
          </cell>
          <cell r="L904">
            <v>400</v>
          </cell>
          <cell r="M904">
            <v>400</v>
          </cell>
          <cell r="N904">
            <v>0</v>
          </cell>
        </row>
        <row r="905">
          <cell r="C905" t="str">
            <v>44945300B050018</v>
          </cell>
          <cell r="D905" t="str">
            <v>消声器</v>
          </cell>
          <cell r="E905" t="str">
            <v>QPKCA-40/40</v>
          </cell>
        </row>
        <row r="905">
          <cell r="G905" t="str">
            <v>个</v>
          </cell>
          <cell r="H905">
            <v>1</v>
          </cell>
          <cell r="I905" t="str">
            <v>电子通信设备</v>
          </cell>
          <cell r="J905" t="str">
            <v>12</v>
          </cell>
          <cell r="K905" t="str">
            <v>1998-01-01</v>
          </cell>
          <cell r="L905">
            <v>400</v>
          </cell>
          <cell r="M905">
            <v>400</v>
          </cell>
          <cell r="N905">
            <v>0</v>
          </cell>
        </row>
        <row r="906">
          <cell r="C906" t="str">
            <v>44945300B050019</v>
          </cell>
          <cell r="D906" t="str">
            <v>消声器</v>
          </cell>
          <cell r="E906" t="str">
            <v>QPKCA-40/40</v>
          </cell>
        </row>
        <row r="906">
          <cell r="G906" t="str">
            <v>个</v>
          </cell>
          <cell r="H906">
            <v>1</v>
          </cell>
          <cell r="I906" t="str">
            <v>电子通信设备</v>
          </cell>
          <cell r="J906" t="str">
            <v>12</v>
          </cell>
          <cell r="K906" t="str">
            <v>1998-01-01</v>
          </cell>
          <cell r="L906">
            <v>400</v>
          </cell>
          <cell r="M906">
            <v>400</v>
          </cell>
          <cell r="N906">
            <v>0</v>
          </cell>
        </row>
        <row r="907">
          <cell r="C907" t="str">
            <v>44945300B050020</v>
          </cell>
          <cell r="D907" t="str">
            <v>消声器</v>
          </cell>
          <cell r="E907" t="str">
            <v>QPKCA-40/40</v>
          </cell>
        </row>
        <row r="907">
          <cell r="G907" t="str">
            <v>个</v>
          </cell>
          <cell r="H907">
            <v>1</v>
          </cell>
          <cell r="I907" t="str">
            <v>电子通信设备</v>
          </cell>
          <cell r="J907" t="str">
            <v>12</v>
          </cell>
          <cell r="K907" t="str">
            <v>1998-01-01</v>
          </cell>
          <cell r="L907">
            <v>400</v>
          </cell>
          <cell r="M907">
            <v>400</v>
          </cell>
          <cell r="N907">
            <v>0</v>
          </cell>
        </row>
        <row r="908">
          <cell r="C908" t="str">
            <v>44945300B050001</v>
          </cell>
          <cell r="D908" t="str">
            <v>消声器</v>
          </cell>
          <cell r="E908" t="str">
            <v>QPKCA-40/40</v>
          </cell>
        </row>
        <row r="908">
          <cell r="G908" t="str">
            <v>个</v>
          </cell>
          <cell r="H908">
            <v>1</v>
          </cell>
          <cell r="I908" t="str">
            <v>电子通信设备</v>
          </cell>
          <cell r="J908" t="str">
            <v>12</v>
          </cell>
          <cell r="K908" t="str">
            <v>1998-01-01</v>
          </cell>
          <cell r="L908">
            <v>400</v>
          </cell>
          <cell r="M908">
            <v>400</v>
          </cell>
          <cell r="N908">
            <v>0</v>
          </cell>
        </row>
        <row r="909">
          <cell r="C909" t="str">
            <v>44945300B050002</v>
          </cell>
          <cell r="D909" t="str">
            <v>消声器</v>
          </cell>
          <cell r="E909" t="str">
            <v>QPKCA-40/40</v>
          </cell>
        </row>
        <row r="909">
          <cell r="G909" t="str">
            <v>个</v>
          </cell>
          <cell r="H909">
            <v>1</v>
          </cell>
          <cell r="I909" t="str">
            <v>电子通信设备</v>
          </cell>
          <cell r="J909" t="str">
            <v>12</v>
          </cell>
          <cell r="K909" t="str">
            <v>1998-01-01</v>
          </cell>
          <cell r="L909">
            <v>400</v>
          </cell>
          <cell r="M909">
            <v>400</v>
          </cell>
          <cell r="N909">
            <v>0</v>
          </cell>
        </row>
        <row r="910">
          <cell r="C910" t="str">
            <v>44945300B050003</v>
          </cell>
          <cell r="D910" t="str">
            <v>消声器</v>
          </cell>
          <cell r="E910" t="str">
            <v>QPKCA-40/40</v>
          </cell>
        </row>
        <row r="910">
          <cell r="G910" t="str">
            <v>个</v>
          </cell>
          <cell r="H910">
            <v>1</v>
          </cell>
          <cell r="I910" t="str">
            <v>电子通信设备</v>
          </cell>
          <cell r="J910" t="str">
            <v>12</v>
          </cell>
          <cell r="K910" t="str">
            <v>1998-01-01</v>
          </cell>
          <cell r="L910">
            <v>400</v>
          </cell>
          <cell r="M910">
            <v>400</v>
          </cell>
          <cell r="N910">
            <v>0</v>
          </cell>
        </row>
        <row r="911">
          <cell r="C911" t="str">
            <v>44945300B050004</v>
          </cell>
          <cell r="D911" t="str">
            <v>消声器</v>
          </cell>
          <cell r="E911" t="str">
            <v>QPKCA-40/40</v>
          </cell>
        </row>
        <row r="911">
          <cell r="G911" t="str">
            <v>个</v>
          </cell>
          <cell r="H911">
            <v>1</v>
          </cell>
          <cell r="I911" t="str">
            <v>电子通信设备</v>
          </cell>
          <cell r="J911" t="str">
            <v>12</v>
          </cell>
          <cell r="K911" t="str">
            <v>1998-01-01</v>
          </cell>
          <cell r="L911">
            <v>400</v>
          </cell>
          <cell r="M911">
            <v>400</v>
          </cell>
          <cell r="N911">
            <v>0</v>
          </cell>
        </row>
        <row r="912">
          <cell r="C912" t="str">
            <v>44945300B050005</v>
          </cell>
          <cell r="D912" t="str">
            <v>消声器</v>
          </cell>
          <cell r="E912" t="str">
            <v>QPKCA-40/40</v>
          </cell>
        </row>
        <row r="912">
          <cell r="G912" t="str">
            <v>个</v>
          </cell>
          <cell r="H912">
            <v>1</v>
          </cell>
          <cell r="I912" t="str">
            <v>电子通信设备</v>
          </cell>
          <cell r="J912" t="str">
            <v>12</v>
          </cell>
          <cell r="K912" t="str">
            <v>1998-01-01</v>
          </cell>
          <cell r="L912">
            <v>400</v>
          </cell>
          <cell r="M912">
            <v>400</v>
          </cell>
          <cell r="N912">
            <v>0</v>
          </cell>
        </row>
        <row r="913">
          <cell r="C913" t="str">
            <v>44945300B050006</v>
          </cell>
          <cell r="D913" t="str">
            <v>消声器</v>
          </cell>
          <cell r="E913" t="str">
            <v>QPKCA-40/40</v>
          </cell>
        </row>
        <row r="913">
          <cell r="G913" t="str">
            <v>个</v>
          </cell>
          <cell r="H913">
            <v>1</v>
          </cell>
          <cell r="I913" t="str">
            <v>电子通信设备</v>
          </cell>
          <cell r="J913" t="str">
            <v>12</v>
          </cell>
          <cell r="K913" t="str">
            <v>1998-01-01</v>
          </cell>
          <cell r="L913">
            <v>400</v>
          </cell>
          <cell r="M913">
            <v>400</v>
          </cell>
          <cell r="N913">
            <v>0</v>
          </cell>
        </row>
        <row r="914">
          <cell r="C914" t="str">
            <v>48252304B080001</v>
          </cell>
          <cell r="D914" t="str">
            <v>超声波料位计</v>
          </cell>
          <cell r="E914" t="str">
            <v>SON54K</v>
          </cell>
        </row>
        <row r="914">
          <cell r="G914" t="str">
            <v>个</v>
          </cell>
          <cell r="H914">
            <v>1</v>
          </cell>
          <cell r="I914" t="str">
            <v>仪器仪表</v>
          </cell>
          <cell r="J914" t="str">
            <v>20</v>
          </cell>
          <cell r="K914" t="str">
            <v>2003-12-31</v>
          </cell>
          <cell r="L914">
            <v>20000</v>
          </cell>
          <cell r="M914">
            <v>2120</v>
          </cell>
          <cell r="N914">
            <v>17880</v>
          </cell>
        </row>
        <row r="915">
          <cell r="C915" t="str">
            <v>48252304B060001</v>
          </cell>
          <cell r="D915" t="str">
            <v>超声波料位计</v>
          </cell>
          <cell r="E915" t="str">
            <v>SON851K</v>
          </cell>
        </row>
        <row r="915">
          <cell r="G915" t="str">
            <v>个</v>
          </cell>
          <cell r="H915">
            <v>1</v>
          </cell>
          <cell r="I915" t="str">
            <v>仪器仪表</v>
          </cell>
          <cell r="J915" t="str">
            <v>20</v>
          </cell>
          <cell r="K915" t="str">
            <v>2003-12-31</v>
          </cell>
          <cell r="L915">
            <v>10400</v>
          </cell>
          <cell r="M915">
            <v>1102.4</v>
          </cell>
          <cell r="N915">
            <v>9297.6</v>
          </cell>
        </row>
        <row r="916">
          <cell r="C916" t="str">
            <v>44412358B050001</v>
          </cell>
          <cell r="D916" t="str">
            <v>744平煤器</v>
          </cell>
          <cell r="E916" t="str">
            <v>PDX</v>
          </cell>
        </row>
        <row r="916">
          <cell r="G916" t="str">
            <v>个</v>
          </cell>
          <cell r="H916">
            <v>1</v>
          </cell>
          <cell r="I916" t="str">
            <v>仪器仪表</v>
          </cell>
          <cell r="J916" t="str">
            <v>6</v>
          </cell>
          <cell r="K916" t="str">
            <v>1994-01-02</v>
          </cell>
          <cell r="L916">
            <v>600</v>
          </cell>
          <cell r="M916">
            <v>600</v>
          </cell>
          <cell r="N916">
            <v>0</v>
          </cell>
        </row>
        <row r="917">
          <cell r="C917" t="str">
            <v>43922099B020006</v>
          </cell>
          <cell r="D917" t="str">
            <v>电子汽车衡</v>
          </cell>
          <cell r="E917" t="str">
            <v>HCS-20</v>
          </cell>
        </row>
        <row r="917">
          <cell r="G917" t="str">
            <v>个</v>
          </cell>
          <cell r="H917">
            <v>1</v>
          </cell>
          <cell r="I917" t="str">
            <v>仪器仪表</v>
          </cell>
          <cell r="J917" t="str">
            <v>10</v>
          </cell>
          <cell r="K917" t="str">
            <v>2003-02-27</v>
          </cell>
          <cell r="L917">
            <v>35000</v>
          </cell>
          <cell r="M917">
            <v>9596.32</v>
          </cell>
          <cell r="N917">
            <v>25403.68</v>
          </cell>
        </row>
        <row r="918">
          <cell r="C918" t="str">
            <v>43922800B050002</v>
          </cell>
          <cell r="D918" t="str">
            <v>胶带秤</v>
          </cell>
          <cell r="E918" t="str">
            <v>IS-1400核秤</v>
          </cell>
        </row>
        <row r="918">
          <cell r="G918" t="str">
            <v>个</v>
          </cell>
          <cell r="H918">
            <v>1</v>
          </cell>
          <cell r="I918" t="str">
            <v>仪器仪表</v>
          </cell>
          <cell r="J918" t="str">
            <v>10</v>
          </cell>
          <cell r="K918" t="str">
            <v>2003-02-27</v>
          </cell>
          <cell r="L918">
            <v>55000</v>
          </cell>
          <cell r="M918">
            <v>15080</v>
          </cell>
          <cell r="N918">
            <v>39920</v>
          </cell>
        </row>
        <row r="919">
          <cell r="C919" t="str">
            <v>42322601B010001</v>
          </cell>
          <cell r="D919" t="str">
            <v>卧式快装运锅炉</v>
          </cell>
          <cell r="E919" t="str">
            <v>DZLI-07-A</v>
          </cell>
        </row>
        <row r="919">
          <cell r="G919" t="str">
            <v>个</v>
          </cell>
          <cell r="H919">
            <v>1</v>
          </cell>
          <cell r="I919" t="str">
            <v>通用设备</v>
          </cell>
          <cell r="J919" t="str">
            <v>16年</v>
          </cell>
          <cell r="K919" t="str">
            <v>2002-01-02</v>
          </cell>
          <cell r="L919">
            <v>142600</v>
          </cell>
          <cell r="M919">
            <v>39174.7</v>
          </cell>
          <cell r="N919">
            <v>103425.3</v>
          </cell>
        </row>
        <row r="920">
          <cell r="C920" t="str">
            <v>44825209B080001</v>
          </cell>
          <cell r="D920" t="str">
            <v>高效节能无压锅炉</v>
          </cell>
          <cell r="E920" t="str">
            <v>JXG</v>
          </cell>
        </row>
        <row r="920">
          <cell r="G920" t="str">
            <v>个</v>
          </cell>
          <cell r="H920">
            <v>1</v>
          </cell>
          <cell r="I920" t="str">
            <v>通用设备</v>
          </cell>
          <cell r="J920" t="str">
            <v>16年</v>
          </cell>
          <cell r="K920" t="str">
            <v>1993-01-02</v>
          </cell>
          <cell r="L920">
            <v>53300</v>
          </cell>
          <cell r="M920">
            <v>44049.12</v>
          </cell>
          <cell r="N920">
            <v>9250.88</v>
          </cell>
        </row>
        <row r="921">
          <cell r="C921" t="str">
            <v>42322600B010001</v>
          </cell>
          <cell r="D921" t="str">
            <v>组合式燃煤热风炉</v>
          </cell>
          <cell r="E921" t="str">
            <v>ZRJL4/L</v>
          </cell>
        </row>
        <row r="921">
          <cell r="G921" t="str">
            <v>个</v>
          </cell>
          <cell r="H921">
            <v>1</v>
          </cell>
          <cell r="I921" t="str">
            <v>通用设备</v>
          </cell>
          <cell r="J921" t="str">
            <v>16年</v>
          </cell>
          <cell r="K921" t="str">
            <v>2002-01-01</v>
          </cell>
          <cell r="L921">
            <v>230000</v>
          </cell>
          <cell r="M921">
            <v>64792.21</v>
          </cell>
          <cell r="N921">
            <v>165207.79</v>
          </cell>
        </row>
        <row r="922">
          <cell r="C922" t="str">
            <v>42322600B010001</v>
          </cell>
          <cell r="D922" t="str">
            <v>组合式燃煤热风炉</v>
          </cell>
          <cell r="E922" t="str">
            <v>ZRJL4/L</v>
          </cell>
        </row>
        <row r="922">
          <cell r="G922" t="str">
            <v>个</v>
          </cell>
          <cell r="H922">
            <v>1</v>
          </cell>
          <cell r="I922" t="str">
            <v>通用设备</v>
          </cell>
          <cell r="J922" t="str">
            <v>16年</v>
          </cell>
          <cell r="K922" t="str">
            <v>2002-01-01</v>
          </cell>
          <cell r="L922">
            <v>230000</v>
          </cell>
          <cell r="M922">
            <v>64792.21</v>
          </cell>
          <cell r="N922">
            <v>165207.79</v>
          </cell>
        </row>
        <row r="923">
          <cell r="C923" t="str">
            <v>44216799B050001</v>
          </cell>
          <cell r="D923" t="str">
            <v>乳化液处理机</v>
          </cell>
          <cell r="E923" t="str">
            <v>RHY-4</v>
          </cell>
        </row>
        <row r="923">
          <cell r="G923" t="str">
            <v>个</v>
          </cell>
          <cell r="H923">
            <v>1</v>
          </cell>
          <cell r="I923" t="str">
            <v>通用设备</v>
          </cell>
          <cell r="J923" t="str">
            <v>13年</v>
          </cell>
          <cell r="K923" t="str">
            <v>2002-01-02</v>
          </cell>
          <cell r="L923">
            <v>130000</v>
          </cell>
          <cell r="M923">
            <v>48524.01</v>
          </cell>
          <cell r="N923">
            <v>81475.99</v>
          </cell>
        </row>
        <row r="924">
          <cell r="C924" t="str">
            <v>44217013B020003</v>
          </cell>
          <cell r="D924" t="str">
            <v>立式压力机</v>
          </cell>
          <cell r="E924" t="str">
            <v>100(T)</v>
          </cell>
        </row>
        <row r="924">
          <cell r="G924" t="str">
            <v>个</v>
          </cell>
          <cell r="H924">
            <v>1</v>
          </cell>
          <cell r="I924" t="str">
            <v>通用设备</v>
          </cell>
          <cell r="J924" t="str">
            <v>13年</v>
          </cell>
          <cell r="K924" t="str">
            <v>1993-10-31</v>
          </cell>
          <cell r="L924">
            <v>58900</v>
          </cell>
          <cell r="M924">
            <v>54327.58</v>
          </cell>
          <cell r="N924">
            <v>4572.42</v>
          </cell>
        </row>
        <row r="925">
          <cell r="C925" t="str">
            <v>44216799B090001</v>
          </cell>
          <cell r="D925" t="str">
            <v>电机旧线圈拆装机</v>
          </cell>
          <cell r="E925" t="str">
            <v>JLC-1-3</v>
          </cell>
        </row>
        <row r="925">
          <cell r="G925" t="str">
            <v>个</v>
          </cell>
          <cell r="H925">
            <v>1</v>
          </cell>
          <cell r="I925" t="str">
            <v>通用设备</v>
          </cell>
          <cell r="J925" t="str">
            <v>13年</v>
          </cell>
          <cell r="K925" t="str">
            <v>1999-01-19</v>
          </cell>
          <cell r="L925">
            <v>40000</v>
          </cell>
          <cell r="M925">
            <v>21119</v>
          </cell>
          <cell r="N925">
            <v>18881</v>
          </cell>
        </row>
        <row r="926">
          <cell r="C926" t="str">
            <v>44217080B030001</v>
          </cell>
          <cell r="D926" t="str">
            <v>拆柱机</v>
          </cell>
        </row>
        <row r="926">
          <cell r="G926" t="str">
            <v>个</v>
          </cell>
          <cell r="H926">
            <v>1</v>
          </cell>
          <cell r="I926" t="str">
            <v>通用设备</v>
          </cell>
          <cell r="J926" t="str">
            <v>13年</v>
          </cell>
          <cell r="K926" t="str">
            <v>2002-01-02</v>
          </cell>
          <cell r="L926">
            <v>18000</v>
          </cell>
          <cell r="M926">
            <v>5483.4</v>
          </cell>
          <cell r="N926">
            <v>12516.6</v>
          </cell>
        </row>
        <row r="927">
          <cell r="C927" t="str">
            <v>44217080B090001</v>
          </cell>
          <cell r="D927" t="str">
            <v>切管剥皮机</v>
          </cell>
          <cell r="E927" t="str">
            <v>QBS2-SY</v>
          </cell>
        </row>
        <row r="927">
          <cell r="G927" t="str">
            <v>个</v>
          </cell>
          <cell r="H927">
            <v>1</v>
          </cell>
          <cell r="I927" t="str">
            <v>通用设备</v>
          </cell>
          <cell r="J927" t="str">
            <v>13年</v>
          </cell>
          <cell r="K927" t="str">
            <v>1993-03-30</v>
          </cell>
          <cell r="L927">
            <v>20000</v>
          </cell>
          <cell r="M927">
            <v>19400</v>
          </cell>
          <cell r="N927">
            <v>600</v>
          </cell>
        </row>
        <row r="928">
          <cell r="C928" t="str">
            <v>44217080B100001</v>
          </cell>
          <cell r="D928" t="str">
            <v>锁管机</v>
          </cell>
          <cell r="E928" t="str">
            <v>SG-6/32-SY</v>
          </cell>
        </row>
        <row r="928">
          <cell r="G928" t="str">
            <v>个</v>
          </cell>
          <cell r="H928">
            <v>1</v>
          </cell>
          <cell r="I928" t="str">
            <v>通用设备</v>
          </cell>
          <cell r="J928" t="str">
            <v>13年</v>
          </cell>
          <cell r="K928" t="str">
            <v>2002-01-02</v>
          </cell>
          <cell r="L928">
            <v>10800</v>
          </cell>
          <cell r="M928">
            <v>4031.1</v>
          </cell>
          <cell r="N928">
            <v>6768.9</v>
          </cell>
        </row>
        <row r="929">
          <cell r="C929" t="str">
            <v>44241200B020001</v>
          </cell>
          <cell r="D929" t="str">
            <v>电焊机</v>
          </cell>
          <cell r="E929" t="str">
            <v>EX400直流</v>
          </cell>
        </row>
        <row r="929">
          <cell r="G929" t="str">
            <v>个</v>
          </cell>
          <cell r="H929">
            <v>1</v>
          </cell>
          <cell r="I929" t="str">
            <v>通用设备</v>
          </cell>
          <cell r="J929" t="str">
            <v>13年</v>
          </cell>
          <cell r="K929" t="str">
            <v>2000-12-02</v>
          </cell>
          <cell r="L929">
            <v>10000</v>
          </cell>
          <cell r="M929">
            <v>4734.25</v>
          </cell>
          <cell r="N929">
            <v>5265.75</v>
          </cell>
        </row>
        <row r="930">
          <cell r="D930" t="str">
            <v>二氧化碳保护焊机</v>
          </cell>
          <cell r="E930" t="str">
            <v>NEC350</v>
          </cell>
        </row>
        <row r="930">
          <cell r="G930" t="str">
            <v>个</v>
          </cell>
          <cell r="H930">
            <v>1</v>
          </cell>
          <cell r="I930" t="str">
            <v>通用设备</v>
          </cell>
          <cell r="J930" t="str">
            <v>21年</v>
          </cell>
          <cell r="K930" t="str">
            <v>2004-12-31</v>
          </cell>
          <cell r="L930">
            <v>10807</v>
          </cell>
          <cell r="M930">
            <v>739.26</v>
          </cell>
          <cell r="N930">
            <v>10067.74</v>
          </cell>
        </row>
        <row r="931">
          <cell r="C931" t="str">
            <v>44232053B050002</v>
          </cell>
          <cell r="D931" t="str">
            <v>砂轮机</v>
          </cell>
          <cell r="E931" t="str">
            <v>M3030</v>
          </cell>
        </row>
        <row r="931">
          <cell r="G931" t="str">
            <v>个</v>
          </cell>
          <cell r="H931">
            <v>1</v>
          </cell>
          <cell r="I931" t="str">
            <v>通用设备</v>
          </cell>
          <cell r="J931" t="str">
            <v>13年</v>
          </cell>
          <cell r="K931" t="str">
            <v>2002-01-02</v>
          </cell>
          <cell r="L931">
            <v>2000</v>
          </cell>
          <cell r="M931">
            <v>609.6</v>
          </cell>
          <cell r="N931">
            <v>1390.4</v>
          </cell>
        </row>
        <row r="932">
          <cell r="C932" t="str">
            <v>44232053B050002</v>
          </cell>
          <cell r="D932" t="str">
            <v>砂轮机</v>
          </cell>
          <cell r="E932" t="str">
            <v>MC3030</v>
          </cell>
        </row>
        <row r="932">
          <cell r="G932" t="str">
            <v>个</v>
          </cell>
          <cell r="H932">
            <v>1</v>
          </cell>
          <cell r="I932" t="str">
            <v>通用设备</v>
          </cell>
          <cell r="J932" t="str">
            <v>13年</v>
          </cell>
          <cell r="K932" t="str">
            <v>1999-01-02</v>
          </cell>
          <cell r="L932">
            <v>4000</v>
          </cell>
          <cell r="M932">
            <v>1967.49</v>
          </cell>
          <cell r="N932">
            <v>2032.51</v>
          </cell>
        </row>
        <row r="933">
          <cell r="C933" t="str">
            <v>43521016B380001</v>
          </cell>
          <cell r="D933" t="str">
            <v>电动单梁起重机</v>
          </cell>
          <cell r="E933" t="str">
            <v>LD-A  3T</v>
          </cell>
        </row>
        <row r="933">
          <cell r="G933" t="str">
            <v>个</v>
          </cell>
          <cell r="H933">
            <v>1</v>
          </cell>
          <cell r="I933" t="str">
            <v>通用设备</v>
          </cell>
          <cell r="J933" t="str">
            <v>18年</v>
          </cell>
          <cell r="K933" t="str">
            <v>1989-11-01</v>
          </cell>
          <cell r="L933">
            <v>33000</v>
          </cell>
          <cell r="M933">
            <v>27342.56</v>
          </cell>
          <cell r="N933">
            <v>5657.44</v>
          </cell>
        </row>
        <row r="934">
          <cell r="C934" t="str">
            <v>43551029B400001</v>
          </cell>
          <cell r="D934" t="str">
            <v>701胶带机</v>
          </cell>
          <cell r="E934" t="str">
            <v>JBK85</v>
          </cell>
        </row>
        <row r="934">
          <cell r="G934" t="str">
            <v>个</v>
          </cell>
          <cell r="H934">
            <v>1</v>
          </cell>
          <cell r="I934" t="str">
            <v>通用设备</v>
          </cell>
          <cell r="J934" t="str">
            <v>20年</v>
          </cell>
          <cell r="K934" t="str">
            <v>2002-01-02</v>
          </cell>
          <cell r="L934">
            <v>244000</v>
          </cell>
          <cell r="M934">
            <v>67669</v>
          </cell>
          <cell r="N934">
            <v>176331</v>
          </cell>
        </row>
        <row r="935">
          <cell r="C935" t="str">
            <v>43552015B020001</v>
          </cell>
          <cell r="D935" t="str">
            <v>顺槽转载机</v>
          </cell>
          <cell r="E935" t="str">
            <v>SZZ-1200/250</v>
          </cell>
        </row>
        <row r="935">
          <cell r="G935" t="str">
            <v>个</v>
          </cell>
          <cell r="H935">
            <v>1</v>
          </cell>
          <cell r="I935" t="str">
            <v>通用设备</v>
          </cell>
          <cell r="J935" t="str">
            <v>10年</v>
          </cell>
          <cell r="K935" t="str">
            <v>2003-10-31</v>
          </cell>
          <cell r="L935">
            <v>1005000</v>
          </cell>
          <cell r="M935">
            <v>260369</v>
          </cell>
          <cell r="N935">
            <v>744631</v>
          </cell>
        </row>
        <row r="936">
          <cell r="C936" t="str">
            <v>44441055B040001</v>
          </cell>
          <cell r="D936" t="str">
            <v>顺槽转载机</v>
          </cell>
          <cell r="E936" t="str">
            <v>PLM-3500</v>
          </cell>
        </row>
        <row r="936">
          <cell r="G936" t="str">
            <v>个</v>
          </cell>
          <cell r="H936">
            <v>1</v>
          </cell>
          <cell r="I936" t="str">
            <v>通用设备</v>
          </cell>
          <cell r="J936" t="str">
            <v>10年</v>
          </cell>
          <cell r="K936" t="str">
            <v>2003-10-31</v>
          </cell>
          <cell r="L936">
            <v>431000</v>
          </cell>
          <cell r="M936">
            <v>111660.6</v>
          </cell>
          <cell r="N936">
            <v>319339.4</v>
          </cell>
        </row>
        <row r="937">
          <cell r="C937" t="str">
            <v>43552014B350001</v>
          </cell>
          <cell r="D937" t="str">
            <v>刮板机</v>
          </cell>
          <cell r="E937" t="str">
            <v>SGZ1000/2*525</v>
          </cell>
        </row>
        <row r="937">
          <cell r="G937" t="str">
            <v>个</v>
          </cell>
          <cell r="H937">
            <v>1</v>
          </cell>
          <cell r="I937" t="str">
            <v>通用设备</v>
          </cell>
          <cell r="J937" t="str">
            <v>10年</v>
          </cell>
          <cell r="K937" t="str">
            <v>2003-04-29</v>
          </cell>
          <cell r="L937">
            <v>5568900</v>
          </cell>
          <cell r="M937">
            <v>1721714</v>
          </cell>
          <cell r="N937">
            <v>3847186</v>
          </cell>
        </row>
        <row r="938">
          <cell r="C938" t="str">
            <v>43552014B120001</v>
          </cell>
          <cell r="D938" t="str">
            <v>刮板运输机</v>
          </cell>
          <cell r="E938" t="str">
            <v>SGB-620/55</v>
          </cell>
        </row>
        <row r="938">
          <cell r="G938" t="str">
            <v>个</v>
          </cell>
          <cell r="H938">
            <v>1</v>
          </cell>
          <cell r="I938" t="str">
            <v>通用设备</v>
          </cell>
          <cell r="J938" t="str">
            <v>20年</v>
          </cell>
          <cell r="K938" t="str">
            <v>1993-06-30</v>
          </cell>
          <cell r="L938">
            <v>101700</v>
          </cell>
          <cell r="M938">
            <v>93403.5</v>
          </cell>
          <cell r="N938">
            <v>8296.5</v>
          </cell>
        </row>
        <row r="939">
          <cell r="C939" t="str">
            <v>43552015B010001</v>
          </cell>
          <cell r="D939" t="str">
            <v>转载机</v>
          </cell>
          <cell r="E939" t="str">
            <v>SGZ-764/160</v>
          </cell>
        </row>
        <row r="939">
          <cell r="G939" t="str">
            <v>个</v>
          </cell>
          <cell r="H939">
            <v>1</v>
          </cell>
          <cell r="I939" t="str">
            <v>通用设备</v>
          </cell>
          <cell r="J939" t="str">
            <v>10年</v>
          </cell>
          <cell r="K939" t="str">
            <v>1999-12-31</v>
          </cell>
          <cell r="L939">
            <v>340300</v>
          </cell>
          <cell r="M939">
            <v>216995.5</v>
          </cell>
          <cell r="N939">
            <v>123304.5</v>
          </cell>
        </row>
        <row r="940">
          <cell r="C940" t="str">
            <v>43552017B050007</v>
          </cell>
          <cell r="D940" t="str">
            <v>铸石刮板机</v>
          </cell>
          <cell r="E940" t="str">
            <v>XGZ-14</v>
          </cell>
        </row>
        <row r="940">
          <cell r="G940" t="str">
            <v>个</v>
          </cell>
          <cell r="H940">
            <v>1</v>
          </cell>
          <cell r="I940" t="str">
            <v>通用设备</v>
          </cell>
          <cell r="J940" t="str">
            <v>20年</v>
          </cell>
          <cell r="K940" t="str">
            <v>2002-01-02</v>
          </cell>
          <cell r="L940">
            <v>200000</v>
          </cell>
          <cell r="M940">
            <v>61195.41</v>
          </cell>
          <cell r="N940">
            <v>138804.59</v>
          </cell>
        </row>
        <row r="941">
          <cell r="C941" t="str">
            <v>43556351BA10001</v>
          </cell>
          <cell r="D941" t="str">
            <v>振动给煤机</v>
          </cell>
          <cell r="E941" t="str">
            <v>XZG-7</v>
          </cell>
        </row>
        <row r="941">
          <cell r="G941" t="str">
            <v>个</v>
          </cell>
          <cell r="H941">
            <v>1</v>
          </cell>
          <cell r="I941" t="str">
            <v>通用设备</v>
          </cell>
          <cell r="J941" t="str">
            <v>15年</v>
          </cell>
          <cell r="K941" t="str">
            <v>1995-07-26</v>
          </cell>
          <cell r="L941">
            <v>25900</v>
          </cell>
          <cell r="M941">
            <v>20835.26</v>
          </cell>
          <cell r="N941">
            <v>5064.74</v>
          </cell>
        </row>
        <row r="942">
          <cell r="C942" t="str">
            <v>43556351BA10002</v>
          </cell>
          <cell r="D942" t="str">
            <v>振动给煤机</v>
          </cell>
          <cell r="E942" t="str">
            <v>XZG-7</v>
          </cell>
        </row>
        <row r="942">
          <cell r="G942" t="str">
            <v>个</v>
          </cell>
          <cell r="H942">
            <v>1</v>
          </cell>
          <cell r="I942" t="str">
            <v>通用设备</v>
          </cell>
          <cell r="J942" t="str">
            <v>15年</v>
          </cell>
          <cell r="K942" t="str">
            <v>1995-07-26</v>
          </cell>
          <cell r="L942">
            <v>25900</v>
          </cell>
          <cell r="M942">
            <v>20835.26</v>
          </cell>
          <cell r="N942">
            <v>5064.74</v>
          </cell>
        </row>
        <row r="943">
          <cell r="C943" t="str">
            <v>43556351BA10003</v>
          </cell>
          <cell r="D943" t="str">
            <v>振动给煤机</v>
          </cell>
          <cell r="E943" t="str">
            <v>XZG-7</v>
          </cell>
        </row>
        <row r="943">
          <cell r="G943" t="str">
            <v>个</v>
          </cell>
          <cell r="H943">
            <v>1</v>
          </cell>
          <cell r="I943" t="str">
            <v>通用设备</v>
          </cell>
          <cell r="J943" t="str">
            <v>15年</v>
          </cell>
          <cell r="K943" t="str">
            <v>1995-07-26</v>
          </cell>
          <cell r="L943">
            <v>25900</v>
          </cell>
          <cell r="M943">
            <v>20835.26</v>
          </cell>
          <cell r="N943">
            <v>5064.74</v>
          </cell>
        </row>
        <row r="944">
          <cell r="C944" t="str">
            <v>43556351BA10004</v>
          </cell>
          <cell r="D944" t="str">
            <v>振动给煤机</v>
          </cell>
          <cell r="E944" t="str">
            <v>XZG-7</v>
          </cell>
        </row>
        <row r="944">
          <cell r="G944" t="str">
            <v>个</v>
          </cell>
          <cell r="H944">
            <v>1</v>
          </cell>
          <cell r="I944" t="str">
            <v>通用设备</v>
          </cell>
          <cell r="J944" t="str">
            <v>15年</v>
          </cell>
          <cell r="K944" t="str">
            <v>1995-07-26</v>
          </cell>
          <cell r="L944">
            <v>25900</v>
          </cell>
          <cell r="M944">
            <v>20835.26</v>
          </cell>
          <cell r="N944">
            <v>5064.74</v>
          </cell>
        </row>
        <row r="945">
          <cell r="C945" t="str">
            <v>43556351BA10005</v>
          </cell>
          <cell r="D945" t="str">
            <v>振动给煤机</v>
          </cell>
          <cell r="E945" t="str">
            <v>XZG-7</v>
          </cell>
        </row>
        <row r="945">
          <cell r="G945" t="str">
            <v>个</v>
          </cell>
          <cell r="H945">
            <v>1</v>
          </cell>
          <cell r="I945" t="str">
            <v>通用设备</v>
          </cell>
          <cell r="J945" t="str">
            <v>15年</v>
          </cell>
          <cell r="K945" t="str">
            <v>1995-07-26</v>
          </cell>
          <cell r="L945">
            <v>25900</v>
          </cell>
          <cell r="M945">
            <v>20835.26</v>
          </cell>
          <cell r="N945">
            <v>5064.74</v>
          </cell>
        </row>
        <row r="946">
          <cell r="C946" t="str">
            <v>43556351BA10006</v>
          </cell>
          <cell r="D946" t="str">
            <v>振动给煤机</v>
          </cell>
          <cell r="E946" t="str">
            <v>XZG-7</v>
          </cell>
        </row>
        <row r="946">
          <cell r="G946" t="str">
            <v>个</v>
          </cell>
          <cell r="H946">
            <v>1</v>
          </cell>
          <cell r="I946" t="str">
            <v>通用设备</v>
          </cell>
          <cell r="J946" t="str">
            <v>15年</v>
          </cell>
          <cell r="K946" t="str">
            <v>1995-07-26</v>
          </cell>
          <cell r="L946">
            <v>25900</v>
          </cell>
          <cell r="M946">
            <v>20835.26</v>
          </cell>
          <cell r="N946">
            <v>5064.74</v>
          </cell>
        </row>
        <row r="947">
          <cell r="C947" t="str">
            <v>43556351BA10007</v>
          </cell>
          <cell r="D947" t="str">
            <v>振动给煤机</v>
          </cell>
          <cell r="E947" t="str">
            <v>XZG-7</v>
          </cell>
        </row>
        <row r="947">
          <cell r="G947" t="str">
            <v>个</v>
          </cell>
          <cell r="H947">
            <v>1</v>
          </cell>
          <cell r="I947" t="str">
            <v>通用设备</v>
          </cell>
          <cell r="J947" t="str">
            <v>15年</v>
          </cell>
          <cell r="K947" t="str">
            <v>1995-07-26</v>
          </cell>
          <cell r="L947">
            <v>25900</v>
          </cell>
          <cell r="M947">
            <v>20835.26</v>
          </cell>
          <cell r="N947">
            <v>5064.74</v>
          </cell>
        </row>
        <row r="948">
          <cell r="C948" t="str">
            <v>43556351BA10008</v>
          </cell>
          <cell r="D948" t="str">
            <v>振动给煤机</v>
          </cell>
          <cell r="E948" t="str">
            <v>XZG-7</v>
          </cell>
        </row>
        <row r="948">
          <cell r="G948" t="str">
            <v>个</v>
          </cell>
          <cell r="H948">
            <v>1</v>
          </cell>
          <cell r="I948" t="str">
            <v>通用设备</v>
          </cell>
          <cell r="J948" t="str">
            <v>15年</v>
          </cell>
          <cell r="K948" t="str">
            <v>1995-07-26</v>
          </cell>
          <cell r="L948">
            <v>25900</v>
          </cell>
          <cell r="M948">
            <v>20835.26</v>
          </cell>
          <cell r="N948">
            <v>5064.74</v>
          </cell>
        </row>
        <row r="949">
          <cell r="C949" t="str">
            <v>43556351BA10009</v>
          </cell>
          <cell r="D949" t="str">
            <v>振动给煤机</v>
          </cell>
          <cell r="E949" t="str">
            <v>XZG-7</v>
          </cell>
        </row>
        <row r="949">
          <cell r="G949" t="str">
            <v>个</v>
          </cell>
          <cell r="H949">
            <v>1</v>
          </cell>
          <cell r="I949" t="str">
            <v>通用设备</v>
          </cell>
          <cell r="J949" t="str">
            <v>15年</v>
          </cell>
          <cell r="K949" t="str">
            <v>1995-07-26</v>
          </cell>
          <cell r="L949">
            <v>25900</v>
          </cell>
          <cell r="M949">
            <v>20835.26</v>
          </cell>
          <cell r="N949">
            <v>5064.74</v>
          </cell>
        </row>
        <row r="950">
          <cell r="C950" t="str">
            <v>43556351BA10010</v>
          </cell>
          <cell r="D950" t="str">
            <v>振动给煤机</v>
          </cell>
          <cell r="E950" t="str">
            <v>XZG-7</v>
          </cell>
        </row>
        <row r="950">
          <cell r="G950" t="str">
            <v>个</v>
          </cell>
          <cell r="H950">
            <v>1</v>
          </cell>
          <cell r="I950" t="str">
            <v>通用设备</v>
          </cell>
          <cell r="J950" t="str">
            <v>15年</v>
          </cell>
          <cell r="K950" t="str">
            <v>1995-07-26</v>
          </cell>
          <cell r="L950">
            <v>25900</v>
          </cell>
          <cell r="M950">
            <v>20835.26</v>
          </cell>
          <cell r="N950">
            <v>5064.74</v>
          </cell>
        </row>
        <row r="951">
          <cell r="C951" t="str">
            <v>43556351BA10011</v>
          </cell>
          <cell r="D951" t="str">
            <v>振动给煤机</v>
          </cell>
          <cell r="E951" t="str">
            <v>XZG-7</v>
          </cell>
        </row>
        <row r="951">
          <cell r="G951" t="str">
            <v>个</v>
          </cell>
          <cell r="H951">
            <v>1</v>
          </cell>
          <cell r="I951" t="str">
            <v>通用设备</v>
          </cell>
          <cell r="J951" t="str">
            <v>15年</v>
          </cell>
          <cell r="K951" t="str">
            <v>1995-07-26</v>
          </cell>
          <cell r="L951">
            <v>25900</v>
          </cell>
          <cell r="M951">
            <v>20835.26</v>
          </cell>
          <cell r="N951">
            <v>5064.74</v>
          </cell>
        </row>
        <row r="952">
          <cell r="C952" t="str">
            <v>43556351BA10012</v>
          </cell>
          <cell r="D952" t="str">
            <v>振动给煤机</v>
          </cell>
          <cell r="E952" t="str">
            <v>XZG-7</v>
          </cell>
        </row>
        <row r="952">
          <cell r="G952" t="str">
            <v>个</v>
          </cell>
          <cell r="H952">
            <v>1</v>
          </cell>
          <cell r="I952" t="str">
            <v>通用设备</v>
          </cell>
          <cell r="J952" t="str">
            <v>15年</v>
          </cell>
          <cell r="K952" t="str">
            <v>1995-07-26</v>
          </cell>
          <cell r="L952">
            <v>25900</v>
          </cell>
          <cell r="M952">
            <v>20835.26</v>
          </cell>
          <cell r="N952">
            <v>5064.74</v>
          </cell>
        </row>
        <row r="953">
          <cell r="C953" t="str">
            <v>43556351BA10013</v>
          </cell>
          <cell r="D953" t="str">
            <v>振动给煤机</v>
          </cell>
          <cell r="E953" t="str">
            <v>XZG-7</v>
          </cell>
        </row>
        <row r="953">
          <cell r="G953" t="str">
            <v>个</v>
          </cell>
          <cell r="H953">
            <v>1</v>
          </cell>
          <cell r="I953" t="str">
            <v>通用设备</v>
          </cell>
          <cell r="J953" t="str">
            <v>15年</v>
          </cell>
          <cell r="K953" t="str">
            <v>1995-07-26</v>
          </cell>
          <cell r="L953">
            <v>25900</v>
          </cell>
          <cell r="M953">
            <v>20835.26</v>
          </cell>
          <cell r="N953">
            <v>5064.74</v>
          </cell>
        </row>
        <row r="954">
          <cell r="C954" t="str">
            <v>43556351BA10014</v>
          </cell>
          <cell r="D954" t="str">
            <v>振动给煤机</v>
          </cell>
          <cell r="E954" t="str">
            <v>XZG-7</v>
          </cell>
        </row>
        <row r="954">
          <cell r="G954" t="str">
            <v>个</v>
          </cell>
          <cell r="H954">
            <v>1</v>
          </cell>
          <cell r="I954" t="str">
            <v>通用设备</v>
          </cell>
          <cell r="J954" t="str">
            <v>15年</v>
          </cell>
          <cell r="K954" t="str">
            <v>1995-07-26</v>
          </cell>
          <cell r="L954">
            <v>25900</v>
          </cell>
          <cell r="M954">
            <v>20835.26</v>
          </cell>
          <cell r="N954">
            <v>5064.74</v>
          </cell>
        </row>
        <row r="955">
          <cell r="C955" t="str">
            <v>43556351BA10015</v>
          </cell>
          <cell r="D955" t="str">
            <v>振动给煤机</v>
          </cell>
          <cell r="E955" t="str">
            <v>XZG-7</v>
          </cell>
        </row>
        <row r="955">
          <cell r="G955" t="str">
            <v>个</v>
          </cell>
          <cell r="H955">
            <v>1</v>
          </cell>
          <cell r="I955" t="str">
            <v>通用设备</v>
          </cell>
          <cell r="J955" t="str">
            <v>15年</v>
          </cell>
          <cell r="K955" t="str">
            <v>1995-07-26</v>
          </cell>
          <cell r="L955">
            <v>25900</v>
          </cell>
          <cell r="M955">
            <v>20835.26</v>
          </cell>
          <cell r="N955">
            <v>5064.74</v>
          </cell>
        </row>
        <row r="956">
          <cell r="C956" t="str">
            <v>43556351BA10016</v>
          </cell>
          <cell r="D956" t="str">
            <v>振动给煤机</v>
          </cell>
          <cell r="E956" t="str">
            <v>XZG-7</v>
          </cell>
        </row>
        <row r="956">
          <cell r="G956" t="str">
            <v>个</v>
          </cell>
          <cell r="H956">
            <v>1</v>
          </cell>
          <cell r="I956" t="str">
            <v>通用设备</v>
          </cell>
          <cell r="J956" t="str">
            <v>15年</v>
          </cell>
          <cell r="K956" t="str">
            <v>1995-07-26</v>
          </cell>
          <cell r="L956">
            <v>25900</v>
          </cell>
          <cell r="M956">
            <v>20835.26</v>
          </cell>
          <cell r="N956">
            <v>5064.74</v>
          </cell>
        </row>
        <row r="957">
          <cell r="C957" t="str">
            <v>43556351BA10017</v>
          </cell>
          <cell r="D957" t="str">
            <v>振动给煤机</v>
          </cell>
          <cell r="E957" t="str">
            <v>XZG-7</v>
          </cell>
        </row>
        <row r="957">
          <cell r="G957" t="str">
            <v>个</v>
          </cell>
          <cell r="H957">
            <v>1</v>
          </cell>
          <cell r="I957" t="str">
            <v>通用设备</v>
          </cell>
          <cell r="J957" t="str">
            <v>15年</v>
          </cell>
          <cell r="K957" t="str">
            <v>1995-07-26</v>
          </cell>
          <cell r="L957">
            <v>25900</v>
          </cell>
          <cell r="M957">
            <v>20835.26</v>
          </cell>
          <cell r="N957">
            <v>5064.74</v>
          </cell>
        </row>
        <row r="958">
          <cell r="C958" t="str">
            <v>43556351BA10018</v>
          </cell>
          <cell r="D958" t="str">
            <v>振动给煤机</v>
          </cell>
          <cell r="E958" t="str">
            <v>XZG-7</v>
          </cell>
        </row>
        <row r="958">
          <cell r="G958" t="str">
            <v>个</v>
          </cell>
          <cell r="H958">
            <v>1</v>
          </cell>
          <cell r="I958" t="str">
            <v>通用设备</v>
          </cell>
          <cell r="J958" t="str">
            <v>15年</v>
          </cell>
          <cell r="K958" t="str">
            <v>1995-07-26</v>
          </cell>
          <cell r="L958">
            <v>25900</v>
          </cell>
          <cell r="M958">
            <v>20835.26</v>
          </cell>
          <cell r="N958">
            <v>5064.74</v>
          </cell>
        </row>
        <row r="959">
          <cell r="C959" t="str">
            <v>43556351BA10019</v>
          </cell>
          <cell r="D959" t="str">
            <v>振动给煤机</v>
          </cell>
          <cell r="E959" t="str">
            <v>XZG-7</v>
          </cell>
        </row>
        <row r="959">
          <cell r="G959" t="str">
            <v>个</v>
          </cell>
          <cell r="H959">
            <v>1</v>
          </cell>
          <cell r="I959" t="str">
            <v>通用设备</v>
          </cell>
          <cell r="J959" t="str">
            <v>15年</v>
          </cell>
          <cell r="K959" t="str">
            <v>1995-07-26</v>
          </cell>
          <cell r="L959">
            <v>25900</v>
          </cell>
          <cell r="M959">
            <v>20835.26</v>
          </cell>
          <cell r="N959">
            <v>5064.74</v>
          </cell>
        </row>
        <row r="960">
          <cell r="C960" t="str">
            <v>43556351BA10020</v>
          </cell>
          <cell r="D960" t="str">
            <v>振动给煤机</v>
          </cell>
          <cell r="E960" t="str">
            <v>XZG-7</v>
          </cell>
        </row>
        <row r="960">
          <cell r="G960" t="str">
            <v>个</v>
          </cell>
          <cell r="H960">
            <v>1</v>
          </cell>
          <cell r="I960" t="str">
            <v>通用设备</v>
          </cell>
          <cell r="J960" t="str">
            <v>15年</v>
          </cell>
          <cell r="K960" t="str">
            <v>1995-07-26</v>
          </cell>
          <cell r="L960">
            <v>25900</v>
          </cell>
          <cell r="M960">
            <v>20835.26</v>
          </cell>
          <cell r="N960">
            <v>5064.74</v>
          </cell>
        </row>
        <row r="961">
          <cell r="C961" t="str">
            <v>43556351BA10021</v>
          </cell>
          <cell r="D961" t="str">
            <v>振动给煤机</v>
          </cell>
          <cell r="E961" t="str">
            <v>XZG-7</v>
          </cell>
        </row>
        <row r="961">
          <cell r="G961" t="str">
            <v>个</v>
          </cell>
          <cell r="H961">
            <v>1</v>
          </cell>
          <cell r="I961" t="str">
            <v>通用设备</v>
          </cell>
          <cell r="J961" t="str">
            <v>15年</v>
          </cell>
          <cell r="K961" t="str">
            <v>1995-07-26</v>
          </cell>
          <cell r="L961">
            <v>25900</v>
          </cell>
          <cell r="M961">
            <v>20835.26</v>
          </cell>
          <cell r="N961">
            <v>5064.74</v>
          </cell>
        </row>
        <row r="962">
          <cell r="C962" t="str">
            <v>43556351BA10022</v>
          </cell>
          <cell r="D962" t="str">
            <v>振动给煤机</v>
          </cell>
          <cell r="E962" t="str">
            <v>XZG-7</v>
          </cell>
        </row>
        <row r="962">
          <cell r="G962" t="str">
            <v>个</v>
          </cell>
          <cell r="H962">
            <v>1</v>
          </cell>
          <cell r="I962" t="str">
            <v>通用设备</v>
          </cell>
          <cell r="J962" t="str">
            <v>15年</v>
          </cell>
          <cell r="K962" t="str">
            <v>1995-07-26</v>
          </cell>
          <cell r="L962">
            <v>25900</v>
          </cell>
          <cell r="M962">
            <v>20835.26</v>
          </cell>
          <cell r="N962">
            <v>5064.74</v>
          </cell>
        </row>
        <row r="963">
          <cell r="C963" t="str">
            <v>43556351BA10023</v>
          </cell>
          <cell r="D963" t="str">
            <v>振动给煤机</v>
          </cell>
          <cell r="E963" t="str">
            <v>XZG-7</v>
          </cell>
        </row>
        <row r="963">
          <cell r="G963" t="str">
            <v>个</v>
          </cell>
          <cell r="H963">
            <v>1</v>
          </cell>
          <cell r="I963" t="str">
            <v>通用设备</v>
          </cell>
          <cell r="J963" t="str">
            <v>15年</v>
          </cell>
          <cell r="K963" t="str">
            <v>1995-07-26</v>
          </cell>
          <cell r="L963">
            <v>25900</v>
          </cell>
          <cell r="M963">
            <v>20835.26</v>
          </cell>
          <cell r="N963">
            <v>5064.74</v>
          </cell>
        </row>
        <row r="964">
          <cell r="C964" t="str">
            <v>43556351BA10024</v>
          </cell>
          <cell r="D964" t="str">
            <v>振动给煤机</v>
          </cell>
          <cell r="E964" t="str">
            <v>XZG-7</v>
          </cell>
        </row>
        <row r="964">
          <cell r="G964" t="str">
            <v>个</v>
          </cell>
          <cell r="H964">
            <v>1</v>
          </cell>
          <cell r="I964" t="str">
            <v>通用设备</v>
          </cell>
          <cell r="J964" t="str">
            <v>15年</v>
          </cell>
          <cell r="K964" t="str">
            <v>1995-07-26</v>
          </cell>
          <cell r="L964">
            <v>25900</v>
          </cell>
          <cell r="M964">
            <v>20835.26</v>
          </cell>
          <cell r="N964">
            <v>5064.74</v>
          </cell>
        </row>
        <row r="965">
          <cell r="C965" t="str">
            <v>43556351B230042</v>
          </cell>
          <cell r="D965" t="str">
            <v>振动给料机</v>
          </cell>
          <cell r="E965" t="str">
            <v>XZG-9</v>
          </cell>
        </row>
        <row r="965">
          <cell r="G965" t="str">
            <v>个</v>
          </cell>
          <cell r="H965">
            <v>1</v>
          </cell>
          <cell r="I965" t="str">
            <v>通用设备</v>
          </cell>
          <cell r="J965" t="str">
            <v>15年</v>
          </cell>
          <cell r="K965" t="str">
            <v>2002-01-03</v>
          </cell>
          <cell r="L965">
            <v>45000</v>
          </cell>
          <cell r="M965">
            <v>14382.5</v>
          </cell>
          <cell r="N965">
            <v>30617.5</v>
          </cell>
        </row>
        <row r="966">
          <cell r="C966" t="str">
            <v>43556351B230043</v>
          </cell>
          <cell r="D966" t="str">
            <v>振动给料机</v>
          </cell>
          <cell r="E966" t="str">
            <v>XZG-9</v>
          </cell>
        </row>
        <row r="966">
          <cell r="G966" t="str">
            <v>个</v>
          </cell>
          <cell r="H966">
            <v>1</v>
          </cell>
          <cell r="I966" t="str">
            <v>通用设备</v>
          </cell>
          <cell r="J966" t="str">
            <v>15年</v>
          </cell>
          <cell r="K966" t="str">
            <v>2002-01-03</v>
          </cell>
          <cell r="L966">
            <v>45000</v>
          </cell>
          <cell r="M966">
            <v>14382.5</v>
          </cell>
          <cell r="N966">
            <v>30617.5</v>
          </cell>
        </row>
        <row r="967">
          <cell r="C967" t="str">
            <v>43556351B230044</v>
          </cell>
          <cell r="D967" t="str">
            <v>振动给料机</v>
          </cell>
          <cell r="E967" t="str">
            <v>XZG-9</v>
          </cell>
        </row>
        <row r="967">
          <cell r="G967" t="str">
            <v>个</v>
          </cell>
          <cell r="H967">
            <v>1</v>
          </cell>
          <cell r="I967" t="str">
            <v>通用设备</v>
          </cell>
          <cell r="J967" t="str">
            <v>15年</v>
          </cell>
          <cell r="K967" t="str">
            <v>2002-01-03</v>
          </cell>
          <cell r="L967">
            <v>45000</v>
          </cell>
          <cell r="M967">
            <v>14382.5</v>
          </cell>
          <cell r="N967">
            <v>30617.5</v>
          </cell>
        </row>
        <row r="968">
          <cell r="C968" t="str">
            <v>43556351B230025</v>
          </cell>
          <cell r="D968" t="str">
            <v>振动给料机</v>
          </cell>
          <cell r="E968" t="str">
            <v>XZG9</v>
          </cell>
        </row>
        <row r="968">
          <cell r="G968" t="str">
            <v>个</v>
          </cell>
          <cell r="H968">
            <v>1</v>
          </cell>
          <cell r="I968" t="str">
            <v>通用设备</v>
          </cell>
          <cell r="J968" t="str">
            <v>15年</v>
          </cell>
          <cell r="K968" t="str">
            <v>2002-12-31</v>
          </cell>
          <cell r="L968">
            <v>85470.59</v>
          </cell>
          <cell r="M968">
            <v>20655.7</v>
          </cell>
          <cell r="N968">
            <v>64814.89</v>
          </cell>
        </row>
        <row r="969">
          <cell r="C969" t="str">
            <v>43556351B230026</v>
          </cell>
          <cell r="D969" t="str">
            <v>振动给料机</v>
          </cell>
          <cell r="E969" t="str">
            <v>XZG9</v>
          </cell>
        </row>
        <row r="969">
          <cell r="G969" t="str">
            <v>个</v>
          </cell>
          <cell r="H969">
            <v>1</v>
          </cell>
          <cell r="I969" t="str">
            <v>通用设备</v>
          </cell>
          <cell r="J969" t="str">
            <v>15年</v>
          </cell>
          <cell r="K969" t="str">
            <v>2002-12-31</v>
          </cell>
          <cell r="L969">
            <v>85470.59</v>
          </cell>
          <cell r="M969">
            <v>20655.7</v>
          </cell>
          <cell r="N969">
            <v>64814.89</v>
          </cell>
        </row>
        <row r="970">
          <cell r="C970" t="str">
            <v>43556351B230027</v>
          </cell>
          <cell r="D970" t="str">
            <v>振动给料机</v>
          </cell>
          <cell r="E970" t="str">
            <v>XZG9</v>
          </cell>
        </row>
        <row r="970">
          <cell r="G970" t="str">
            <v>个</v>
          </cell>
          <cell r="H970">
            <v>1</v>
          </cell>
          <cell r="I970" t="str">
            <v>通用设备</v>
          </cell>
          <cell r="J970" t="str">
            <v>15年</v>
          </cell>
          <cell r="K970" t="str">
            <v>2002-12-31</v>
          </cell>
          <cell r="L970">
            <v>85470.59</v>
          </cell>
          <cell r="M970">
            <v>20655.7</v>
          </cell>
          <cell r="N970">
            <v>64814.89</v>
          </cell>
        </row>
        <row r="971">
          <cell r="C971" t="str">
            <v>43556351B230028</v>
          </cell>
          <cell r="D971" t="str">
            <v>振动给料机</v>
          </cell>
          <cell r="E971" t="str">
            <v>XZG9</v>
          </cell>
        </row>
        <row r="971">
          <cell r="G971" t="str">
            <v>个</v>
          </cell>
          <cell r="H971">
            <v>1</v>
          </cell>
          <cell r="I971" t="str">
            <v>通用设备</v>
          </cell>
          <cell r="J971" t="str">
            <v>15年</v>
          </cell>
          <cell r="K971" t="str">
            <v>2002-12-31</v>
          </cell>
          <cell r="L971">
            <v>85470.59</v>
          </cell>
          <cell r="M971">
            <v>20655.7</v>
          </cell>
          <cell r="N971">
            <v>64814.89</v>
          </cell>
        </row>
        <row r="972">
          <cell r="C972" t="str">
            <v>43556351B230029</v>
          </cell>
          <cell r="D972" t="str">
            <v>振动给料机</v>
          </cell>
          <cell r="E972" t="str">
            <v>XZG9</v>
          </cell>
        </row>
        <row r="972">
          <cell r="G972" t="str">
            <v>个</v>
          </cell>
          <cell r="H972">
            <v>1</v>
          </cell>
          <cell r="I972" t="str">
            <v>通用设备</v>
          </cell>
          <cell r="J972" t="str">
            <v>15年</v>
          </cell>
          <cell r="K972" t="str">
            <v>2002-12-31</v>
          </cell>
          <cell r="L972">
            <v>85470.59</v>
          </cell>
          <cell r="M972">
            <v>20655.7</v>
          </cell>
          <cell r="N972">
            <v>64814.89</v>
          </cell>
        </row>
        <row r="973">
          <cell r="C973" t="str">
            <v>43556351B230030</v>
          </cell>
          <cell r="D973" t="str">
            <v>振动给料机</v>
          </cell>
          <cell r="E973" t="str">
            <v>XZG9</v>
          </cell>
        </row>
        <row r="973">
          <cell r="G973" t="str">
            <v>个</v>
          </cell>
          <cell r="H973">
            <v>1</v>
          </cell>
          <cell r="I973" t="str">
            <v>通用设备</v>
          </cell>
          <cell r="J973" t="str">
            <v>15年</v>
          </cell>
          <cell r="K973" t="str">
            <v>2002-12-31</v>
          </cell>
          <cell r="L973">
            <v>85470.59</v>
          </cell>
          <cell r="M973">
            <v>20655.7</v>
          </cell>
          <cell r="N973">
            <v>64814.89</v>
          </cell>
        </row>
        <row r="974">
          <cell r="C974" t="str">
            <v>43556351B230031</v>
          </cell>
          <cell r="D974" t="str">
            <v>振动给料机</v>
          </cell>
          <cell r="E974" t="str">
            <v>XZG9</v>
          </cell>
        </row>
        <row r="974">
          <cell r="G974" t="str">
            <v>个</v>
          </cell>
          <cell r="H974">
            <v>1</v>
          </cell>
          <cell r="I974" t="str">
            <v>通用设备</v>
          </cell>
          <cell r="J974" t="str">
            <v>15年</v>
          </cell>
          <cell r="K974" t="str">
            <v>2002-12-31</v>
          </cell>
          <cell r="L974">
            <v>85470.59</v>
          </cell>
          <cell r="M974">
            <v>20655.7</v>
          </cell>
          <cell r="N974">
            <v>64814.89</v>
          </cell>
        </row>
        <row r="975">
          <cell r="C975" t="str">
            <v>43556351B230032</v>
          </cell>
          <cell r="D975" t="str">
            <v>振动给料机</v>
          </cell>
          <cell r="E975" t="str">
            <v>XZG9</v>
          </cell>
        </row>
        <row r="975">
          <cell r="G975" t="str">
            <v>个</v>
          </cell>
          <cell r="H975">
            <v>1</v>
          </cell>
          <cell r="I975" t="str">
            <v>通用设备</v>
          </cell>
          <cell r="J975" t="str">
            <v>15年</v>
          </cell>
          <cell r="K975" t="str">
            <v>2002-12-31</v>
          </cell>
          <cell r="L975">
            <v>85470.59</v>
          </cell>
          <cell r="M975">
            <v>20655.7</v>
          </cell>
          <cell r="N975">
            <v>64814.89</v>
          </cell>
        </row>
        <row r="976">
          <cell r="C976" t="str">
            <v>43556351B230033</v>
          </cell>
          <cell r="D976" t="str">
            <v>振动给料机</v>
          </cell>
          <cell r="E976" t="str">
            <v>XZG9</v>
          </cell>
        </row>
        <row r="976">
          <cell r="G976" t="str">
            <v>个</v>
          </cell>
          <cell r="H976">
            <v>1</v>
          </cell>
          <cell r="I976" t="str">
            <v>通用设备</v>
          </cell>
          <cell r="J976" t="str">
            <v>15年</v>
          </cell>
          <cell r="K976" t="str">
            <v>2002-12-31</v>
          </cell>
          <cell r="L976">
            <v>85470.59</v>
          </cell>
          <cell r="M976">
            <v>20655.7</v>
          </cell>
          <cell r="N976">
            <v>64814.89</v>
          </cell>
        </row>
        <row r="977">
          <cell r="C977" t="str">
            <v>43556351B230034</v>
          </cell>
          <cell r="D977" t="str">
            <v>振动给料机</v>
          </cell>
          <cell r="E977" t="str">
            <v>XZG9</v>
          </cell>
        </row>
        <row r="977">
          <cell r="G977" t="str">
            <v>个</v>
          </cell>
          <cell r="H977">
            <v>1</v>
          </cell>
          <cell r="I977" t="str">
            <v>通用设备</v>
          </cell>
          <cell r="J977" t="str">
            <v>15年</v>
          </cell>
          <cell r="K977" t="str">
            <v>2002-12-31</v>
          </cell>
          <cell r="L977">
            <v>85470.59</v>
          </cell>
          <cell r="M977">
            <v>20655.7</v>
          </cell>
          <cell r="N977">
            <v>64814.89</v>
          </cell>
        </row>
        <row r="978">
          <cell r="C978" t="str">
            <v>43556351B230035</v>
          </cell>
          <cell r="D978" t="str">
            <v>振动给料机</v>
          </cell>
          <cell r="E978" t="str">
            <v>XZG9</v>
          </cell>
        </row>
        <row r="978">
          <cell r="G978" t="str">
            <v>个</v>
          </cell>
          <cell r="H978">
            <v>1</v>
          </cell>
          <cell r="I978" t="str">
            <v>通用设备</v>
          </cell>
          <cell r="J978" t="str">
            <v>15年</v>
          </cell>
          <cell r="K978" t="str">
            <v>2002-12-31</v>
          </cell>
          <cell r="L978">
            <v>85470.59</v>
          </cell>
          <cell r="M978">
            <v>20655.7</v>
          </cell>
          <cell r="N978">
            <v>64814.89</v>
          </cell>
        </row>
        <row r="979">
          <cell r="C979" t="str">
            <v>43556351B230036</v>
          </cell>
          <cell r="D979" t="str">
            <v>振动给料机</v>
          </cell>
          <cell r="E979" t="str">
            <v>XZG9</v>
          </cell>
        </row>
        <row r="979">
          <cell r="G979" t="str">
            <v>个</v>
          </cell>
          <cell r="H979">
            <v>1</v>
          </cell>
          <cell r="I979" t="str">
            <v>通用设备</v>
          </cell>
          <cell r="J979" t="str">
            <v>15年</v>
          </cell>
          <cell r="K979" t="str">
            <v>2002-12-31</v>
          </cell>
          <cell r="L979">
            <v>85470.59</v>
          </cell>
          <cell r="M979">
            <v>20655.7</v>
          </cell>
          <cell r="N979">
            <v>64814.89</v>
          </cell>
        </row>
        <row r="980">
          <cell r="C980" t="str">
            <v>43556351B230037</v>
          </cell>
          <cell r="D980" t="str">
            <v>振动给料机</v>
          </cell>
          <cell r="E980" t="str">
            <v>XZG9</v>
          </cell>
        </row>
        <row r="980">
          <cell r="G980" t="str">
            <v>个</v>
          </cell>
          <cell r="H980">
            <v>1</v>
          </cell>
          <cell r="I980" t="str">
            <v>通用设备</v>
          </cell>
          <cell r="J980" t="str">
            <v>15年</v>
          </cell>
          <cell r="K980" t="str">
            <v>2002-12-31</v>
          </cell>
          <cell r="L980">
            <v>85470.59</v>
          </cell>
          <cell r="M980">
            <v>20655.7</v>
          </cell>
          <cell r="N980">
            <v>64814.89</v>
          </cell>
        </row>
        <row r="981">
          <cell r="C981" t="str">
            <v>43556351B230038</v>
          </cell>
          <cell r="D981" t="str">
            <v>振动给料机</v>
          </cell>
          <cell r="E981" t="str">
            <v>XZG9</v>
          </cell>
        </row>
        <row r="981">
          <cell r="G981" t="str">
            <v>个</v>
          </cell>
          <cell r="H981">
            <v>1</v>
          </cell>
          <cell r="I981" t="str">
            <v>通用设备</v>
          </cell>
          <cell r="J981" t="str">
            <v>15年</v>
          </cell>
          <cell r="K981" t="str">
            <v>2002-12-31</v>
          </cell>
          <cell r="L981">
            <v>85470.59</v>
          </cell>
          <cell r="M981">
            <v>20655.7</v>
          </cell>
          <cell r="N981">
            <v>64814.89</v>
          </cell>
        </row>
        <row r="982">
          <cell r="C982" t="str">
            <v>43556351B230039</v>
          </cell>
          <cell r="D982" t="str">
            <v>振动给料机</v>
          </cell>
          <cell r="E982" t="str">
            <v>XZG9</v>
          </cell>
        </row>
        <row r="982">
          <cell r="G982" t="str">
            <v>个</v>
          </cell>
          <cell r="H982">
            <v>1</v>
          </cell>
          <cell r="I982" t="str">
            <v>通用设备</v>
          </cell>
          <cell r="J982" t="str">
            <v>15年</v>
          </cell>
          <cell r="K982" t="str">
            <v>2002-12-31</v>
          </cell>
          <cell r="L982">
            <v>85470.59</v>
          </cell>
          <cell r="M982">
            <v>20655.7</v>
          </cell>
          <cell r="N982">
            <v>64814.89</v>
          </cell>
        </row>
        <row r="983">
          <cell r="C983" t="str">
            <v>43556351B230040</v>
          </cell>
          <cell r="D983" t="str">
            <v>振动给料机</v>
          </cell>
          <cell r="E983" t="str">
            <v>XZG9</v>
          </cell>
        </row>
        <row r="983">
          <cell r="G983" t="str">
            <v>个</v>
          </cell>
          <cell r="H983">
            <v>1</v>
          </cell>
          <cell r="I983" t="str">
            <v>通用设备</v>
          </cell>
          <cell r="J983" t="str">
            <v>15年</v>
          </cell>
          <cell r="K983" t="str">
            <v>2002-12-31</v>
          </cell>
          <cell r="L983">
            <v>85470.59</v>
          </cell>
          <cell r="M983">
            <v>20655.7</v>
          </cell>
          <cell r="N983">
            <v>64814.89</v>
          </cell>
        </row>
        <row r="984">
          <cell r="C984" t="str">
            <v>43556351B230041</v>
          </cell>
          <cell r="D984" t="str">
            <v>振动给料机</v>
          </cell>
          <cell r="E984" t="str">
            <v>XZG9</v>
          </cell>
        </row>
        <row r="984">
          <cell r="G984" t="str">
            <v>个</v>
          </cell>
          <cell r="H984">
            <v>1</v>
          </cell>
          <cell r="I984" t="str">
            <v>通用设备</v>
          </cell>
          <cell r="J984" t="str">
            <v>15年</v>
          </cell>
          <cell r="K984" t="str">
            <v>2002-12-31</v>
          </cell>
          <cell r="L984">
            <v>85470.59</v>
          </cell>
          <cell r="M984">
            <v>20655.7</v>
          </cell>
          <cell r="N984">
            <v>64814.89</v>
          </cell>
        </row>
        <row r="985">
          <cell r="C985" t="str">
            <v>43221011B540001</v>
          </cell>
          <cell r="D985" t="str">
            <v>离心式清水泵</v>
          </cell>
          <cell r="E985" t="str">
            <v>JS50-32-425</v>
          </cell>
        </row>
        <row r="985">
          <cell r="G985" t="str">
            <v>个</v>
          </cell>
          <cell r="H985">
            <v>1</v>
          </cell>
          <cell r="I985" t="str">
            <v>通用设备</v>
          </cell>
          <cell r="J985" t="str">
            <v>12年</v>
          </cell>
          <cell r="K985" t="str">
            <v>1998-11-25</v>
          </cell>
          <cell r="L985">
            <v>2500</v>
          </cell>
          <cell r="M985">
            <v>1554.6</v>
          </cell>
          <cell r="N985">
            <v>945.4</v>
          </cell>
        </row>
        <row r="986">
          <cell r="C986" t="str">
            <v>43931013B420001</v>
          </cell>
          <cell r="D986" t="str">
            <v>离心通风机</v>
          </cell>
          <cell r="E986" t="str">
            <v>T4-72-80</v>
          </cell>
        </row>
        <row r="986">
          <cell r="G986" t="str">
            <v>个</v>
          </cell>
          <cell r="H986">
            <v>1</v>
          </cell>
          <cell r="I986" t="str">
            <v>通用设备</v>
          </cell>
          <cell r="J986" t="str">
            <v>14年</v>
          </cell>
          <cell r="K986" t="str">
            <v>2002-01-01</v>
          </cell>
          <cell r="L986">
            <v>23900</v>
          </cell>
          <cell r="M986">
            <v>7501.03</v>
          </cell>
          <cell r="N986">
            <v>16398.97</v>
          </cell>
        </row>
        <row r="987">
          <cell r="C987" t="str">
            <v>43931013B420002</v>
          </cell>
          <cell r="D987" t="str">
            <v>离心通风机</v>
          </cell>
          <cell r="E987" t="str">
            <v>T4-72-80</v>
          </cell>
        </row>
        <row r="987">
          <cell r="G987" t="str">
            <v>个</v>
          </cell>
          <cell r="H987">
            <v>1</v>
          </cell>
          <cell r="I987" t="str">
            <v>通用设备</v>
          </cell>
          <cell r="J987" t="str">
            <v>14年</v>
          </cell>
          <cell r="K987" t="str">
            <v>2002-01-01</v>
          </cell>
          <cell r="L987">
            <v>23900</v>
          </cell>
          <cell r="M987">
            <v>7501.03</v>
          </cell>
          <cell r="N987">
            <v>16398.97</v>
          </cell>
        </row>
        <row r="988">
          <cell r="C988" t="str">
            <v>43931013B030002</v>
          </cell>
          <cell r="D988" t="str">
            <v>离心风机</v>
          </cell>
          <cell r="E988" t="str">
            <v>4-72 11N02090</v>
          </cell>
        </row>
        <row r="988">
          <cell r="G988" t="str">
            <v>个</v>
          </cell>
          <cell r="H988">
            <v>1</v>
          </cell>
          <cell r="I988" t="str">
            <v>通用设备</v>
          </cell>
          <cell r="J988" t="str">
            <v>12年</v>
          </cell>
          <cell r="K988" t="str">
            <v>2001-10-02</v>
          </cell>
          <cell r="L988">
            <v>66700</v>
          </cell>
          <cell r="M988">
            <v>24430.7</v>
          </cell>
          <cell r="N988">
            <v>42269.3</v>
          </cell>
        </row>
        <row r="989">
          <cell r="C989" t="str">
            <v>43931013B030003</v>
          </cell>
          <cell r="D989" t="str">
            <v>离心风机</v>
          </cell>
          <cell r="E989" t="str">
            <v>4-72 11N02090</v>
          </cell>
        </row>
        <row r="989">
          <cell r="G989" t="str">
            <v>个</v>
          </cell>
          <cell r="H989">
            <v>1</v>
          </cell>
          <cell r="I989" t="str">
            <v>通用设备</v>
          </cell>
          <cell r="J989" t="str">
            <v>12年</v>
          </cell>
          <cell r="K989" t="str">
            <v>2001-10-02</v>
          </cell>
          <cell r="L989">
            <v>66700</v>
          </cell>
          <cell r="M989">
            <v>24090.5</v>
          </cell>
          <cell r="N989">
            <v>42609.5</v>
          </cell>
        </row>
        <row r="990">
          <cell r="C990" t="str">
            <v>43931020B570001</v>
          </cell>
          <cell r="D990" t="str">
            <v>大型轴流通风机</v>
          </cell>
          <cell r="E990" t="str">
            <v>JBT52-2  11KW</v>
          </cell>
        </row>
        <row r="990">
          <cell r="G990" t="str">
            <v>个</v>
          </cell>
          <cell r="H990">
            <v>1</v>
          </cell>
          <cell r="I990" t="str">
            <v>通用设备</v>
          </cell>
          <cell r="J990" t="str">
            <v>14年</v>
          </cell>
          <cell r="K990" t="str">
            <v>1998-11-25</v>
          </cell>
          <cell r="L990">
            <v>5000</v>
          </cell>
          <cell r="M990">
            <v>2670.3</v>
          </cell>
          <cell r="N990">
            <v>2329.7</v>
          </cell>
        </row>
        <row r="991">
          <cell r="C991" t="str">
            <v>43931019B080016</v>
          </cell>
          <cell r="D991" t="str">
            <v>局部通风机</v>
          </cell>
          <cell r="E991" t="str">
            <v>JBT52-2</v>
          </cell>
        </row>
        <row r="991">
          <cell r="G991" t="str">
            <v>个</v>
          </cell>
          <cell r="H991">
            <v>1</v>
          </cell>
          <cell r="I991" t="str">
            <v>通用设备</v>
          </cell>
          <cell r="J991" t="str">
            <v>14年</v>
          </cell>
          <cell r="K991" t="str">
            <v>1998-11-25</v>
          </cell>
          <cell r="L991">
            <v>5000</v>
          </cell>
          <cell r="M991">
            <v>2670.3</v>
          </cell>
          <cell r="N991">
            <v>2329.7</v>
          </cell>
        </row>
        <row r="992">
          <cell r="C992" t="str">
            <v>43931019B080017</v>
          </cell>
          <cell r="D992" t="str">
            <v>局部通风机</v>
          </cell>
          <cell r="E992" t="str">
            <v>JBT52-2</v>
          </cell>
        </row>
        <row r="992">
          <cell r="G992" t="str">
            <v>个</v>
          </cell>
          <cell r="H992">
            <v>1</v>
          </cell>
          <cell r="I992" t="str">
            <v>通用设备</v>
          </cell>
          <cell r="J992" t="str">
            <v>14年</v>
          </cell>
          <cell r="K992" t="str">
            <v>1998-11-25</v>
          </cell>
          <cell r="L992">
            <v>5000</v>
          </cell>
          <cell r="M992">
            <v>2670.3</v>
          </cell>
          <cell r="N992">
            <v>2329.7</v>
          </cell>
        </row>
        <row r="993">
          <cell r="C993" t="str">
            <v>43931019B100005</v>
          </cell>
          <cell r="D993" t="str">
            <v>交流式风机</v>
          </cell>
          <cell r="E993" t="str">
            <v>KDF</v>
          </cell>
        </row>
        <row r="993">
          <cell r="G993" t="str">
            <v>个</v>
          </cell>
          <cell r="H993">
            <v>1</v>
          </cell>
          <cell r="I993" t="str">
            <v>通用设备</v>
          </cell>
          <cell r="J993" t="str">
            <v>14年</v>
          </cell>
          <cell r="K993" t="str">
            <v>2002-01-01</v>
          </cell>
          <cell r="L993">
            <v>18000</v>
          </cell>
          <cell r="M993">
            <v>5649</v>
          </cell>
          <cell r="N993">
            <v>12351</v>
          </cell>
        </row>
        <row r="994">
          <cell r="C994" t="str">
            <v>43931019B180001</v>
          </cell>
          <cell r="D994" t="str">
            <v>防爆轴流风机</v>
          </cell>
          <cell r="E994" t="str">
            <v>BT35-NO3.55　Q＝5484ｍ</v>
          </cell>
        </row>
        <row r="994">
          <cell r="G994" t="str">
            <v>个</v>
          </cell>
          <cell r="H994">
            <v>1</v>
          </cell>
          <cell r="I994" t="str">
            <v>通用设备</v>
          </cell>
          <cell r="J994" t="str">
            <v>10年</v>
          </cell>
          <cell r="K994" t="str">
            <v>2003-10-30</v>
          </cell>
          <cell r="L994">
            <v>2000</v>
          </cell>
          <cell r="M994">
            <v>511.2</v>
          </cell>
          <cell r="N994">
            <v>1488.8</v>
          </cell>
        </row>
        <row r="995">
          <cell r="C995" t="str">
            <v>43931049B320001</v>
          </cell>
          <cell r="D995" t="str">
            <v>锅炉引风机</v>
          </cell>
          <cell r="E995" t="str">
            <v>Y5-47-5C</v>
          </cell>
        </row>
        <row r="995">
          <cell r="G995" t="str">
            <v>个</v>
          </cell>
          <cell r="H995">
            <v>1</v>
          </cell>
          <cell r="I995" t="str">
            <v>通用设备</v>
          </cell>
          <cell r="J995" t="str">
            <v>14年</v>
          </cell>
          <cell r="K995" t="str">
            <v>2002-01-01</v>
          </cell>
          <cell r="L995">
            <v>19700</v>
          </cell>
          <cell r="M995">
            <v>6182.3</v>
          </cell>
          <cell r="N995">
            <v>13517.7</v>
          </cell>
        </row>
        <row r="996">
          <cell r="C996" t="str">
            <v>43931049B320002</v>
          </cell>
          <cell r="D996" t="str">
            <v>锅炉引风机</v>
          </cell>
          <cell r="E996" t="str">
            <v>Y5-47-5C</v>
          </cell>
        </row>
        <row r="996">
          <cell r="G996" t="str">
            <v>个</v>
          </cell>
          <cell r="H996">
            <v>1</v>
          </cell>
          <cell r="I996" t="str">
            <v>通用设备</v>
          </cell>
          <cell r="J996" t="str">
            <v>14年</v>
          </cell>
          <cell r="K996" t="str">
            <v>2002-01-01</v>
          </cell>
          <cell r="L996">
            <v>19700</v>
          </cell>
          <cell r="M996">
            <v>6182.3</v>
          </cell>
          <cell r="N996">
            <v>13517.7</v>
          </cell>
        </row>
        <row r="997">
          <cell r="C997" t="str">
            <v>43611899B010001</v>
          </cell>
          <cell r="D997" t="str">
            <v>油缸修复机</v>
          </cell>
          <cell r="E997" t="str">
            <v>SG1</v>
          </cell>
        </row>
        <row r="997">
          <cell r="G997" t="str">
            <v>个</v>
          </cell>
          <cell r="H997">
            <v>1</v>
          </cell>
          <cell r="I997" t="str">
            <v>通用设备</v>
          </cell>
          <cell r="J997" t="str">
            <v>12年</v>
          </cell>
          <cell r="K997" t="str">
            <v>2002-01-02</v>
          </cell>
          <cell r="L997">
            <v>3800</v>
          </cell>
          <cell r="M997">
            <v>1484</v>
          </cell>
          <cell r="N997">
            <v>2316</v>
          </cell>
        </row>
        <row r="998">
          <cell r="D998" t="str">
            <v>振动筛</v>
          </cell>
          <cell r="E998" t="str">
            <v>YAH2160</v>
          </cell>
        </row>
        <row r="998">
          <cell r="G998" t="str">
            <v>个</v>
          </cell>
          <cell r="H998">
            <v>1</v>
          </cell>
          <cell r="I998" t="str">
            <v>通用设备</v>
          </cell>
          <cell r="J998" t="str">
            <v>12年</v>
          </cell>
          <cell r="K998" t="str">
            <v>2004-12-31</v>
          </cell>
          <cell r="L998">
            <v>166650</v>
          </cell>
          <cell r="M998">
            <v>20098.08</v>
          </cell>
          <cell r="N998">
            <v>146551.92</v>
          </cell>
        </row>
        <row r="999">
          <cell r="C999" t="str">
            <v>44216799B010001</v>
          </cell>
          <cell r="D999" t="str">
            <v>制氮机</v>
          </cell>
          <cell r="E999" t="str">
            <v>BXND-600</v>
          </cell>
        </row>
        <row r="999">
          <cell r="G999" t="str">
            <v>个</v>
          </cell>
          <cell r="H999">
            <v>1</v>
          </cell>
          <cell r="I999" t="str">
            <v>通用设备</v>
          </cell>
          <cell r="J999" t="str">
            <v>13年</v>
          </cell>
          <cell r="K999" t="str">
            <v>1999-01-24</v>
          </cell>
          <cell r="L999">
            <v>1950000</v>
          </cell>
          <cell r="M999">
            <v>1249965.96</v>
          </cell>
          <cell r="N999">
            <v>700034.04</v>
          </cell>
        </row>
        <row r="1000">
          <cell r="C1000" t="str">
            <v>44216799B010002</v>
          </cell>
          <cell r="D1000" t="str">
            <v>制氮机</v>
          </cell>
          <cell r="E1000" t="str">
            <v>BXND-600</v>
          </cell>
        </row>
        <row r="1000">
          <cell r="G1000" t="str">
            <v>个</v>
          </cell>
          <cell r="H1000">
            <v>1</v>
          </cell>
          <cell r="I1000" t="str">
            <v>通用设备</v>
          </cell>
          <cell r="J1000" t="str">
            <v>13年</v>
          </cell>
          <cell r="K1000" t="str">
            <v>1999-01-25</v>
          </cell>
          <cell r="L1000">
            <v>1950000</v>
          </cell>
          <cell r="M1000">
            <v>1249597.2</v>
          </cell>
          <cell r="N1000">
            <v>700402.8</v>
          </cell>
        </row>
        <row r="1001">
          <cell r="C1001" t="str">
            <v>43512100B560005</v>
          </cell>
          <cell r="D1001" t="str">
            <v>天轮</v>
          </cell>
          <cell r="E1001" t="str">
            <v>TXG-2000/18</v>
          </cell>
        </row>
        <row r="1001">
          <cell r="G1001" t="str">
            <v>个</v>
          </cell>
          <cell r="H1001">
            <v>1</v>
          </cell>
          <cell r="I1001" t="str">
            <v>通用设备</v>
          </cell>
          <cell r="J1001" t="str">
            <v>18年</v>
          </cell>
          <cell r="K1001" t="str">
            <v>1998-11-26</v>
          </cell>
          <cell r="L1001">
            <v>15000</v>
          </cell>
          <cell r="M1001">
            <v>6242.8</v>
          </cell>
          <cell r="N1001">
            <v>8757.2</v>
          </cell>
        </row>
        <row r="1002">
          <cell r="C1002" t="str">
            <v>43233401B070003</v>
          </cell>
          <cell r="D1002" t="str">
            <v>空气压缩机</v>
          </cell>
          <cell r="E1002" t="str">
            <v>4L-20/8</v>
          </cell>
        </row>
        <row r="1002">
          <cell r="G1002" t="str">
            <v>个</v>
          </cell>
          <cell r="H1002">
            <v>1</v>
          </cell>
          <cell r="I1002" t="str">
            <v>通用设备</v>
          </cell>
          <cell r="J1002" t="str">
            <v>16年</v>
          </cell>
          <cell r="K1002" t="str">
            <v>1998-11-25</v>
          </cell>
          <cell r="L1002">
            <v>65900</v>
          </cell>
          <cell r="M1002">
            <v>36232.1</v>
          </cell>
          <cell r="N1002">
            <v>29667.9</v>
          </cell>
        </row>
        <row r="1003">
          <cell r="C1003" t="str">
            <v>44412011A060001</v>
          </cell>
          <cell r="D1003" t="str">
            <v>采煤机</v>
          </cell>
          <cell r="E1003" t="str">
            <v>SL500</v>
          </cell>
        </row>
        <row r="1003">
          <cell r="G1003" t="str">
            <v>个</v>
          </cell>
          <cell r="H1003">
            <v>1</v>
          </cell>
          <cell r="I1003" t="str">
            <v>煤矿行业专用设备</v>
          </cell>
          <cell r="J1003" t="str">
            <v>5年</v>
          </cell>
          <cell r="K1003" t="str">
            <v>2002-01-03</v>
          </cell>
          <cell r="L1003">
            <v>23415799.98</v>
          </cell>
          <cell r="M1003">
            <v>19302212</v>
          </cell>
          <cell r="N1003">
            <v>4113587.98</v>
          </cell>
        </row>
        <row r="1004">
          <cell r="C1004" t="str">
            <v>44412011B030001</v>
          </cell>
          <cell r="D1004" t="str">
            <v>采煤机</v>
          </cell>
          <cell r="E1004" t="str">
            <v>MGTY400/3000-3.3D</v>
          </cell>
        </row>
        <row r="1004">
          <cell r="G1004" t="str">
            <v>个</v>
          </cell>
          <cell r="H1004">
            <v>1</v>
          </cell>
          <cell r="I1004" t="str">
            <v>煤矿行业专用设备</v>
          </cell>
          <cell r="J1004" t="str">
            <v>5年</v>
          </cell>
          <cell r="K1004" t="str">
            <v>2003-04-29</v>
          </cell>
          <cell r="L1004">
            <v>6500000</v>
          </cell>
          <cell r="M1004">
            <v>3830000</v>
          </cell>
          <cell r="N1004">
            <v>2670000</v>
          </cell>
        </row>
        <row r="1005">
          <cell r="C1005" t="str">
            <v>44411202B010003</v>
          </cell>
          <cell r="D1005" t="str">
            <v>风门启闭绞车</v>
          </cell>
          <cell r="E1005" t="str">
            <v>JFM-1</v>
          </cell>
        </row>
        <row r="1005">
          <cell r="G1005" t="str">
            <v>个</v>
          </cell>
          <cell r="H1005">
            <v>1</v>
          </cell>
          <cell r="I1005" t="str">
            <v>煤矿行业专用设备</v>
          </cell>
          <cell r="J1005" t="str">
            <v>15年</v>
          </cell>
          <cell r="K1005" t="str">
            <v>1990-01-02</v>
          </cell>
          <cell r="L1005">
            <v>400</v>
          </cell>
          <cell r="M1005">
            <v>400</v>
          </cell>
          <cell r="N1005">
            <v>0</v>
          </cell>
        </row>
        <row r="1006">
          <cell r="C1006" t="str">
            <v>44441152B020001</v>
          </cell>
          <cell r="D1006" t="str">
            <v>圆振动筛</v>
          </cell>
          <cell r="E1006" t="str">
            <v>YAH2460</v>
          </cell>
        </row>
        <row r="1006">
          <cell r="G1006" t="str">
            <v>个</v>
          </cell>
          <cell r="H1006">
            <v>1</v>
          </cell>
          <cell r="I1006" t="str">
            <v>煤矿行业专用设备</v>
          </cell>
          <cell r="J1006" t="str">
            <v>15年</v>
          </cell>
          <cell r="K1006" t="str">
            <v>2002-01-02</v>
          </cell>
          <cell r="L1006">
            <v>213500</v>
          </cell>
          <cell r="M1006">
            <v>68932</v>
          </cell>
          <cell r="N1006">
            <v>144568</v>
          </cell>
        </row>
        <row r="1007">
          <cell r="C1007" t="str">
            <v>44441152B020002</v>
          </cell>
          <cell r="D1007" t="str">
            <v>圆振筛</v>
          </cell>
          <cell r="E1007" t="str">
            <v>YAH2460</v>
          </cell>
        </row>
        <row r="1007">
          <cell r="G1007" t="str">
            <v>个</v>
          </cell>
          <cell r="H1007">
            <v>1</v>
          </cell>
          <cell r="I1007" t="str">
            <v>煤矿行业专用设备</v>
          </cell>
          <cell r="J1007" t="str">
            <v>15年</v>
          </cell>
          <cell r="K1007" t="str">
            <v>2002-01-02</v>
          </cell>
          <cell r="L1007">
            <v>135000</v>
          </cell>
          <cell r="M1007">
            <v>43587</v>
          </cell>
          <cell r="N1007">
            <v>91413</v>
          </cell>
        </row>
        <row r="1008">
          <cell r="C1008" t="str">
            <v>44441152B020003</v>
          </cell>
          <cell r="D1008" t="str">
            <v>震动筛</v>
          </cell>
          <cell r="E1008" t="str">
            <v>YAH2460</v>
          </cell>
        </row>
        <row r="1008">
          <cell r="G1008" t="str">
            <v>个</v>
          </cell>
          <cell r="H1008">
            <v>1</v>
          </cell>
          <cell r="I1008" t="str">
            <v>煤矿行业专用设备</v>
          </cell>
          <cell r="J1008" t="str">
            <v>15年</v>
          </cell>
          <cell r="K1008" t="str">
            <v>2002-01-02</v>
          </cell>
          <cell r="L1008">
            <v>132000</v>
          </cell>
          <cell r="M1008">
            <v>42618.3</v>
          </cell>
          <cell r="N1008">
            <v>89381.7</v>
          </cell>
        </row>
        <row r="1009">
          <cell r="C1009" t="str">
            <v>44441152B100004</v>
          </cell>
          <cell r="D1009" t="str">
            <v>805-808Z振动筛</v>
          </cell>
          <cell r="E1009" t="str">
            <v>YAH2160</v>
          </cell>
        </row>
        <row r="1009">
          <cell r="G1009" t="str">
            <v>个</v>
          </cell>
          <cell r="H1009">
            <v>1</v>
          </cell>
          <cell r="I1009" t="str">
            <v>煤矿行业专用设备</v>
          </cell>
          <cell r="J1009" t="str">
            <v>10年</v>
          </cell>
          <cell r="K1009" t="str">
            <v>1994-12-01</v>
          </cell>
          <cell r="L1009">
            <v>460000</v>
          </cell>
          <cell r="M1009">
            <v>446200</v>
          </cell>
          <cell r="N1009">
            <v>13800</v>
          </cell>
        </row>
        <row r="1010">
          <cell r="C1010" t="str">
            <v>43914299B090001</v>
          </cell>
          <cell r="D1010" t="str">
            <v>多管除尘器</v>
          </cell>
          <cell r="E1010" t="str">
            <v>XDGG-L2</v>
          </cell>
        </row>
        <row r="1010">
          <cell r="G1010" t="str">
            <v>个</v>
          </cell>
          <cell r="H1010">
            <v>1</v>
          </cell>
          <cell r="I1010" t="str">
            <v>煤矿行业专用设备</v>
          </cell>
          <cell r="J1010" t="str">
            <v>18年</v>
          </cell>
          <cell r="K1010" t="str">
            <v>2002-01-01</v>
          </cell>
          <cell r="L1010">
            <v>4300</v>
          </cell>
          <cell r="M1010">
            <v>1373.8</v>
          </cell>
          <cell r="N1010">
            <v>2926.2</v>
          </cell>
        </row>
        <row r="1011">
          <cell r="C1011" t="str">
            <v>43914299B090002</v>
          </cell>
          <cell r="D1011" t="str">
            <v>多管除尘器</v>
          </cell>
          <cell r="E1011" t="str">
            <v>XDGG-L2</v>
          </cell>
        </row>
        <row r="1011">
          <cell r="G1011" t="str">
            <v>个</v>
          </cell>
          <cell r="H1011">
            <v>1</v>
          </cell>
          <cell r="I1011" t="str">
            <v>煤矿行业专用设备</v>
          </cell>
          <cell r="J1011" t="str">
            <v>18年</v>
          </cell>
          <cell r="K1011" t="str">
            <v>2002-01-03</v>
          </cell>
          <cell r="L1011">
            <v>4300</v>
          </cell>
          <cell r="M1011">
            <v>1371.4</v>
          </cell>
          <cell r="N1011">
            <v>2928.6</v>
          </cell>
        </row>
        <row r="1012">
          <cell r="C1012" t="str">
            <v>46211621B100003</v>
          </cell>
          <cell r="D1012" t="str">
            <v>高压防爆开关</v>
          </cell>
          <cell r="E1012" t="str">
            <v>BGP9L-6A</v>
          </cell>
        </row>
        <row r="1012">
          <cell r="G1012" t="str">
            <v>个</v>
          </cell>
          <cell r="H1012">
            <v>1</v>
          </cell>
          <cell r="I1012" t="str">
            <v>煤矿行业专用设备</v>
          </cell>
          <cell r="J1012" t="str">
            <v>21年</v>
          </cell>
          <cell r="K1012" t="str">
            <v>1999-05-14</v>
          </cell>
          <cell r="L1012">
            <v>44500</v>
          </cell>
          <cell r="M1012">
            <v>16381.4</v>
          </cell>
          <cell r="N1012">
            <v>28118.6</v>
          </cell>
        </row>
        <row r="1013">
          <cell r="C1013" t="str">
            <v>46211621B100004</v>
          </cell>
          <cell r="D1013" t="str">
            <v>高压防爆开关</v>
          </cell>
          <cell r="E1013" t="str">
            <v>BGP9L-6A</v>
          </cell>
        </row>
        <row r="1013">
          <cell r="G1013" t="str">
            <v>个</v>
          </cell>
          <cell r="H1013">
            <v>1</v>
          </cell>
          <cell r="I1013" t="str">
            <v>煤矿行业专用设备</v>
          </cell>
          <cell r="J1013" t="str">
            <v>21年</v>
          </cell>
          <cell r="K1013" t="str">
            <v>1999-05-18</v>
          </cell>
          <cell r="L1013">
            <v>44500</v>
          </cell>
          <cell r="M1013">
            <v>16381.4</v>
          </cell>
          <cell r="N1013">
            <v>28118.6</v>
          </cell>
        </row>
        <row r="1014">
          <cell r="C1014" t="str">
            <v>46211621B100005</v>
          </cell>
          <cell r="D1014" t="str">
            <v>高压防爆开关</v>
          </cell>
          <cell r="E1014" t="str">
            <v>BGP9L-6A</v>
          </cell>
        </row>
        <row r="1014">
          <cell r="G1014" t="str">
            <v>个</v>
          </cell>
          <cell r="H1014">
            <v>1</v>
          </cell>
          <cell r="I1014" t="str">
            <v>煤矿行业专用设备</v>
          </cell>
          <cell r="J1014" t="str">
            <v>21年</v>
          </cell>
          <cell r="K1014" t="str">
            <v>1999-05-19</v>
          </cell>
          <cell r="L1014">
            <v>44500</v>
          </cell>
          <cell r="M1014">
            <v>16381.4</v>
          </cell>
          <cell r="N1014">
            <v>28118.6</v>
          </cell>
        </row>
        <row r="1015">
          <cell r="C1015" t="str">
            <v>46211621B100006</v>
          </cell>
          <cell r="D1015" t="str">
            <v>高压防爆开关</v>
          </cell>
          <cell r="E1015" t="str">
            <v>BGP9L-6A</v>
          </cell>
        </row>
        <row r="1015">
          <cell r="G1015" t="str">
            <v>个</v>
          </cell>
          <cell r="H1015">
            <v>1</v>
          </cell>
          <cell r="I1015" t="str">
            <v>煤矿行业专用设备</v>
          </cell>
          <cell r="J1015" t="str">
            <v>21年</v>
          </cell>
          <cell r="K1015" t="str">
            <v>1999-05-20</v>
          </cell>
          <cell r="L1015">
            <v>900</v>
          </cell>
          <cell r="M1015">
            <v>900</v>
          </cell>
          <cell r="N1015">
            <v>0</v>
          </cell>
        </row>
        <row r="1016">
          <cell r="C1016" t="str">
            <v>46211621B100007</v>
          </cell>
          <cell r="D1016" t="str">
            <v>高压防爆开关</v>
          </cell>
          <cell r="E1016" t="str">
            <v>BGP9L-6A</v>
          </cell>
        </row>
        <row r="1016">
          <cell r="G1016" t="str">
            <v>个</v>
          </cell>
          <cell r="H1016">
            <v>1</v>
          </cell>
          <cell r="I1016" t="str">
            <v>煤矿行业专用设备</v>
          </cell>
          <cell r="J1016" t="str">
            <v>21年</v>
          </cell>
          <cell r="K1016" t="str">
            <v>1999-05-21</v>
          </cell>
          <cell r="L1016">
            <v>900</v>
          </cell>
          <cell r="M1016">
            <v>900</v>
          </cell>
          <cell r="N1016">
            <v>0</v>
          </cell>
        </row>
        <row r="1017">
          <cell r="C1017" t="str">
            <v>46211621B100010</v>
          </cell>
          <cell r="D1017" t="str">
            <v>高压防爆开关</v>
          </cell>
          <cell r="E1017" t="str">
            <v>BGP9L-6A</v>
          </cell>
        </row>
        <row r="1017">
          <cell r="G1017" t="str">
            <v>个</v>
          </cell>
          <cell r="H1017">
            <v>1</v>
          </cell>
          <cell r="I1017" t="str">
            <v>煤矿行业专用设备</v>
          </cell>
          <cell r="J1017" t="str">
            <v>21年</v>
          </cell>
          <cell r="K1017" t="str">
            <v>1999-05-23</v>
          </cell>
          <cell r="L1017">
            <v>900</v>
          </cell>
          <cell r="M1017">
            <v>900</v>
          </cell>
          <cell r="N1017">
            <v>0</v>
          </cell>
        </row>
        <row r="1018">
          <cell r="C1018" t="str">
            <v>46211621B100011</v>
          </cell>
          <cell r="D1018" t="str">
            <v>高压防爆开关</v>
          </cell>
          <cell r="E1018" t="str">
            <v>BGP9L-6A</v>
          </cell>
        </row>
        <row r="1018">
          <cell r="G1018" t="str">
            <v>个</v>
          </cell>
          <cell r="H1018">
            <v>1</v>
          </cell>
          <cell r="I1018" t="str">
            <v>煤矿行业专用设备</v>
          </cell>
          <cell r="J1018" t="str">
            <v>21年</v>
          </cell>
          <cell r="K1018" t="str">
            <v>1999-05-24</v>
          </cell>
          <cell r="L1018">
            <v>900</v>
          </cell>
          <cell r="M1018">
            <v>900</v>
          </cell>
          <cell r="N1018">
            <v>0</v>
          </cell>
        </row>
        <row r="1019">
          <cell r="C1019" t="str">
            <v>46211621B100015</v>
          </cell>
          <cell r="D1019" t="str">
            <v>高压防爆开关</v>
          </cell>
          <cell r="E1019" t="str">
            <v>BGP9L-6A</v>
          </cell>
        </row>
        <row r="1019">
          <cell r="G1019" t="str">
            <v>个</v>
          </cell>
          <cell r="H1019">
            <v>1</v>
          </cell>
          <cell r="I1019" t="str">
            <v>煤矿行业专用设备</v>
          </cell>
          <cell r="J1019" t="str">
            <v>21年</v>
          </cell>
          <cell r="K1019" t="str">
            <v>1999-05-26</v>
          </cell>
          <cell r="L1019">
            <v>900</v>
          </cell>
          <cell r="M1019">
            <v>900</v>
          </cell>
          <cell r="N1019">
            <v>0</v>
          </cell>
        </row>
        <row r="1020">
          <cell r="C1020" t="str">
            <v>46211621B100001</v>
          </cell>
          <cell r="D1020" t="str">
            <v>高压防爆开关</v>
          </cell>
          <cell r="E1020" t="str">
            <v>BGP9L-6A</v>
          </cell>
        </row>
        <row r="1020">
          <cell r="G1020" t="str">
            <v>个</v>
          </cell>
          <cell r="H1020">
            <v>1</v>
          </cell>
          <cell r="I1020" t="str">
            <v>煤矿行业专用设备</v>
          </cell>
          <cell r="J1020" t="str">
            <v>21年</v>
          </cell>
          <cell r="K1020" t="str">
            <v>1999-09-27</v>
          </cell>
          <cell r="L1020">
            <v>44500</v>
          </cell>
          <cell r="M1020">
            <v>15528.6</v>
          </cell>
          <cell r="N1020">
            <v>28971.4</v>
          </cell>
        </row>
        <row r="1021">
          <cell r="C1021" t="str">
            <v>46211621B330001</v>
          </cell>
          <cell r="D1021" t="str">
            <v>高压真空防爆配电装置</v>
          </cell>
          <cell r="E1021" t="str">
            <v>PB2-6GAZ</v>
          </cell>
        </row>
        <row r="1021">
          <cell r="G1021" t="str">
            <v>个</v>
          </cell>
          <cell r="H1021">
            <v>1</v>
          </cell>
          <cell r="I1021" t="str">
            <v>煤矿行业专用设备</v>
          </cell>
          <cell r="J1021" t="str">
            <v>21年</v>
          </cell>
          <cell r="K1021" t="str">
            <v>2002-01-02</v>
          </cell>
          <cell r="L1021">
            <v>3000</v>
          </cell>
          <cell r="M1021">
            <v>381.3</v>
          </cell>
          <cell r="N1021">
            <v>2618.7</v>
          </cell>
        </row>
        <row r="1022">
          <cell r="C1022" t="str">
            <v>46211621B210002</v>
          </cell>
          <cell r="D1022" t="str">
            <v>高压真空配电装置</v>
          </cell>
          <cell r="E1022" t="str">
            <v>PB2-6G 50A</v>
          </cell>
        </row>
        <row r="1022">
          <cell r="G1022" t="str">
            <v>个</v>
          </cell>
          <cell r="H1022">
            <v>1</v>
          </cell>
          <cell r="I1022" t="str">
            <v>煤矿行业专用设备</v>
          </cell>
          <cell r="J1022" t="str">
            <v>21年</v>
          </cell>
          <cell r="K1022" t="str">
            <v>2002-01-03</v>
          </cell>
          <cell r="L1022">
            <v>100</v>
          </cell>
          <cell r="M1022">
            <v>100</v>
          </cell>
          <cell r="N1022">
            <v>0</v>
          </cell>
        </row>
        <row r="1023">
          <cell r="C1023" t="str">
            <v>46211621B130002</v>
          </cell>
          <cell r="D1023" t="str">
            <v>隔爆型真空配电装置</v>
          </cell>
          <cell r="E1023" t="str">
            <v>BGP8-6</v>
          </cell>
        </row>
        <row r="1023">
          <cell r="G1023" t="str">
            <v>个</v>
          </cell>
          <cell r="H1023">
            <v>1</v>
          </cell>
          <cell r="I1023" t="str">
            <v>煤矿行业专用设备</v>
          </cell>
          <cell r="J1023" t="str">
            <v>21年</v>
          </cell>
          <cell r="K1023" t="str">
            <v>2002-01-03</v>
          </cell>
          <cell r="L1023">
            <v>35200</v>
          </cell>
          <cell r="M1023">
            <v>7837.7</v>
          </cell>
          <cell r="N1023">
            <v>27362.3</v>
          </cell>
        </row>
        <row r="1024">
          <cell r="C1024" t="str">
            <v>46211621B130005</v>
          </cell>
          <cell r="D1024" t="str">
            <v>隔爆型真空配电装置</v>
          </cell>
          <cell r="E1024" t="str">
            <v>BGP8-6</v>
          </cell>
        </row>
        <row r="1024">
          <cell r="G1024" t="str">
            <v>个</v>
          </cell>
          <cell r="H1024">
            <v>1</v>
          </cell>
          <cell r="I1024" t="str">
            <v>煤矿行业专用设备</v>
          </cell>
          <cell r="J1024" t="str">
            <v>21年</v>
          </cell>
          <cell r="K1024" t="str">
            <v>2002-01-03</v>
          </cell>
          <cell r="L1024">
            <v>35200</v>
          </cell>
          <cell r="M1024">
            <v>7837.7</v>
          </cell>
          <cell r="N1024">
            <v>27362.3</v>
          </cell>
        </row>
        <row r="1025">
          <cell r="C1025" t="str">
            <v>46211621B130001</v>
          </cell>
          <cell r="D1025" t="str">
            <v>隔爆型真空配电装置</v>
          </cell>
          <cell r="E1025" t="str">
            <v>BGP8-6</v>
          </cell>
        </row>
        <row r="1025">
          <cell r="G1025" t="str">
            <v>个</v>
          </cell>
          <cell r="H1025">
            <v>1</v>
          </cell>
          <cell r="I1025" t="str">
            <v>煤矿行业专用设备</v>
          </cell>
          <cell r="J1025" t="str">
            <v>21年</v>
          </cell>
          <cell r="K1025" t="str">
            <v>2002-01-03</v>
          </cell>
          <cell r="L1025">
            <v>35200</v>
          </cell>
          <cell r="M1025">
            <v>7837.7</v>
          </cell>
          <cell r="N1025">
            <v>27362.3</v>
          </cell>
        </row>
        <row r="1026">
          <cell r="C1026" t="str">
            <v>46211621B130003</v>
          </cell>
          <cell r="D1026" t="str">
            <v>隔爆型真空配电装置</v>
          </cell>
          <cell r="E1026" t="str">
            <v>BGP8-6</v>
          </cell>
        </row>
        <row r="1026">
          <cell r="G1026" t="str">
            <v>个</v>
          </cell>
          <cell r="H1026">
            <v>1</v>
          </cell>
          <cell r="I1026" t="str">
            <v>煤矿行业专用设备</v>
          </cell>
          <cell r="J1026" t="str">
            <v>21年</v>
          </cell>
          <cell r="K1026" t="str">
            <v>2002-01-03</v>
          </cell>
          <cell r="L1026">
            <v>35200</v>
          </cell>
          <cell r="M1026">
            <v>7837.7</v>
          </cell>
          <cell r="N1026">
            <v>27362.3</v>
          </cell>
        </row>
        <row r="1027">
          <cell r="C1027" t="str">
            <v>46211621B790001</v>
          </cell>
          <cell r="D1027" t="str">
            <v>隔爆型真空配电装置</v>
          </cell>
          <cell r="E1027" t="str">
            <v>BGP8-6</v>
          </cell>
        </row>
        <row r="1027">
          <cell r="G1027" t="str">
            <v>个</v>
          </cell>
          <cell r="H1027">
            <v>1</v>
          </cell>
          <cell r="I1027" t="str">
            <v>煤矿行业专用设备</v>
          </cell>
          <cell r="J1027" t="str">
            <v>21年</v>
          </cell>
          <cell r="K1027" t="str">
            <v>2002-01-03</v>
          </cell>
          <cell r="L1027">
            <v>35200</v>
          </cell>
          <cell r="M1027">
            <v>7837.7</v>
          </cell>
          <cell r="N1027">
            <v>27362.3</v>
          </cell>
        </row>
        <row r="1028">
          <cell r="C1028" t="str">
            <v>44421010B090001</v>
          </cell>
          <cell r="D1028" t="str">
            <v>推土机</v>
          </cell>
          <cell r="E1028" t="str">
            <v>TY220</v>
          </cell>
        </row>
        <row r="1028">
          <cell r="G1028" t="str">
            <v>个</v>
          </cell>
          <cell r="H1028">
            <v>1</v>
          </cell>
          <cell r="I1028" t="str">
            <v>煤矿行业专用设备</v>
          </cell>
          <cell r="J1028" t="str">
            <v>10年</v>
          </cell>
          <cell r="K1028" t="str">
            <v>2002-01-01</v>
          </cell>
          <cell r="L1028">
            <v>1111100</v>
          </cell>
          <cell r="M1028">
            <v>457628.8</v>
          </cell>
          <cell r="N1028">
            <v>653471.2</v>
          </cell>
        </row>
        <row r="1029">
          <cell r="C1029" t="str">
            <v>44422011B010001</v>
          </cell>
          <cell r="D1029" t="str">
            <v>平路机</v>
          </cell>
          <cell r="E1029" t="str">
            <v>PY160A-1#</v>
          </cell>
        </row>
        <row r="1029">
          <cell r="G1029" t="str">
            <v>个</v>
          </cell>
          <cell r="H1029">
            <v>1</v>
          </cell>
          <cell r="I1029" t="str">
            <v>煤矿行业专用设备</v>
          </cell>
          <cell r="J1029" t="str">
            <v>11年</v>
          </cell>
          <cell r="K1029" t="str">
            <v>1990-03-31</v>
          </cell>
          <cell r="L1029">
            <v>241300</v>
          </cell>
          <cell r="M1029">
            <v>231648</v>
          </cell>
          <cell r="N1029">
            <v>9652</v>
          </cell>
        </row>
        <row r="1030">
          <cell r="C1030" t="str">
            <v>44428139B020001</v>
          </cell>
          <cell r="D1030" t="str">
            <v>自卸车</v>
          </cell>
          <cell r="E1030" t="str">
            <v>BJZ-3364</v>
          </cell>
        </row>
        <row r="1030">
          <cell r="G1030" t="str">
            <v>个</v>
          </cell>
          <cell r="H1030">
            <v>1</v>
          </cell>
          <cell r="I1030" t="str">
            <v>交通运输设备</v>
          </cell>
          <cell r="J1030" t="str">
            <v>10年</v>
          </cell>
          <cell r="K1030" t="str">
            <v>2002-01-02</v>
          </cell>
          <cell r="L1030">
            <v>359700</v>
          </cell>
          <cell r="M1030">
            <v>156488.1</v>
          </cell>
          <cell r="N1030">
            <v>203211.9</v>
          </cell>
        </row>
        <row r="1031">
          <cell r="C1031" t="str">
            <v>44428139B020002</v>
          </cell>
          <cell r="D1031" t="str">
            <v>自卸车</v>
          </cell>
          <cell r="E1031" t="str">
            <v>BJZ-3364</v>
          </cell>
        </row>
        <row r="1031">
          <cell r="G1031" t="str">
            <v>个</v>
          </cell>
          <cell r="H1031">
            <v>1</v>
          </cell>
          <cell r="I1031" t="str">
            <v>交通运输设备</v>
          </cell>
          <cell r="J1031" t="str">
            <v>10年</v>
          </cell>
          <cell r="K1031" t="str">
            <v>2002-01-02</v>
          </cell>
          <cell r="L1031">
            <v>359700</v>
          </cell>
          <cell r="M1031">
            <v>156488.1</v>
          </cell>
          <cell r="N1031">
            <v>203211.9</v>
          </cell>
        </row>
        <row r="1032">
          <cell r="C1032" t="str">
            <v>44428139B020003</v>
          </cell>
          <cell r="D1032" t="str">
            <v>自卸车</v>
          </cell>
          <cell r="E1032" t="str">
            <v>BJZ-3364</v>
          </cell>
        </row>
        <row r="1032">
          <cell r="G1032" t="str">
            <v>个</v>
          </cell>
          <cell r="H1032">
            <v>1</v>
          </cell>
          <cell r="I1032" t="str">
            <v>交通运输设备</v>
          </cell>
          <cell r="J1032" t="str">
            <v>10年</v>
          </cell>
          <cell r="K1032" t="str">
            <v>2002-01-02</v>
          </cell>
          <cell r="L1032">
            <v>359700</v>
          </cell>
          <cell r="M1032">
            <v>156488.1</v>
          </cell>
          <cell r="N1032">
            <v>203211.9</v>
          </cell>
        </row>
        <row r="1033">
          <cell r="C1033" t="str">
            <v>44428139B020004</v>
          </cell>
          <cell r="D1033" t="str">
            <v>自卸车</v>
          </cell>
          <cell r="E1033" t="str">
            <v>BJZ-3364</v>
          </cell>
        </row>
        <row r="1033">
          <cell r="G1033" t="str">
            <v>个</v>
          </cell>
          <cell r="H1033">
            <v>1</v>
          </cell>
          <cell r="I1033" t="str">
            <v>交通运输设备</v>
          </cell>
          <cell r="J1033" t="str">
            <v>10年</v>
          </cell>
          <cell r="K1033" t="str">
            <v>2002-01-02</v>
          </cell>
          <cell r="L1033">
            <v>359700</v>
          </cell>
          <cell r="M1033">
            <v>156488.1</v>
          </cell>
          <cell r="N1033">
            <v>203211.9</v>
          </cell>
        </row>
        <row r="1034">
          <cell r="C1034" t="str">
            <v>44412364A050002</v>
          </cell>
          <cell r="D1034" t="str">
            <v>指挥车</v>
          </cell>
          <cell r="E1034" t="str">
            <v>MYNE　TAXT</v>
          </cell>
        </row>
        <row r="1034">
          <cell r="G1034" t="str">
            <v>个</v>
          </cell>
          <cell r="H1034">
            <v>1</v>
          </cell>
          <cell r="I1034" t="str">
            <v>交通运输设备</v>
          </cell>
          <cell r="J1034" t="str">
            <v>6年</v>
          </cell>
          <cell r="K1034" t="str">
            <v>1997-01-02</v>
          </cell>
          <cell r="L1034">
            <v>1019600</v>
          </cell>
          <cell r="M1034">
            <v>978816</v>
          </cell>
          <cell r="N1034">
            <v>40784</v>
          </cell>
        </row>
        <row r="1035">
          <cell r="C1035" t="str">
            <v>44412364A050001</v>
          </cell>
          <cell r="D1035" t="str">
            <v>指挥车</v>
          </cell>
          <cell r="E1035" t="str">
            <v>MYNE　TAXT</v>
          </cell>
        </row>
        <row r="1035">
          <cell r="G1035" t="str">
            <v>个</v>
          </cell>
          <cell r="H1035">
            <v>1</v>
          </cell>
          <cell r="I1035" t="str">
            <v>交通运输设备</v>
          </cell>
          <cell r="J1035" t="str">
            <v>6年</v>
          </cell>
          <cell r="K1035" t="str">
            <v>1997-01-02</v>
          </cell>
          <cell r="L1035">
            <v>1019600</v>
          </cell>
          <cell r="M1035">
            <v>978816</v>
          </cell>
          <cell r="N1035">
            <v>40784</v>
          </cell>
        </row>
        <row r="1036">
          <cell r="C1036" t="str">
            <v>44412370B030005</v>
          </cell>
          <cell r="D1036" t="str">
            <v>蓄电池平板车</v>
          </cell>
          <cell r="E1036" t="str">
            <v>XGP-25</v>
          </cell>
        </row>
        <row r="1036">
          <cell r="G1036" t="str">
            <v>个</v>
          </cell>
          <cell r="H1036">
            <v>1</v>
          </cell>
          <cell r="I1036" t="str">
            <v>交通运输设备</v>
          </cell>
          <cell r="J1036" t="str">
            <v>6年</v>
          </cell>
          <cell r="K1036" t="str">
            <v>2003-04-30</v>
          </cell>
          <cell r="L1036">
            <v>138000</v>
          </cell>
          <cell r="M1036">
            <v>68611.8</v>
          </cell>
          <cell r="N1036">
            <v>69388.2</v>
          </cell>
        </row>
        <row r="1037">
          <cell r="C1037" t="str">
            <v>44412370B030006</v>
          </cell>
          <cell r="D1037" t="str">
            <v>蓄电池平板车</v>
          </cell>
          <cell r="E1037" t="str">
            <v>XGP-25</v>
          </cell>
        </row>
        <row r="1037">
          <cell r="G1037" t="str">
            <v>个</v>
          </cell>
          <cell r="H1037">
            <v>1</v>
          </cell>
          <cell r="I1037" t="str">
            <v>交通运输设备</v>
          </cell>
          <cell r="J1037" t="str">
            <v>6年</v>
          </cell>
          <cell r="K1037" t="str">
            <v>2003-04-30</v>
          </cell>
          <cell r="L1037">
            <v>138000</v>
          </cell>
          <cell r="M1037">
            <v>68611.8</v>
          </cell>
          <cell r="N1037">
            <v>69388.2</v>
          </cell>
        </row>
        <row r="1038">
          <cell r="C1038" t="str">
            <v>44412370B030007</v>
          </cell>
          <cell r="D1038" t="str">
            <v>蓄电池平板车</v>
          </cell>
          <cell r="E1038" t="str">
            <v>XGP-25</v>
          </cell>
        </row>
        <row r="1038">
          <cell r="G1038" t="str">
            <v>个</v>
          </cell>
          <cell r="H1038">
            <v>1</v>
          </cell>
          <cell r="I1038" t="str">
            <v>交通运输设备</v>
          </cell>
          <cell r="J1038" t="str">
            <v>6年</v>
          </cell>
          <cell r="K1038" t="str">
            <v>2003-04-30</v>
          </cell>
          <cell r="L1038">
            <v>138000</v>
          </cell>
          <cell r="M1038">
            <v>68611.8</v>
          </cell>
          <cell r="N1038">
            <v>69388.2</v>
          </cell>
        </row>
        <row r="1039">
          <cell r="C1039" t="str">
            <v>44412370B030004</v>
          </cell>
          <cell r="D1039" t="str">
            <v>蓄电池平板车</v>
          </cell>
          <cell r="E1039" t="str">
            <v>XGP-25</v>
          </cell>
        </row>
        <row r="1039">
          <cell r="G1039" t="str">
            <v>个</v>
          </cell>
          <cell r="H1039">
            <v>1</v>
          </cell>
          <cell r="I1039" t="str">
            <v>交通运输设备</v>
          </cell>
          <cell r="J1039" t="str">
            <v>6年</v>
          </cell>
          <cell r="K1039" t="str">
            <v>2003-04-30</v>
          </cell>
          <cell r="L1039">
            <v>138000</v>
          </cell>
          <cell r="M1039">
            <v>68611.8</v>
          </cell>
          <cell r="N1039">
            <v>69388.2</v>
          </cell>
        </row>
        <row r="1040">
          <cell r="C1040" t="str">
            <v>44412370B030002</v>
          </cell>
          <cell r="D1040" t="str">
            <v>蓄电池电机车</v>
          </cell>
          <cell r="E1040" t="str">
            <v>XGP-25I</v>
          </cell>
        </row>
        <row r="1040">
          <cell r="G1040" t="str">
            <v>个</v>
          </cell>
          <cell r="H1040">
            <v>1</v>
          </cell>
          <cell r="I1040" t="str">
            <v>交通运输设备</v>
          </cell>
          <cell r="J1040" t="str">
            <v>6年</v>
          </cell>
          <cell r="K1040" t="str">
            <v>2002-01-02</v>
          </cell>
          <cell r="L1040">
            <v>80000</v>
          </cell>
          <cell r="M1040">
            <v>55265.3</v>
          </cell>
          <cell r="N1040">
            <v>24734.7</v>
          </cell>
        </row>
        <row r="1041">
          <cell r="C1041" t="str">
            <v>44412370B030001</v>
          </cell>
          <cell r="D1041" t="str">
            <v>蓄电池电机车</v>
          </cell>
          <cell r="E1041" t="str">
            <v>XGP-25</v>
          </cell>
        </row>
        <row r="1041">
          <cell r="G1041" t="str">
            <v>个</v>
          </cell>
          <cell r="H1041">
            <v>1</v>
          </cell>
          <cell r="I1041" t="str">
            <v>交通运输设备</v>
          </cell>
          <cell r="J1041" t="str">
            <v>6年</v>
          </cell>
          <cell r="K1041" t="str">
            <v>2002-01-02</v>
          </cell>
          <cell r="L1041">
            <v>80000</v>
          </cell>
          <cell r="M1041">
            <v>55265.3</v>
          </cell>
          <cell r="N1041">
            <v>24734.7</v>
          </cell>
        </row>
        <row r="1042">
          <cell r="C1042" t="str">
            <v>44412370B030003</v>
          </cell>
          <cell r="D1042" t="str">
            <v>蓄电池电机车</v>
          </cell>
          <cell r="E1042" t="str">
            <v>XGP-25I</v>
          </cell>
        </row>
        <row r="1042">
          <cell r="G1042" t="str">
            <v>个</v>
          </cell>
          <cell r="H1042">
            <v>1</v>
          </cell>
          <cell r="I1042" t="str">
            <v>交通运输设备</v>
          </cell>
          <cell r="J1042" t="str">
            <v>6年</v>
          </cell>
          <cell r="K1042" t="str">
            <v>2002-01-02</v>
          </cell>
          <cell r="L1042">
            <v>80000</v>
          </cell>
          <cell r="M1042">
            <v>55265.3</v>
          </cell>
          <cell r="N1042">
            <v>24734.7</v>
          </cell>
        </row>
        <row r="1043">
          <cell r="C1043" t="str">
            <v>46121150BA10001</v>
          </cell>
          <cell r="D1043" t="str">
            <v>交流试验变压器</v>
          </cell>
          <cell r="E1043" t="str">
            <v>Y.D.J</v>
          </cell>
        </row>
        <row r="1043">
          <cell r="G1043" t="str">
            <v>个</v>
          </cell>
          <cell r="H1043">
            <v>1</v>
          </cell>
          <cell r="I1043" t="str">
            <v>电气设备</v>
          </cell>
          <cell r="J1043" t="str">
            <v>21年</v>
          </cell>
          <cell r="K1043" t="str">
            <v>1999-09-24</v>
          </cell>
          <cell r="L1043">
            <v>23000</v>
          </cell>
          <cell r="M1043">
            <v>7413.34</v>
          </cell>
          <cell r="N1043">
            <v>15586.66</v>
          </cell>
        </row>
        <row r="1044">
          <cell r="C1044" t="str">
            <v>46211400B030003</v>
          </cell>
          <cell r="D1044" t="str">
            <v>PT避雷柜</v>
          </cell>
          <cell r="E1044" t="str">
            <v>GFC-10</v>
          </cell>
        </row>
        <row r="1044">
          <cell r="G1044" t="str">
            <v>个</v>
          </cell>
          <cell r="H1044">
            <v>1</v>
          </cell>
          <cell r="I1044" t="str">
            <v>电气设备</v>
          </cell>
          <cell r="J1044" t="str">
            <v>21年</v>
          </cell>
          <cell r="K1044" t="str">
            <v>2002-01-02</v>
          </cell>
          <cell r="L1044">
            <v>7200</v>
          </cell>
          <cell r="M1044">
            <v>1603.2</v>
          </cell>
          <cell r="N1044">
            <v>5596.8</v>
          </cell>
        </row>
        <row r="1045">
          <cell r="C1045" t="str">
            <v>44817400B110008</v>
          </cell>
          <cell r="D1045" t="str">
            <v>充电架</v>
          </cell>
          <cell r="E1045" t="str">
            <v>KTSD-102</v>
          </cell>
        </row>
        <row r="1045">
          <cell r="G1045" t="str">
            <v>个</v>
          </cell>
          <cell r="H1045">
            <v>1</v>
          </cell>
          <cell r="I1045" t="str">
            <v>电气设备</v>
          </cell>
          <cell r="J1045" t="str">
            <v>21年</v>
          </cell>
          <cell r="K1045" t="str">
            <v>2002-01-02</v>
          </cell>
          <cell r="L1045">
            <v>4500</v>
          </cell>
          <cell r="M1045">
            <v>1093.2</v>
          </cell>
          <cell r="N1045">
            <v>3406.8</v>
          </cell>
        </row>
        <row r="1046">
          <cell r="C1046" t="str">
            <v>44817400B110010</v>
          </cell>
          <cell r="D1046" t="str">
            <v>充电架</v>
          </cell>
          <cell r="E1046" t="str">
            <v>KTSD-102</v>
          </cell>
        </row>
        <row r="1046">
          <cell r="G1046" t="str">
            <v>个</v>
          </cell>
          <cell r="H1046">
            <v>1</v>
          </cell>
          <cell r="I1046" t="str">
            <v>电气设备</v>
          </cell>
          <cell r="J1046" t="str">
            <v>21年</v>
          </cell>
          <cell r="K1046" t="str">
            <v>2002-01-02</v>
          </cell>
          <cell r="L1046">
            <v>4500</v>
          </cell>
          <cell r="M1046">
            <v>1093.2</v>
          </cell>
          <cell r="N1046">
            <v>3406.8</v>
          </cell>
        </row>
        <row r="1047">
          <cell r="C1047" t="str">
            <v>44817400B040008</v>
          </cell>
          <cell r="D1047" t="str">
            <v>充电架</v>
          </cell>
          <cell r="E1047" t="str">
            <v>KTSB-102</v>
          </cell>
        </row>
        <row r="1047">
          <cell r="G1047" t="str">
            <v>个</v>
          </cell>
          <cell r="H1047">
            <v>1</v>
          </cell>
          <cell r="I1047" t="str">
            <v>电气设备</v>
          </cell>
          <cell r="J1047" t="str">
            <v>21年</v>
          </cell>
          <cell r="K1047" t="str">
            <v>1991-01-01</v>
          </cell>
          <cell r="L1047">
            <v>4500</v>
          </cell>
          <cell r="M1047">
            <v>4043.74</v>
          </cell>
          <cell r="N1047">
            <v>456.26</v>
          </cell>
        </row>
        <row r="1048">
          <cell r="C1048" t="str">
            <v>44817400B020002</v>
          </cell>
          <cell r="D1048" t="str">
            <v>充电机</v>
          </cell>
          <cell r="E1048" t="str">
            <v>GWZCA1-140.71</v>
          </cell>
        </row>
        <row r="1048">
          <cell r="G1048" t="str">
            <v>个</v>
          </cell>
          <cell r="H1048">
            <v>1</v>
          </cell>
          <cell r="I1048" t="str">
            <v>电气设备</v>
          </cell>
          <cell r="J1048" t="str">
            <v>21年</v>
          </cell>
          <cell r="K1048" t="str">
            <v>2002-01-02</v>
          </cell>
          <cell r="L1048">
            <v>15000</v>
          </cell>
          <cell r="M1048">
            <v>4513.2</v>
          </cell>
          <cell r="N1048">
            <v>10486.8</v>
          </cell>
        </row>
        <row r="1049">
          <cell r="C1049" t="str">
            <v>44817400B020001</v>
          </cell>
          <cell r="D1049" t="str">
            <v>充电机</v>
          </cell>
          <cell r="E1049" t="str">
            <v>GWZCA-140/71</v>
          </cell>
        </row>
        <row r="1049">
          <cell r="G1049" t="str">
            <v>个</v>
          </cell>
          <cell r="H1049">
            <v>1</v>
          </cell>
          <cell r="I1049" t="str">
            <v>电气设备</v>
          </cell>
          <cell r="J1049" t="str">
            <v>21年</v>
          </cell>
          <cell r="K1049" t="str">
            <v>2002-01-03</v>
          </cell>
          <cell r="L1049">
            <v>15000</v>
          </cell>
          <cell r="M1049">
            <v>4513.2</v>
          </cell>
          <cell r="N1049">
            <v>10486.8</v>
          </cell>
        </row>
        <row r="1050">
          <cell r="C1050" t="str">
            <v>44817400B110011</v>
          </cell>
          <cell r="D1050" t="str">
            <v>矿灯充电架</v>
          </cell>
          <cell r="E1050" t="str">
            <v>KTSC-102</v>
          </cell>
        </row>
        <row r="1050">
          <cell r="G1050" t="str">
            <v>个</v>
          </cell>
          <cell r="H1050">
            <v>1</v>
          </cell>
          <cell r="I1050" t="str">
            <v>电气设备</v>
          </cell>
          <cell r="J1050" t="str">
            <v>21年</v>
          </cell>
          <cell r="K1050" t="str">
            <v>2002-01-03</v>
          </cell>
          <cell r="L1050">
            <v>100</v>
          </cell>
          <cell r="M1050">
            <v>100</v>
          </cell>
          <cell r="N1050">
            <v>0</v>
          </cell>
        </row>
        <row r="1051">
          <cell r="C1051" t="str">
            <v>46213107B400012</v>
          </cell>
          <cell r="D1051" t="str">
            <v>低压开关开关</v>
          </cell>
          <cell r="E1051" t="str">
            <v>PGL1-23A-02</v>
          </cell>
        </row>
        <row r="1051">
          <cell r="G1051" t="str">
            <v>个</v>
          </cell>
          <cell r="H1051">
            <v>1</v>
          </cell>
          <cell r="I1051" t="str">
            <v>电气设备</v>
          </cell>
          <cell r="J1051" t="str">
            <v>21年</v>
          </cell>
          <cell r="K1051" t="str">
            <v>2003-02-27</v>
          </cell>
          <cell r="L1051">
            <v>3500</v>
          </cell>
          <cell r="M1051">
            <v>596</v>
          </cell>
          <cell r="N1051">
            <v>2904</v>
          </cell>
        </row>
        <row r="1052">
          <cell r="C1052" t="str">
            <v>46211605BF10004</v>
          </cell>
          <cell r="D1052" t="str">
            <v>防爆真空馈电开关</v>
          </cell>
          <cell r="E1052" t="str">
            <v>BKD1-200Z/660.1140</v>
          </cell>
        </row>
        <row r="1052">
          <cell r="G1052" t="str">
            <v>个</v>
          </cell>
          <cell r="H1052">
            <v>1</v>
          </cell>
          <cell r="I1052" t="str">
            <v>电气设备</v>
          </cell>
          <cell r="J1052" t="str">
            <v>21年</v>
          </cell>
          <cell r="K1052" t="str">
            <v>2002-01-02</v>
          </cell>
          <cell r="L1052">
            <v>21600</v>
          </cell>
          <cell r="M1052">
            <v>4809.6</v>
          </cell>
          <cell r="N1052">
            <v>16790.4</v>
          </cell>
        </row>
        <row r="1053">
          <cell r="C1053" t="str">
            <v>44211606B240012</v>
          </cell>
          <cell r="D1053" t="str">
            <v>真空馈电开关</v>
          </cell>
          <cell r="E1053" t="str">
            <v>BKD1-400Z/660F</v>
          </cell>
        </row>
        <row r="1053">
          <cell r="G1053" t="str">
            <v>个</v>
          </cell>
          <cell r="H1053">
            <v>1</v>
          </cell>
          <cell r="I1053" t="str">
            <v>电气设备</v>
          </cell>
          <cell r="J1053" t="str">
            <v>12年</v>
          </cell>
          <cell r="K1053" t="str">
            <v>2002-01-01</v>
          </cell>
          <cell r="L1053">
            <v>17000</v>
          </cell>
          <cell r="M1053">
            <v>5494.9</v>
          </cell>
          <cell r="N1053">
            <v>11505.1</v>
          </cell>
        </row>
        <row r="1054">
          <cell r="C1054" t="str">
            <v>46211649B240003</v>
          </cell>
          <cell r="D1054" t="str">
            <v>隔爆型煤电综保</v>
          </cell>
          <cell r="E1054" t="str">
            <v>BZZ-2.5</v>
          </cell>
        </row>
        <row r="1054">
          <cell r="G1054" t="str">
            <v>个</v>
          </cell>
          <cell r="H1054">
            <v>1</v>
          </cell>
          <cell r="I1054" t="str">
            <v>电气设备</v>
          </cell>
          <cell r="J1054" t="str">
            <v>20年</v>
          </cell>
          <cell r="K1054" t="str">
            <v>2003-12-31</v>
          </cell>
          <cell r="L1054">
            <v>2200</v>
          </cell>
          <cell r="M1054">
            <v>286</v>
          </cell>
          <cell r="N1054">
            <v>1914</v>
          </cell>
        </row>
        <row r="1055">
          <cell r="C1055" t="str">
            <v>46211649B050002</v>
          </cell>
          <cell r="D1055" t="str">
            <v>隔爆型快速综保</v>
          </cell>
          <cell r="E1055" t="str">
            <v>BAZ4-2.5</v>
          </cell>
        </row>
        <row r="1055">
          <cell r="G1055" t="str">
            <v>个</v>
          </cell>
          <cell r="H1055">
            <v>1</v>
          </cell>
          <cell r="I1055" t="str">
            <v>电气设备</v>
          </cell>
          <cell r="J1055" t="str">
            <v>20年</v>
          </cell>
          <cell r="K1055" t="str">
            <v>2003-12-31</v>
          </cell>
          <cell r="L1055">
            <v>3200</v>
          </cell>
          <cell r="M1055">
            <v>416</v>
          </cell>
          <cell r="N1055">
            <v>2784</v>
          </cell>
        </row>
        <row r="1056">
          <cell r="C1056" t="str">
            <v>46211649B050001</v>
          </cell>
          <cell r="D1056" t="str">
            <v>隔爆型快速综保</v>
          </cell>
          <cell r="E1056" t="str">
            <v>BAZ4-2.5</v>
          </cell>
        </row>
        <row r="1056">
          <cell r="G1056" t="str">
            <v>个</v>
          </cell>
          <cell r="H1056">
            <v>1</v>
          </cell>
          <cell r="I1056" t="str">
            <v>电气设备</v>
          </cell>
          <cell r="J1056" t="str">
            <v>20年</v>
          </cell>
          <cell r="K1056" t="str">
            <v>2003-12-31</v>
          </cell>
          <cell r="L1056">
            <v>3200</v>
          </cell>
          <cell r="M1056">
            <v>416</v>
          </cell>
          <cell r="N1056">
            <v>2784</v>
          </cell>
        </row>
        <row r="1057">
          <cell r="C1057" t="str">
            <v>46211605B260041</v>
          </cell>
          <cell r="D1057" t="str">
            <v>隔爆磁力起动器</v>
          </cell>
          <cell r="E1057" t="str">
            <v>QJZ-300/1140</v>
          </cell>
        </row>
        <row r="1057">
          <cell r="G1057" t="str">
            <v>个</v>
          </cell>
          <cell r="H1057">
            <v>1</v>
          </cell>
          <cell r="I1057" t="str">
            <v>电气设备</v>
          </cell>
          <cell r="J1057" t="str">
            <v>21年</v>
          </cell>
          <cell r="K1057" t="str">
            <v>1999-08-11</v>
          </cell>
          <cell r="L1057">
            <v>21400</v>
          </cell>
          <cell r="M1057">
            <v>7460.4</v>
          </cell>
          <cell r="N1057">
            <v>13939.6</v>
          </cell>
        </row>
        <row r="1058">
          <cell r="C1058" t="str">
            <v>46211605B110027</v>
          </cell>
          <cell r="D1058" t="str">
            <v>矿隔爆兼本安全真空电磁起动器</v>
          </cell>
          <cell r="E1058" t="str">
            <v>BQJZ-200/1140</v>
          </cell>
        </row>
        <row r="1058">
          <cell r="G1058" t="str">
            <v>个</v>
          </cell>
          <cell r="H1058">
            <v>1</v>
          </cell>
          <cell r="I1058" t="str">
            <v>电气设备</v>
          </cell>
          <cell r="J1058" t="str">
            <v>21年</v>
          </cell>
          <cell r="K1058" t="str">
            <v>2002-01-01</v>
          </cell>
          <cell r="L1058">
            <v>200</v>
          </cell>
          <cell r="M1058">
            <v>200</v>
          </cell>
          <cell r="N1058">
            <v>0</v>
          </cell>
        </row>
        <row r="1059">
          <cell r="C1059" t="str">
            <v>46211605B230020</v>
          </cell>
          <cell r="D1059" t="str">
            <v>防爆兼本安型真空磁力启动器</v>
          </cell>
          <cell r="E1059" t="str">
            <v>QJZ-200/1400</v>
          </cell>
        </row>
        <row r="1059">
          <cell r="G1059" t="str">
            <v>个</v>
          </cell>
          <cell r="H1059">
            <v>1</v>
          </cell>
          <cell r="I1059" t="str">
            <v>电气设备</v>
          </cell>
          <cell r="J1059" t="str">
            <v>21年</v>
          </cell>
          <cell r="K1059" t="str">
            <v>2002-01-02</v>
          </cell>
          <cell r="L1059">
            <v>9800</v>
          </cell>
          <cell r="M1059">
            <v>2201.3</v>
          </cell>
          <cell r="N1059">
            <v>7598.7</v>
          </cell>
        </row>
        <row r="1060">
          <cell r="C1060" t="str">
            <v>46211605B110001</v>
          </cell>
          <cell r="D1060" t="str">
            <v>真空磁力起动器</v>
          </cell>
          <cell r="E1060" t="str">
            <v>BQJZ200/114</v>
          </cell>
        </row>
        <row r="1060">
          <cell r="G1060" t="str">
            <v>个</v>
          </cell>
          <cell r="H1060">
            <v>1</v>
          </cell>
          <cell r="I1060" t="str">
            <v>电气设备</v>
          </cell>
          <cell r="J1060" t="str">
            <v>21年</v>
          </cell>
          <cell r="K1060" t="str">
            <v>2002-01-03</v>
          </cell>
          <cell r="L1060">
            <v>9800</v>
          </cell>
          <cell r="M1060">
            <v>2182</v>
          </cell>
          <cell r="N1060">
            <v>7618</v>
          </cell>
        </row>
        <row r="1061">
          <cell r="C1061" t="str">
            <v>46211606B830024</v>
          </cell>
          <cell r="D1061" t="str">
            <v>磁力开关</v>
          </cell>
          <cell r="E1061" t="str">
            <v>QC83-80N</v>
          </cell>
        </row>
        <row r="1061">
          <cell r="G1061" t="str">
            <v>个</v>
          </cell>
          <cell r="H1061">
            <v>1</v>
          </cell>
          <cell r="I1061" t="str">
            <v>电气设备</v>
          </cell>
          <cell r="J1061" t="str">
            <v>21年</v>
          </cell>
          <cell r="K1061" t="str">
            <v>1999-10-22</v>
          </cell>
          <cell r="L1061">
            <v>2500</v>
          </cell>
          <cell r="M1061">
            <v>870.98</v>
          </cell>
          <cell r="N1061">
            <v>1629.02</v>
          </cell>
        </row>
        <row r="1062">
          <cell r="C1062" t="str">
            <v>46211605B260041</v>
          </cell>
          <cell r="D1062" t="str">
            <v>隔爆磁力起动器</v>
          </cell>
          <cell r="E1062" t="str">
            <v>QC83-120</v>
          </cell>
        </row>
        <row r="1062">
          <cell r="G1062" t="str">
            <v>个</v>
          </cell>
          <cell r="H1062">
            <v>1</v>
          </cell>
          <cell r="I1062" t="str">
            <v>电气设备</v>
          </cell>
          <cell r="J1062" t="str">
            <v>21年</v>
          </cell>
          <cell r="K1062" t="str">
            <v>1999-11-19</v>
          </cell>
          <cell r="L1062">
            <v>2500</v>
          </cell>
          <cell r="M1062">
            <v>869.7</v>
          </cell>
          <cell r="N1062">
            <v>1630.3</v>
          </cell>
        </row>
        <row r="1063">
          <cell r="C1063" t="str">
            <v>46211606B830024</v>
          </cell>
          <cell r="D1063" t="str">
            <v>磁力开关</v>
          </cell>
          <cell r="E1063" t="str">
            <v>BQD10-80Z</v>
          </cell>
        </row>
        <row r="1063">
          <cell r="G1063" t="str">
            <v>个</v>
          </cell>
          <cell r="H1063">
            <v>1</v>
          </cell>
          <cell r="I1063" t="str">
            <v>电气设备</v>
          </cell>
          <cell r="J1063" t="str">
            <v>21年</v>
          </cell>
          <cell r="K1063" t="str">
            <v>1999-04-05</v>
          </cell>
          <cell r="L1063">
            <v>4100</v>
          </cell>
          <cell r="M1063">
            <v>1511.5</v>
          </cell>
          <cell r="N1063">
            <v>2588.5</v>
          </cell>
        </row>
        <row r="1064">
          <cell r="C1064" t="str">
            <v>46211606B450004</v>
          </cell>
          <cell r="D1064" t="str">
            <v>真空磁力起动器</v>
          </cell>
          <cell r="E1064" t="str">
            <v>BQZ1-120/660</v>
          </cell>
        </row>
        <row r="1064">
          <cell r="G1064" t="str">
            <v>个</v>
          </cell>
          <cell r="H1064">
            <v>1</v>
          </cell>
          <cell r="I1064" t="str">
            <v>电气设备</v>
          </cell>
          <cell r="J1064" t="str">
            <v>21年</v>
          </cell>
          <cell r="K1064" t="str">
            <v>2002-01-01</v>
          </cell>
          <cell r="L1064">
            <v>4200</v>
          </cell>
          <cell r="M1064">
            <v>935.1</v>
          </cell>
          <cell r="N1064">
            <v>3264.9</v>
          </cell>
        </row>
        <row r="1065">
          <cell r="C1065" t="str">
            <v>46211606B050003</v>
          </cell>
          <cell r="D1065" t="str">
            <v>隔爆型真空馈电开关</v>
          </cell>
          <cell r="E1065" t="str">
            <v>BQD1-80Z</v>
          </cell>
        </row>
        <row r="1065">
          <cell r="G1065" t="str">
            <v>个</v>
          </cell>
          <cell r="H1065">
            <v>1</v>
          </cell>
          <cell r="I1065" t="str">
            <v>电气设备</v>
          </cell>
          <cell r="J1065" t="str">
            <v>21年</v>
          </cell>
          <cell r="K1065" t="str">
            <v>2002-01-01</v>
          </cell>
          <cell r="L1065">
            <v>4500</v>
          </cell>
          <cell r="M1065">
            <v>1002</v>
          </cell>
          <cell r="N1065">
            <v>3498</v>
          </cell>
        </row>
        <row r="1066">
          <cell r="C1066" t="str">
            <v>46211606B050016</v>
          </cell>
          <cell r="D1066" t="str">
            <v>隔爆型真空磁力起动器</v>
          </cell>
          <cell r="E1066" t="str">
            <v>BQD1-80Z</v>
          </cell>
        </row>
        <row r="1066">
          <cell r="G1066" t="str">
            <v>个</v>
          </cell>
          <cell r="H1066">
            <v>1</v>
          </cell>
          <cell r="I1066" t="str">
            <v>电气设备</v>
          </cell>
          <cell r="J1066" t="str">
            <v>21年</v>
          </cell>
          <cell r="K1066" t="str">
            <v>1997-05-17</v>
          </cell>
          <cell r="L1066">
            <v>4500</v>
          </cell>
          <cell r="M1066">
            <v>2133.3</v>
          </cell>
          <cell r="N1066">
            <v>2366.7</v>
          </cell>
        </row>
        <row r="1067">
          <cell r="C1067" t="str">
            <v>46211606B200008</v>
          </cell>
          <cell r="D1067" t="str">
            <v>隔爆电磁起动器</v>
          </cell>
          <cell r="E1067" t="str">
            <v>QC83-120/660/380</v>
          </cell>
        </row>
        <row r="1067">
          <cell r="G1067" t="str">
            <v>个</v>
          </cell>
          <cell r="H1067">
            <v>1</v>
          </cell>
          <cell r="I1067" t="str">
            <v>电气设备</v>
          </cell>
          <cell r="J1067" t="str">
            <v>21年</v>
          </cell>
          <cell r="K1067" t="str">
            <v>2002-01-02</v>
          </cell>
          <cell r="L1067">
            <v>2500</v>
          </cell>
          <cell r="M1067">
            <v>578.4</v>
          </cell>
          <cell r="N1067">
            <v>1921.6</v>
          </cell>
        </row>
        <row r="1068">
          <cell r="C1068" t="str">
            <v>46211605B110001</v>
          </cell>
          <cell r="D1068" t="str">
            <v>真空磁力起动器</v>
          </cell>
          <cell r="E1068" t="str">
            <v>QBZ2-2000</v>
          </cell>
        </row>
        <row r="1068">
          <cell r="G1068" t="str">
            <v>个</v>
          </cell>
          <cell r="H1068">
            <v>1</v>
          </cell>
          <cell r="I1068" t="str">
            <v>电气设备</v>
          </cell>
          <cell r="J1068" t="str">
            <v>21年</v>
          </cell>
          <cell r="K1068" t="str">
            <v>2002-01-02</v>
          </cell>
          <cell r="L1068">
            <v>4300</v>
          </cell>
          <cell r="M1068">
            <v>980.9</v>
          </cell>
          <cell r="N1068">
            <v>3319.1</v>
          </cell>
        </row>
        <row r="1069">
          <cell r="C1069" t="str">
            <v>46211606B920001</v>
          </cell>
          <cell r="D1069" t="str">
            <v>磁力起动器</v>
          </cell>
          <cell r="E1069" t="str">
            <v>QJZ-300/380.660</v>
          </cell>
        </row>
        <row r="1069">
          <cell r="G1069" t="str">
            <v>个</v>
          </cell>
          <cell r="H1069">
            <v>1</v>
          </cell>
          <cell r="I1069" t="str">
            <v>电气设备</v>
          </cell>
          <cell r="J1069" t="str">
            <v>21年</v>
          </cell>
          <cell r="K1069" t="str">
            <v>1998-07-22</v>
          </cell>
          <cell r="L1069">
            <v>24900</v>
          </cell>
          <cell r="M1069">
            <v>10171.5</v>
          </cell>
          <cell r="N1069">
            <v>14728.5</v>
          </cell>
        </row>
        <row r="1070">
          <cell r="C1070" t="str">
            <v>46211605B110001</v>
          </cell>
          <cell r="D1070" t="str">
            <v>真空磁力起动器</v>
          </cell>
          <cell r="E1070" t="str">
            <v>QC810-60</v>
          </cell>
        </row>
        <row r="1070">
          <cell r="G1070" t="str">
            <v>个</v>
          </cell>
          <cell r="H1070">
            <v>1</v>
          </cell>
          <cell r="I1070" t="str">
            <v>电气设备</v>
          </cell>
          <cell r="J1070" t="str">
            <v>21年</v>
          </cell>
          <cell r="K1070" t="str">
            <v>1998-07-10</v>
          </cell>
          <cell r="L1070">
            <v>3700</v>
          </cell>
          <cell r="M1070">
            <v>1499.3</v>
          </cell>
          <cell r="N1070">
            <v>2200.7</v>
          </cell>
        </row>
        <row r="1071">
          <cell r="C1071" t="str">
            <v>46211649B140001</v>
          </cell>
          <cell r="D1071" t="str">
            <v>照明综保</v>
          </cell>
          <cell r="E1071" t="str">
            <v>BBZ-4</v>
          </cell>
        </row>
        <row r="1071">
          <cell r="G1071" t="str">
            <v>个</v>
          </cell>
          <cell r="H1071">
            <v>1</v>
          </cell>
          <cell r="I1071" t="str">
            <v>电气设备</v>
          </cell>
          <cell r="J1071" t="str">
            <v>21年</v>
          </cell>
          <cell r="K1071" t="str">
            <v>1999-07-23</v>
          </cell>
          <cell r="L1071">
            <v>700</v>
          </cell>
          <cell r="M1071">
            <v>700</v>
          </cell>
          <cell r="N1071">
            <v>0</v>
          </cell>
        </row>
        <row r="1072">
          <cell r="C1072" t="str">
            <v>46211649B080013</v>
          </cell>
          <cell r="D1072" t="str">
            <v>煤岩电钻综保</v>
          </cell>
          <cell r="E1072" t="str">
            <v>BBZ1-4</v>
          </cell>
        </row>
        <row r="1072">
          <cell r="G1072" t="str">
            <v>个</v>
          </cell>
          <cell r="H1072">
            <v>1</v>
          </cell>
          <cell r="I1072" t="str">
            <v>电气设备</v>
          </cell>
          <cell r="J1072" t="str">
            <v>21年</v>
          </cell>
          <cell r="K1072" t="str">
            <v>1999-03-26</v>
          </cell>
          <cell r="L1072">
            <v>1500</v>
          </cell>
          <cell r="M1072">
            <v>1500</v>
          </cell>
          <cell r="N1072">
            <v>0</v>
          </cell>
        </row>
        <row r="1073">
          <cell r="C1073" t="str">
            <v>46211649B250017</v>
          </cell>
          <cell r="D1073" t="str">
            <v>煤电钻综合保护器</v>
          </cell>
          <cell r="E1073" t="str">
            <v>BZZ-4</v>
          </cell>
        </row>
        <row r="1073">
          <cell r="G1073" t="str">
            <v>个</v>
          </cell>
          <cell r="H1073">
            <v>1</v>
          </cell>
          <cell r="I1073" t="str">
            <v>电气设备</v>
          </cell>
          <cell r="J1073" t="str">
            <v>21年</v>
          </cell>
          <cell r="K1073" t="str">
            <v>1999-04-16</v>
          </cell>
          <cell r="L1073">
            <v>3700</v>
          </cell>
          <cell r="M1073">
            <v>1520.8</v>
          </cell>
          <cell r="N1073">
            <v>2179.2</v>
          </cell>
        </row>
        <row r="1074">
          <cell r="C1074" t="str">
            <v>46211649B140002</v>
          </cell>
          <cell r="D1074" t="str">
            <v>照明综保</v>
          </cell>
          <cell r="E1074" t="str">
            <v>KSGZ-4/1.14</v>
          </cell>
        </row>
        <row r="1074">
          <cell r="G1074" t="str">
            <v>个</v>
          </cell>
          <cell r="H1074">
            <v>1</v>
          </cell>
          <cell r="I1074" t="str">
            <v>电气设备</v>
          </cell>
          <cell r="J1074" t="str">
            <v>21年</v>
          </cell>
          <cell r="K1074" t="str">
            <v>1999-04-19</v>
          </cell>
          <cell r="L1074">
            <v>5500</v>
          </cell>
          <cell r="M1074">
            <v>2002.4</v>
          </cell>
          <cell r="N1074">
            <v>3497.6</v>
          </cell>
        </row>
        <row r="1075">
          <cell r="C1075" t="str">
            <v>46211649B140003</v>
          </cell>
          <cell r="D1075" t="str">
            <v>照明综保</v>
          </cell>
          <cell r="E1075" t="str">
            <v>KSGZ-4/1.14</v>
          </cell>
        </row>
        <row r="1075">
          <cell r="G1075" t="str">
            <v>个</v>
          </cell>
          <cell r="H1075">
            <v>1</v>
          </cell>
          <cell r="I1075" t="str">
            <v>电气设备</v>
          </cell>
          <cell r="J1075" t="str">
            <v>21年</v>
          </cell>
          <cell r="K1075" t="str">
            <v>1999-04-20</v>
          </cell>
          <cell r="L1075">
            <v>5500</v>
          </cell>
          <cell r="M1075">
            <v>2002.4</v>
          </cell>
          <cell r="N1075">
            <v>3497.6</v>
          </cell>
        </row>
        <row r="1076">
          <cell r="C1076" t="str">
            <v>46211649B250017</v>
          </cell>
          <cell r="D1076" t="str">
            <v>煤电钻综合保护器</v>
          </cell>
          <cell r="E1076" t="str">
            <v>KSGZ4-660</v>
          </cell>
        </row>
        <row r="1076">
          <cell r="G1076" t="str">
            <v>个</v>
          </cell>
          <cell r="H1076">
            <v>1</v>
          </cell>
          <cell r="I1076" t="str">
            <v>电气设备</v>
          </cell>
          <cell r="J1076" t="str">
            <v>21年</v>
          </cell>
          <cell r="K1076" t="str">
            <v>1999-04-24</v>
          </cell>
          <cell r="L1076">
            <v>5500</v>
          </cell>
          <cell r="M1076">
            <v>2256.5</v>
          </cell>
          <cell r="N1076">
            <v>3243.5</v>
          </cell>
        </row>
        <row r="1077">
          <cell r="C1077" t="str">
            <v>46211649BA40048</v>
          </cell>
          <cell r="D1077" t="str">
            <v>127伏照明信号综合装置</v>
          </cell>
          <cell r="E1077" t="str">
            <v>ZXZ8-4-II</v>
          </cell>
        </row>
        <row r="1077">
          <cell r="G1077" t="str">
            <v>个</v>
          </cell>
          <cell r="H1077">
            <v>1</v>
          </cell>
          <cell r="I1077" t="str">
            <v>电气设备</v>
          </cell>
          <cell r="J1077" t="str">
            <v>21年</v>
          </cell>
          <cell r="K1077" t="str">
            <v>1997-06-07</v>
          </cell>
          <cell r="L1077">
            <v>4500</v>
          </cell>
          <cell r="M1077">
            <v>2076.7</v>
          </cell>
          <cell r="N1077">
            <v>2423.3</v>
          </cell>
        </row>
        <row r="1078">
          <cell r="C1078" t="str">
            <v>46211649BA40058</v>
          </cell>
          <cell r="D1078" t="str">
            <v>127伏照明信号综合装置</v>
          </cell>
          <cell r="E1078" t="str">
            <v>ZXZ8-4-II</v>
          </cell>
        </row>
        <row r="1078">
          <cell r="G1078" t="str">
            <v>个</v>
          </cell>
          <cell r="H1078">
            <v>1</v>
          </cell>
          <cell r="I1078" t="str">
            <v>电气设备</v>
          </cell>
          <cell r="J1078" t="str">
            <v>21年</v>
          </cell>
          <cell r="K1078" t="str">
            <v>1997-06-14</v>
          </cell>
          <cell r="L1078">
            <v>4500</v>
          </cell>
          <cell r="M1078">
            <v>2076.7</v>
          </cell>
          <cell r="N1078">
            <v>2423.3</v>
          </cell>
        </row>
        <row r="1079">
          <cell r="C1079" t="str">
            <v>46211649BA40050</v>
          </cell>
          <cell r="D1079" t="str">
            <v>127伏照明信号综合装置</v>
          </cell>
          <cell r="E1079" t="str">
            <v>ZXZ8-4-II</v>
          </cell>
        </row>
        <row r="1079">
          <cell r="G1079" t="str">
            <v>个</v>
          </cell>
          <cell r="H1079">
            <v>1</v>
          </cell>
          <cell r="I1079" t="str">
            <v>电气设备</v>
          </cell>
          <cell r="J1079" t="str">
            <v>21年</v>
          </cell>
          <cell r="K1079" t="str">
            <v>1997-06-18</v>
          </cell>
          <cell r="L1079">
            <v>4500</v>
          </cell>
          <cell r="M1079">
            <v>2076.7</v>
          </cell>
          <cell r="N1079">
            <v>2423.3</v>
          </cell>
        </row>
        <row r="1080">
          <cell r="C1080" t="str">
            <v>46211649BA40032</v>
          </cell>
          <cell r="D1080" t="str">
            <v>127伏照明信号综合装置</v>
          </cell>
          <cell r="E1080" t="str">
            <v>ZXZ8-4-II</v>
          </cell>
        </row>
        <row r="1080">
          <cell r="G1080" t="str">
            <v>个</v>
          </cell>
          <cell r="H1080">
            <v>1</v>
          </cell>
          <cell r="I1080" t="str">
            <v>电气设备</v>
          </cell>
          <cell r="J1080" t="str">
            <v>21年</v>
          </cell>
          <cell r="K1080" t="str">
            <v>2002-01-02</v>
          </cell>
          <cell r="L1080">
            <v>4500</v>
          </cell>
          <cell r="M1080">
            <v>1006.4</v>
          </cell>
          <cell r="N1080">
            <v>3493.6</v>
          </cell>
        </row>
        <row r="1081">
          <cell r="C1081" t="str">
            <v>46211649B090006</v>
          </cell>
          <cell r="D1081" t="str">
            <v>煤电钻综保</v>
          </cell>
          <cell r="E1081" t="str">
            <v>BBZ1 4-I</v>
          </cell>
        </row>
        <row r="1081">
          <cell r="G1081" t="str">
            <v>个</v>
          </cell>
          <cell r="H1081">
            <v>1</v>
          </cell>
          <cell r="I1081" t="str">
            <v>电气设备</v>
          </cell>
          <cell r="J1081" t="str">
            <v>21年</v>
          </cell>
          <cell r="K1081" t="str">
            <v>2002-01-02</v>
          </cell>
          <cell r="L1081">
            <v>6100</v>
          </cell>
          <cell r="M1081">
            <v>1464.38</v>
          </cell>
          <cell r="N1081">
            <v>4635.62</v>
          </cell>
        </row>
        <row r="1082">
          <cell r="C1082" t="str">
            <v>46211649B060004</v>
          </cell>
          <cell r="D1082" t="str">
            <v>煤电钻综保</v>
          </cell>
          <cell r="E1082" t="str">
            <v>BBM-4</v>
          </cell>
        </row>
        <row r="1082">
          <cell r="G1082" t="str">
            <v>个</v>
          </cell>
          <cell r="H1082">
            <v>1</v>
          </cell>
          <cell r="I1082" t="str">
            <v>电气设备</v>
          </cell>
          <cell r="J1082" t="str">
            <v>21年</v>
          </cell>
          <cell r="K1082" t="str">
            <v>2002-01-02</v>
          </cell>
          <cell r="L1082">
            <v>3700</v>
          </cell>
          <cell r="M1082">
            <v>888.1</v>
          </cell>
          <cell r="N1082">
            <v>2811.9</v>
          </cell>
        </row>
        <row r="1083">
          <cell r="C1083" t="str">
            <v>44211606B240012</v>
          </cell>
          <cell r="D1083" t="str">
            <v>真空馈电开关</v>
          </cell>
          <cell r="E1083" t="str">
            <v>BKD1-400Z/660F</v>
          </cell>
        </row>
        <row r="1083">
          <cell r="G1083" t="str">
            <v>个</v>
          </cell>
          <cell r="H1083">
            <v>1</v>
          </cell>
          <cell r="I1083" t="str">
            <v>电气设备</v>
          </cell>
          <cell r="J1083" t="str">
            <v>21年</v>
          </cell>
          <cell r="K1083" t="str">
            <v>1999-05-07</v>
          </cell>
          <cell r="L1083">
            <v>17000</v>
          </cell>
          <cell r="M1083">
            <v>6258.1</v>
          </cell>
          <cell r="N1083">
            <v>10741.9</v>
          </cell>
        </row>
        <row r="1084">
          <cell r="C1084" t="str">
            <v>46214149B940001</v>
          </cell>
          <cell r="D1084" t="str">
            <v>高压手车式开关柜</v>
          </cell>
          <cell r="E1084" t="str">
            <v>KYN3-10-33</v>
          </cell>
        </row>
        <row r="1084">
          <cell r="G1084" t="str">
            <v>个</v>
          </cell>
          <cell r="H1084">
            <v>1</v>
          </cell>
          <cell r="I1084" t="str">
            <v>电气设备</v>
          </cell>
          <cell r="J1084" t="str">
            <v>21年</v>
          </cell>
          <cell r="K1084" t="str">
            <v>2002-01-02</v>
          </cell>
          <cell r="L1084">
            <v>79300</v>
          </cell>
          <cell r="M1084">
            <v>17637.3</v>
          </cell>
          <cell r="N1084">
            <v>61662.7</v>
          </cell>
        </row>
        <row r="1085">
          <cell r="C1085" t="str">
            <v>46214149B650001</v>
          </cell>
          <cell r="D1085" t="str">
            <v>高压开关柜</v>
          </cell>
          <cell r="E1085" t="str">
            <v>GGD</v>
          </cell>
        </row>
        <row r="1085">
          <cell r="G1085" t="str">
            <v>个</v>
          </cell>
          <cell r="H1085">
            <v>1</v>
          </cell>
          <cell r="I1085" t="str">
            <v>电气设备</v>
          </cell>
          <cell r="J1085" t="str">
            <v>21年</v>
          </cell>
          <cell r="K1085" t="str">
            <v>2002-01-02</v>
          </cell>
          <cell r="L1085">
            <v>43500</v>
          </cell>
          <cell r="M1085">
            <v>9685.8</v>
          </cell>
          <cell r="N1085">
            <v>33814.2</v>
          </cell>
        </row>
        <row r="1086">
          <cell r="C1086" t="str">
            <v>46214149B330014</v>
          </cell>
          <cell r="D1086" t="str">
            <v>高压开关柜</v>
          </cell>
          <cell r="E1086" t="str">
            <v>GFC-10</v>
          </cell>
        </row>
        <row r="1086">
          <cell r="G1086" t="str">
            <v>个</v>
          </cell>
          <cell r="H1086">
            <v>1</v>
          </cell>
          <cell r="I1086" t="str">
            <v>电气设备</v>
          </cell>
          <cell r="J1086" t="str">
            <v>21年</v>
          </cell>
          <cell r="K1086" t="str">
            <v>2002-01-02</v>
          </cell>
          <cell r="L1086">
            <v>30300</v>
          </cell>
          <cell r="M1086">
            <v>6746.7</v>
          </cell>
          <cell r="N1086">
            <v>23553.3</v>
          </cell>
        </row>
        <row r="1087">
          <cell r="C1087" t="str">
            <v>46214149B340003</v>
          </cell>
          <cell r="D1087" t="str">
            <v>高压开关柜</v>
          </cell>
          <cell r="E1087" t="str">
            <v>GFC-15Z6KV/75A</v>
          </cell>
        </row>
        <row r="1087">
          <cell r="G1087" t="str">
            <v>个</v>
          </cell>
          <cell r="H1087">
            <v>1</v>
          </cell>
          <cell r="I1087" t="str">
            <v>电气设备</v>
          </cell>
          <cell r="J1087" t="str">
            <v>21年</v>
          </cell>
          <cell r="K1087" t="str">
            <v>2002-01-02</v>
          </cell>
          <cell r="L1087">
            <v>44600</v>
          </cell>
          <cell r="M1087">
            <v>9930.7</v>
          </cell>
          <cell r="N1087">
            <v>34669.3</v>
          </cell>
        </row>
        <row r="1088">
          <cell r="C1088" t="str">
            <v>46214149B330015</v>
          </cell>
          <cell r="D1088" t="str">
            <v>高压开关柜</v>
          </cell>
          <cell r="E1088" t="str">
            <v>GFC-10</v>
          </cell>
        </row>
        <row r="1088">
          <cell r="G1088" t="str">
            <v>个</v>
          </cell>
          <cell r="H1088">
            <v>1</v>
          </cell>
          <cell r="I1088" t="str">
            <v>电气设备</v>
          </cell>
          <cell r="J1088" t="str">
            <v>21年</v>
          </cell>
          <cell r="K1088" t="str">
            <v>2002-01-02</v>
          </cell>
          <cell r="L1088">
            <v>31000</v>
          </cell>
          <cell r="M1088">
            <v>6902.6</v>
          </cell>
          <cell r="N1088">
            <v>24097.4</v>
          </cell>
        </row>
        <row r="1089">
          <cell r="C1089" t="str">
            <v>46214149BD60001</v>
          </cell>
          <cell r="D1089" t="str">
            <v>高压开关柜</v>
          </cell>
          <cell r="E1089" t="str">
            <v>ZBN-GC28/6</v>
          </cell>
        </row>
        <row r="1089">
          <cell r="G1089" t="str">
            <v>个</v>
          </cell>
          <cell r="H1089">
            <v>1</v>
          </cell>
          <cell r="I1089" t="str">
            <v>电气设备</v>
          </cell>
          <cell r="J1089" t="str">
            <v>21年</v>
          </cell>
          <cell r="K1089" t="str">
            <v>2002-01-02</v>
          </cell>
          <cell r="L1089">
            <v>45000</v>
          </cell>
          <cell r="M1089">
            <v>9976.3</v>
          </cell>
          <cell r="N1089">
            <v>35023.7</v>
          </cell>
        </row>
        <row r="1090">
          <cell r="C1090" t="str">
            <v>46214149BD60002</v>
          </cell>
          <cell r="D1090" t="str">
            <v>高压开关柜</v>
          </cell>
          <cell r="E1090" t="str">
            <v>ZBN-GC30/6</v>
          </cell>
        </row>
        <row r="1090">
          <cell r="G1090" t="str">
            <v>个</v>
          </cell>
          <cell r="H1090">
            <v>1</v>
          </cell>
          <cell r="I1090" t="str">
            <v>电气设备</v>
          </cell>
          <cell r="J1090" t="str">
            <v>21年</v>
          </cell>
          <cell r="K1090" t="str">
            <v>2002-01-02</v>
          </cell>
          <cell r="L1090">
            <v>45000</v>
          </cell>
          <cell r="M1090">
            <v>9976.3</v>
          </cell>
          <cell r="N1090">
            <v>35023.7</v>
          </cell>
        </row>
        <row r="1091">
          <cell r="C1091" t="str">
            <v>46214149B230037</v>
          </cell>
          <cell r="D1091" t="str">
            <v>高压真空开关柜</v>
          </cell>
          <cell r="E1091" t="str">
            <v>GCKY-1</v>
          </cell>
        </row>
        <row r="1091">
          <cell r="G1091" t="str">
            <v>个</v>
          </cell>
          <cell r="H1091">
            <v>1</v>
          </cell>
          <cell r="I1091" t="str">
            <v>电气设备</v>
          </cell>
          <cell r="J1091" t="str">
            <v>21年</v>
          </cell>
          <cell r="K1091" t="str">
            <v>2002-01-03</v>
          </cell>
          <cell r="L1091">
            <v>55000</v>
          </cell>
          <cell r="M1091">
            <v>12246.5</v>
          </cell>
          <cell r="N1091">
            <v>42753.5</v>
          </cell>
        </row>
        <row r="1092">
          <cell r="C1092" t="str">
            <v>46214149B230039</v>
          </cell>
          <cell r="D1092" t="str">
            <v>高压真空开关柜</v>
          </cell>
          <cell r="E1092" t="str">
            <v>GCKY-1</v>
          </cell>
        </row>
        <row r="1092">
          <cell r="G1092" t="str">
            <v>个</v>
          </cell>
          <cell r="H1092">
            <v>1</v>
          </cell>
          <cell r="I1092" t="str">
            <v>电气设备</v>
          </cell>
          <cell r="J1092" t="str">
            <v>21年</v>
          </cell>
          <cell r="K1092" t="str">
            <v>2002-01-03</v>
          </cell>
          <cell r="L1092">
            <v>55000</v>
          </cell>
          <cell r="M1092">
            <v>12246.5</v>
          </cell>
          <cell r="N1092">
            <v>42753.5</v>
          </cell>
        </row>
        <row r="1093">
          <cell r="C1093" t="str">
            <v>46214149B230041</v>
          </cell>
          <cell r="D1093" t="str">
            <v>高压真空开关柜</v>
          </cell>
          <cell r="E1093" t="str">
            <v>GCKY-1</v>
          </cell>
        </row>
        <row r="1093">
          <cell r="G1093" t="str">
            <v>个</v>
          </cell>
          <cell r="H1093">
            <v>1</v>
          </cell>
          <cell r="I1093" t="str">
            <v>电气设备</v>
          </cell>
          <cell r="J1093" t="str">
            <v>21年</v>
          </cell>
          <cell r="K1093" t="str">
            <v>2002-01-03</v>
          </cell>
          <cell r="L1093">
            <v>55000</v>
          </cell>
          <cell r="M1093">
            <v>12246.5</v>
          </cell>
          <cell r="N1093">
            <v>42753.5</v>
          </cell>
        </row>
        <row r="1094">
          <cell r="C1094" t="str">
            <v>46214101B740001</v>
          </cell>
          <cell r="D1094" t="str">
            <v>低压电器成套设备</v>
          </cell>
          <cell r="E1094" t="str">
            <v>PGL-1-24</v>
          </cell>
        </row>
        <row r="1094">
          <cell r="G1094" t="str">
            <v>个</v>
          </cell>
          <cell r="H1094">
            <v>1</v>
          </cell>
          <cell r="I1094" t="str">
            <v>电气设备</v>
          </cell>
          <cell r="J1094" t="str">
            <v>21年</v>
          </cell>
          <cell r="K1094" t="str">
            <v>1990-06-10</v>
          </cell>
          <cell r="L1094">
            <v>12000</v>
          </cell>
          <cell r="M1094">
            <v>9879.9</v>
          </cell>
          <cell r="N1094">
            <v>2120.1</v>
          </cell>
        </row>
        <row r="1095">
          <cell r="C1095" t="str">
            <v>46214189B150001</v>
          </cell>
          <cell r="D1095" t="str">
            <v>热风炉电器控制装置</v>
          </cell>
          <cell r="E1095" t="str">
            <v>XRK-1B-1.4T/L</v>
          </cell>
        </row>
        <row r="1095">
          <cell r="G1095" t="str">
            <v>个</v>
          </cell>
          <cell r="H1095">
            <v>1</v>
          </cell>
          <cell r="I1095" t="str">
            <v>电气设备</v>
          </cell>
          <cell r="J1095" t="str">
            <v>21年</v>
          </cell>
          <cell r="K1095" t="str">
            <v>2002-01-01</v>
          </cell>
          <cell r="L1095">
            <v>6800</v>
          </cell>
          <cell r="M1095">
            <v>1646.1</v>
          </cell>
          <cell r="N1095">
            <v>5153.9</v>
          </cell>
        </row>
        <row r="1096">
          <cell r="C1096" t="str">
            <v>46213107B400002</v>
          </cell>
          <cell r="D1096" t="str">
            <v>低压配电屏</v>
          </cell>
          <cell r="E1096" t="str">
            <v>PGL1-02B</v>
          </cell>
        </row>
        <row r="1096">
          <cell r="G1096" t="str">
            <v>个</v>
          </cell>
          <cell r="H1096">
            <v>1</v>
          </cell>
          <cell r="I1096" t="str">
            <v>电气设备</v>
          </cell>
          <cell r="J1096" t="str">
            <v>21年</v>
          </cell>
          <cell r="K1096" t="str">
            <v>2002-01-01</v>
          </cell>
          <cell r="L1096">
            <v>7500</v>
          </cell>
          <cell r="M1096">
            <v>1648.28</v>
          </cell>
          <cell r="N1096">
            <v>5851.72</v>
          </cell>
        </row>
        <row r="1097">
          <cell r="C1097" t="str">
            <v>46213107B400003</v>
          </cell>
          <cell r="D1097" t="str">
            <v>低压配电屏</v>
          </cell>
          <cell r="E1097" t="str">
            <v>PGL1-02B</v>
          </cell>
        </row>
        <row r="1097">
          <cell r="G1097" t="str">
            <v>个</v>
          </cell>
          <cell r="H1097">
            <v>1</v>
          </cell>
          <cell r="I1097" t="str">
            <v>电气设备</v>
          </cell>
          <cell r="J1097" t="str">
            <v>21年</v>
          </cell>
          <cell r="K1097" t="str">
            <v>2002-01-01</v>
          </cell>
          <cell r="L1097">
            <v>7500</v>
          </cell>
          <cell r="M1097">
            <v>1648.28</v>
          </cell>
          <cell r="N1097">
            <v>5851.72</v>
          </cell>
        </row>
        <row r="1098">
          <cell r="C1098" t="str">
            <v>46213107B400042</v>
          </cell>
          <cell r="D1098" t="str">
            <v>低压配电屏</v>
          </cell>
          <cell r="E1098" t="str">
            <v>PGL1-41</v>
          </cell>
        </row>
        <row r="1098">
          <cell r="G1098" t="str">
            <v>个</v>
          </cell>
          <cell r="H1098">
            <v>1</v>
          </cell>
          <cell r="I1098" t="str">
            <v>电气设备</v>
          </cell>
          <cell r="J1098" t="str">
            <v>21年</v>
          </cell>
          <cell r="K1098" t="str">
            <v>1999-05-09</v>
          </cell>
          <cell r="L1098">
            <v>15000</v>
          </cell>
          <cell r="M1098">
            <v>5521.8</v>
          </cell>
          <cell r="N1098">
            <v>9478.2</v>
          </cell>
        </row>
        <row r="1099">
          <cell r="C1099" t="str">
            <v>46213107B400032</v>
          </cell>
          <cell r="D1099" t="str">
            <v>低压配电屏</v>
          </cell>
          <cell r="E1099" t="str">
            <v>DGL1-380</v>
          </cell>
        </row>
        <row r="1099">
          <cell r="G1099" t="str">
            <v>个</v>
          </cell>
          <cell r="H1099">
            <v>1</v>
          </cell>
          <cell r="I1099" t="str">
            <v>电气设备</v>
          </cell>
          <cell r="J1099" t="str">
            <v>21年</v>
          </cell>
          <cell r="K1099" t="str">
            <v>2003-12-31</v>
          </cell>
          <cell r="L1099">
            <v>36900</v>
          </cell>
          <cell r="M1099">
            <v>4586.1</v>
          </cell>
          <cell r="N1099">
            <v>32313.9</v>
          </cell>
        </row>
        <row r="1100">
          <cell r="C1100" t="str">
            <v>46213107B400035</v>
          </cell>
          <cell r="D1100" t="str">
            <v>低压配电屏</v>
          </cell>
          <cell r="E1100" t="str">
            <v>DGL1-380</v>
          </cell>
        </row>
        <row r="1100">
          <cell r="G1100" t="str">
            <v>个</v>
          </cell>
          <cell r="H1100">
            <v>1</v>
          </cell>
          <cell r="I1100" t="str">
            <v>电气设备</v>
          </cell>
          <cell r="J1100" t="str">
            <v>21年</v>
          </cell>
          <cell r="K1100" t="str">
            <v>2003-12-31</v>
          </cell>
          <cell r="L1100">
            <v>36900</v>
          </cell>
          <cell r="M1100">
            <v>4586.1</v>
          </cell>
          <cell r="N1100">
            <v>32313.9</v>
          </cell>
        </row>
        <row r="1101">
          <cell r="C1101" t="str">
            <v>46213107B400036</v>
          </cell>
          <cell r="D1101" t="str">
            <v>低压配电屏</v>
          </cell>
          <cell r="E1101" t="str">
            <v>DGL1-380</v>
          </cell>
        </row>
        <row r="1101">
          <cell r="G1101" t="str">
            <v>个</v>
          </cell>
          <cell r="H1101">
            <v>1</v>
          </cell>
          <cell r="I1101" t="str">
            <v>电气设备</v>
          </cell>
          <cell r="J1101" t="str">
            <v>21年</v>
          </cell>
          <cell r="K1101" t="str">
            <v>2003-12-31</v>
          </cell>
          <cell r="L1101">
            <v>36900</v>
          </cell>
          <cell r="M1101">
            <v>4586.1</v>
          </cell>
          <cell r="N1101">
            <v>32313.9</v>
          </cell>
        </row>
        <row r="1102">
          <cell r="C1102" t="str">
            <v>47113299BA40002</v>
          </cell>
          <cell r="D1102" t="str">
            <v>低压电容器柜</v>
          </cell>
          <cell r="E1102" t="str">
            <v>BJ-3Z</v>
          </cell>
        </row>
        <row r="1102">
          <cell r="G1102" t="str">
            <v>个</v>
          </cell>
          <cell r="H1102">
            <v>1</v>
          </cell>
          <cell r="I1102" t="str">
            <v>电气设备</v>
          </cell>
          <cell r="J1102" t="str">
            <v>21年</v>
          </cell>
          <cell r="K1102" t="str">
            <v>2002-01-01</v>
          </cell>
          <cell r="L1102">
            <v>5000</v>
          </cell>
          <cell r="M1102">
            <v>1113.4</v>
          </cell>
          <cell r="N1102">
            <v>3886.6</v>
          </cell>
        </row>
        <row r="1103">
          <cell r="C1103" t="str">
            <v>47113299BA40003</v>
          </cell>
          <cell r="D1103" t="str">
            <v>低压电容器柜</v>
          </cell>
          <cell r="E1103" t="str">
            <v>BJ-3Z</v>
          </cell>
        </row>
        <row r="1103">
          <cell r="G1103" t="str">
            <v>个</v>
          </cell>
          <cell r="H1103">
            <v>1</v>
          </cell>
          <cell r="I1103" t="str">
            <v>电气设备</v>
          </cell>
          <cell r="J1103" t="str">
            <v>21年</v>
          </cell>
          <cell r="K1103" t="str">
            <v>2002-01-01</v>
          </cell>
          <cell r="L1103">
            <v>5000</v>
          </cell>
          <cell r="M1103">
            <v>1113.4</v>
          </cell>
          <cell r="N1103">
            <v>3886.6</v>
          </cell>
        </row>
        <row r="1104">
          <cell r="C1104" t="str">
            <v>44817400B110008</v>
          </cell>
          <cell r="D1104" t="str">
            <v>充电架</v>
          </cell>
          <cell r="E1104" t="str">
            <v>KTSD-102</v>
          </cell>
        </row>
        <row r="1104">
          <cell r="G1104" t="str">
            <v>个</v>
          </cell>
          <cell r="H1104">
            <v>1</v>
          </cell>
          <cell r="I1104" t="str">
            <v>电气设备</v>
          </cell>
          <cell r="J1104" t="str">
            <v>21年</v>
          </cell>
          <cell r="K1104" t="str">
            <v>1999-08-30</v>
          </cell>
          <cell r="L1104">
            <v>4500</v>
          </cell>
          <cell r="M1104">
            <v>1759.75</v>
          </cell>
          <cell r="N1104">
            <v>2740.25</v>
          </cell>
        </row>
        <row r="1105">
          <cell r="C1105" t="str">
            <v>46214013B580001</v>
          </cell>
          <cell r="D1105" t="str">
            <v>自藕减压起动箱</v>
          </cell>
          <cell r="E1105" t="str">
            <v>XJ01-108</v>
          </cell>
        </row>
        <row r="1105">
          <cell r="G1105" t="str">
            <v>个</v>
          </cell>
          <cell r="H1105">
            <v>1</v>
          </cell>
          <cell r="I1105" t="str">
            <v>电气设备</v>
          </cell>
          <cell r="J1105" t="str">
            <v>21年</v>
          </cell>
          <cell r="K1105" t="str">
            <v>2002-01-01</v>
          </cell>
          <cell r="L1105">
            <v>4200</v>
          </cell>
          <cell r="M1105">
            <v>968.3</v>
          </cell>
          <cell r="N1105">
            <v>3231.7</v>
          </cell>
        </row>
        <row r="1106">
          <cell r="C1106" t="str">
            <v>46214013B580002</v>
          </cell>
          <cell r="D1106" t="str">
            <v>自藕减压起动箱</v>
          </cell>
          <cell r="E1106" t="str">
            <v>XJ01-108</v>
          </cell>
        </row>
        <row r="1106">
          <cell r="G1106" t="str">
            <v>个</v>
          </cell>
          <cell r="H1106">
            <v>1</v>
          </cell>
          <cell r="I1106" t="str">
            <v>电气设备</v>
          </cell>
          <cell r="J1106" t="str">
            <v>21年</v>
          </cell>
          <cell r="K1106" t="str">
            <v>2002-01-01</v>
          </cell>
          <cell r="L1106">
            <v>4200</v>
          </cell>
          <cell r="M1106">
            <v>968.3</v>
          </cell>
          <cell r="N1106">
            <v>3231.7</v>
          </cell>
        </row>
        <row r="1107">
          <cell r="C1107" t="str">
            <v>46214013B390001</v>
          </cell>
          <cell r="D1107" t="str">
            <v>控制箱</v>
          </cell>
          <cell r="E1107" t="str">
            <v>UQ-20</v>
          </cell>
        </row>
        <row r="1107">
          <cell r="G1107" t="str">
            <v>个</v>
          </cell>
          <cell r="H1107">
            <v>1</v>
          </cell>
          <cell r="I1107" t="str">
            <v>电气设备</v>
          </cell>
          <cell r="J1107" t="str">
            <v>21年</v>
          </cell>
          <cell r="K1107" t="str">
            <v>1999-11-05</v>
          </cell>
          <cell r="L1107">
            <v>2600</v>
          </cell>
          <cell r="M1107">
            <v>884.1</v>
          </cell>
          <cell r="N1107">
            <v>1715.9</v>
          </cell>
        </row>
        <row r="1108">
          <cell r="C1108" t="str">
            <v>46214013B40001</v>
          </cell>
          <cell r="D1108" t="str">
            <v>电控箱3</v>
          </cell>
          <cell r="E1108" t="str">
            <v>JDK-2-2</v>
          </cell>
        </row>
        <row r="1108">
          <cell r="G1108" t="str">
            <v>个</v>
          </cell>
          <cell r="H1108">
            <v>1</v>
          </cell>
          <cell r="I1108" t="str">
            <v>电气设备</v>
          </cell>
          <cell r="J1108" t="str">
            <v>21年</v>
          </cell>
          <cell r="K1108" t="str">
            <v>1999-03-12</v>
          </cell>
          <cell r="L1108">
            <v>44000</v>
          </cell>
          <cell r="M1108">
            <v>16618.5</v>
          </cell>
          <cell r="N1108">
            <v>27381.5</v>
          </cell>
        </row>
        <row r="1109">
          <cell r="C1109" t="str">
            <v>48253399B100001</v>
          </cell>
          <cell r="D1109" t="str">
            <v>油试验器</v>
          </cell>
          <cell r="E1109" t="str">
            <v>JNC160-Z</v>
          </cell>
        </row>
        <row r="1109">
          <cell r="G1109" t="str">
            <v>个</v>
          </cell>
          <cell r="H1109">
            <v>1</v>
          </cell>
          <cell r="I1109" t="str">
            <v>仪器仪表及器具</v>
          </cell>
          <cell r="J1109" t="str">
            <v>10年</v>
          </cell>
          <cell r="K1109" t="str">
            <v>2002-01-01</v>
          </cell>
          <cell r="L1109">
            <v>20000</v>
          </cell>
          <cell r="M1109">
            <v>8762.8</v>
          </cell>
          <cell r="N1109">
            <v>11237.2</v>
          </cell>
        </row>
        <row r="1110">
          <cell r="C1110" t="str">
            <v>48253399B090001</v>
          </cell>
          <cell r="D1110" t="str">
            <v>油试验器</v>
          </cell>
          <cell r="E1110" t="str">
            <v>I.J.J</v>
          </cell>
        </row>
        <row r="1110">
          <cell r="G1110" t="str">
            <v>个</v>
          </cell>
          <cell r="H1110">
            <v>1</v>
          </cell>
          <cell r="I1110" t="str">
            <v>仪器仪表及器具</v>
          </cell>
          <cell r="J1110" t="str">
            <v>10年</v>
          </cell>
          <cell r="K1110" t="str">
            <v>2002-01-01</v>
          </cell>
          <cell r="L1110">
            <v>20000</v>
          </cell>
          <cell r="M1110">
            <v>8762.8</v>
          </cell>
          <cell r="N1110">
            <v>11237.2</v>
          </cell>
        </row>
        <row r="1111">
          <cell r="C1111" t="str">
            <v>48262000B310002</v>
          </cell>
          <cell r="D1111" t="str">
            <v>液压试验台</v>
          </cell>
          <cell r="E1111" t="str">
            <v>ZYF-60C</v>
          </cell>
        </row>
        <row r="1111">
          <cell r="G1111" t="str">
            <v>个</v>
          </cell>
          <cell r="H1111">
            <v>1</v>
          </cell>
          <cell r="I1111" t="str">
            <v>仪器仪表及器具</v>
          </cell>
          <cell r="J1111" t="str">
            <v>10年</v>
          </cell>
          <cell r="K1111" t="str">
            <v>2002-01-02</v>
          </cell>
          <cell r="L1111">
            <v>40600</v>
          </cell>
          <cell r="M1111">
            <v>17788.7</v>
          </cell>
          <cell r="N1111">
            <v>22811.3</v>
          </cell>
        </row>
        <row r="1112">
          <cell r="C1112" t="str">
            <v>43922099B040004</v>
          </cell>
          <cell r="D1112" t="str">
            <v>地中衡</v>
          </cell>
          <cell r="E1112" t="str">
            <v>ZGT-50</v>
          </cell>
        </row>
        <row r="1112">
          <cell r="G1112" t="str">
            <v>个</v>
          </cell>
          <cell r="H1112">
            <v>1</v>
          </cell>
          <cell r="I1112" t="str">
            <v>仪器仪表及器具</v>
          </cell>
          <cell r="J1112" t="str">
            <v>10年</v>
          </cell>
          <cell r="K1112" t="str">
            <v>2002-01-02</v>
          </cell>
          <cell r="L1112">
            <v>140000</v>
          </cell>
          <cell r="M1112">
            <v>61340.2</v>
          </cell>
          <cell r="N1112">
            <v>78659.8</v>
          </cell>
        </row>
        <row r="1113">
          <cell r="C1113" t="str">
            <v>43241049B170002</v>
          </cell>
          <cell r="D1113" t="str">
            <v>锅炉烟道闸门</v>
          </cell>
          <cell r="E1113" t="str">
            <v>YZ-600*700</v>
          </cell>
        </row>
        <row r="1113">
          <cell r="G1113" t="str">
            <v>个</v>
          </cell>
          <cell r="H1113">
            <v>1</v>
          </cell>
          <cell r="I1113" t="str">
            <v>其他闸</v>
          </cell>
          <cell r="J1113" t="str">
            <v>22年</v>
          </cell>
          <cell r="K1113" t="str">
            <v>2000-12-31</v>
          </cell>
          <cell r="L1113">
            <v>9600</v>
          </cell>
          <cell r="M1113">
            <v>2683.08</v>
          </cell>
          <cell r="N1113">
            <v>6916.92</v>
          </cell>
        </row>
        <row r="1114">
          <cell r="C1114" t="str">
            <v>43241049B170003</v>
          </cell>
          <cell r="D1114" t="str">
            <v>锅炉烟道闸门</v>
          </cell>
          <cell r="E1114" t="str">
            <v>YZ-600*700</v>
          </cell>
        </row>
        <row r="1114">
          <cell r="G1114" t="str">
            <v>个</v>
          </cell>
          <cell r="H1114">
            <v>1</v>
          </cell>
          <cell r="I1114" t="str">
            <v>其他闸</v>
          </cell>
          <cell r="J1114" t="str">
            <v>22年</v>
          </cell>
          <cell r="K1114" t="str">
            <v>2000-12-31</v>
          </cell>
          <cell r="L1114">
            <v>9600</v>
          </cell>
          <cell r="M1114">
            <v>2683.08</v>
          </cell>
          <cell r="N1114">
            <v>6916.92</v>
          </cell>
        </row>
        <row r="1115">
          <cell r="C1115" t="str">
            <v>43241049B170004</v>
          </cell>
          <cell r="D1115" t="str">
            <v>锅炉烟道闸门</v>
          </cell>
          <cell r="E1115" t="str">
            <v>YZ-600*700</v>
          </cell>
        </row>
        <row r="1115">
          <cell r="G1115" t="str">
            <v>个</v>
          </cell>
          <cell r="H1115">
            <v>1</v>
          </cell>
          <cell r="I1115" t="str">
            <v>其他闸</v>
          </cell>
          <cell r="J1115" t="str">
            <v>22年</v>
          </cell>
          <cell r="K1115" t="str">
            <v>2000-12-31</v>
          </cell>
          <cell r="L1115">
            <v>9600</v>
          </cell>
          <cell r="M1115">
            <v>2683.08</v>
          </cell>
          <cell r="N1115">
            <v>6916.92</v>
          </cell>
        </row>
        <row r="1116">
          <cell r="C1116" t="str">
            <v>43241049B170005</v>
          </cell>
          <cell r="D1116" t="str">
            <v>锅炉烟道闸门</v>
          </cell>
          <cell r="E1116" t="str">
            <v>YZ-600*700</v>
          </cell>
        </row>
        <row r="1116">
          <cell r="G1116" t="str">
            <v>个</v>
          </cell>
          <cell r="H1116">
            <v>1</v>
          </cell>
          <cell r="I1116" t="str">
            <v>其他闸</v>
          </cell>
          <cell r="J1116" t="str">
            <v>22年</v>
          </cell>
          <cell r="K1116" t="str">
            <v>2000-12-31</v>
          </cell>
          <cell r="L1116">
            <v>9600</v>
          </cell>
          <cell r="M1116">
            <v>2683.08</v>
          </cell>
          <cell r="N1116">
            <v>6916.92</v>
          </cell>
        </row>
        <row r="1117">
          <cell r="C1117" t="str">
            <v>43241049B170006</v>
          </cell>
          <cell r="D1117" t="str">
            <v>锅炉烟道闸门</v>
          </cell>
          <cell r="E1117" t="str">
            <v>YZ-600*700</v>
          </cell>
        </row>
        <row r="1117">
          <cell r="G1117" t="str">
            <v>个</v>
          </cell>
          <cell r="H1117">
            <v>1</v>
          </cell>
          <cell r="I1117" t="str">
            <v>其他闸</v>
          </cell>
          <cell r="J1117" t="str">
            <v>22年</v>
          </cell>
          <cell r="K1117" t="str">
            <v>2000-12-31</v>
          </cell>
          <cell r="L1117">
            <v>9600</v>
          </cell>
          <cell r="M1117">
            <v>2683.08</v>
          </cell>
          <cell r="N1117">
            <v>6916.92</v>
          </cell>
        </row>
        <row r="1118">
          <cell r="C1118" t="str">
            <v>43556459B030003</v>
          </cell>
          <cell r="D1118" t="str">
            <v>自动气压供水设备</v>
          </cell>
          <cell r="E1118" t="str">
            <v>QZG1000</v>
          </cell>
        </row>
        <row r="1118">
          <cell r="G1118" t="str">
            <v>个</v>
          </cell>
          <cell r="H1118">
            <v>1</v>
          </cell>
          <cell r="I1118" t="str">
            <v>其他给料机械</v>
          </cell>
          <cell r="J1118" t="str">
            <v>15年</v>
          </cell>
          <cell r="K1118" t="str">
            <v>2002-01-02</v>
          </cell>
          <cell r="L1118">
            <v>8700</v>
          </cell>
          <cell r="M1118">
            <v>3272.2</v>
          </cell>
          <cell r="N1118">
            <v>5427.8</v>
          </cell>
        </row>
        <row r="1119">
          <cell r="C1119" t="str">
            <v>43225201B020001</v>
          </cell>
          <cell r="D1119" t="str">
            <v>热水离心泵</v>
          </cell>
          <cell r="E1119" t="str">
            <v>40DLR*3</v>
          </cell>
        </row>
        <row r="1119">
          <cell r="G1119" t="str">
            <v>个</v>
          </cell>
          <cell r="H1119">
            <v>1</v>
          </cell>
          <cell r="I1119" t="str">
            <v>离心冷热油泵</v>
          </cell>
          <cell r="J1119" t="str">
            <v>12年</v>
          </cell>
          <cell r="K1119" t="str">
            <v>2002-01-02</v>
          </cell>
          <cell r="L1119">
            <v>2800</v>
          </cell>
          <cell r="M1119">
            <v>1134.6</v>
          </cell>
          <cell r="N1119">
            <v>1665.4</v>
          </cell>
        </row>
        <row r="1120">
          <cell r="C1120" t="str">
            <v>43225201B020002</v>
          </cell>
          <cell r="D1120" t="str">
            <v>热水离心泵</v>
          </cell>
          <cell r="E1120" t="str">
            <v>40DLR*3</v>
          </cell>
        </row>
        <row r="1120">
          <cell r="G1120" t="str">
            <v>个</v>
          </cell>
          <cell r="H1120">
            <v>1</v>
          </cell>
          <cell r="I1120" t="str">
            <v>离心冷热油泵</v>
          </cell>
          <cell r="J1120" t="str">
            <v>12年</v>
          </cell>
          <cell r="K1120" t="str">
            <v>2002-01-02</v>
          </cell>
          <cell r="L1120">
            <v>2800</v>
          </cell>
          <cell r="M1120">
            <v>1134.6</v>
          </cell>
          <cell r="N1120">
            <v>1665.4</v>
          </cell>
        </row>
        <row r="1121">
          <cell r="C1121" t="str">
            <v>43225201B020003</v>
          </cell>
          <cell r="D1121" t="str">
            <v>热心离水泵</v>
          </cell>
          <cell r="E1121" t="str">
            <v>40DLR*3</v>
          </cell>
        </row>
        <row r="1121">
          <cell r="G1121" t="str">
            <v>个</v>
          </cell>
          <cell r="H1121">
            <v>1</v>
          </cell>
          <cell r="I1121" t="str">
            <v>离心冷热油泵</v>
          </cell>
          <cell r="J1121" t="str">
            <v>12年</v>
          </cell>
          <cell r="K1121" t="str">
            <v>2002-01-02</v>
          </cell>
          <cell r="L1121">
            <v>2800</v>
          </cell>
          <cell r="M1121">
            <v>1134.6</v>
          </cell>
          <cell r="N1121">
            <v>1665.4</v>
          </cell>
        </row>
        <row r="1122">
          <cell r="C1122" t="str">
            <v>43225201B030001</v>
          </cell>
          <cell r="D1122" t="str">
            <v>磁防垢循环离心泵</v>
          </cell>
          <cell r="E1122" t="str">
            <v>CFRB-25-32</v>
          </cell>
        </row>
        <row r="1122">
          <cell r="G1122" t="str">
            <v>个</v>
          </cell>
          <cell r="H1122">
            <v>1</v>
          </cell>
          <cell r="I1122" t="str">
            <v>离心冷热油泵</v>
          </cell>
          <cell r="J1122" t="str">
            <v>12年</v>
          </cell>
          <cell r="K1122" t="str">
            <v>2002-01-02</v>
          </cell>
          <cell r="L1122">
            <v>18200</v>
          </cell>
          <cell r="M1122">
            <v>7377.4</v>
          </cell>
          <cell r="N1122">
            <v>10822.6</v>
          </cell>
        </row>
        <row r="1123">
          <cell r="C1123" t="str">
            <v>43225201B030002</v>
          </cell>
          <cell r="D1123" t="str">
            <v>磁防垢循环离心泵</v>
          </cell>
          <cell r="E1123" t="str">
            <v>CFRB-25-32</v>
          </cell>
        </row>
        <row r="1123">
          <cell r="G1123" t="str">
            <v>个</v>
          </cell>
          <cell r="H1123">
            <v>1</v>
          </cell>
          <cell r="I1123" t="str">
            <v>离心冷热油泵</v>
          </cell>
          <cell r="J1123" t="str">
            <v>12年</v>
          </cell>
          <cell r="K1123" t="str">
            <v>2002-01-02</v>
          </cell>
          <cell r="L1123">
            <v>18200</v>
          </cell>
          <cell r="M1123">
            <v>7377.4</v>
          </cell>
          <cell r="N1123">
            <v>10822.6</v>
          </cell>
        </row>
        <row r="1124">
          <cell r="C1124" t="str">
            <v>43931013B060007</v>
          </cell>
          <cell r="D1124" t="str">
            <v>离心通风机</v>
          </cell>
          <cell r="E1124" t="str">
            <v>4-72-12NO8C</v>
          </cell>
        </row>
        <row r="1124">
          <cell r="G1124" t="str">
            <v>个</v>
          </cell>
          <cell r="H1124">
            <v>1</v>
          </cell>
          <cell r="I1124" t="str">
            <v>大型离心通风机</v>
          </cell>
          <cell r="J1124" t="str">
            <v>14年</v>
          </cell>
          <cell r="K1124" t="str">
            <v>2002-01-02</v>
          </cell>
          <cell r="L1124">
            <v>16200</v>
          </cell>
          <cell r="M1124">
            <v>5636.41</v>
          </cell>
          <cell r="N1124">
            <v>10563.59</v>
          </cell>
        </row>
        <row r="1125">
          <cell r="C1125" t="str">
            <v>43931013B060001</v>
          </cell>
          <cell r="D1125" t="str">
            <v>离心通风机</v>
          </cell>
          <cell r="E1125" t="str">
            <v>4-72-12NO8C</v>
          </cell>
        </row>
        <row r="1125">
          <cell r="G1125" t="str">
            <v>个</v>
          </cell>
          <cell r="H1125">
            <v>1</v>
          </cell>
          <cell r="I1125" t="str">
            <v>大型离心通风机</v>
          </cell>
          <cell r="J1125" t="str">
            <v>14年</v>
          </cell>
          <cell r="K1125" t="str">
            <v>2002-01-02</v>
          </cell>
          <cell r="L1125">
            <v>16200</v>
          </cell>
          <cell r="M1125">
            <v>5636.41</v>
          </cell>
          <cell r="N1125">
            <v>10563.59</v>
          </cell>
        </row>
        <row r="1126">
          <cell r="C1126" t="str">
            <v>43931013B060002</v>
          </cell>
          <cell r="D1126" t="str">
            <v>离心通风机</v>
          </cell>
          <cell r="E1126" t="str">
            <v>4-72-12NO8C</v>
          </cell>
        </row>
        <row r="1126">
          <cell r="G1126" t="str">
            <v>个</v>
          </cell>
          <cell r="H1126">
            <v>1</v>
          </cell>
          <cell r="I1126" t="str">
            <v>大型离心通风机</v>
          </cell>
          <cell r="J1126" t="str">
            <v>14年</v>
          </cell>
          <cell r="K1126" t="str">
            <v>2002-01-02</v>
          </cell>
          <cell r="L1126">
            <v>16200</v>
          </cell>
          <cell r="M1126">
            <v>5636.41</v>
          </cell>
          <cell r="N1126">
            <v>10563.59</v>
          </cell>
        </row>
        <row r="1127">
          <cell r="C1127" t="str">
            <v>43931013B060003</v>
          </cell>
          <cell r="D1127" t="str">
            <v>离心通风机</v>
          </cell>
          <cell r="E1127" t="str">
            <v>4-72-12NO8C</v>
          </cell>
        </row>
        <row r="1127">
          <cell r="G1127" t="str">
            <v>个</v>
          </cell>
          <cell r="H1127">
            <v>1</v>
          </cell>
          <cell r="I1127" t="str">
            <v>大型离心通风机</v>
          </cell>
          <cell r="J1127" t="str">
            <v>14年</v>
          </cell>
          <cell r="K1127" t="str">
            <v>2002-01-02</v>
          </cell>
          <cell r="L1127">
            <v>16200</v>
          </cell>
          <cell r="M1127">
            <v>5636.41</v>
          </cell>
          <cell r="N1127">
            <v>10563.59</v>
          </cell>
        </row>
        <row r="1128">
          <cell r="C1128" t="str">
            <v>43931013B060004</v>
          </cell>
          <cell r="D1128" t="str">
            <v>离心通风机</v>
          </cell>
          <cell r="E1128" t="str">
            <v>4-72-12NO8C</v>
          </cell>
        </row>
        <row r="1128">
          <cell r="G1128" t="str">
            <v>个</v>
          </cell>
          <cell r="H1128">
            <v>1</v>
          </cell>
          <cell r="I1128" t="str">
            <v>大型离心通风机</v>
          </cell>
          <cell r="J1128" t="str">
            <v>14年</v>
          </cell>
          <cell r="K1128" t="str">
            <v>2002-01-02</v>
          </cell>
          <cell r="L1128">
            <v>16200</v>
          </cell>
          <cell r="M1128">
            <v>5636.41</v>
          </cell>
          <cell r="N1128">
            <v>10563.59</v>
          </cell>
        </row>
        <row r="1129">
          <cell r="C1129" t="str">
            <v>43931013B060005</v>
          </cell>
          <cell r="D1129" t="str">
            <v>离心通风机</v>
          </cell>
          <cell r="E1129" t="str">
            <v>4-72-12NO8C</v>
          </cell>
        </row>
        <row r="1129">
          <cell r="G1129" t="str">
            <v>个</v>
          </cell>
          <cell r="H1129">
            <v>1</v>
          </cell>
          <cell r="I1129" t="str">
            <v>大型离心通风机</v>
          </cell>
          <cell r="J1129" t="str">
            <v>14年</v>
          </cell>
          <cell r="K1129" t="str">
            <v>2002-01-02</v>
          </cell>
          <cell r="L1129">
            <v>16200</v>
          </cell>
          <cell r="M1129">
            <v>5636.41</v>
          </cell>
          <cell r="N1129">
            <v>10563.59</v>
          </cell>
        </row>
        <row r="1130">
          <cell r="C1130" t="str">
            <v>43931013B060006</v>
          </cell>
          <cell r="D1130" t="str">
            <v>离心通风机</v>
          </cell>
          <cell r="E1130" t="str">
            <v>4-72-12NO8C</v>
          </cell>
        </row>
        <row r="1130">
          <cell r="G1130" t="str">
            <v>个</v>
          </cell>
          <cell r="H1130">
            <v>1</v>
          </cell>
          <cell r="I1130" t="str">
            <v>大型离心通风机</v>
          </cell>
          <cell r="J1130" t="str">
            <v>14年</v>
          </cell>
          <cell r="K1130" t="str">
            <v>2002-01-02</v>
          </cell>
          <cell r="L1130">
            <v>16200</v>
          </cell>
          <cell r="M1130">
            <v>5636.41</v>
          </cell>
          <cell r="N1130">
            <v>10563.59</v>
          </cell>
        </row>
        <row r="1131">
          <cell r="C1131" t="str">
            <v>43931045B010004</v>
          </cell>
          <cell r="D1131" t="str">
            <v>引风机</v>
          </cell>
          <cell r="E1131" t="str">
            <v>Y5-47-60</v>
          </cell>
        </row>
        <row r="1131">
          <cell r="G1131" t="str">
            <v>个</v>
          </cell>
          <cell r="H1131">
            <v>1</v>
          </cell>
          <cell r="I1131" t="str">
            <v>引风机</v>
          </cell>
          <cell r="J1131" t="str">
            <v>14年</v>
          </cell>
          <cell r="K1131" t="str">
            <v>2002-01-02</v>
          </cell>
          <cell r="L1131">
            <v>26300</v>
          </cell>
          <cell r="M1131">
            <v>9150.6</v>
          </cell>
          <cell r="N1131">
            <v>17149.4</v>
          </cell>
        </row>
        <row r="1132">
          <cell r="C1132" t="str">
            <v>43931045B010002</v>
          </cell>
          <cell r="D1132" t="str">
            <v>引风机</v>
          </cell>
          <cell r="E1132" t="str">
            <v>Y5-47-60</v>
          </cell>
        </row>
        <row r="1132">
          <cell r="G1132" t="str">
            <v>个</v>
          </cell>
          <cell r="H1132">
            <v>1</v>
          </cell>
          <cell r="I1132" t="str">
            <v>引风机</v>
          </cell>
          <cell r="J1132" t="str">
            <v>14年</v>
          </cell>
          <cell r="K1132" t="str">
            <v>2002-01-02</v>
          </cell>
          <cell r="L1132">
            <v>26300</v>
          </cell>
          <cell r="M1132">
            <v>9150.6</v>
          </cell>
          <cell r="N1132">
            <v>17149.4</v>
          </cell>
        </row>
        <row r="1133">
          <cell r="C1133" t="str">
            <v>43931045B010005</v>
          </cell>
          <cell r="D1133" t="str">
            <v>引风机</v>
          </cell>
          <cell r="E1133" t="str">
            <v>Y5-47-60</v>
          </cell>
        </row>
        <row r="1133">
          <cell r="G1133" t="str">
            <v>个</v>
          </cell>
          <cell r="H1133">
            <v>1</v>
          </cell>
          <cell r="I1133" t="str">
            <v>引风机</v>
          </cell>
          <cell r="J1133" t="str">
            <v>14年</v>
          </cell>
          <cell r="K1133" t="str">
            <v>2002-01-02</v>
          </cell>
          <cell r="L1133">
            <v>26300</v>
          </cell>
          <cell r="M1133">
            <v>9150.6</v>
          </cell>
          <cell r="N1133">
            <v>17149.4</v>
          </cell>
        </row>
        <row r="1134">
          <cell r="C1134" t="str">
            <v>43931045B010006</v>
          </cell>
          <cell r="D1134" t="str">
            <v>引风机</v>
          </cell>
          <cell r="E1134" t="str">
            <v>Y5-47-60</v>
          </cell>
        </row>
        <row r="1134">
          <cell r="G1134" t="str">
            <v>个</v>
          </cell>
          <cell r="H1134">
            <v>1</v>
          </cell>
          <cell r="I1134" t="str">
            <v>引风机</v>
          </cell>
          <cell r="J1134" t="str">
            <v>14年</v>
          </cell>
          <cell r="K1134" t="str">
            <v>2002-01-02</v>
          </cell>
          <cell r="L1134">
            <v>26300</v>
          </cell>
          <cell r="M1134">
            <v>9150.6</v>
          </cell>
          <cell r="N1134">
            <v>17149.4</v>
          </cell>
        </row>
        <row r="1135">
          <cell r="C1135" t="str">
            <v>43931045B010001</v>
          </cell>
          <cell r="D1135" t="str">
            <v>引风机</v>
          </cell>
          <cell r="E1135" t="str">
            <v>Y5-47-60</v>
          </cell>
        </row>
        <row r="1135">
          <cell r="G1135" t="str">
            <v>个</v>
          </cell>
          <cell r="H1135">
            <v>1</v>
          </cell>
          <cell r="I1135" t="str">
            <v>引风机</v>
          </cell>
          <cell r="J1135" t="str">
            <v>14年</v>
          </cell>
          <cell r="K1135" t="str">
            <v>2002-01-02</v>
          </cell>
          <cell r="L1135">
            <v>26300</v>
          </cell>
          <cell r="M1135">
            <v>9150.6</v>
          </cell>
          <cell r="N1135">
            <v>17149.4</v>
          </cell>
        </row>
        <row r="1136">
          <cell r="C1136" t="str">
            <v>43931045B010003</v>
          </cell>
          <cell r="D1136" t="str">
            <v>引风机</v>
          </cell>
          <cell r="E1136" t="str">
            <v>Y5-47-60</v>
          </cell>
        </row>
        <row r="1136">
          <cell r="G1136" t="str">
            <v>个</v>
          </cell>
          <cell r="H1136">
            <v>1</v>
          </cell>
          <cell r="I1136" t="str">
            <v>引风机</v>
          </cell>
          <cell r="J1136" t="str">
            <v>14年</v>
          </cell>
          <cell r="K1136" t="str">
            <v>2002-01-02</v>
          </cell>
          <cell r="L1136">
            <v>26300</v>
          </cell>
          <cell r="M1136">
            <v>9150.6</v>
          </cell>
          <cell r="N1136">
            <v>17149.4</v>
          </cell>
        </row>
        <row r="1137">
          <cell r="C1137" t="str">
            <v>43931049B120001</v>
          </cell>
          <cell r="D1137" t="str">
            <v>离心通风机</v>
          </cell>
          <cell r="E1137" t="str">
            <v>4-72-11-NO-80</v>
          </cell>
        </row>
        <row r="1137">
          <cell r="G1137" t="str">
            <v>个</v>
          </cell>
          <cell r="H1137">
            <v>1</v>
          </cell>
          <cell r="I1137" t="str">
            <v>其他风机</v>
          </cell>
          <cell r="J1137" t="str">
            <v>14年</v>
          </cell>
          <cell r="K1137" t="str">
            <v>2002-01-02</v>
          </cell>
          <cell r="L1137">
            <v>16200</v>
          </cell>
          <cell r="M1137">
            <v>5636.41</v>
          </cell>
          <cell r="N1137">
            <v>10563.59</v>
          </cell>
        </row>
        <row r="1138">
          <cell r="C1138" t="str">
            <v>43931049B120002</v>
          </cell>
          <cell r="D1138" t="str">
            <v>离心通风机</v>
          </cell>
          <cell r="E1138" t="str">
            <v>4-72-11-NO-80</v>
          </cell>
        </row>
        <row r="1138">
          <cell r="G1138" t="str">
            <v>个</v>
          </cell>
          <cell r="H1138">
            <v>1</v>
          </cell>
          <cell r="I1138" t="str">
            <v>其他风机</v>
          </cell>
          <cell r="J1138" t="str">
            <v>14年</v>
          </cell>
          <cell r="K1138" t="str">
            <v>2002-01-02</v>
          </cell>
          <cell r="L1138">
            <v>16200</v>
          </cell>
          <cell r="M1138">
            <v>5636.41</v>
          </cell>
          <cell r="N1138">
            <v>10563.59</v>
          </cell>
        </row>
        <row r="1139">
          <cell r="C1139" t="str">
            <v>43931049B120003</v>
          </cell>
          <cell r="D1139" t="str">
            <v>离心通风机</v>
          </cell>
          <cell r="E1139" t="str">
            <v>4-72-11-NO-80</v>
          </cell>
        </row>
        <row r="1139">
          <cell r="G1139" t="str">
            <v>个</v>
          </cell>
          <cell r="H1139">
            <v>1</v>
          </cell>
          <cell r="I1139" t="str">
            <v>其他风机</v>
          </cell>
          <cell r="J1139" t="str">
            <v>14年</v>
          </cell>
          <cell r="K1139" t="str">
            <v>2002-01-02</v>
          </cell>
          <cell r="L1139">
            <v>16200</v>
          </cell>
          <cell r="M1139">
            <v>5636.41</v>
          </cell>
          <cell r="N1139">
            <v>10563.59</v>
          </cell>
        </row>
        <row r="1140">
          <cell r="C1140" t="str">
            <v>43931049B120004</v>
          </cell>
          <cell r="D1140" t="str">
            <v>离心通风机</v>
          </cell>
          <cell r="E1140" t="str">
            <v>4-72-11-NO-80</v>
          </cell>
        </row>
        <row r="1140">
          <cell r="G1140" t="str">
            <v>个</v>
          </cell>
          <cell r="H1140">
            <v>1</v>
          </cell>
          <cell r="I1140" t="str">
            <v>其他风机</v>
          </cell>
          <cell r="J1140" t="str">
            <v>14年</v>
          </cell>
          <cell r="K1140" t="str">
            <v>2002-01-02</v>
          </cell>
          <cell r="L1140">
            <v>16200</v>
          </cell>
          <cell r="M1140">
            <v>5636.41</v>
          </cell>
          <cell r="N1140">
            <v>10563.59</v>
          </cell>
        </row>
        <row r="1141">
          <cell r="C1141" t="str">
            <v>43931049B120005</v>
          </cell>
          <cell r="D1141" t="str">
            <v>离心通风机</v>
          </cell>
          <cell r="E1141" t="str">
            <v>4-72-11-NO-80</v>
          </cell>
        </row>
        <row r="1141">
          <cell r="G1141" t="str">
            <v>个</v>
          </cell>
          <cell r="H1141">
            <v>1</v>
          </cell>
          <cell r="I1141" t="str">
            <v>其他风机</v>
          </cell>
          <cell r="J1141" t="str">
            <v>14年</v>
          </cell>
          <cell r="K1141" t="str">
            <v>2002-01-02</v>
          </cell>
          <cell r="L1141">
            <v>16200</v>
          </cell>
          <cell r="M1141">
            <v>5636.41</v>
          </cell>
          <cell r="N1141">
            <v>10563.59</v>
          </cell>
        </row>
        <row r="1142">
          <cell r="C1142" t="str">
            <v>44412180B200001</v>
          </cell>
          <cell r="D1142" t="str">
            <v>双风道热风炉</v>
          </cell>
          <cell r="E1142" t="str">
            <v>RF150</v>
          </cell>
        </row>
        <row r="1142">
          <cell r="G1142" t="str">
            <v>个</v>
          </cell>
          <cell r="H1142">
            <v>1</v>
          </cell>
          <cell r="I1142" t="str">
            <v>冷热交换设备</v>
          </cell>
          <cell r="J1142" t="str">
            <v>12年</v>
          </cell>
          <cell r="K1142" t="str">
            <v>2002-01-02</v>
          </cell>
          <cell r="L1142">
            <v>420000</v>
          </cell>
          <cell r="M1142">
            <v>160441.4</v>
          </cell>
          <cell r="N1142">
            <v>259558.6</v>
          </cell>
        </row>
        <row r="1143">
          <cell r="C1143" t="str">
            <v>44412180B200002</v>
          </cell>
          <cell r="D1143" t="str">
            <v>双风道热风炉</v>
          </cell>
          <cell r="E1143" t="str">
            <v>RF150</v>
          </cell>
        </row>
        <row r="1143">
          <cell r="G1143" t="str">
            <v>个</v>
          </cell>
          <cell r="H1143">
            <v>1</v>
          </cell>
          <cell r="I1143" t="str">
            <v>冷热交换设备</v>
          </cell>
          <cell r="J1143" t="str">
            <v>12年</v>
          </cell>
          <cell r="K1143" t="str">
            <v>2002-01-02</v>
          </cell>
          <cell r="L1143">
            <v>420000</v>
          </cell>
          <cell r="M1143">
            <v>160441.4</v>
          </cell>
          <cell r="N1143">
            <v>259558.6</v>
          </cell>
        </row>
        <row r="1144">
          <cell r="C1144" t="str">
            <v>44412180B200003</v>
          </cell>
          <cell r="D1144" t="str">
            <v>双风道热风炉</v>
          </cell>
          <cell r="E1144" t="str">
            <v>RF150</v>
          </cell>
        </row>
        <row r="1144">
          <cell r="G1144" t="str">
            <v>个</v>
          </cell>
          <cell r="H1144">
            <v>1</v>
          </cell>
          <cell r="I1144" t="str">
            <v>冷热交换设备</v>
          </cell>
          <cell r="J1144" t="str">
            <v>12年</v>
          </cell>
          <cell r="K1144" t="str">
            <v>2002-01-02</v>
          </cell>
          <cell r="L1144">
            <v>420000</v>
          </cell>
          <cell r="M1144">
            <v>160441.4</v>
          </cell>
          <cell r="N1144">
            <v>259558.6</v>
          </cell>
        </row>
        <row r="1145">
          <cell r="C1145" t="str">
            <v>44412180B200004</v>
          </cell>
          <cell r="D1145" t="str">
            <v>双风道热风炉</v>
          </cell>
          <cell r="E1145" t="str">
            <v>RF150</v>
          </cell>
        </row>
        <row r="1145">
          <cell r="G1145" t="str">
            <v>个</v>
          </cell>
          <cell r="H1145">
            <v>1</v>
          </cell>
          <cell r="I1145" t="str">
            <v>冷热交换设备</v>
          </cell>
          <cell r="J1145" t="str">
            <v>12年</v>
          </cell>
          <cell r="K1145" t="str">
            <v>2002-01-02</v>
          </cell>
          <cell r="L1145">
            <v>420000</v>
          </cell>
          <cell r="M1145">
            <v>160441.4</v>
          </cell>
          <cell r="N1145">
            <v>259558.6</v>
          </cell>
        </row>
        <row r="1146">
          <cell r="C1146" t="str">
            <v>44412180B200005</v>
          </cell>
          <cell r="D1146" t="str">
            <v>双风道热风炉</v>
          </cell>
          <cell r="E1146" t="str">
            <v>RF150</v>
          </cell>
        </row>
        <row r="1146">
          <cell r="G1146" t="str">
            <v>个</v>
          </cell>
          <cell r="H1146">
            <v>1</v>
          </cell>
          <cell r="I1146" t="str">
            <v>冷热交换设备</v>
          </cell>
          <cell r="J1146" t="str">
            <v>12年</v>
          </cell>
          <cell r="K1146" t="str">
            <v>2002-01-02</v>
          </cell>
          <cell r="L1146">
            <v>420000</v>
          </cell>
          <cell r="M1146">
            <v>160441.4</v>
          </cell>
          <cell r="N1146">
            <v>259558.6</v>
          </cell>
        </row>
        <row r="1147">
          <cell r="C1147" t="str">
            <v>44412180B200006</v>
          </cell>
          <cell r="D1147" t="str">
            <v>双风道热风炉</v>
          </cell>
          <cell r="E1147" t="str">
            <v>RF150</v>
          </cell>
        </row>
        <row r="1147">
          <cell r="G1147" t="str">
            <v>个</v>
          </cell>
          <cell r="H1147">
            <v>1</v>
          </cell>
          <cell r="I1147" t="str">
            <v>冷热交换设备</v>
          </cell>
          <cell r="J1147" t="str">
            <v>12年</v>
          </cell>
          <cell r="K1147" t="str">
            <v>2002-01-02</v>
          </cell>
          <cell r="L1147">
            <v>420000</v>
          </cell>
          <cell r="M1147">
            <v>160441.4</v>
          </cell>
          <cell r="N1147">
            <v>259558.6</v>
          </cell>
        </row>
        <row r="1148">
          <cell r="C1148" t="str">
            <v>43914299B030001</v>
          </cell>
          <cell r="D1148" t="str">
            <v>重型刮板除渣机</v>
          </cell>
          <cell r="E1148" t="str">
            <v>RF150</v>
          </cell>
        </row>
        <row r="1148">
          <cell r="G1148" t="str">
            <v>个</v>
          </cell>
          <cell r="H1148">
            <v>1</v>
          </cell>
          <cell r="I1148" t="str">
            <v>其他除尘除灰设备</v>
          </cell>
          <cell r="J1148" t="str">
            <v>18年</v>
          </cell>
          <cell r="K1148" t="str">
            <v>2001-01-01</v>
          </cell>
          <cell r="L1148">
            <v>265000</v>
          </cell>
          <cell r="M1148">
            <v>114755.24</v>
          </cell>
          <cell r="N1148">
            <v>150244.76</v>
          </cell>
        </row>
        <row r="1149">
          <cell r="C1149" t="str">
            <v>46213102B270002</v>
          </cell>
          <cell r="D1149" t="str">
            <v>动力配电箱</v>
          </cell>
          <cell r="E1149" t="str">
            <v>Y0-47</v>
          </cell>
        </row>
        <row r="1149">
          <cell r="G1149" t="str">
            <v>个</v>
          </cell>
          <cell r="H1149">
            <v>1</v>
          </cell>
          <cell r="I1149" t="str">
            <v>配电箱</v>
          </cell>
          <cell r="J1149" t="str">
            <v>21年</v>
          </cell>
          <cell r="K1149" t="str">
            <v>2002-01-02</v>
          </cell>
          <cell r="L1149">
            <v>9000</v>
          </cell>
          <cell r="M1149">
            <v>2215.29</v>
          </cell>
          <cell r="N1149">
            <v>6784.71</v>
          </cell>
        </row>
        <row r="1150">
          <cell r="C1150" t="str">
            <v>46213102B010001</v>
          </cell>
          <cell r="D1150" t="str">
            <v>动力配电箱</v>
          </cell>
          <cell r="E1150" t="str">
            <v>FB-150</v>
          </cell>
        </row>
        <row r="1150">
          <cell r="G1150" t="str">
            <v>个</v>
          </cell>
          <cell r="H1150">
            <v>1</v>
          </cell>
          <cell r="I1150" t="str">
            <v>配电箱</v>
          </cell>
          <cell r="J1150" t="str">
            <v>21年</v>
          </cell>
          <cell r="K1150" t="str">
            <v>2002-01-02</v>
          </cell>
          <cell r="L1150">
            <v>16900</v>
          </cell>
          <cell r="M1150">
            <v>4143.92</v>
          </cell>
          <cell r="N1150">
            <v>12756.08</v>
          </cell>
        </row>
        <row r="1151">
          <cell r="C1151" t="str">
            <v>46213102B010002</v>
          </cell>
          <cell r="D1151" t="str">
            <v>动力配电箱</v>
          </cell>
          <cell r="E1151" t="str">
            <v>FB-150</v>
          </cell>
        </row>
        <row r="1151">
          <cell r="G1151" t="str">
            <v>个</v>
          </cell>
          <cell r="H1151">
            <v>1</v>
          </cell>
          <cell r="I1151" t="str">
            <v>配电箱</v>
          </cell>
          <cell r="J1151" t="str">
            <v>21年</v>
          </cell>
          <cell r="K1151" t="str">
            <v>2002-01-02</v>
          </cell>
          <cell r="L1151">
            <v>16900</v>
          </cell>
          <cell r="M1151">
            <v>4143.92</v>
          </cell>
          <cell r="N1151">
            <v>12756.08</v>
          </cell>
        </row>
        <row r="1152">
          <cell r="C1152" t="str">
            <v>46213102B010004</v>
          </cell>
          <cell r="D1152" t="str">
            <v>动力配电箱</v>
          </cell>
          <cell r="E1152" t="str">
            <v>FB-150</v>
          </cell>
        </row>
        <row r="1152">
          <cell r="G1152" t="str">
            <v>个</v>
          </cell>
          <cell r="H1152">
            <v>1</v>
          </cell>
          <cell r="I1152" t="str">
            <v>配电箱</v>
          </cell>
          <cell r="J1152" t="str">
            <v>21年</v>
          </cell>
          <cell r="K1152" t="str">
            <v>2002-01-02</v>
          </cell>
          <cell r="L1152">
            <v>16900</v>
          </cell>
          <cell r="M1152">
            <v>4143.92</v>
          </cell>
          <cell r="N1152">
            <v>12756.08</v>
          </cell>
        </row>
        <row r="1153">
          <cell r="C1153" t="str">
            <v>46213102B250001</v>
          </cell>
          <cell r="D1153" t="str">
            <v>动力配电箱</v>
          </cell>
          <cell r="E1153" t="str">
            <v>XZL-1-07AG</v>
          </cell>
        </row>
        <row r="1153">
          <cell r="G1153" t="str">
            <v>个</v>
          </cell>
          <cell r="H1153">
            <v>1</v>
          </cell>
          <cell r="I1153" t="str">
            <v>配电箱</v>
          </cell>
          <cell r="J1153" t="str">
            <v>21年</v>
          </cell>
          <cell r="K1153" t="str">
            <v>2002-01-02</v>
          </cell>
          <cell r="L1153">
            <v>14800</v>
          </cell>
          <cell r="M1153">
            <v>3605.2</v>
          </cell>
          <cell r="N1153">
            <v>11194.8</v>
          </cell>
        </row>
        <row r="1154">
          <cell r="C1154" t="str">
            <v>46213102B270003</v>
          </cell>
          <cell r="D1154" t="str">
            <v>动力配电箱</v>
          </cell>
          <cell r="E1154" t="str">
            <v>YO-47</v>
          </cell>
        </row>
        <row r="1154">
          <cell r="G1154" t="str">
            <v>个</v>
          </cell>
          <cell r="H1154">
            <v>1</v>
          </cell>
          <cell r="I1154" t="str">
            <v>配电箱</v>
          </cell>
          <cell r="J1154" t="str">
            <v>21年</v>
          </cell>
          <cell r="K1154" t="str">
            <v>2002-01-02</v>
          </cell>
          <cell r="L1154">
            <v>16700</v>
          </cell>
          <cell r="M1154">
            <v>4063.68</v>
          </cell>
          <cell r="N1154">
            <v>12636.32</v>
          </cell>
        </row>
        <row r="1155">
          <cell r="C1155" t="str">
            <v>46213102B270004</v>
          </cell>
          <cell r="D1155" t="str">
            <v>动力配电箱</v>
          </cell>
          <cell r="E1155" t="str">
            <v>YO-47</v>
          </cell>
        </row>
        <row r="1155">
          <cell r="G1155" t="str">
            <v>个</v>
          </cell>
          <cell r="H1155">
            <v>1</v>
          </cell>
          <cell r="I1155" t="str">
            <v>配电箱</v>
          </cell>
          <cell r="J1155" t="str">
            <v>21年</v>
          </cell>
          <cell r="K1155" t="str">
            <v>2002-01-02</v>
          </cell>
          <cell r="L1155">
            <v>16700</v>
          </cell>
          <cell r="M1155">
            <v>4063.68</v>
          </cell>
          <cell r="N1155">
            <v>12636.32</v>
          </cell>
        </row>
        <row r="1156">
          <cell r="C1156" t="str">
            <v>46213102B010005</v>
          </cell>
          <cell r="D1156" t="str">
            <v>动力配电箱</v>
          </cell>
          <cell r="E1156" t="str">
            <v>FB-150</v>
          </cell>
        </row>
        <row r="1156">
          <cell r="G1156" t="str">
            <v>个</v>
          </cell>
          <cell r="H1156">
            <v>1</v>
          </cell>
          <cell r="I1156" t="str">
            <v>配电箱</v>
          </cell>
          <cell r="J1156" t="str">
            <v>21年</v>
          </cell>
          <cell r="K1156" t="str">
            <v>2002-01-02</v>
          </cell>
          <cell r="L1156">
            <v>16900</v>
          </cell>
          <cell r="M1156">
            <v>4143.92</v>
          </cell>
          <cell r="N1156">
            <v>12756.08</v>
          </cell>
        </row>
        <row r="1157">
          <cell r="C1157" t="str">
            <v>46213102B270001</v>
          </cell>
          <cell r="D1157" t="str">
            <v>动力配电箱</v>
          </cell>
          <cell r="E1157" t="str">
            <v>YO-47</v>
          </cell>
        </row>
        <row r="1157">
          <cell r="G1157" t="str">
            <v>个</v>
          </cell>
          <cell r="H1157">
            <v>1</v>
          </cell>
          <cell r="I1157" t="str">
            <v>配电箱</v>
          </cell>
          <cell r="J1157" t="str">
            <v>21年</v>
          </cell>
          <cell r="K1157" t="str">
            <v>2002-01-02</v>
          </cell>
          <cell r="L1157">
            <v>16700</v>
          </cell>
          <cell r="M1157">
            <v>4063.68</v>
          </cell>
          <cell r="N1157">
            <v>12636.32</v>
          </cell>
        </row>
        <row r="1158">
          <cell r="C1158" t="str">
            <v>46213102B010003</v>
          </cell>
          <cell r="D1158" t="str">
            <v>动力配电箱</v>
          </cell>
          <cell r="E1158" t="str">
            <v>FB-150</v>
          </cell>
        </row>
        <row r="1158">
          <cell r="G1158" t="str">
            <v>个</v>
          </cell>
          <cell r="H1158">
            <v>1</v>
          </cell>
          <cell r="I1158" t="str">
            <v>配电箱</v>
          </cell>
          <cell r="J1158" t="str">
            <v>21年</v>
          </cell>
          <cell r="K1158" t="str">
            <v>2002-01-02</v>
          </cell>
          <cell r="L1158">
            <v>16900</v>
          </cell>
          <cell r="M1158">
            <v>4143.92</v>
          </cell>
          <cell r="N1158">
            <v>12756.08</v>
          </cell>
        </row>
        <row r="1159">
          <cell r="C1159" t="str">
            <v>46213102B010006</v>
          </cell>
          <cell r="D1159" t="str">
            <v>动力配电箱</v>
          </cell>
          <cell r="E1159" t="str">
            <v>FB-150</v>
          </cell>
        </row>
        <row r="1159">
          <cell r="G1159" t="str">
            <v>个</v>
          </cell>
          <cell r="H1159">
            <v>1</v>
          </cell>
          <cell r="I1159" t="str">
            <v>配电箱</v>
          </cell>
          <cell r="J1159" t="str">
            <v>21年</v>
          </cell>
          <cell r="K1159" t="str">
            <v>2002-01-02</v>
          </cell>
          <cell r="L1159">
            <v>16900</v>
          </cell>
          <cell r="M1159">
            <v>4143.92</v>
          </cell>
          <cell r="N1159">
            <v>12756.08</v>
          </cell>
        </row>
        <row r="1160">
          <cell r="C1160" t="str">
            <v>44411014B050001</v>
          </cell>
          <cell r="D1160" t="str">
            <v>提升绞车</v>
          </cell>
          <cell r="E1160" t="str">
            <v>EJJP-1.6</v>
          </cell>
        </row>
        <row r="1160">
          <cell r="G1160" t="str">
            <v>个</v>
          </cell>
          <cell r="H1160">
            <v>1</v>
          </cell>
          <cell r="I1160" t="str">
            <v>调节绞车</v>
          </cell>
          <cell r="J1160" t="str">
            <v>15年</v>
          </cell>
          <cell r="K1160" t="str">
            <v>1999-01-01</v>
          </cell>
          <cell r="L1160">
            <v>5100</v>
          </cell>
          <cell r="M1160">
            <v>1471.78</v>
          </cell>
          <cell r="N1160">
            <v>3628.22</v>
          </cell>
        </row>
        <row r="1161">
          <cell r="C1161" t="str">
            <v>43552016A020002</v>
          </cell>
          <cell r="D1161" t="str">
            <v>可弯曲刮板输送机</v>
          </cell>
          <cell r="E1161" t="str">
            <v>引进250M.AFC</v>
          </cell>
        </row>
        <row r="1161">
          <cell r="G1161" t="str">
            <v>个</v>
          </cell>
          <cell r="H1161">
            <v>1</v>
          </cell>
          <cell r="I1161" t="str">
            <v>水平刮板输送机</v>
          </cell>
          <cell r="J1161" t="str">
            <v>5年</v>
          </cell>
          <cell r="K1161" t="str">
            <v>1998-11-25</v>
          </cell>
          <cell r="L1161">
            <v>32123200</v>
          </cell>
          <cell r="M1161">
            <v>31159504</v>
          </cell>
          <cell r="N1161">
            <v>963696</v>
          </cell>
        </row>
        <row r="1162">
          <cell r="C1162" t="str">
            <v>43552016A030004</v>
          </cell>
          <cell r="D1162" t="str">
            <v>刮板输送机</v>
          </cell>
          <cell r="E1162" t="str">
            <v>AFC700+522CW</v>
          </cell>
        </row>
        <row r="1162">
          <cell r="G1162" t="str">
            <v>个</v>
          </cell>
          <cell r="H1162">
            <v>1</v>
          </cell>
          <cell r="I1162" t="str">
            <v>其他刮板输送机</v>
          </cell>
          <cell r="J1162" t="str">
            <v>5年</v>
          </cell>
          <cell r="K1162" t="str">
            <v>2002-01-02</v>
          </cell>
          <cell r="L1162">
            <v>25469900</v>
          </cell>
          <cell r="M1162">
            <v>24175376.55</v>
          </cell>
          <cell r="N1162">
            <v>1294523.45</v>
          </cell>
        </row>
        <row r="1163">
          <cell r="C1163" t="str">
            <v>43552015A030004</v>
          </cell>
          <cell r="D1163" t="str">
            <v>转载机</v>
          </cell>
          <cell r="E1163" t="str">
            <v>315KW</v>
          </cell>
        </row>
        <row r="1163">
          <cell r="G1163" t="str">
            <v>个</v>
          </cell>
          <cell r="H1163">
            <v>1</v>
          </cell>
          <cell r="I1163" t="str">
            <v>其他刮板输送机</v>
          </cell>
          <cell r="J1163" t="str">
            <v>5年</v>
          </cell>
          <cell r="K1163" t="str">
            <v>2002-01-01</v>
          </cell>
          <cell r="L1163">
            <v>4988800</v>
          </cell>
          <cell r="M1163">
            <v>4735278.09</v>
          </cell>
          <cell r="N1163">
            <v>253521.91</v>
          </cell>
        </row>
        <row r="1164">
          <cell r="C1164" t="str">
            <v>44441055A030004</v>
          </cell>
          <cell r="D1164" t="str">
            <v>破碎机</v>
          </cell>
          <cell r="E1164" t="str">
            <v>315KW</v>
          </cell>
        </row>
        <row r="1164">
          <cell r="G1164" t="str">
            <v>个</v>
          </cell>
          <cell r="H1164">
            <v>1</v>
          </cell>
          <cell r="I1164" t="str">
            <v>锤式破碎机</v>
          </cell>
          <cell r="J1164" t="str">
            <v>5年</v>
          </cell>
          <cell r="K1164" t="str">
            <v>2002-01-01</v>
          </cell>
          <cell r="L1164">
            <v>5665500</v>
          </cell>
          <cell r="M1164">
            <v>5377631.36</v>
          </cell>
          <cell r="N1164">
            <v>287868.64</v>
          </cell>
        </row>
        <row r="1165">
          <cell r="C1165" t="str">
            <v>44441055A010001</v>
          </cell>
          <cell r="D1165" t="str">
            <v>破碎机</v>
          </cell>
          <cell r="E1165" t="str">
            <v>200KW</v>
          </cell>
        </row>
        <row r="1165">
          <cell r="G1165" t="str">
            <v>个</v>
          </cell>
          <cell r="H1165">
            <v>1</v>
          </cell>
          <cell r="I1165" t="str">
            <v>锤式破碎机</v>
          </cell>
          <cell r="J1165" t="str">
            <v>5年</v>
          </cell>
          <cell r="K1165" t="str">
            <v>1996-10-02</v>
          </cell>
          <cell r="L1165">
            <v>35700</v>
          </cell>
          <cell r="M1165">
            <v>34629</v>
          </cell>
          <cell r="N1165">
            <v>1071</v>
          </cell>
        </row>
        <row r="1166">
          <cell r="C1166" t="str">
            <v>44441055A030003</v>
          </cell>
          <cell r="D1166" t="str">
            <v>破碎机</v>
          </cell>
          <cell r="E1166" t="str">
            <v>300KW</v>
          </cell>
        </row>
        <row r="1166">
          <cell r="G1166" t="str">
            <v>个</v>
          </cell>
          <cell r="H1166">
            <v>1</v>
          </cell>
          <cell r="I1166" t="str">
            <v>锤式破碎机</v>
          </cell>
          <cell r="J1166" t="str">
            <v>5年</v>
          </cell>
          <cell r="K1166" t="str">
            <v>2002-01-03</v>
          </cell>
          <cell r="L1166">
            <v>53300</v>
          </cell>
          <cell r="M1166">
            <v>51701</v>
          </cell>
          <cell r="N1166">
            <v>1599</v>
          </cell>
        </row>
        <row r="1167">
          <cell r="C1167" t="str">
            <v>44412039A040002</v>
          </cell>
          <cell r="D1167" t="str">
            <v>给料破碎机</v>
          </cell>
          <cell r="E1167" t="str">
            <v>BF-14B-3-7C</v>
          </cell>
        </row>
        <row r="1167">
          <cell r="G1167" t="str">
            <v>个</v>
          </cell>
          <cell r="H1167">
            <v>1</v>
          </cell>
          <cell r="I1167" t="str">
            <v>联合式破碎机</v>
          </cell>
          <cell r="J1167" t="str">
            <v>5年</v>
          </cell>
          <cell r="K1167" t="str">
            <v>2001-01-02</v>
          </cell>
          <cell r="L1167">
            <v>118400</v>
          </cell>
          <cell r="M1167">
            <v>114848</v>
          </cell>
          <cell r="N1167">
            <v>3552</v>
          </cell>
        </row>
        <row r="1168">
          <cell r="C1168" t="str">
            <v>44412039A040001</v>
          </cell>
          <cell r="D1168" t="str">
            <v>给料破碎机</v>
          </cell>
          <cell r="E1168" t="str">
            <v>BF-14B-3-7C</v>
          </cell>
        </row>
        <row r="1168">
          <cell r="G1168" t="str">
            <v>个</v>
          </cell>
          <cell r="H1168">
            <v>1</v>
          </cell>
          <cell r="I1168" t="str">
            <v>联合式破碎机</v>
          </cell>
          <cell r="J1168" t="str">
            <v>5年</v>
          </cell>
          <cell r="K1168" t="str">
            <v>2002-01-02</v>
          </cell>
          <cell r="L1168">
            <v>118400</v>
          </cell>
          <cell r="M1168">
            <v>114848</v>
          </cell>
          <cell r="N1168">
            <v>3552</v>
          </cell>
        </row>
        <row r="1169">
          <cell r="C1169" t="str">
            <v>43552015A030003</v>
          </cell>
          <cell r="D1169" t="str">
            <v>转载机</v>
          </cell>
          <cell r="E1169" t="str">
            <v/>
          </cell>
        </row>
        <row r="1169">
          <cell r="G1169" t="str">
            <v>个</v>
          </cell>
          <cell r="H1169">
            <v>1</v>
          </cell>
          <cell r="I1169" t="str">
            <v>其他装载机</v>
          </cell>
          <cell r="J1169" t="str">
            <v>5年</v>
          </cell>
          <cell r="K1169" t="str">
            <v>2002-12-31</v>
          </cell>
          <cell r="L1169">
            <v>8794600</v>
          </cell>
          <cell r="M1169">
            <v>6617936.5</v>
          </cell>
          <cell r="N1169">
            <v>2176663.5</v>
          </cell>
        </row>
        <row r="1170">
          <cell r="C1170" t="str">
            <v>44412038A010001</v>
          </cell>
          <cell r="D1170" t="str">
            <v>连续运煤系统</v>
          </cell>
          <cell r="E1170" t="str">
            <v>2000</v>
          </cell>
        </row>
        <row r="1170">
          <cell r="G1170" t="str">
            <v>个</v>
          </cell>
          <cell r="H1170">
            <v>1</v>
          </cell>
          <cell r="I1170" t="str">
            <v>其他矿用掘进和装载设备</v>
          </cell>
          <cell r="J1170" t="str">
            <v>5年</v>
          </cell>
          <cell r="K1170" t="str">
            <v>2002-01-02</v>
          </cell>
          <cell r="L1170">
            <v>25879400</v>
          </cell>
          <cell r="M1170">
            <v>24564446.71</v>
          </cell>
          <cell r="N1170">
            <v>1314953.29</v>
          </cell>
        </row>
        <row r="1171">
          <cell r="C1171" t="str">
            <v>44412011A020001</v>
          </cell>
          <cell r="D1171" t="str">
            <v>电牵引采煤机</v>
          </cell>
          <cell r="E1171" t="str">
            <v>6LS-05</v>
          </cell>
        </row>
        <row r="1171">
          <cell r="G1171" t="str">
            <v>个</v>
          </cell>
          <cell r="H1171">
            <v>1</v>
          </cell>
          <cell r="I1171" t="str">
            <v>滚筒式采煤机</v>
          </cell>
          <cell r="J1171" t="str">
            <v>5年</v>
          </cell>
          <cell r="K1171" t="str">
            <v>1997-01-01</v>
          </cell>
          <cell r="L1171">
            <v>19713900</v>
          </cell>
          <cell r="M1171">
            <v>19122483</v>
          </cell>
          <cell r="N1171">
            <v>591417</v>
          </cell>
        </row>
        <row r="1172">
          <cell r="C1172" t="str">
            <v>44412011A020002</v>
          </cell>
          <cell r="D1172" t="str">
            <v>采煤机</v>
          </cell>
          <cell r="E1172" t="str">
            <v>6LS-05</v>
          </cell>
        </row>
        <row r="1172">
          <cell r="G1172" t="str">
            <v>个</v>
          </cell>
          <cell r="H1172">
            <v>1</v>
          </cell>
          <cell r="I1172" t="str">
            <v>滚筒式采煤机</v>
          </cell>
          <cell r="J1172" t="str">
            <v>5年</v>
          </cell>
          <cell r="K1172" t="str">
            <v>2002-01-02</v>
          </cell>
          <cell r="L1172">
            <v>19713900</v>
          </cell>
          <cell r="M1172">
            <v>18712220.76</v>
          </cell>
          <cell r="N1172">
            <v>1001679.24</v>
          </cell>
        </row>
        <row r="1173">
          <cell r="C1173" t="str">
            <v>44412011A020004</v>
          </cell>
          <cell r="D1173" t="str">
            <v>采煤机</v>
          </cell>
          <cell r="E1173" t="str">
            <v>6LS-05</v>
          </cell>
        </row>
        <row r="1173">
          <cell r="G1173" t="str">
            <v>个</v>
          </cell>
          <cell r="H1173">
            <v>1</v>
          </cell>
          <cell r="I1173" t="str">
            <v>滚筒式采煤机</v>
          </cell>
          <cell r="J1173" t="str">
            <v>5年</v>
          </cell>
          <cell r="K1173" t="str">
            <v>2002-01-02</v>
          </cell>
          <cell r="L1173">
            <v>736200</v>
          </cell>
          <cell r="M1173">
            <v>714114</v>
          </cell>
          <cell r="N1173">
            <v>22086</v>
          </cell>
        </row>
        <row r="1174">
          <cell r="C1174" t="str">
            <v>44412011A030004</v>
          </cell>
          <cell r="D1174" t="str">
            <v>采煤机</v>
          </cell>
          <cell r="E1174" t="str">
            <v>6LS-05</v>
          </cell>
        </row>
        <row r="1174">
          <cell r="G1174" t="str">
            <v>个</v>
          </cell>
          <cell r="H1174">
            <v>1</v>
          </cell>
          <cell r="I1174" t="str">
            <v>滚筒式采煤机</v>
          </cell>
          <cell r="J1174" t="str">
            <v>5年</v>
          </cell>
          <cell r="K1174" t="str">
            <v>2001-01-02</v>
          </cell>
          <cell r="L1174">
            <v>19713900</v>
          </cell>
          <cell r="M1174">
            <v>19122483</v>
          </cell>
          <cell r="N1174">
            <v>591417</v>
          </cell>
        </row>
        <row r="1175">
          <cell r="C1175" t="str">
            <v>44412011A020005</v>
          </cell>
          <cell r="D1175" t="str">
            <v>采煤机</v>
          </cell>
          <cell r="E1175" t="str">
            <v>6LS-05</v>
          </cell>
        </row>
        <row r="1175">
          <cell r="G1175" t="str">
            <v>个</v>
          </cell>
          <cell r="H1175">
            <v>1</v>
          </cell>
          <cell r="I1175" t="str">
            <v>滚筒式采煤机</v>
          </cell>
          <cell r="J1175" t="str">
            <v>5年</v>
          </cell>
          <cell r="K1175" t="str">
            <v>2002-01-01</v>
          </cell>
          <cell r="L1175">
            <v>19713900</v>
          </cell>
          <cell r="M1175">
            <v>18712220.76</v>
          </cell>
          <cell r="N1175">
            <v>1001679.24</v>
          </cell>
        </row>
        <row r="1176">
          <cell r="D1176" t="str">
            <v>采煤机</v>
          </cell>
          <cell r="E1176" t="str">
            <v>MAX-600/4.5</v>
          </cell>
        </row>
        <row r="1176">
          <cell r="G1176" t="str">
            <v>个</v>
          </cell>
          <cell r="H1176">
            <v>1</v>
          </cell>
          <cell r="I1176" t="str">
            <v>滚筒式采煤机</v>
          </cell>
          <cell r="J1176" t="str">
            <v>5年</v>
          </cell>
          <cell r="K1176" t="str">
            <v>2001-12-31</v>
          </cell>
          <cell r="L1176">
            <v>78300</v>
          </cell>
          <cell r="M1176">
            <v>75951</v>
          </cell>
          <cell r="N1176">
            <v>2349</v>
          </cell>
        </row>
        <row r="1177">
          <cell r="C1177" t="str">
            <v>42194105A050008</v>
          </cell>
          <cell r="D1177" t="str">
            <v>液压支架</v>
          </cell>
          <cell r="E1177" t="str">
            <v>WS1.7</v>
          </cell>
        </row>
        <row r="1177">
          <cell r="G1177" t="str">
            <v>个</v>
          </cell>
          <cell r="H1177">
            <v>1</v>
          </cell>
          <cell r="I1177" t="str">
            <v>双柱掩护液压支架</v>
          </cell>
          <cell r="J1177" t="str">
            <v>8年</v>
          </cell>
          <cell r="K1177" t="str">
            <v>1997-01-01</v>
          </cell>
          <cell r="L1177">
            <v>859100</v>
          </cell>
          <cell r="M1177">
            <v>833327</v>
          </cell>
          <cell r="N1177">
            <v>25773</v>
          </cell>
        </row>
        <row r="1178">
          <cell r="C1178" t="str">
            <v>42194105A050009</v>
          </cell>
          <cell r="D1178" t="str">
            <v>液压支架</v>
          </cell>
          <cell r="E1178" t="str">
            <v>WS1.7</v>
          </cell>
        </row>
        <row r="1178">
          <cell r="G1178" t="str">
            <v>个</v>
          </cell>
          <cell r="H1178">
            <v>1</v>
          </cell>
          <cell r="I1178" t="str">
            <v>双柱掩护液压支架</v>
          </cell>
          <cell r="J1178" t="str">
            <v>8年</v>
          </cell>
          <cell r="K1178" t="str">
            <v>1996-06-01</v>
          </cell>
          <cell r="L1178">
            <v>859100</v>
          </cell>
          <cell r="M1178">
            <v>833327</v>
          </cell>
          <cell r="N1178">
            <v>25773</v>
          </cell>
        </row>
        <row r="1179">
          <cell r="C1179" t="str">
            <v>42194105A050010</v>
          </cell>
          <cell r="D1179" t="str">
            <v>液压支架</v>
          </cell>
          <cell r="E1179" t="str">
            <v>WS1.7</v>
          </cell>
        </row>
        <row r="1179">
          <cell r="G1179" t="str">
            <v>个</v>
          </cell>
          <cell r="H1179">
            <v>1</v>
          </cell>
          <cell r="I1179" t="str">
            <v>双柱掩护液压支架</v>
          </cell>
          <cell r="J1179" t="str">
            <v>8年</v>
          </cell>
          <cell r="K1179" t="str">
            <v>1996-06-01</v>
          </cell>
          <cell r="L1179">
            <v>859100</v>
          </cell>
          <cell r="M1179">
            <v>833327</v>
          </cell>
          <cell r="N1179">
            <v>25773</v>
          </cell>
        </row>
        <row r="1180">
          <cell r="C1180" t="str">
            <v>42194105A050011</v>
          </cell>
          <cell r="D1180" t="str">
            <v>液压支架</v>
          </cell>
          <cell r="E1180" t="str">
            <v>WS1.7</v>
          </cell>
        </row>
        <row r="1180">
          <cell r="G1180" t="str">
            <v>个</v>
          </cell>
          <cell r="H1180">
            <v>1</v>
          </cell>
          <cell r="I1180" t="str">
            <v>双柱掩护液压支架</v>
          </cell>
          <cell r="J1180" t="str">
            <v>8年</v>
          </cell>
          <cell r="K1180" t="str">
            <v>1996-06-01</v>
          </cell>
          <cell r="L1180">
            <v>859100</v>
          </cell>
          <cell r="M1180">
            <v>833327</v>
          </cell>
          <cell r="N1180">
            <v>25773</v>
          </cell>
        </row>
        <row r="1181">
          <cell r="C1181" t="str">
            <v>42194105A050012</v>
          </cell>
          <cell r="D1181" t="str">
            <v>液压支架</v>
          </cell>
          <cell r="E1181" t="str">
            <v>WS1.7</v>
          </cell>
        </row>
        <row r="1181">
          <cell r="G1181" t="str">
            <v>个</v>
          </cell>
          <cell r="H1181">
            <v>1</v>
          </cell>
          <cell r="I1181" t="str">
            <v>双柱掩护液压支架</v>
          </cell>
          <cell r="J1181" t="str">
            <v>8年</v>
          </cell>
          <cell r="K1181" t="str">
            <v>1996-06-01</v>
          </cell>
          <cell r="L1181">
            <v>859100</v>
          </cell>
          <cell r="M1181">
            <v>833327</v>
          </cell>
          <cell r="N1181">
            <v>25773</v>
          </cell>
        </row>
        <row r="1182">
          <cell r="C1182" t="str">
            <v>42194105A050013</v>
          </cell>
          <cell r="D1182" t="str">
            <v>液压支架</v>
          </cell>
          <cell r="E1182" t="str">
            <v>WS1.7</v>
          </cell>
        </row>
        <row r="1182">
          <cell r="G1182" t="str">
            <v>个</v>
          </cell>
          <cell r="H1182">
            <v>1</v>
          </cell>
          <cell r="I1182" t="str">
            <v>双柱掩护液压支架</v>
          </cell>
          <cell r="J1182" t="str">
            <v>8年</v>
          </cell>
          <cell r="K1182" t="str">
            <v>1996-06-01</v>
          </cell>
          <cell r="L1182">
            <v>859100</v>
          </cell>
          <cell r="M1182">
            <v>833327</v>
          </cell>
          <cell r="N1182">
            <v>25773</v>
          </cell>
        </row>
        <row r="1183">
          <cell r="C1183" t="str">
            <v>42194105A050014</v>
          </cell>
          <cell r="D1183" t="str">
            <v>液压支架</v>
          </cell>
          <cell r="E1183" t="str">
            <v>WS1.7</v>
          </cell>
        </row>
        <row r="1183">
          <cell r="G1183" t="str">
            <v>个</v>
          </cell>
          <cell r="H1183">
            <v>1</v>
          </cell>
          <cell r="I1183" t="str">
            <v>双柱掩护液压支架</v>
          </cell>
          <cell r="J1183" t="str">
            <v>8年</v>
          </cell>
          <cell r="K1183" t="str">
            <v>1996-06-01</v>
          </cell>
          <cell r="L1183">
            <v>859100</v>
          </cell>
          <cell r="M1183">
            <v>833327</v>
          </cell>
          <cell r="N1183">
            <v>25773</v>
          </cell>
        </row>
        <row r="1184">
          <cell r="C1184" t="str">
            <v>42194105A050015</v>
          </cell>
          <cell r="D1184" t="str">
            <v>液压支架</v>
          </cell>
          <cell r="E1184" t="str">
            <v>WS1.7</v>
          </cell>
        </row>
        <row r="1184">
          <cell r="G1184" t="str">
            <v>个</v>
          </cell>
          <cell r="H1184">
            <v>1</v>
          </cell>
          <cell r="I1184" t="str">
            <v>双柱掩护液压支架</v>
          </cell>
          <cell r="J1184" t="str">
            <v>8年</v>
          </cell>
          <cell r="K1184" t="str">
            <v>1996-06-01</v>
          </cell>
          <cell r="L1184">
            <v>859100</v>
          </cell>
          <cell r="M1184">
            <v>833327</v>
          </cell>
          <cell r="N1184">
            <v>25773</v>
          </cell>
        </row>
        <row r="1185">
          <cell r="C1185" t="str">
            <v>42194105A050016</v>
          </cell>
          <cell r="D1185" t="str">
            <v>液压支架</v>
          </cell>
          <cell r="E1185" t="str">
            <v>WS1.7</v>
          </cell>
        </row>
        <row r="1185">
          <cell r="G1185" t="str">
            <v>个</v>
          </cell>
          <cell r="H1185">
            <v>1</v>
          </cell>
          <cell r="I1185" t="str">
            <v>双柱掩护液压支架</v>
          </cell>
          <cell r="J1185" t="str">
            <v>8年</v>
          </cell>
          <cell r="K1185" t="str">
            <v>1996-06-01</v>
          </cell>
          <cell r="L1185">
            <v>859100</v>
          </cell>
          <cell r="M1185">
            <v>833327</v>
          </cell>
          <cell r="N1185">
            <v>25773</v>
          </cell>
        </row>
        <row r="1186">
          <cell r="C1186" t="str">
            <v>42194105A050017</v>
          </cell>
          <cell r="D1186" t="str">
            <v>液压支架</v>
          </cell>
          <cell r="E1186" t="str">
            <v>WS1.7</v>
          </cell>
        </row>
        <row r="1186">
          <cell r="G1186" t="str">
            <v>个</v>
          </cell>
          <cell r="H1186">
            <v>1</v>
          </cell>
          <cell r="I1186" t="str">
            <v>双柱掩护液压支架</v>
          </cell>
          <cell r="J1186" t="str">
            <v>8年</v>
          </cell>
          <cell r="K1186" t="str">
            <v>1996-06-01</v>
          </cell>
          <cell r="L1186">
            <v>859100</v>
          </cell>
          <cell r="M1186">
            <v>833327</v>
          </cell>
          <cell r="N1186">
            <v>25773</v>
          </cell>
        </row>
        <row r="1187">
          <cell r="C1187" t="str">
            <v>42194105A050018</v>
          </cell>
          <cell r="D1187" t="str">
            <v>液压支架</v>
          </cell>
          <cell r="E1187" t="str">
            <v>WS1.7</v>
          </cell>
        </row>
        <row r="1187">
          <cell r="G1187" t="str">
            <v>个</v>
          </cell>
          <cell r="H1187">
            <v>1</v>
          </cell>
          <cell r="I1187" t="str">
            <v>双柱掩护液压支架</v>
          </cell>
          <cell r="J1187" t="str">
            <v>8年</v>
          </cell>
          <cell r="K1187" t="str">
            <v>1996-06-01</v>
          </cell>
          <cell r="L1187">
            <v>859100</v>
          </cell>
          <cell r="M1187">
            <v>833327</v>
          </cell>
          <cell r="N1187">
            <v>25773</v>
          </cell>
        </row>
        <row r="1188">
          <cell r="C1188" t="str">
            <v>42194105A050019</v>
          </cell>
          <cell r="D1188" t="str">
            <v>液压支架</v>
          </cell>
          <cell r="E1188" t="str">
            <v>WS1.7</v>
          </cell>
        </row>
        <row r="1188">
          <cell r="G1188" t="str">
            <v>个</v>
          </cell>
          <cell r="H1188">
            <v>1</v>
          </cell>
          <cell r="I1188" t="str">
            <v>双柱掩护液压支架</v>
          </cell>
          <cell r="J1188" t="str">
            <v>8年</v>
          </cell>
          <cell r="K1188" t="str">
            <v>1996-06-01</v>
          </cell>
          <cell r="L1188">
            <v>859100</v>
          </cell>
          <cell r="M1188">
            <v>833327</v>
          </cell>
          <cell r="N1188">
            <v>25773</v>
          </cell>
        </row>
        <row r="1189">
          <cell r="C1189" t="str">
            <v>42194105A050020</v>
          </cell>
          <cell r="D1189" t="str">
            <v>液压支架</v>
          </cell>
          <cell r="E1189" t="str">
            <v>WS1.7</v>
          </cell>
        </row>
        <row r="1189">
          <cell r="G1189" t="str">
            <v>个</v>
          </cell>
          <cell r="H1189">
            <v>1</v>
          </cell>
          <cell r="I1189" t="str">
            <v>双柱掩护液压支架</v>
          </cell>
          <cell r="J1189" t="str">
            <v>8年</v>
          </cell>
          <cell r="K1189" t="str">
            <v>1996-06-01</v>
          </cell>
          <cell r="L1189">
            <v>859100</v>
          </cell>
          <cell r="M1189">
            <v>833327</v>
          </cell>
          <cell r="N1189">
            <v>25773</v>
          </cell>
        </row>
        <row r="1190">
          <cell r="C1190" t="str">
            <v>42194105A050021</v>
          </cell>
          <cell r="D1190" t="str">
            <v>液压支架</v>
          </cell>
          <cell r="E1190" t="str">
            <v>WS1.7</v>
          </cell>
        </row>
        <row r="1190">
          <cell r="G1190" t="str">
            <v>个</v>
          </cell>
          <cell r="H1190">
            <v>1</v>
          </cell>
          <cell r="I1190" t="str">
            <v>双柱掩护液压支架</v>
          </cell>
          <cell r="J1190" t="str">
            <v>8年</v>
          </cell>
          <cell r="K1190" t="str">
            <v>1996-06-01</v>
          </cell>
          <cell r="L1190">
            <v>859100</v>
          </cell>
          <cell r="M1190">
            <v>833327</v>
          </cell>
          <cell r="N1190">
            <v>25773</v>
          </cell>
        </row>
        <row r="1191">
          <cell r="C1191" t="str">
            <v>42194105A050022</v>
          </cell>
          <cell r="D1191" t="str">
            <v>液压支架</v>
          </cell>
          <cell r="E1191" t="str">
            <v>WS1.7</v>
          </cell>
        </row>
        <row r="1191">
          <cell r="G1191" t="str">
            <v>个</v>
          </cell>
          <cell r="H1191">
            <v>1</v>
          </cell>
          <cell r="I1191" t="str">
            <v>双柱掩护液压支架</v>
          </cell>
          <cell r="J1191" t="str">
            <v>8年</v>
          </cell>
          <cell r="K1191" t="str">
            <v>1996-06-01</v>
          </cell>
          <cell r="L1191">
            <v>859100</v>
          </cell>
          <cell r="M1191">
            <v>833327</v>
          </cell>
          <cell r="N1191">
            <v>25773</v>
          </cell>
        </row>
        <row r="1192">
          <cell r="C1192" t="str">
            <v>42194105A050023</v>
          </cell>
          <cell r="D1192" t="str">
            <v>液压支架</v>
          </cell>
          <cell r="E1192" t="str">
            <v>WS1.7</v>
          </cell>
        </row>
        <row r="1192">
          <cell r="G1192" t="str">
            <v>个</v>
          </cell>
          <cell r="H1192">
            <v>1</v>
          </cell>
          <cell r="I1192" t="str">
            <v>双柱掩护液压支架</v>
          </cell>
          <cell r="J1192" t="str">
            <v>8年</v>
          </cell>
          <cell r="K1192" t="str">
            <v>1996-06-01</v>
          </cell>
          <cell r="L1192">
            <v>859100</v>
          </cell>
          <cell r="M1192">
            <v>833327</v>
          </cell>
          <cell r="N1192">
            <v>25773</v>
          </cell>
        </row>
        <row r="1193">
          <cell r="C1193" t="str">
            <v>42194105A050024</v>
          </cell>
          <cell r="D1193" t="str">
            <v>液压支架</v>
          </cell>
          <cell r="E1193" t="str">
            <v>WS1.7</v>
          </cell>
        </row>
        <row r="1193">
          <cell r="G1193" t="str">
            <v>个</v>
          </cell>
          <cell r="H1193">
            <v>1</v>
          </cell>
          <cell r="I1193" t="str">
            <v>双柱掩护液压支架</v>
          </cell>
          <cell r="J1193" t="str">
            <v>8年</v>
          </cell>
          <cell r="K1193" t="str">
            <v>1996-06-01</v>
          </cell>
          <cell r="L1193">
            <v>859100</v>
          </cell>
          <cell r="M1193">
            <v>833327</v>
          </cell>
          <cell r="N1193">
            <v>25773</v>
          </cell>
        </row>
        <row r="1194">
          <cell r="C1194" t="str">
            <v>42194105A050025</v>
          </cell>
          <cell r="D1194" t="str">
            <v>液压支架</v>
          </cell>
          <cell r="E1194" t="str">
            <v>WS1.7</v>
          </cell>
        </row>
        <row r="1194">
          <cell r="G1194" t="str">
            <v>个</v>
          </cell>
          <cell r="H1194">
            <v>1</v>
          </cell>
          <cell r="I1194" t="str">
            <v>双柱掩护液压支架</v>
          </cell>
          <cell r="J1194" t="str">
            <v>8年</v>
          </cell>
          <cell r="K1194" t="str">
            <v>1996-06-01</v>
          </cell>
          <cell r="L1194">
            <v>859100</v>
          </cell>
          <cell r="M1194">
            <v>833327</v>
          </cell>
          <cell r="N1194">
            <v>25773</v>
          </cell>
        </row>
        <row r="1195">
          <cell r="C1195" t="str">
            <v>42194105A050026</v>
          </cell>
          <cell r="D1195" t="str">
            <v>液压支架</v>
          </cell>
          <cell r="E1195" t="str">
            <v>WS1.7</v>
          </cell>
        </row>
        <row r="1195">
          <cell r="G1195" t="str">
            <v>个</v>
          </cell>
          <cell r="H1195">
            <v>1</v>
          </cell>
          <cell r="I1195" t="str">
            <v>双柱掩护液压支架</v>
          </cell>
          <cell r="J1195" t="str">
            <v>8年</v>
          </cell>
          <cell r="K1195" t="str">
            <v>1996-06-01</v>
          </cell>
          <cell r="L1195">
            <v>859100</v>
          </cell>
          <cell r="M1195">
            <v>833327</v>
          </cell>
          <cell r="N1195">
            <v>25773</v>
          </cell>
        </row>
        <row r="1196">
          <cell r="C1196" t="str">
            <v>42194105A050027</v>
          </cell>
          <cell r="D1196" t="str">
            <v>液压支架</v>
          </cell>
          <cell r="E1196" t="str">
            <v>WS1.7</v>
          </cell>
        </row>
        <row r="1196">
          <cell r="G1196" t="str">
            <v>个</v>
          </cell>
          <cell r="H1196">
            <v>1</v>
          </cell>
          <cell r="I1196" t="str">
            <v>双柱掩护液压支架</v>
          </cell>
          <cell r="J1196" t="str">
            <v>8年</v>
          </cell>
          <cell r="K1196" t="str">
            <v>1996-06-01</v>
          </cell>
          <cell r="L1196">
            <v>859100</v>
          </cell>
          <cell r="M1196">
            <v>833327</v>
          </cell>
          <cell r="N1196">
            <v>25773</v>
          </cell>
        </row>
        <row r="1197">
          <cell r="C1197" t="str">
            <v>42194105A050028</v>
          </cell>
          <cell r="D1197" t="str">
            <v>液压支架</v>
          </cell>
          <cell r="E1197" t="str">
            <v>WS1.7</v>
          </cell>
        </row>
        <row r="1197">
          <cell r="G1197" t="str">
            <v>个</v>
          </cell>
          <cell r="H1197">
            <v>1</v>
          </cell>
          <cell r="I1197" t="str">
            <v>双柱掩护液压支架</v>
          </cell>
          <cell r="J1197" t="str">
            <v>8年</v>
          </cell>
          <cell r="K1197" t="str">
            <v>1996-06-01</v>
          </cell>
          <cell r="L1197">
            <v>859100</v>
          </cell>
          <cell r="M1197">
            <v>833327</v>
          </cell>
          <cell r="N1197">
            <v>25773</v>
          </cell>
        </row>
        <row r="1198">
          <cell r="C1198" t="str">
            <v>42194105A050029</v>
          </cell>
          <cell r="D1198" t="str">
            <v>液压支架</v>
          </cell>
          <cell r="E1198" t="str">
            <v>WS1.7</v>
          </cell>
        </row>
        <row r="1198">
          <cell r="G1198" t="str">
            <v>个</v>
          </cell>
          <cell r="H1198">
            <v>1</v>
          </cell>
          <cell r="I1198" t="str">
            <v>双柱掩护液压支架</v>
          </cell>
          <cell r="J1198" t="str">
            <v>8年</v>
          </cell>
          <cell r="K1198" t="str">
            <v>1996-06-01</v>
          </cell>
          <cell r="L1198">
            <v>859100</v>
          </cell>
          <cell r="M1198">
            <v>833327</v>
          </cell>
          <cell r="N1198">
            <v>25773</v>
          </cell>
        </row>
        <row r="1199">
          <cell r="C1199" t="str">
            <v>42194105A050030</v>
          </cell>
          <cell r="D1199" t="str">
            <v>液压支架</v>
          </cell>
          <cell r="E1199" t="str">
            <v>WS1.7</v>
          </cell>
        </row>
        <row r="1199">
          <cell r="G1199" t="str">
            <v>个</v>
          </cell>
          <cell r="H1199">
            <v>1</v>
          </cell>
          <cell r="I1199" t="str">
            <v>双柱掩护液压支架</v>
          </cell>
          <cell r="J1199" t="str">
            <v>8年</v>
          </cell>
          <cell r="K1199" t="str">
            <v>1996-06-01</v>
          </cell>
          <cell r="L1199">
            <v>859100</v>
          </cell>
          <cell r="M1199">
            <v>833327</v>
          </cell>
          <cell r="N1199">
            <v>25773</v>
          </cell>
        </row>
        <row r="1200">
          <cell r="C1200" t="str">
            <v>42194105A050031</v>
          </cell>
          <cell r="D1200" t="str">
            <v>液压支架</v>
          </cell>
          <cell r="E1200" t="str">
            <v>WS1.7</v>
          </cell>
        </row>
        <row r="1200">
          <cell r="G1200" t="str">
            <v>个</v>
          </cell>
          <cell r="H1200">
            <v>1</v>
          </cell>
          <cell r="I1200" t="str">
            <v>双柱掩护液压支架</v>
          </cell>
          <cell r="J1200" t="str">
            <v>8年</v>
          </cell>
          <cell r="K1200" t="str">
            <v>1996-06-01</v>
          </cell>
          <cell r="L1200">
            <v>859100</v>
          </cell>
          <cell r="M1200">
            <v>833327</v>
          </cell>
          <cell r="N1200">
            <v>25773</v>
          </cell>
        </row>
        <row r="1201">
          <cell r="C1201" t="str">
            <v>42194105A050032</v>
          </cell>
          <cell r="D1201" t="str">
            <v>液压支架</v>
          </cell>
          <cell r="E1201" t="str">
            <v>WS1.7</v>
          </cell>
        </row>
        <row r="1201">
          <cell r="G1201" t="str">
            <v>个</v>
          </cell>
          <cell r="H1201">
            <v>1</v>
          </cell>
          <cell r="I1201" t="str">
            <v>双柱掩护液压支架</v>
          </cell>
          <cell r="J1201" t="str">
            <v>8年</v>
          </cell>
          <cell r="K1201" t="str">
            <v>1996-06-01</v>
          </cell>
          <cell r="L1201">
            <v>859100</v>
          </cell>
          <cell r="M1201">
            <v>833327</v>
          </cell>
          <cell r="N1201">
            <v>25773</v>
          </cell>
        </row>
        <row r="1202">
          <cell r="C1202" t="str">
            <v>42194105A050033</v>
          </cell>
          <cell r="D1202" t="str">
            <v>液压支架</v>
          </cell>
          <cell r="E1202" t="str">
            <v>WS1.7</v>
          </cell>
        </row>
        <row r="1202">
          <cell r="G1202" t="str">
            <v>个</v>
          </cell>
          <cell r="H1202">
            <v>1</v>
          </cell>
          <cell r="I1202" t="str">
            <v>双柱掩护液压支架</v>
          </cell>
          <cell r="J1202" t="str">
            <v>8年</v>
          </cell>
          <cell r="K1202" t="str">
            <v>1996-06-01</v>
          </cell>
          <cell r="L1202">
            <v>859100</v>
          </cell>
          <cell r="M1202">
            <v>833327</v>
          </cell>
          <cell r="N1202">
            <v>25773</v>
          </cell>
        </row>
        <row r="1203">
          <cell r="C1203" t="str">
            <v>42194105A050034</v>
          </cell>
          <cell r="D1203" t="str">
            <v>液压支架</v>
          </cell>
          <cell r="E1203" t="str">
            <v>WS1.7</v>
          </cell>
        </row>
        <row r="1203">
          <cell r="G1203" t="str">
            <v>个</v>
          </cell>
          <cell r="H1203">
            <v>1</v>
          </cell>
          <cell r="I1203" t="str">
            <v>双柱掩护液压支架</v>
          </cell>
          <cell r="J1203" t="str">
            <v>8年</v>
          </cell>
          <cell r="K1203" t="str">
            <v>1996-06-01</v>
          </cell>
          <cell r="L1203">
            <v>859100</v>
          </cell>
          <cell r="M1203">
            <v>833327</v>
          </cell>
          <cell r="N1203">
            <v>25773</v>
          </cell>
        </row>
        <row r="1204">
          <cell r="C1204" t="str">
            <v>42194105A050035</v>
          </cell>
          <cell r="D1204" t="str">
            <v>液压支架</v>
          </cell>
          <cell r="E1204" t="str">
            <v>WS1.7</v>
          </cell>
        </row>
        <row r="1204">
          <cell r="G1204" t="str">
            <v>个</v>
          </cell>
          <cell r="H1204">
            <v>1</v>
          </cell>
          <cell r="I1204" t="str">
            <v>双柱掩护液压支架</v>
          </cell>
          <cell r="J1204" t="str">
            <v>8年</v>
          </cell>
          <cell r="K1204" t="str">
            <v>1996-06-01</v>
          </cell>
          <cell r="L1204">
            <v>859100</v>
          </cell>
          <cell r="M1204">
            <v>833327</v>
          </cell>
          <cell r="N1204">
            <v>25773</v>
          </cell>
        </row>
        <row r="1205">
          <cell r="C1205" t="str">
            <v>42194105A050036</v>
          </cell>
          <cell r="D1205" t="str">
            <v>液压支架</v>
          </cell>
          <cell r="E1205" t="str">
            <v>WS1.7</v>
          </cell>
        </row>
        <row r="1205">
          <cell r="G1205" t="str">
            <v>个</v>
          </cell>
          <cell r="H1205">
            <v>1</v>
          </cell>
          <cell r="I1205" t="str">
            <v>双柱掩护液压支架</v>
          </cell>
          <cell r="J1205" t="str">
            <v>8年</v>
          </cell>
          <cell r="K1205" t="str">
            <v>1996-06-01</v>
          </cell>
          <cell r="L1205">
            <v>859100</v>
          </cell>
          <cell r="M1205">
            <v>833327</v>
          </cell>
          <cell r="N1205">
            <v>25773</v>
          </cell>
        </row>
        <row r="1206">
          <cell r="C1206" t="str">
            <v>42194105A050037</v>
          </cell>
          <cell r="D1206" t="str">
            <v>液压支架</v>
          </cell>
          <cell r="E1206" t="str">
            <v>WS1.7</v>
          </cell>
        </row>
        <row r="1206">
          <cell r="G1206" t="str">
            <v>个</v>
          </cell>
          <cell r="H1206">
            <v>1</v>
          </cell>
          <cell r="I1206" t="str">
            <v>双柱掩护液压支架</v>
          </cell>
          <cell r="J1206" t="str">
            <v>8年</v>
          </cell>
          <cell r="K1206" t="str">
            <v>1996-06-01</v>
          </cell>
          <cell r="L1206">
            <v>859100</v>
          </cell>
          <cell r="M1206">
            <v>833327</v>
          </cell>
          <cell r="N1206">
            <v>25773</v>
          </cell>
        </row>
        <row r="1207">
          <cell r="C1207" t="str">
            <v>42194105A050038</v>
          </cell>
          <cell r="D1207" t="str">
            <v>液压支架</v>
          </cell>
          <cell r="E1207" t="str">
            <v>WS1.7</v>
          </cell>
        </row>
        <row r="1207">
          <cell r="G1207" t="str">
            <v>个</v>
          </cell>
          <cell r="H1207">
            <v>1</v>
          </cell>
          <cell r="I1207" t="str">
            <v>双柱掩护液压支架</v>
          </cell>
          <cell r="J1207" t="str">
            <v>8年</v>
          </cell>
          <cell r="K1207" t="str">
            <v>1996-06-01</v>
          </cell>
          <cell r="L1207">
            <v>859100</v>
          </cell>
          <cell r="M1207">
            <v>833327</v>
          </cell>
          <cell r="N1207">
            <v>25773</v>
          </cell>
        </row>
        <row r="1208">
          <cell r="C1208" t="str">
            <v>42194105A050039</v>
          </cell>
          <cell r="D1208" t="str">
            <v>液压支架</v>
          </cell>
          <cell r="E1208" t="str">
            <v>WS1.7</v>
          </cell>
        </row>
        <row r="1208">
          <cell r="G1208" t="str">
            <v>个</v>
          </cell>
          <cell r="H1208">
            <v>1</v>
          </cell>
          <cell r="I1208" t="str">
            <v>双柱掩护液压支架</v>
          </cell>
          <cell r="J1208" t="str">
            <v>8年</v>
          </cell>
          <cell r="K1208" t="str">
            <v>1996-06-01</v>
          </cell>
          <cell r="L1208">
            <v>859100</v>
          </cell>
          <cell r="M1208">
            <v>833327</v>
          </cell>
          <cell r="N1208">
            <v>25773</v>
          </cell>
        </row>
        <row r="1209">
          <cell r="C1209" t="str">
            <v>42194105A050040</v>
          </cell>
          <cell r="D1209" t="str">
            <v>液压支架</v>
          </cell>
          <cell r="E1209" t="str">
            <v>WS1.7</v>
          </cell>
        </row>
        <row r="1209">
          <cell r="G1209" t="str">
            <v>个</v>
          </cell>
          <cell r="H1209">
            <v>1</v>
          </cell>
          <cell r="I1209" t="str">
            <v>双柱掩护液压支架</v>
          </cell>
          <cell r="J1209" t="str">
            <v>8年</v>
          </cell>
          <cell r="K1209" t="str">
            <v>1996-06-01</v>
          </cell>
          <cell r="L1209">
            <v>859100</v>
          </cell>
          <cell r="M1209">
            <v>833327</v>
          </cell>
          <cell r="N1209">
            <v>25773</v>
          </cell>
        </row>
        <row r="1210">
          <cell r="C1210" t="str">
            <v>42194105A050041</v>
          </cell>
          <cell r="D1210" t="str">
            <v>液压支架</v>
          </cell>
          <cell r="E1210" t="str">
            <v>WS1.7</v>
          </cell>
        </row>
        <row r="1210">
          <cell r="G1210" t="str">
            <v>个</v>
          </cell>
          <cell r="H1210">
            <v>1</v>
          </cell>
          <cell r="I1210" t="str">
            <v>双柱掩护液压支架</v>
          </cell>
          <cell r="J1210" t="str">
            <v>8年</v>
          </cell>
          <cell r="K1210" t="str">
            <v>1996-06-01</v>
          </cell>
          <cell r="L1210">
            <v>859100</v>
          </cell>
          <cell r="M1210">
            <v>833327</v>
          </cell>
          <cell r="N1210">
            <v>25773</v>
          </cell>
        </row>
        <row r="1211">
          <cell r="C1211" t="str">
            <v>42194105A050042</v>
          </cell>
          <cell r="D1211" t="str">
            <v>液压支架</v>
          </cell>
          <cell r="E1211" t="str">
            <v>WS1.7</v>
          </cell>
        </row>
        <row r="1211">
          <cell r="G1211" t="str">
            <v>个</v>
          </cell>
          <cell r="H1211">
            <v>1</v>
          </cell>
          <cell r="I1211" t="str">
            <v>双柱掩护液压支架</v>
          </cell>
          <cell r="J1211" t="str">
            <v>8年</v>
          </cell>
          <cell r="K1211" t="str">
            <v>1996-06-01</v>
          </cell>
          <cell r="L1211">
            <v>859100</v>
          </cell>
          <cell r="M1211">
            <v>833327</v>
          </cell>
          <cell r="N1211">
            <v>25773</v>
          </cell>
        </row>
        <row r="1212">
          <cell r="C1212" t="str">
            <v>42194105A050043</v>
          </cell>
          <cell r="D1212" t="str">
            <v>液压支架</v>
          </cell>
          <cell r="E1212" t="str">
            <v>WS1.7</v>
          </cell>
        </row>
        <row r="1212">
          <cell r="G1212" t="str">
            <v>个</v>
          </cell>
          <cell r="H1212">
            <v>1</v>
          </cell>
          <cell r="I1212" t="str">
            <v>双柱掩护液压支架</v>
          </cell>
          <cell r="J1212" t="str">
            <v>8年</v>
          </cell>
          <cell r="K1212" t="str">
            <v>1996-06-01</v>
          </cell>
          <cell r="L1212">
            <v>859100</v>
          </cell>
          <cell r="M1212">
            <v>833327</v>
          </cell>
          <cell r="N1212">
            <v>25773</v>
          </cell>
        </row>
        <row r="1213">
          <cell r="C1213" t="str">
            <v>42194105A050044</v>
          </cell>
          <cell r="D1213" t="str">
            <v>液压支架</v>
          </cell>
          <cell r="E1213" t="str">
            <v>WS1.7</v>
          </cell>
        </row>
        <row r="1213">
          <cell r="G1213" t="str">
            <v>个</v>
          </cell>
          <cell r="H1213">
            <v>1</v>
          </cell>
          <cell r="I1213" t="str">
            <v>双柱掩护液压支架</v>
          </cell>
          <cell r="J1213" t="str">
            <v>8年</v>
          </cell>
          <cell r="K1213" t="str">
            <v>1996-06-01</v>
          </cell>
          <cell r="L1213">
            <v>859100</v>
          </cell>
          <cell r="M1213">
            <v>833327</v>
          </cell>
          <cell r="N1213">
            <v>25773</v>
          </cell>
        </row>
        <row r="1214">
          <cell r="C1214" t="str">
            <v>42194105A050045</v>
          </cell>
          <cell r="D1214" t="str">
            <v>液压支架</v>
          </cell>
          <cell r="E1214" t="str">
            <v>WS1.7</v>
          </cell>
        </row>
        <row r="1214">
          <cell r="G1214" t="str">
            <v>个</v>
          </cell>
          <cell r="H1214">
            <v>1</v>
          </cell>
          <cell r="I1214" t="str">
            <v>双柱掩护液压支架</v>
          </cell>
          <cell r="J1214" t="str">
            <v>8年</v>
          </cell>
          <cell r="K1214" t="str">
            <v>1996-06-01</v>
          </cell>
          <cell r="L1214">
            <v>859100</v>
          </cell>
          <cell r="M1214">
            <v>833327</v>
          </cell>
          <cell r="N1214">
            <v>25773</v>
          </cell>
        </row>
        <row r="1215">
          <cell r="C1215" t="str">
            <v>42194105A050046</v>
          </cell>
          <cell r="D1215" t="str">
            <v>液压支架</v>
          </cell>
          <cell r="E1215" t="str">
            <v>WS1.7</v>
          </cell>
        </row>
        <row r="1215">
          <cell r="G1215" t="str">
            <v>个</v>
          </cell>
          <cell r="H1215">
            <v>1</v>
          </cell>
          <cell r="I1215" t="str">
            <v>双柱掩护液压支架</v>
          </cell>
          <cell r="J1215" t="str">
            <v>8年</v>
          </cell>
          <cell r="K1215" t="str">
            <v>1996-06-01</v>
          </cell>
          <cell r="L1215">
            <v>859100</v>
          </cell>
          <cell r="M1215">
            <v>833327</v>
          </cell>
          <cell r="N1215">
            <v>25773</v>
          </cell>
        </row>
        <row r="1216">
          <cell r="C1216" t="str">
            <v>42194105A050047</v>
          </cell>
          <cell r="D1216" t="str">
            <v>液压支架</v>
          </cell>
          <cell r="E1216" t="str">
            <v>WS1.7</v>
          </cell>
        </row>
        <row r="1216">
          <cell r="G1216" t="str">
            <v>个</v>
          </cell>
          <cell r="H1216">
            <v>1</v>
          </cell>
          <cell r="I1216" t="str">
            <v>双柱掩护液压支架</v>
          </cell>
          <cell r="J1216" t="str">
            <v>8年</v>
          </cell>
          <cell r="K1216" t="str">
            <v>1996-06-01</v>
          </cell>
          <cell r="L1216">
            <v>859100</v>
          </cell>
          <cell r="M1216">
            <v>833327</v>
          </cell>
          <cell r="N1216">
            <v>25773</v>
          </cell>
        </row>
        <row r="1217">
          <cell r="C1217" t="str">
            <v>42194105A050048</v>
          </cell>
          <cell r="D1217" t="str">
            <v>液压支架</v>
          </cell>
          <cell r="E1217" t="str">
            <v>WS1.7</v>
          </cell>
        </row>
        <row r="1217">
          <cell r="G1217" t="str">
            <v>个</v>
          </cell>
          <cell r="H1217">
            <v>1</v>
          </cell>
          <cell r="I1217" t="str">
            <v>双柱掩护液压支架</v>
          </cell>
          <cell r="J1217" t="str">
            <v>8年</v>
          </cell>
          <cell r="K1217" t="str">
            <v>1996-06-01</v>
          </cell>
          <cell r="L1217">
            <v>859100</v>
          </cell>
          <cell r="M1217">
            <v>833327</v>
          </cell>
          <cell r="N1217">
            <v>25773</v>
          </cell>
        </row>
        <row r="1218">
          <cell r="C1218" t="str">
            <v>42194105A050049</v>
          </cell>
          <cell r="D1218" t="str">
            <v>液压支架</v>
          </cell>
          <cell r="E1218" t="str">
            <v>WS1.7</v>
          </cell>
        </row>
        <row r="1218">
          <cell r="G1218" t="str">
            <v>个</v>
          </cell>
          <cell r="H1218">
            <v>1</v>
          </cell>
          <cell r="I1218" t="str">
            <v>双柱掩护液压支架</v>
          </cell>
          <cell r="J1218" t="str">
            <v>8年</v>
          </cell>
          <cell r="K1218" t="str">
            <v>1996-06-01</v>
          </cell>
          <cell r="L1218">
            <v>859100</v>
          </cell>
          <cell r="M1218">
            <v>833327</v>
          </cell>
          <cell r="N1218">
            <v>25773</v>
          </cell>
        </row>
        <row r="1219">
          <cell r="C1219" t="str">
            <v>42194105A050050</v>
          </cell>
          <cell r="D1219" t="str">
            <v>液压支架</v>
          </cell>
          <cell r="E1219" t="str">
            <v>WS1.7</v>
          </cell>
        </row>
        <row r="1219">
          <cell r="G1219" t="str">
            <v>个</v>
          </cell>
          <cell r="H1219">
            <v>1</v>
          </cell>
          <cell r="I1219" t="str">
            <v>双柱掩护液压支架</v>
          </cell>
          <cell r="J1219" t="str">
            <v>8年</v>
          </cell>
          <cell r="K1219" t="str">
            <v>1996-06-01</v>
          </cell>
          <cell r="L1219">
            <v>859100</v>
          </cell>
          <cell r="M1219">
            <v>833327</v>
          </cell>
          <cell r="N1219">
            <v>25773</v>
          </cell>
        </row>
        <row r="1220">
          <cell r="C1220" t="str">
            <v>42194105A050051</v>
          </cell>
          <cell r="D1220" t="str">
            <v>液压支架</v>
          </cell>
          <cell r="E1220" t="str">
            <v>WS1.7</v>
          </cell>
        </row>
        <row r="1220">
          <cell r="G1220" t="str">
            <v>个</v>
          </cell>
          <cell r="H1220">
            <v>1</v>
          </cell>
          <cell r="I1220" t="str">
            <v>双柱掩护液压支架</v>
          </cell>
          <cell r="J1220" t="str">
            <v>8年</v>
          </cell>
          <cell r="K1220" t="str">
            <v>1996-06-01</v>
          </cell>
          <cell r="L1220">
            <v>859100</v>
          </cell>
          <cell r="M1220">
            <v>833327</v>
          </cell>
          <cell r="N1220">
            <v>25773</v>
          </cell>
        </row>
        <row r="1221">
          <cell r="C1221" t="str">
            <v>42194105A050052</v>
          </cell>
          <cell r="D1221" t="str">
            <v>液压支架</v>
          </cell>
          <cell r="E1221" t="str">
            <v>WS1.7</v>
          </cell>
        </row>
        <row r="1221">
          <cell r="G1221" t="str">
            <v>个</v>
          </cell>
          <cell r="H1221">
            <v>1</v>
          </cell>
          <cell r="I1221" t="str">
            <v>双柱掩护液压支架</v>
          </cell>
          <cell r="J1221" t="str">
            <v>8年</v>
          </cell>
          <cell r="K1221" t="str">
            <v>1996-06-01</v>
          </cell>
          <cell r="L1221">
            <v>859100</v>
          </cell>
          <cell r="M1221">
            <v>833327</v>
          </cell>
          <cell r="N1221">
            <v>25773</v>
          </cell>
        </row>
        <row r="1222">
          <cell r="C1222" t="str">
            <v>42194105A050053</v>
          </cell>
          <cell r="D1222" t="str">
            <v>液压支架</v>
          </cell>
          <cell r="E1222" t="str">
            <v>WS1.7</v>
          </cell>
        </row>
        <row r="1222">
          <cell r="G1222" t="str">
            <v>个</v>
          </cell>
          <cell r="H1222">
            <v>1</v>
          </cell>
          <cell r="I1222" t="str">
            <v>双柱掩护液压支架</v>
          </cell>
          <cell r="J1222" t="str">
            <v>8年</v>
          </cell>
          <cell r="K1222" t="str">
            <v>1996-06-01</v>
          </cell>
          <cell r="L1222">
            <v>859100</v>
          </cell>
          <cell r="M1222">
            <v>833327</v>
          </cell>
          <cell r="N1222">
            <v>25773</v>
          </cell>
        </row>
        <row r="1223">
          <cell r="C1223" t="str">
            <v>42194105A050054</v>
          </cell>
          <cell r="D1223" t="str">
            <v>液压支架</v>
          </cell>
          <cell r="E1223" t="str">
            <v>WS1.7</v>
          </cell>
        </row>
        <row r="1223">
          <cell r="G1223" t="str">
            <v>个</v>
          </cell>
          <cell r="H1223">
            <v>1</v>
          </cell>
          <cell r="I1223" t="str">
            <v>双柱掩护液压支架</v>
          </cell>
          <cell r="J1223" t="str">
            <v>8年</v>
          </cell>
          <cell r="K1223" t="str">
            <v>1996-06-01</v>
          </cell>
          <cell r="L1223">
            <v>859100</v>
          </cell>
          <cell r="M1223">
            <v>833327</v>
          </cell>
          <cell r="N1223">
            <v>25773</v>
          </cell>
        </row>
        <row r="1224">
          <cell r="C1224" t="str">
            <v>42194105A050055</v>
          </cell>
          <cell r="D1224" t="str">
            <v>液压支架</v>
          </cell>
          <cell r="E1224" t="str">
            <v>WS1.7</v>
          </cell>
        </row>
        <row r="1224">
          <cell r="G1224" t="str">
            <v>个</v>
          </cell>
          <cell r="H1224">
            <v>1</v>
          </cell>
          <cell r="I1224" t="str">
            <v>双柱掩护液压支架</v>
          </cell>
          <cell r="J1224" t="str">
            <v>8年</v>
          </cell>
          <cell r="K1224" t="str">
            <v>1996-06-01</v>
          </cell>
          <cell r="L1224">
            <v>859100</v>
          </cell>
          <cell r="M1224">
            <v>833327</v>
          </cell>
          <cell r="N1224">
            <v>25773</v>
          </cell>
        </row>
        <row r="1225">
          <cell r="C1225" t="str">
            <v>42194105A050056</v>
          </cell>
          <cell r="D1225" t="str">
            <v>液压支架</v>
          </cell>
          <cell r="E1225" t="str">
            <v>WS1.7</v>
          </cell>
        </row>
        <row r="1225">
          <cell r="G1225" t="str">
            <v>个</v>
          </cell>
          <cell r="H1225">
            <v>1</v>
          </cell>
          <cell r="I1225" t="str">
            <v>双柱掩护液压支架</v>
          </cell>
          <cell r="J1225" t="str">
            <v>8年</v>
          </cell>
          <cell r="K1225" t="str">
            <v>1996-06-01</v>
          </cell>
          <cell r="L1225">
            <v>859100</v>
          </cell>
          <cell r="M1225">
            <v>833327</v>
          </cell>
          <cell r="N1225">
            <v>25773</v>
          </cell>
        </row>
        <row r="1226">
          <cell r="C1226" t="str">
            <v>42194105A050057</v>
          </cell>
          <cell r="D1226" t="str">
            <v>液压支架</v>
          </cell>
          <cell r="E1226" t="str">
            <v>WS1.7</v>
          </cell>
        </row>
        <row r="1226">
          <cell r="G1226" t="str">
            <v>个</v>
          </cell>
          <cell r="H1226">
            <v>1</v>
          </cell>
          <cell r="I1226" t="str">
            <v>双柱掩护液压支架</v>
          </cell>
          <cell r="J1226" t="str">
            <v>8年</v>
          </cell>
          <cell r="K1226" t="str">
            <v>1996-06-01</v>
          </cell>
          <cell r="L1226">
            <v>859100</v>
          </cell>
          <cell r="M1226">
            <v>833327</v>
          </cell>
          <cell r="N1226">
            <v>25773</v>
          </cell>
        </row>
        <row r="1227">
          <cell r="C1227" t="str">
            <v>42194105A050058</v>
          </cell>
          <cell r="D1227" t="str">
            <v>液压支架</v>
          </cell>
          <cell r="E1227" t="str">
            <v>WS1.7</v>
          </cell>
        </row>
        <row r="1227">
          <cell r="G1227" t="str">
            <v>个</v>
          </cell>
          <cell r="H1227">
            <v>1</v>
          </cell>
          <cell r="I1227" t="str">
            <v>双柱掩护液压支架</v>
          </cell>
          <cell r="J1227" t="str">
            <v>8年</v>
          </cell>
          <cell r="K1227" t="str">
            <v>1996-06-01</v>
          </cell>
          <cell r="L1227">
            <v>859100</v>
          </cell>
          <cell r="M1227">
            <v>833327</v>
          </cell>
          <cell r="N1227">
            <v>25773</v>
          </cell>
        </row>
        <row r="1228">
          <cell r="C1228" t="str">
            <v>42194105A050059</v>
          </cell>
          <cell r="D1228" t="str">
            <v>液压支架</v>
          </cell>
          <cell r="E1228" t="str">
            <v>WS1.7</v>
          </cell>
        </row>
        <row r="1228">
          <cell r="G1228" t="str">
            <v>个</v>
          </cell>
          <cell r="H1228">
            <v>1</v>
          </cell>
          <cell r="I1228" t="str">
            <v>双柱掩护液压支架</v>
          </cell>
          <cell r="J1228" t="str">
            <v>8年</v>
          </cell>
          <cell r="K1228" t="str">
            <v>1996-06-01</v>
          </cell>
          <cell r="L1228">
            <v>859100</v>
          </cell>
          <cell r="M1228">
            <v>833327</v>
          </cell>
          <cell r="N1228">
            <v>25773</v>
          </cell>
        </row>
        <row r="1229">
          <cell r="C1229" t="str">
            <v>42194105A050060</v>
          </cell>
          <cell r="D1229" t="str">
            <v>液压支架</v>
          </cell>
          <cell r="E1229" t="str">
            <v>WS1.7</v>
          </cell>
        </row>
        <row r="1229">
          <cell r="G1229" t="str">
            <v>个</v>
          </cell>
          <cell r="H1229">
            <v>1</v>
          </cell>
          <cell r="I1229" t="str">
            <v>双柱掩护液压支架</v>
          </cell>
          <cell r="J1229" t="str">
            <v>8年</v>
          </cell>
          <cell r="K1229" t="str">
            <v>1996-06-01</v>
          </cell>
          <cell r="L1229">
            <v>859100</v>
          </cell>
          <cell r="M1229">
            <v>833327</v>
          </cell>
          <cell r="N1229">
            <v>25773</v>
          </cell>
        </row>
        <row r="1230">
          <cell r="C1230" t="str">
            <v>42194105A050061</v>
          </cell>
          <cell r="D1230" t="str">
            <v>液压支架</v>
          </cell>
          <cell r="E1230" t="str">
            <v>WS1.7</v>
          </cell>
        </row>
        <row r="1230">
          <cell r="G1230" t="str">
            <v>个</v>
          </cell>
          <cell r="H1230">
            <v>1</v>
          </cell>
          <cell r="I1230" t="str">
            <v>双柱掩护液压支架</v>
          </cell>
          <cell r="J1230" t="str">
            <v>8年</v>
          </cell>
          <cell r="K1230" t="str">
            <v>1996-06-01</v>
          </cell>
          <cell r="L1230">
            <v>859100</v>
          </cell>
          <cell r="M1230">
            <v>833327</v>
          </cell>
          <cell r="N1230">
            <v>25773</v>
          </cell>
        </row>
        <row r="1231">
          <cell r="C1231" t="str">
            <v>42194105A050062</v>
          </cell>
          <cell r="D1231" t="str">
            <v>液压支架</v>
          </cell>
          <cell r="E1231" t="str">
            <v>WS1.7</v>
          </cell>
        </row>
        <row r="1231">
          <cell r="G1231" t="str">
            <v>个</v>
          </cell>
          <cell r="H1231">
            <v>1</v>
          </cell>
          <cell r="I1231" t="str">
            <v>双柱掩护液压支架</v>
          </cell>
          <cell r="J1231" t="str">
            <v>8年</v>
          </cell>
          <cell r="K1231" t="str">
            <v>1996-06-01</v>
          </cell>
          <cell r="L1231">
            <v>859100</v>
          </cell>
          <cell r="M1231">
            <v>833327</v>
          </cell>
          <cell r="N1231">
            <v>25773</v>
          </cell>
        </row>
        <row r="1232">
          <cell r="C1232" t="str">
            <v>42194105A050063</v>
          </cell>
          <cell r="D1232" t="str">
            <v>液压支架</v>
          </cell>
          <cell r="E1232" t="str">
            <v>WS1.7</v>
          </cell>
        </row>
        <row r="1232">
          <cell r="G1232" t="str">
            <v>个</v>
          </cell>
          <cell r="H1232">
            <v>1</v>
          </cell>
          <cell r="I1232" t="str">
            <v>双柱掩护液压支架</v>
          </cell>
          <cell r="J1232" t="str">
            <v>8年</v>
          </cell>
          <cell r="K1232" t="str">
            <v>1996-06-01</v>
          </cell>
          <cell r="L1232">
            <v>859100</v>
          </cell>
          <cell r="M1232">
            <v>833327</v>
          </cell>
          <cell r="N1232">
            <v>25773</v>
          </cell>
        </row>
        <row r="1233">
          <cell r="C1233" t="str">
            <v>42194105A050064</v>
          </cell>
          <cell r="D1233" t="str">
            <v>液压支架</v>
          </cell>
          <cell r="E1233" t="str">
            <v>WS1.7</v>
          </cell>
        </row>
        <row r="1233">
          <cell r="G1233" t="str">
            <v>个</v>
          </cell>
          <cell r="H1233">
            <v>1</v>
          </cell>
          <cell r="I1233" t="str">
            <v>双柱掩护液压支架</v>
          </cell>
          <cell r="J1233" t="str">
            <v>8年</v>
          </cell>
          <cell r="K1233" t="str">
            <v>1996-06-01</v>
          </cell>
          <cell r="L1233">
            <v>859100</v>
          </cell>
          <cell r="M1233">
            <v>833327</v>
          </cell>
          <cell r="N1233">
            <v>25773</v>
          </cell>
        </row>
        <row r="1234">
          <cell r="C1234" t="str">
            <v>42194105A050093</v>
          </cell>
          <cell r="D1234" t="str">
            <v>液压支架</v>
          </cell>
          <cell r="E1234" t="str">
            <v>WS1.7</v>
          </cell>
        </row>
        <row r="1234">
          <cell r="G1234" t="str">
            <v>个</v>
          </cell>
          <cell r="H1234">
            <v>1</v>
          </cell>
          <cell r="I1234" t="str">
            <v>双柱掩护液压支架</v>
          </cell>
          <cell r="J1234" t="str">
            <v>8年</v>
          </cell>
          <cell r="K1234" t="str">
            <v>1996-06-01</v>
          </cell>
          <cell r="L1234">
            <v>859100</v>
          </cell>
          <cell r="M1234">
            <v>833327</v>
          </cell>
          <cell r="N1234">
            <v>25773</v>
          </cell>
        </row>
        <row r="1235">
          <cell r="C1235" t="str">
            <v>42194105A050094</v>
          </cell>
          <cell r="D1235" t="str">
            <v>液压支架</v>
          </cell>
          <cell r="E1235" t="str">
            <v>WS1.7</v>
          </cell>
        </row>
        <row r="1235">
          <cell r="G1235" t="str">
            <v>个</v>
          </cell>
          <cell r="H1235">
            <v>1</v>
          </cell>
          <cell r="I1235" t="str">
            <v>双柱掩护液压支架</v>
          </cell>
          <cell r="J1235" t="str">
            <v>8年</v>
          </cell>
          <cell r="K1235" t="str">
            <v>1996-06-01</v>
          </cell>
          <cell r="L1235">
            <v>859100</v>
          </cell>
          <cell r="M1235">
            <v>833327</v>
          </cell>
          <cell r="N1235">
            <v>25773</v>
          </cell>
        </row>
        <row r="1236">
          <cell r="C1236" t="str">
            <v>42194105A050065</v>
          </cell>
          <cell r="D1236" t="str">
            <v>液压支架</v>
          </cell>
          <cell r="E1236" t="str">
            <v>WS1.7</v>
          </cell>
        </row>
        <row r="1236">
          <cell r="G1236" t="str">
            <v>个</v>
          </cell>
          <cell r="H1236">
            <v>1</v>
          </cell>
          <cell r="I1236" t="str">
            <v>双柱掩护液压支架</v>
          </cell>
          <cell r="J1236" t="str">
            <v>8年</v>
          </cell>
          <cell r="K1236" t="str">
            <v>1996-06-01</v>
          </cell>
          <cell r="L1236">
            <v>859100</v>
          </cell>
          <cell r="M1236">
            <v>833327</v>
          </cell>
          <cell r="N1236">
            <v>25773</v>
          </cell>
        </row>
        <row r="1237">
          <cell r="C1237" t="str">
            <v>42194105A050095</v>
          </cell>
          <cell r="D1237" t="str">
            <v>液压支架</v>
          </cell>
          <cell r="E1237" t="str">
            <v>WS1.7</v>
          </cell>
        </row>
        <row r="1237">
          <cell r="G1237" t="str">
            <v>个</v>
          </cell>
          <cell r="H1237">
            <v>1</v>
          </cell>
          <cell r="I1237" t="str">
            <v>双柱掩护液压支架</v>
          </cell>
          <cell r="J1237" t="str">
            <v>8年</v>
          </cell>
          <cell r="K1237" t="str">
            <v>1996-06-01</v>
          </cell>
          <cell r="L1237">
            <v>859100</v>
          </cell>
          <cell r="M1237">
            <v>833327</v>
          </cell>
          <cell r="N1237">
            <v>25773</v>
          </cell>
        </row>
        <row r="1238">
          <cell r="C1238" t="str">
            <v>42194105A050066</v>
          </cell>
          <cell r="D1238" t="str">
            <v>液压支架</v>
          </cell>
          <cell r="E1238" t="str">
            <v>WS1.7</v>
          </cell>
        </row>
        <row r="1238">
          <cell r="G1238" t="str">
            <v>个</v>
          </cell>
          <cell r="H1238">
            <v>1</v>
          </cell>
          <cell r="I1238" t="str">
            <v>双柱掩护液压支架</v>
          </cell>
          <cell r="J1238" t="str">
            <v>8年</v>
          </cell>
          <cell r="K1238" t="str">
            <v>1996-06-01</v>
          </cell>
          <cell r="L1238">
            <v>859100</v>
          </cell>
          <cell r="M1238">
            <v>833327</v>
          </cell>
          <cell r="N1238">
            <v>25773</v>
          </cell>
        </row>
        <row r="1239">
          <cell r="C1239" t="str">
            <v>42194105A050096</v>
          </cell>
          <cell r="D1239" t="str">
            <v>液压支架</v>
          </cell>
          <cell r="E1239" t="str">
            <v>WS1.7</v>
          </cell>
        </row>
        <row r="1239">
          <cell r="G1239" t="str">
            <v>个</v>
          </cell>
          <cell r="H1239">
            <v>1</v>
          </cell>
          <cell r="I1239" t="str">
            <v>双柱掩护液压支架</v>
          </cell>
          <cell r="J1239" t="str">
            <v>8年</v>
          </cell>
          <cell r="K1239" t="str">
            <v>1996-06-01</v>
          </cell>
          <cell r="L1239">
            <v>859100</v>
          </cell>
          <cell r="M1239">
            <v>833327</v>
          </cell>
          <cell r="N1239">
            <v>25773</v>
          </cell>
        </row>
        <row r="1240">
          <cell r="C1240" t="str">
            <v>42194105A050067</v>
          </cell>
          <cell r="D1240" t="str">
            <v>液压支架</v>
          </cell>
          <cell r="E1240" t="str">
            <v>WS1.7</v>
          </cell>
        </row>
        <row r="1240">
          <cell r="G1240" t="str">
            <v>个</v>
          </cell>
          <cell r="H1240">
            <v>1</v>
          </cell>
          <cell r="I1240" t="str">
            <v>双柱掩护液压支架</v>
          </cell>
          <cell r="J1240" t="str">
            <v>8年</v>
          </cell>
          <cell r="K1240" t="str">
            <v>1996-06-01</v>
          </cell>
          <cell r="L1240">
            <v>859100</v>
          </cell>
          <cell r="M1240">
            <v>833327</v>
          </cell>
          <cell r="N1240">
            <v>25773</v>
          </cell>
        </row>
        <row r="1241">
          <cell r="C1241" t="str">
            <v>42194105A050097</v>
          </cell>
          <cell r="D1241" t="str">
            <v>液压支架</v>
          </cell>
          <cell r="E1241" t="str">
            <v>WS1.7</v>
          </cell>
        </row>
        <row r="1241">
          <cell r="G1241" t="str">
            <v>个</v>
          </cell>
          <cell r="H1241">
            <v>1</v>
          </cell>
          <cell r="I1241" t="str">
            <v>双柱掩护液压支架</v>
          </cell>
          <cell r="J1241" t="str">
            <v>8年</v>
          </cell>
          <cell r="K1241" t="str">
            <v>1996-06-01</v>
          </cell>
          <cell r="L1241">
            <v>859100</v>
          </cell>
          <cell r="M1241">
            <v>833327</v>
          </cell>
          <cell r="N1241">
            <v>25773</v>
          </cell>
        </row>
        <row r="1242">
          <cell r="C1242" t="str">
            <v>42194105A050068</v>
          </cell>
          <cell r="D1242" t="str">
            <v>液压支架</v>
          </cell>
          <cell r="E1242" t="str">
            <v>WS1.7</v>
          </cell>
        </row>
        <row r="1242">
          <cell r="G1242" t="str">
            <v>个</v>
          </cell>
          <cell r="H1242">
            <v>1</v>
          </cell>
          <cell r="I1242" t="str">
            <v>双柱掩护液压支架</v>
          </cell>
          <cell r="J1242" t="str">
            <v>8年</v>
          </cell>
          <cell r="K1242" t="str">
            <v>1996-06-01</v>
          </cell>
          <cell r="L1242">
            <v>859100</v>
          </cell>
          <cell r="M1242">
            <v>833327</v>
          </cell>
          <cell r="N1242">
            <v>25773</v>
          </cell>
        </row>
        <row r="1243">
          <cell r="C1243" t="str">
            <v>42194105A050069</v>
          </cell>
          <cell r="D1243" t="str">
            <v>液压支架</v>
          </cell>
          <cell r="E1243" t="str">
            <v>WS1.7</v>
          </cell>
        </row>
        <row r="1243">
          <cell r="G1243" t="str">
            <v>个</v>
          </cell>
          <cell r="H1243">
            <v>1</v>
          </cell>
          <cell r="I1243" t="str">
            <v>双柱掩护液压支架</v>
          </cell>
          <cell r="J1243" t="str">
            <v>8年</v>
          </cell>
          <cell r="K1243" t="str">
            <v>1996-06-01</v>
          </cell>
          <cell r="L1243">
            <v>859100</v>
          </cell>
          <cell r="M1243">
            <v>833327</v>
          </cell>
          <cell r="N1243">
            <v>25773</v>
          </cell>
        </row>
        <row r="1244">
          <cell r="C1244" t="str">
            <v>42194105A050070</v>
          </cell>
          <cell r="D1244" t="str">
            <v>液压支架</v>
          </cell>
          <cell r="E1244" t="str">
            <v>WS1.7</v>
          </cell>
        </row>
        <row r="1244">
          <cell r="G1244" t="str">
            <v>个</v>
          </cell>
          <cell r="H1244">
            <v>1</v>
          </cell>
          <cell r="I1244" t="str">
            <v>双柱掩护液压支架</v>
          </cell>
          <cell r="J1244" t="str">
            <v>8年</v>
          </cell>
          <cell r="K1244" t="str">
            <v>1996-06-01</v>
          </cell>
          <cell r="L1244">
            <v>859100</v>
          </cell>
          <cell r="M1244">
            <v>833327</v>
          </cell>
          <cell r="N1244">
            <v>25773</v>
          </cell>
        </row>
        <row r="1245">
          <cell r="C1245" t="str">
            <v>42194105A050098</v>
          </cell>
          <cell r="D1245" t="str">
            <v>液压支架</v>
          </cell>
          <cell r="E1245" t="str">
            <v>WS1.7</v>
          </cell>
        </row>
        <row r="1245">
          <cell r="G1245" t="str">
            <v>个</v>
          </cell>
          <cell r="H1245">
            <v>1</v>
          </cell>
          <cell r="I1245" t="str">
            <v>双柱掩护液压支架</v>
          </cell>
          <cell r="J1245" t="str">
            <v>8年</v>
          </cell>
          <cell r="K1245" t="str">
            <v>1996-06-01</v>
          </cell>
          <cell r="L1245">
            <v>859100</v>
          </cell>
          <cell r="M1245">
            <v>833327</v>
          </cell>
          <cell r="N1245">
            <v>25773</v>
          </cell>
        </row>
        <row r="1246">
          <cell r="C1246" t="str">
            <v>42194105A050071</v>
          </cell>
          <cell r="D1246" t="str">
            <v>液压支架</v>
          </cell>
          <cell r="E1246" t="str">
            <v>WS1.7</v>
          </cell>
        </row>
        <row r="1246">
          <cell r="G1246" t="str">
            <v>个</v>
          </cell>
          <cell r="H1246">
            <v>1</v>
          </cell>
          <cell r="I1246" t="str">
            <v>双柱掩护液压支架</v>
          </cell>
          <cell r="J1246" t="str">
            <v>8年</v>
          </cell>
          <cell r="K1246" t="str">
            <v>1996-06-01</v>
          </cell>
          <cell r="L1246">
            <v>859100</v>
          </cell>
          <cell r="M1246">
            <v>833327</v>
          </cell>
          <cell r="N1246">
            <v>25773</v>
          </cell>
        </row>
        <row r="1247">
          <cell r="C1247" t="str">
            <v>42194105A050072</v>
          </cell>
          <cell r="D1247" t="str">
            <v>液压支架</v>
          </cell>
          <cell r="E1247" t="str">
            <v>WS1.7</v>
          </cell>
        </row>
        <row r="1247">
          <cell r="G1247" t="str">
            <v>个</v>
          </cell>
          <cell r="H1247">
            <v>1</v>
          </cell>
          <cell r="I1247" t="str">
            <v>双柱掩护液压支架</v>
          </cell>
          <cell r="J1247" t="str">
            <v>8年</v>
          </cell>
          <cell r="K1247" t="str">
            <v>1996-06-01</v>
          </cell>
          <cell r="L1247">
            <v>859100</v>
          </cell>
          <cell r="M1247">
            <v>833327</v>
          </cell>
          <cell r="N1247">
            <v>25773</v>
          </cell>
        </row>
        <row r="1248">
          <cell r="C1248" t="str">
            <v>42194105A050073</v>
          </cell>
          <cell r="D1248" t="str">
            <v>液压支架</v>
          </cell>
          <cell r="E1248" t="str">
            <v>WS1.7</v>
          </cell>
        </row>
        <row r="1248">
          <cell r="G1248" t="str">
            <v>个</v>
          </cell>
          <cell r="H1248">
            <v>1</v>
          </cell>
          <cell r="I1248" t="str">
            <v>双柱掩护液压支架</v>
          </cell>
          <cell r="J1248" t="str">
            <v>8年</v>
          </cell>
          <cell r="K1248" t="str">
            <v>1996-06-01</v>
          </cell>
          <cell r="L1248">
            <v>859100</v>
          </cell>
          <cell r="M1248">
            <v>833327</v>
          </cell>
          <cell r="N1248">
            <v>25773</v>
          </cell>
        </row>
        <row r="1249">
          <cell r="C1249" t="str">
            <v>42194105A050074</v>
          </cell>
          <cell r="D1249" t="str">
            <v>液压支架</v>
          </cell>
          <cell r="E1249" t="str">
            <v>WS1.7</v>
          </cell>
        </row>
        <row r="1249">
          <cell r="G1249" t="str">
            <v>个</v>
          </cell>
          <cell r="H1249">
            <v>1</v>
          </cell>
          <cell r="I1249" t="str">
            <v>双柱掩护液压支架</v>
          </cell>
          <cell r="J1249" t="str">
            <v>8年</v>
          </cell>
          <cell r="K1249" t="str">
            <v>1996-06-01</v>
          </cell>
          <cell r="L1249">
            <v>859100</v>
          </cell>
          <cell r="M1249">
            <v>833327</v>
          </cell>
          <cell r="N1249">
            <v>25773</v>
          </cell>
        </row>
        <row r="1250">
          <cell r="C1250" t="str">
            <v>42194105A050099</v>
          </cell>
          <cell r="D1250" t="str">
            <v>液压支架</v>
          </cell>
          <cell r="E1250" t="str">
            <v>WS1.7</v>
          </cell>
        </row>
        <row r="1250">
          <cell r="G1250" t="str">
            <v>个</v>
          </cell>
          <cell r="H1250">
            <v>1</v>
          </cell>
          <cell r="I1250" t="str">
            <v>双柱掩护液压支架</v>
          </cell>
          <cell r="J1250" t="str">
            <v>8年</v>
          </cell>
          <cell r="K1250" t="str">
            <v>1996-06-01</v>
          </cell>
          <cell r="L1250">
            <v>859100</v>
          </cell>
          <cell r="M1250">
            <v>833327</v>
          </cell>
          <cell r="N1250">
            <v>25773</v>
          </cell>
        </row>
        <row r="1251">
          <cell r="C1251" t="str">
            <v>42194105A050075</v>
          </cell>
          <cell r="D1251" t="str">
            <v>液压支架</v>
          </cell>
          <cell r="E1251" t="str">
            <v>WS1.7</v>
          </cell>
        </row>
        <row r="1251">
          <cell r="G1251" t="str">
            <v>个</v>
          </cell>
          <cell r="H1251">
            <v>1</v>
          </cell>
          <cell r="I1251" t="str">
            <v>双柱掩护液压支架</v>
          </cell>
          <cell r="J1251" t="str">
            <v>8年</v>
          </cell>
          <cell r="K1251" t="str">
            <v>1996-06-01</v>
          </cell>
          <cell r="L1251">
            <v>859100</v>
          </cell>
          <cell r="M1251">
            <v>833327</v>
          </cell>
          <cell r="N1251">
            <v>25773</v>
          </cell>
        </row>
        <row r="1252">
          <cell r="C1252" t="str">
            <v>42194105A050076</v>
          </cell>
          <cell r="D1252" t="str">
            <v>液压支架</v>
          </cell>
          <cell r="E1252" t="str">
            <v>WS1.7</v>
          </cell>
        </row>
        <row r="1252">
          <cell r="G1252" t="str">
            <v>个</v>
          </cell>
          <cell r="H1252">
            <v>1</v>
          </cell>
          <cell r="I1252" t="str">
            <v>双柱掩护液压支架</v>
          </cell>
          <cell r="J1252" t="str">
            <v>8年</v>
          </cell>
          <cell r="K1252" t="str">
            <v>1996-06-01</v>
          </cell>
          <cell r="L1252">
            <v>859100</v>
          </cell>
          <cell r="M1252">
            <v>833327</v>
          </cell>
          <cell r="N1252">
            <v>25773</v>
          </cell>
        </row>
        <row r="1253">
          <cell r="C1253" t="str">
            <v>42194105A050077</v>
          </cell>
          <cell r="D1253" t="str">
            <v>液压支架</v>
          </cell>
          <cell r="E1253" t="str">
            <v>WS1.7</v>
          </cell>
        </row>
        <row r="1253">
          <cell r="G1253" t="str">
            <v>个</v>
          </cell>
          <cell r="H1253">
            <v>1</v>
          </cell>
          <cell r="I1253" t="str">
            <v>双柱掩护液压支架</v>
          </cell>
          <cell r="J1253" t="str">
            <v>8年</v>
          </cell>
          <cell r="K1253" t="str">
            <v>1996-06-01</v>
          </cell>
          <cell r="L1253">
            <v>859100</v>
          </cell>
          <cell r="M1253">
            <v>833327</v>
          </cell>
          <cell r="N1253">
            <v>25773</v>
          </cell>
        </row>
        <row r="1254">
          <cell r="C1254" t="str">
            <v>42194105A050078</v>
          </cell>
          <cell r="D1254" t="str">
            <v>液压支架</v>
          </cell>
          <cell r="E1254" t="str">
            <v>WS1.7</v>
          </cell>
        </row>
        <row r="1254">
          <cell r="G1254" t="str">
            <v>个</v>
          </cell>
          <cell r="H1254">
            <v>1</v>
          </cell>
          <cell r="I1254" t="str">
            <v>双柱掩护液压支架</v>
          </cell>
          <cell r="J1254" t="str">
            <v>8年</v>
          </cell>
          <cell r="K1254" t="str">
            <v>1996-06-01</v>
          </cell>
          <cell r="L1254">
            <v>859100</v>
          </cell>
          <cell r="M1254">
            <v>833327</v>
          </cell>
          <cell r="N1254">
            <v>25773</v>
          </cell>
        </row>
        <row r="1255">
          <cell r="C1255" t="str">
            <v>42194105A050079</v>
          </cell>
          <cell r="D1255" t="str">
            <v>液压支架</v>
          </cell>
          <cell r="E1255" t="str">
            <v>WS1.7</v>
          </cell>
        </row>
        <row r="1255">
          <cell r="G1255" t="str">
            <v>个</v>
          </cell>
          <cell r="H1255">
            <v>1</v>
          </cell>
          <cell r="I1255" t="str">
            <v>双柱掩护液压支架</v>
          </cell>
          <cell r="J1255" t="str">
            <v>8年</v>
          </cell>
          <cell r="K1255" t="str">
            <v>1996-06-01</v>
          </cell>
          <cell r="L1255">
            <v>859100</v>
          </cell>
          <cell r="M1255">
            <v>833327</v>
          </cell>
          <cell r="N1255">
            <v>25773</v>
          </cell>
        </row>
        <row r="1256">
          <cell r="C1256" t="str">
            <v>42194105A050100</v>
          </cell>
          <cell r="D1256" t="str">
            <v>液压支架</v>
          </cell>
          <cell r="E1256" t="str">
            <v>WS1.7</v>
          </cell>
        </row>
        <row r="1256">
          <cell r="G1256" t="str">
            <v>个</v>
          </cell>
          <cell r="H1256">
            <v>1</v>
          </cell>
          <cell r="I1256" t="str">
            <v>双柱掩护液压支架</v>
          </cell>
          <cell r="J1256" t="str">
            <v>8年</v>
          </cell>
          <cell r="K1256" t="str">
            <v>1996-06-01</v>
          </cell>
          <cell r="L1256">
            <v>859100</v>
          </cell>
          <cell r="M1256">
            <v>833327</v>
          </cell>
          <cell r="N1256">
            <v>25773</v>
          </cell>
        </row>
        <row r="1257">
          <cell r="C1257" t="str">
            <v>42194105A050080</v>
          </cell>
          <cell r="D1257" t="str">
            <v>液压支架</v>
          </cell>
          <cell r="E1257" t="str">
            <v>WS1.7</v>
          </cell>
        </row>
        <row r="1257">
          <cell r="G1257" t="str">
            <v>个</v>
          </cell>
          <cell r="H1257">
            <v>1</v>
          </cell>
          <cell r="I1257" t="str">
            <v>双柱掩护液压支架</v>
          </cell>
          <cell r="J1257" t="str">
            <v>8年</v>
          </cell>
          <cell r="K1257" t="str">
            <v>1996-06-01</v>
          </cell>
          <cell r="L1257">
            <v>859100</v>
          </cell>
          <cell r="M1257">
            <v>833327</v>
          </cell>
          <cell r="N1257">
            <v>25773</v>
          </cell>
        </row>
        <row r="1258">
          <cell r="C1258" t="str">
            <v>42194105A050101</v>
          </cell>
          <cell r="D1258" t="str">
            <v>液压支架</v>
          </cell>
          <cell r="E1258" t="str">
            <v>WS1.7</v>
          </cell>
        </row>
        <row r="1258">
          <cell r="G1258" t="str">
            <v>个</v>
          </cell>
          <cell r="H1258">
            <v>1</v>
          </cell>
          <cell r="I1258" t="str">
            <v>双柱掩护液压支架</v>
          </cell>
          <cell r="J1258" t="str">
            <v>8年</v>
          </cell>
          <cell r="K1258" t="str">
            <v>1996-06-01</v>
          </cell>
          <cell r="L1258">
            <v>859100</v>
          </cell>
          <cell r="M1258">
            <v>833327</v>
          </cell>
          <cell r="N1258">
            <v>25773</v>
          </cell>
        </row>
        <row r="1259">
          <cell r="C1259" t="str">
            <v>42194105A050102</v>
          </cell>
          <cell r="D1259" t="str">
            <v>液压支架</v>
          </cell>
          <cell r="E1259" t="str">
            <v>WS1.7</v>
          </cell>
        </row>
        <row r="1259">
          <cell r="G1259" t="str">
            <v>个</v>
          </cell>
          <cell r="H1259">
            <v>1</v>
          </cell>
          <cell r="I1259" t="str">
            <v>双柱掩护液压支架</v>
          </cell>
          <cell r="J1259" t="str">
            <v>8年</v>
          </cell>
          <cell r="K1259" t="str">
            <v>1996-06-01</v>
          </cell>
          <cell r="L1259">
            <v>859100</v>
          </cell>
          <cell r="M1259">
            <v>833327</v>
          </cell>
          <cell r="N1259">
            <v>25773</v>
          </cell>
        </row>
        <row r="1260">
          <cell r="C1260" t="str">
            <v>42194105A050103</v>
          </cell>
          <cell r="D1260" t="str">
            <v>液压支架</v>
          </cell>
          <cell r="E1260" t="str">
            <v>WS1.7</v>
          </cell>
        </row>
        <row r="1260">
          <cell r="G1260" t="str">
            <v>个</v>
          </cell>
          <cell r="H1260">
            <v>1</v>
          </cell>
          <cell r="I1260" t="str">
            <v>双柱掩护液压支架</v>
          </cell>
          <cell r="J1260" t="str">
            <v>8年</v>
          </cell>
          <cell r="K1260" t="str">
            <v>1996-05-01</v>
          </cell>
          <cell r="L1260">
            <v>859100</v>
          </cell>
          <cell r="M1260">
            <v>833327</v>
          </cell>
          <cell r="N1260">
            <v>25773</v>
          </cell>
        </row>
        <row r="1261">
          <cell r="C1261" t="str">
            <v>42194105A050081</v>
          </cell>
          <cell r="D1261" t="str">
            <v>液压支架</v>
          </cell>
          <cell r="E1261" t="str">
            <v>WS1.7</v>
          </cell>
        </row>
        <row r="1261">
          <cell r="G1261" t="str">
            <v>个</v>
          </cell>
          <cell r="H1261">
            <v>1</v>
          </cell>
          <cell r="I1261" t="str">
            <v>双柱掩护液压支架</v>
          </cell>
          <cell r="J1261" t="str">
            <v>8年</v>
          </cell>
          <cell r="K1261" t="str">
            <v>1996-12-01</v>
          </cell>
          <cell r="L1261">
            <v>859100</v>
          </cell>
          <cell r="M1261">
            <v>833327</v>
          </cell>
          <cell r="N1261">
            <v>25773</v>
          </cell>
        </row>
        <row r="1262">
          <cell r="C1262" t="str">
            <v>42194105A050104</v>
          </cell>
          <cell r="D1262" t="str">
            <v>液压支架</v>
          </cell>
          <cell r="E1262" t="str">
            <v>WS1.7</v>
          </cell>
        </row>
        <row r="1262">
          <cell r="G1262" t="str">
            <v>个</v>
          </cell>
          <cell r="H1262">
            <v>1</v>
          </cell>
          <cell r="I1262" t="str">
            <v>双柱掩护液压支架</v>
          </cell>
          <cell r="J1262" t="str">
            <v>8年</v>
          </cell>
          <cell r="K1262" t="str">
            <v>1996-06-01</v>
          </cell>
          <cell r="L1262">
            <v>859100</v>
          </cell>
          <cell r="M1262">
            <v>833327</v>
          </cell>
          <cell r="N1262">
            <v>25773</v>
          </cell>
        </row>
        <row r="1263">
          <cell r="C1263" t="str">
            <v>42194105A050082</v>
          </cell>
          <cell r="D1263" t="str">
            <v>液压支架</v>
          </cell>
          <cell r="E1263" t="str">
            <v>WS1.7</v>
          </cell>
        </row>
        <row r="1263">
          <cell r="G1263" t="str">
            <v>个</v>
          </cell>
          <cell r="H1263">
            <v>1</v>
          </cell>
          <cell r="I1263" t="str">
            <v>双柱掩护液压支架</v>
          </cell>
          <cell r="J1263" t="str">
            <v>8年</v>
          </cell>
          <cell r="K1263" t="str">
            <v>1996-06-01</v>
          </cell>
          <cell r="L1263">
            <v>859100</v>
          </cell>
          <cell r="M1263">
            <v>833327</v>
          </cell>
          <cell r="N1263">
            <v>25773</v>
          </cell>
        </row>
        <row r="1264">
          <cell r="C1264" t="str">
            <v>42194105A050083</v>
          </cell>
          <cell r="D1264" t="str">
            <v>液压支架</v>
          </cell>
          <cell r="E1264" t="str">
            <v>WS1.7</v>
          </cell>
        </row>
        <row r="1264">
          <cell r="G1264" t="str">
            <v>个</v>
          </cell>
          <cell r="H1264">
            <v>1</v>
          </cell>
          <cell r="I1264" t="str">
            <v>双柱掩护液压支架</v>
          </cell>
          <cell r="J1264" t="str">
            <v>8年</v>
          </cell>
          <cell r="K1264" t="str">
            <v>1996-12-01</v>
          </cell>
          <cell r="L1264">
            <v>859100</v>
          </cell>
          <cell r="M1264">
            <v>833327</v>
          </cell>
          <cell r="N1264">
            <v>25773</v>
          </cell>
        </row>
        <row r="1265">
          <cell r="C1265" t="str">
            <v>42194105A050105</v>
          </cell>
          <cell r="D1265" t="str">
            <v>液压支架</v>
          </cell>
          <cell r="E1265" t="str">
            <v>WS1.7</v>
          </cell>
        </row>
        <row r="1265">
          <cell r="G1265" t="str">
            <v>个</v>
          </cell>
          <cell r="H1265">
            <v>1</v>
          </cell>
          <cell r="I1265" t="str">
            <v>双柱掩护液压支架</v>
          </cell>
          <cell r="J1265" t="str">
            <v>8年</v>
          </cell>
          <cell r="K1265" t="str">
            <v>1996-06-01</v>
          </cell>
          <cell r="L1265">
            <v>859100</v>
          </cell>
          <cell r="M1265">
            <v>833327</v>
          </cell>
          <cell r="N1265">
            <v>25773</v>
          </cell>
        </row>
        <row r="1266">
          <cell r="C1266" t="str">
            <v>42194105A050084</v>
          </cell>
          <cell r="D1266" t="str">
            <v>液压支架</v>
          </cell>
          <cell r="E1266" t="str">
            <v>WS1.7</v>
          </cell>
        </row>
        <row r="1266">
          <cell r="G1266" t="str">
            <v>个</v>
          </cell>
          <cell r="H1266">
            <v>1</v>
          </cell>
          <cell r="I1266" t="str">
            <v>双柱掩护液压支架</v>
          </cell>
          <cell r="J1266" t="str">
            <v>8年</v>
          </cell>
          <cell r="K1266" t="str">
            <v>1996-06-01</v>
          </cell>
          <cell r="L1266">
            <v>859100</v>
          </cell>
          <cell r="M1266">
            <v>833327</v>
          </cell>
          <cell r="N1266">
            <v>25773</v>
          </cell>
        </row>
        <row r="1267">
          <cell r="C1267" t="str">
            <v>42194105A050085</v>
          </cell>
          <cell r="D1267" t="str">
            <v>液压支架</v>
          </cell>
          <cell r="E1267" t="str">
            <v>WS1.7</v>
          </cell>
        </row>
        <row r="1267">
          <cell r="G1267" t="str">
            <v>个</v>
          </cell>
          <cell r="H1267">
            <v>1</v>
          </cell>
          <cell r="I1267" t="str">
            <v>双柱掩护液压支架</v>
          </cell>
          <cell r="J1267" t="str">
            <v>8年</v>
          </cell>
          <cell r="K1267" t="str">
            <v>1996-06-01</v>
          </cell>
          <cell r="L1267">
            <v>859100</v>
          </cell>
          <cell r="M1267">
            <v>833327</v>
          </cell>
          <cell r="N1267">
            <v>25773</v>
          </cell>
        </row>
        <row r="1268">
          <cell r="C1268" t="str">
            <v>42194105A050086</v>
          </cell>
          <cell r="D1268" t="str">
            <v>液压支架</v>
          </cell>
          <cell r="E1268" t="str">
            <v>WS1.7</v>
          </cell>
        </row>
        <row r="1268">
          <cell r="G1268" t="str">
            <v>个</v>
          </cell>
          <cell r="H1268">
            <v>1</v>
          </cell>
          <cell r="I1268" t="str">
            <v>双柱掩护液压支架</v>
          </cell>
          <cell r="J1268" t="str">
            <v>8年</v>
          </cell>
          <cell r="K1268" t="str">
            <v>1996-06-01</v>
          </cell>
          <cell r="L1268">
            <v>859100</v>
          </cell>
          <cell r="M1268">
            <v>833327</v>
          </cell>
          <cell r="N1268">
            <v>25773</v>
          </cell>
        </row>
        <row r="1269">
          <cell r="C1269" t="str">
            <v>42194105A050087</v>
          </cell>
          <cell r="D1269" t="str">
            <v>液压支架</v>
          </cell>
          <cell r="E1269" t="str">
            <v>WS1.7</v>
          </cell>
        </row>
        <row r="1269">
          <cell r="G1269" t="str">
            <v>个</v>
          </cell>
          <cell r="H1269">
            <v>1</v>
          </cell>
          <cell r="I1269" t="str">
            <v>双柱掩护液压支架</v>
          </cell>
          <cell r="J1269" t="str">
            <v>8年</v>
          </cell>
          <cell r="K1269" t="str">
            <v>1996-06-01</v>
          </cell>
          <cell r="L1269">
            <v>859100</v>
          </cell>
          <cell r="M1269">
            <v>833327</v>
          </cell>
          <cell r="N1269">
            <v>25773</v>
          </cell>
        </row>
        <row r="1270">
          <cell r="C1270" t="str">
            <v>42194105A050089</v>
          </cell>
          <cell r="D1270" t="str">
            <v>液压支架</v>
          </cell>
          <cell r="E1270" t="str">
            <v>WS1.7</v>
          </cell>
        </row>
        <row r="1270">
          <cell r="G1270" t="str">
            <v>个</v>
          </cell>
          <cell r="H1270">
            <v>1</v>
          </cell>
          <cell r="I1270" t="str">
            <v>双柱掩护液压支架</v>
          </cell>
          <cell r="J1270" t="str">
            <v>8年</v>
          </cell>
          <cell r="K1270" t="str">
            <v>1996-12-01</v>
          </cell>
          <cell r="L1270">
            <v>859100</v>
          </cell>
          <cell r="M1270">
            <v>833327</v>
          </cell>
          <cell r="N1270">
            <v>25773</v>
          </cell>
        </row>
        <row r="1271">
          <cell r="C1271" t="str">
            <v>42194105A050106</v>
          </cell>
          <cell r="D1271" t="str">
            <v>液压支架</v>
          </cell>
          <cell r="E1271" t="str">
            <v>WS1.7</v>
          </cell>
        </row>
        <row r="1271">
          <cell r="G1271" t="str">
            <v>个</v>
          </cell>
          <cell r="H1271">
            <v>1</v>
          </cell>
          <cell r="I1271" t="str">
            <v>双柱掩护液压支架</v>
          </cell>
          <cell r="J1271" t="str">
            <v>8年</v>
          </cell>
          <cell r="K1271" t="str">
            <v>1996-06-01</v>
          </cell>
          <cell r="L1271">
            <v>859100</v>
          </cell>
          <cell r="M1271">
            <v>833327</v>
          </cell>
          <cell r="N1271">
            <v>25773</v>
          </cell>
        </row>
        <row r="1272">
          <cell r="C1272" t="str">
            <v>42194105A050107</v>
          </cell>
          <cell r="D1272" t="str">
            <v>液压支架</v>
          </cell>
          <cell r="E1272" t="str">
            <v>WS1.7</v>
          </cell>
        </row>
        <row r="1272">
          <cell r="G1272" t="str">
            <v>个</v>
          </cell>
          <cell r="H1272">
            <v>1</v>
          </cell>
          <cell r="I1272" t="str">
            <v>双柱掩护液压支架</v>
          </cell>
          <cell r="J1272" t="str">
            <v>8年</v>
          </cell>
          <cell r="K1272" t="str">
            <v>1996-06-01</v>
          </cell>
          <cell r="L1272">
            <v>859100</v>
          </cell>
          <cell r="M1272">
            <v>833327</v>
          </cell>
          <cell r="N1272">
            <v>25773</v>
          </cell>
        </row>
        <row r="1273">
          <cell r="C1273" t="str">
            <v>42194105A050090</v>
          </cell>
          <cell r="D1273" t="str">
            <v>液压支架</v>
          </cell>
          <cell r="E1273" t="str">
            <v>WS1.7</v>
          </cell>
        </row>
        <row r="1273">
          <cell r="G1273" t="str">
            <v>个</v>
          </cell>
          <cell r="H1273">
            <v>1</v>
          </cell>
          <cell r="I1273" t="str">
            <v>双柱掩护液压支架</v>
          </cell>
          <cell r="J1273" t="str">
            <v>8年</v>
          </cell>
          <cell r="K1273" t="str">
            <v>1996-12-01</v>
          </cell>
          <cell r="L1273">
            <v>859100</v>
          </cell>
          <cell r="M1273">
            <v>833327</v>
          </cell>
          <cell r="N1273">
            <v>25773</v>
          </cell>
        </row>
        <row r="1274">
          <cell r="C1274" t="str">
            <v>42194105A050108</v>
          </cell>
          <cell r="D1274" t="str">
            <v>液压支架</v>
          </cell>
          <cell r="E1274" t="str">
            <v>WS1.7</v>
          </cell>
        </row>
        <row r="1274">
          <cell r="G1274" t="str">
            <v>个</v>
          </cell>
          <cell r="H1274">
            <v>1</v>
          </cell>
          <cell r="I1274" t="str">
            <v>双柱掩护液压支架</v>
          </cell>
          <cell r="J1274" t="str">
            <v>8年</v>
          </cell>
          <cell r="K1274" t="str">
            <v>1996-06-01</v>
          </cell>
          <cell r="L1274">
            <v>859100</v>
          </cell>
          <cell r="M1274">
            <v>833327</v>
          </cell>
          <cell r="N1274">
            <v>25773</v>
          </cell>
        </row>
        <row r="1275">
          <cell r="C1275" t="str">
            <v>42194105A050109</v>
          </cell>
          <cell r="D1275" t="str">
            <v>液压支架</v>
          </cell>
          <cell r="E1275" t="str">
            <v>WS1.7</v>
          </cell>
        </row>
        <row r="1275">
          <cell r="G1275" t="str">
            <v>个</v>
          </cell>
          <cell r="H1275">
            <v>1</v>
          </cell>
          <cell r="I1275" t="str">
            <v>双柱掩护液压支架</v>
          </cell>
          <cell r="J1275" t="str">
            <v>8年</v>
          </cell>
          <cell r="K1275" t="str">
            <v>1996-06-01</v>
          </cell>
          <cell r="L1275">
            <v>859100</v>
          </cell>
          <cell r="M1275">
            <v>833327</v>
          </cell>
          <cell r="N1275">
            <v>25773</v>
          </cell>
        </row>
        <row r="1276">
          <cell r="C1276" t="str">
            <v>42194105A050091</v>
          </cell>
          <cell r="D1276" t="str">
            <v>液压支架</v>
          </cell>
          <cell r="E1276" t="str">
            <v>WS1.7</v>
          </cell>
        </row>
        <row r="1276">
          <cell r="G1276" t="str">
            <v>个</v>
          </cell>
          <cell r="H1276">
            <v>1</v>
          </cell>
          <cell r="I1276" t="str">
            <v>双柱掩护液压支架</v>
          </cell>
          <cell r="J1276" t="str">
            <v>8年</v>
          </cell>
          <cell r="K1276" t="str">
            <v>1996-12-01</v>
          </cell>
          <cell r="L1276">
            <v>859100</v>
          </cell>
          <cell r="M1276">
            <v>833327</v>
          </cell>
          <cell r="N1276">
            <v>25773</v>
          </cell>
        </row>
        <row r="1277">
          <cell r="C1277" t="str">
            <v>42194105A050110</v>
          </cell>
          <cell r="D1277" t="str">
            <v>液压支架</v>
          </cell>
          <cell r="E1277" t="str">
            <v>WS1.7</v>
          </cell>
        </row>
        <row r="1277">
          <cell r="G1277" t="str">
            <v>个</v>
          </cell>
          <cell r="H1277">
            <v>1</v>
          </cell>
          <cell r="I1277" t="str">
            <v>双柱掩护液压支架</v>
          </cell>
          <cell r="J1277" t="str">
            <v>8年</v>
          </cell>
          <cell r="K1277" t="str">
            <v>1996-12-01</v>
          </cell>
          <cell r="L1277">
            <v>859100</v>
          </cell>
          <cell r="M1277">
            <v>833327</v>
          </cell>
          <cell r="N1277">
            <v>25773</v>
          </cell>
        </row>
        <row r="1278">
          <cell r="C1278" t="str">
            <v>42194105A050111</v>
          </cell>
          <cell r="D1278" t="str">
            <v>液压支架</v>
          </cell>
          <cell r="E1278" t="str">
            <v>WS1.7</v>
          </cell>
        </row>
        <row r="1278">
          <cell r="G1278" t="str">
            <v>个</v>
          </cell>
          <cell r="H1278">
            <v>1</v>
          </cell>
          <cell r="I1278" t="str">
            <v>双柱掩护液压支架</v>
          </cell>
          <cell r="J1278" t="str">
            <v>8年</v>
          </cell>
          <cell r="K1278" t="str">
            <v>1996-06-01</v>
          </cell>
          <cell r="L1278">
            <v>859100</v>
          </cell>
          <cell r="M1278">
            <v>833327</v>
          </cell>
          <cell r="N1278">
            <v>25773</v>
          </cell>
        </row>
        <row r="1279">
          <cell r="C1279" t="str">
            <v>42194105A050092</v>
          </cell>
          <cell r="D1279" t="str">
            <v>液压支架</v>
          </cell>
          <cell r="E1279" t="str">
            <v>WS1.7</v>
          </cell>
        </row>
        <row r="1279">
          <cell r="G1279" t="str">
            <v>个</v>
          </cell>
          <cell r="H1279">
            <v>1</v>
          </cell>
          <cell r="I1279" t="str">
            <v>双柱掩护液压支架</v>
          </cell>
          <cell r="J1279" t="str">
            <v>8年</v>
          </cell>
          <cell r="K1279" t="str">
            <v>1996-06-01</v>
          </cell>
          <cell r="L1279">
            <v>859100</v>
          </cell>
          <cell r="M1279">
            <v>833327</v>
          </cell>
          <cell r="N1279">
            <v>25773</v>
          </cell>
        </row>
        <row r="1280">
          <cell r="C1280" t="str">
            <v>42194105A050112</v>
          </cell>
          <cell r="D1280" t="str">
            <v>液压支架</v>
          </cell>
          <cell r="E1280" t="str">
            <v>WS1.7</v>
          </cell>
        </row>
        <row r="1280">
          <cell r="G1280" t="str">
            <v>个</v>
          </cell>
          <cell r="H1280">
            <v>1</v>
          </cell>
          <cell r="I1280" t="str">
            <v>双柱掩护液压支架</v>
          </cell>
          <cell r="J1280" t="str">
            <v>8年</v>
          </cell>
          <cell r="K1280" t="str">
            <v>1996-06-01</v>
          </cell>
          <cell r="L1280">
            <v>859100</v>
          </cell>
          <cell r="M1280">
            <v>833327</v>
          </cell>
          <cell r="N1280">
            <v>25773</v>
          </cell>
        </row>
        <row r="1281">
          <cell r="C1281" t="str">
            <v>42194105A050113</v>
          </cell>
          <cell r="D1281" t="str">
            <v>液压支架</v>
          </cell>
          <cell r="E1281" t="str">
            <v>WS1.7</v>
          </cell>
        </row>
        <row r="1281">
          <cell r="G1281" t="str">
            <v>个</v>
          </cell>
          <cell r="H1281">
            <v>1</v>
          </cell>
          <cell r="I1281" t="str">
            <v>双柱掩护液压支架</v>
          </cell>
          <cell r="J1281" t="str">
            <v>8年</v>
          </cell>
          <cell r="K1281" t="str">
            <v>1996-06-01</v>
          </cell>
          <cell r="L1281">
            <v>859100</v>
          </cell>
          <cell r="M1281">
            <v>833327</v>
          </cell>
          <cell r="N1281">
            <v>25773</v>
          </cell>
        </row>
        <row r="1282">
          <cell r="C1282" t="str">
            <v>42194105A050114</v>
          </cell>
          <cell r="D1282" t="str">
            <v>液压支架</v>
          </cell>
          <cell r="E1282" t="str">
            <v>WS1.7</v>
          </cell>
        </row>
        <row r="1282">
          <cell r="G1282" t="str">
            <v>个</v>
          </cell>
          <cell r="H1282">
            <v>1</v>
          </cell>
          <cell r="I1282" t="str">
            <v>双柱掩护液压支架</v>
          </cell>
          <cell r="J1282" t="str">
            <v>8年</v>
          </cell>
          <cell r="K1282" t="str">
            <v>1996-06-01</v>
          </cell>
          <cell r="L1282">
            <v>859100</v>
          </cell>
          <cell r="M1282">
            <v>833327</v>
          </cell>
          <cell r="N1282">
            <v>25773</v>
          </cell>
        </row>
        <row r="1283">
          <cell r="C1283" t="str">
            <v>42194105A050115</v>
          </cell>
          <cell r="D1283" t="str">
            <v>液压支架</v>
          </cell>
          <cell r="E1283" t="str">
            <v>WS1.7</v>
          </cell>
        </row>
        <row r="1283">
          <cell r="G1283" t="str">
            <v>个</v>
          </cell>
          <cell r="H1283">
            <v>1</v>
          </cell>
          <cell r="I1283" t="str">
            <v>双柱掩护液压支架</v>
          </cell>
          <cell r="J1283" t="str">
            <v>8年</v>
          </cell>
          <cell r="K1283" t="str">
            <v>1996-06-01</v>
          </cell>
          <cell r="L1283">
            <v>859100</v>
          </cell>
          <cell r="M1283">
            <v>833327</v>
          </cell>
          <cell r="N1283">
            <v>25773</v>
          </cell>
        </row>
        <row r="1284">
          <cell r="C1284" t="str">
            <v>42194105A050116</v>
          </cell>
          <cell r="D1284" t="str">
            <v>液压支架</v>
          </cell>
          <cell r="E1284" t="str">
            <v>WS1.7</v>
          </cell>
        </row>
        <row r="1284">
          <cell r="G1284" t="str">
            <v>个</v>
          </cell>
          <cell r="H1284">
            <v>1</v>
          </cell>
          <cell r="I1284" t="str">
            <v>双柱掩护液压支架</v>
          </cell>
          <cell r="J1284" t="str">
            <v>8年</v>
          </cell>
          <cell r="K1284" t="str">
            <v>1996-06-01</v>
          </cell>
          <cell r="L1284">
            <v>859100</v>
          </cell>
          <cell r="M1284">
            <v>833327</v>
          </cell>
          <cell r="N1284">
            <v>25773</v>
          </cell>
        </row>
        <row r="1285">
          <cell r="C1285" t="str">
            <v>42194105A050117</v>
          </cell>
          <cell r="D1285" t="str">
            <v>液压支架</v>
          </cell>
          <cell r="E1285" t="str">
            <v>WS1.7</v>
          </cell>
        </row>
        <row r="1285">
          <cell r="G1285" t="str">
            <v>个</v>
          </cell>
          <cell r="H1285">
            <v>1</v>
          </cell>
          <cell r="I1285" t="str">
            <v>双柱掩护液压支架</v>
          </cell>
          <cell r="J1285" t="str">
            <v>8年</v>
          </cell>
          <cell r="K1285" t="str">
            <v>1996-06-01</v>
          </cell>
          <cell r="L1285">
            <v>859100</v>
          </cell>
          <cell r="M1285">
            <v>833327</v>
          </cell>
          <cell r="N1285">
            <v>25773</v>
          </cell>
        </row>
        <row r="1286">
          <cell r="C1286" t="str">
            <v>42194105A050118</v>
          </cell>
          <cell r="D1286" t="str">
            <v>液压支架</v>
          </cell>
          <cell r="E1286" t="str">
            <v>WS1.7</v>
          </cell>
        </row>
        <row r="1286">
          <cell r="G1286" t="str">
            <v>个</v>
          </cell>
          <cell r="H1286">
            <v>1</v>
          </cell>
          <cell r="I1286" t="str">
            <v>双柱掩护液压支架</v>
          </cell>
          <cell r="J1286" t="str">
            <v>8年</v>
          </cell>
          <cell r="K1286" t="str">
            <v>1996-06-01</v>
          </cell>
          <cell r="L1286">
            <v>859100</v>
          </cell>
          <cell r="M1286">
            <v>833327</v>
          </cell>
          <cell r="N1286">
            <v>25773</v>
          </cell>
        </row>
        <row r="1287">
          <cell r="C1287" t="str">
            <v>42194105A050119</v>
          </cell>
          <cell r="D1287" t="str">
            <v>液压支架</v>
          </cell>
          <cell r="E1287" t="str">
            <v>WS1.7</v>
          </cell>
        </row>
        <row r="1287">
          <cell r="G1287" t="str">
            <v>个</v>
          </cell>
          <cell r="H1287">
            <v>1</v>
          </cell>
          <cell r="I1287" t="str">
            <v>双柱掩护液压支架</v>
          </cell>
          <cell r="J1287" t="str">
            <v>8年</v>
          </cell>
          <cell r="K1287" t="str">
            <v>1996-06-01</v>
          </cell>
          <cell r="L1287">
            <v>859100</v>
          </cell>
          <cell r="M1287">
            <v>833327</v>
          </cell>
          <cell r="N1287">
            <v>25773</v>
          </cell>
        </row>
        <row r="1288">
          <cell r="C1288" t="str">
            <v>42194105A050120</v>
          </cell>
          <cell r="D1288" t="str">
            <v>液压支架</v>
          </cell>
          <cell r="E1288" t="str">
            <v>WS1.7</v>
          </cell>
        </row>
        <row r="1288">
          <cell r="G1288" t="str">
            <v>个</v>
          </cell>
          <cell r="H1288">
            <v>1</v>
          </cell>
          <cell r="I1288" t="str">
            <v>双柱掩护液压支架</v>
          </cell>
          <cell r="J1288" t="str">
            <v>8年</v>
          </cell>
          <cell r="K1288" t="str">
            <v>1996-06-01</v>
          </cell>
          <cell r="L1288">
            <v>859100</v>
          </cell>
          <cell r="M1288">
            <v>833327</v>
          </cell>
          <cell r="N1288">
            <v>25773</v>
          </cell>
        </row>
        <row r="1289">
          <cell r="C1289" t="str">
            <v>42194105A050121</v>
          </cell>
          <cell r="D1289" t="str">
            <v>液压支架</v>
          </cell>
          <cell r="E1289" t="str">
            <v>WS1.7</v>
          </cell>
        </row>
        <row r="1289">
          <cell r="G1289" t="str">
            <v>个</v>
          </cell>
          <cell r="H1289">
            <v>1</v>
          </cell>
          <cell r="I1289" t="str">
            <v>双柱掩护液压支架</v>
          </cell>
          <cell r="J1289" t="str">
            <v>8年</v>
          </cell>
          <cell r="K1289" t="str">
            <v>1996-06-01</v>
          </cell>
          <cell r="L1289">
            <v>859100</v>
          </cell>
          <cell r="M1289">
            <v>833327</v>
          </cell>
          <cell r="N1289">
            <v>25773</v>
          </cell>
        </row>
        <row r="1290">
          <cell r="C1290" t="str">
            <v>42194105A050122</v>
          </cell>
          <cell r="D1290" t="str">
            <v>液压支架</v>
          </cell>
          <cell r="E1290" t="str">
            <v>WS1.7</v>
          </cell>
        </row>
        <row r="1290">
          <cell r="G1290" t="str">
            <v>个</v>
          </cell>
          <cell r="H1290">
            <v>1</v>
          </cell>
          <cell r="I1290" t="str">
            <v>双柱掩护液压支架</v>
          </cell>
          <cell r="J1290" t="str">
            <v>8年</v>
          </cell>
          <cell r="K1290" t="str">
            <v>1996-06-01</v>
          </cell>
          <cell r="L1290">
            <v>859100</v>
          </cell>
          <cell r="M1290">
            <v>833327</v>
          </cell>
          <cell r="N1290">
            <v>25773</v>
          </cell>
        </row>
        <row r="1291">
          <cell r="C1291" t="str">
            <v>42194105A050123</v>
          </cell>
          <cell r="D1291" t="str">
            <v>液压支架</v>
          </cell>
          <cell r="E1291" t="str">
            <v>WS1.7</v>
          </cell>
        </row>
        <row r="1291">
          <cell r="G1291" t="str">
            <v>个</v>
          </cell>
          <cell r="H1291">
            <v>1</v>
          </cell>
          <cell r="I1291" t="str">
            <v>双柱掩护液压支架</v>
          </cell>
          <cell r="J1291" t="str">
            <v>8年</v>
          </cell>
          <cell r="K1291" t="str">
            <v>1996-12-01</v>
          </cell>
          <cell r="L1291">
            <v>859100</v>
          </cell>
          <cell r="M1291">
            <v>833327</v>
          </cell>
          <cell r="N1291">
            <v>25773</v>
          </cell>
        </row>
        <row r="1292">
          <cell r="C1292" t="str">
            <v>42194105A050124</v>
          </cell>
          <cell r="D1292" t="str">
            <v>液压支架</v>
          </cell>
          <cell r="E1292" t="str">
            <v>WS1.7</v>
          </cell>
        </row>
        <row r="1292">
          <cell r="G1292" t="str">
            <v>个</v>
          </cell>
          <cell r="H1292">
            <v>1</v>
          </cell>
          <cell r="I1292" t="str">
            <v>双柱掩护液压支架</v>
          </cell>
          <cell r="J1292" t="str">
            <v>8年</v>
          </cell>
          <cell r="K1292" t="str">
            <v>1996-12-01</v>
          </cell>
          <cell r="L1292">
            <v>859100</v>
          </cell>
          <cell r="M1292">
            <v>833327</v>
          </cell>
          <cell r="N1292">
            <v>25773</v>
          </cell>
        </row>
        <row r="1293">
          <cell r="C1293" t="str">
            <v>42194105A050125</v>
          </cell>
          <cell r="D1293" t="str">
            <v>液压支架</v>
          </cell>
          <cell r="E1293" t="str">
            <v>WS1.7</v>
          </cell>
        </row>
        <row r="1293">
          <cell r="G1293" t="str">
            <v>个</v>
          </cell>
          <cell r="H1293">
            <v>1</v>
          </cell>
          <cell r="I1293" t="str">
            <v>双柱掩护液压支架</v>
          </cell>
          <cell r="J1293" t="str">
            <v>8年</v>
          </cell>
          <cell r="K1293" t="str">
            <v>1996-12-01</v>
          </cell>
          <cell r="L1293">
            <v>859100</v>
          </cell>
          <cell r="M1293">
            <v>833327</v>
          </cell>
          <cell r="N1293">
            <v>25773</v>
          </cell>
        </row>
        <row r="1294">
          <cell r="C1294" t="str">
            <v>42194105A050126</v>
          </cell>
          <cell r="D1294" t="str">
            <v>液压支架</v>
          </cell>
          <cell r="E1294" t="str">
            <v>WS1.7</v>
          </cell>
        </row>
        <row r="1294">
          <cell r="G1294" t="str">
            <v>个</v>
          </cell>
          <cell r="H1294">
            <v>1</v>
          </cell>
          <cell r="I1294" t="str">
            <v>双柱掩护液压支架</v>
          </cell>
          <cell r="J1294" t="str">
            <v>8年</v>
          </cell>
          <cell r="K1294" t="str">
            <v>1996-12-01</v>
          </cell>
          <cell r="L1294">
            <v>859100</v>
          </cell>
          <cell r="M1294">
            <v>833327</v>
          </cell>
          <cell r="N1294">
            <v>25773</v>
          </cell>
        </row>
        <row r="1295">
          <cell r="C1295" t="str">
            <v>42194105A050127</v>
          </cell>
          <cell r="D1295" t="str">
            <v>液压支架</v>
          </cell>
          <cell r="E1295" t="str">
            <v>WS1.7</v>
          </cell>
        </row>
        <row r="1295">
          <cell r="G1295" t="str">
            <v>个</v>
          </cell>
          <cell r="H1295">
            <v>1</v>
          </cell>
          <cell r="I1295" t="str">
            <v>双柱掩护液压支架</v>
          </cell>
          <cell r="J1295" t="str">
            <v>8年</v>
          </cell>
          <cell r="K1295" t="str">
            <v>1996-12-01</v>
          </cell>
          <cell r="L1295">
            <v>859100</v>
          </cell>
          <cell r="M1295">
            <v>833327</v>
          </cell>
          <cell r="N1295">
            <v>25773</v>
          </cell>
        </row>
        <row r="1296">
          <cell r="C1296" t="str">
            <v>42194105A050128</v>
          </cell>
          <cell r="D1296" t="str">
            <v>液压支架</v>
          </cell>
          <cell r="E1296" t="str">
            <v>WS1.7</v>
          </cell>
        </row>
        <row r="1296">
          <cell r="G1296" t="str">
            <v>个</v>
          </cell>
          <cell r="H1296">
            <v>1</v>
          </cell>
          <cell r="I1296" t="str">
            <v>双柱掩护液压支架</v>
          </cell>
          <cell r="J1296" t="str">
            <v>8年</v>
          </cell>
          <cell r="K1296" t="str">
            <v>1996-12-01</v>
          </cell>
          <cell r="L1296">
            <v>859100</v>
          </cell>
          <cell r="M1296">
            <v>833327</v>
          </cell>
          <cell r="N1296">
            <v>25773</v>
          </cell>
        </row>
        <row r="1297">
          <cell r="C1297" t="str">
            <v>42194105A050129</v>
          </cell>
          <cell r="D1297" t="str">
            <v>液压支架</v>
          </cell>
          <cell r="E1297" t="str">
            <v>WS1.7</v>
          </cell>
        </row>
        <row r="1297">
          <cell r="G1297" t="str">
            <v>个</v>
          </cell>
          <cell r="H1297">
            <v>1</v>
          </cell>
          <cell r="I1297" t="str">
            <v>双柱掩护液压支架</v>
          </cell>
          <cell r="J1297" t="str">
            <v>8年</v>
          </cell>
          <cell r="K1297" t="str">
            <v>1996-12-01</v>
          </cell>
          <cell r="L1297">
            <v>859100</v>
          </cell>
          <cell r="M1297">
            <v>833327</v>
          </cell>
          <cell r="N1297">
            <v>25773</v>
          </cell>
        </row>
        <row r="1298">
          <cell r="C1298" t="str">
            <v>42194105A050130</v>
          </cell>
          <cell r="D1298" t="str">
            <v>液压支架</v>
          </cell>
          <cell r="E1298" t="str">
            <v>WS1.7</v>
          </cell>
        </row>
        <row r="1298">
          <cell r="G1298" t="str">
            <v>个</v>
          </cell>
          <cell r="H1298">
            <v>1</v>
          </cell>
          <cell r="I1298" t="str">
            <v>双柱掩护液压支架</v>
          </cell>
          <cell r="J1298" t="str">
            <v>8年</v>
          </cell>
          <cell r="K1298" t="str">
            <v>1996-06-01</v>
          </cell>
          <cell r="L1298">
            <v>859100</v>
          </cell>
          <cell r="M1298">
            <v>833327</v>
          </cell>
          <cell r="N1298">
            <v>25773</v>
          </cell>
        </row>
        <row r="1299">
          <cell r="C1299" t="str">
            <v>42194105A050135</v>
          </cell>
          <cell r="D1299" t="str">
            <v>液压支架</v>
          </cell>
          <cell r="E1299" t="str">
            <v>WS1.7</v>
          </cell>
        </row>
        <row r="1299">
          <cell r="G1299" t="str">
            <v>个</v>
          </cell>
          <cell r="H1299">
            <v>1</v>
          </cell>
          <cell r="I1299" t="str">
            <v>双柱掩护液压支架</v>
          </cell>
          <cell r="J1299" t="str">
            <v>8年</v>
          </cell>
          <cell r="K1299" t="str">
            <v>1996-06-01</v>
          </cell>
          <cell r="L1299">
            <v>859100</v>
          </cell>
          <cell r="M1299">
            <v>833327</v>
          </cell>
          <cell r="N1299">
            <v>25773</v>
          </cell>
        </row>
        <row r="1300">
          <cell r="C1300" t="str">
            <v>42194105A050136</v>
          </cell>
          <cell r="D1300" t="str">
            <v>液压支架</v>
          </cell>
          <cell r="E1300" t="str">
            <v>WS1.7</v>
          </cell>
        </row>
        <row r="1300">
          <cell r="G1300" t="str">
            <v>个</v>
          </cell>
          <cell r="H1300">
            <v>1</v>
          </cell>
          <cell r="I1300" t="str">
            <v>双柱掩护液压支架</v>
          </cell>
          <cell r="J1300" t="str">
            <v>8年</v>
          </cell>
          <cell r="K1300" t="str">
            <v>1996-01-01</v>
          </cell>
          <cell r="L1300">
            <v>859100</v>
          </cell>
          <cell r="M1300">
            <v>833327</v>
          </cell>
          <cell r="N1300">
            <v>25773</v>
          </cell>
        </row>
        <row r="1301">
          <cell r="C1301" t="str">
            <v>42194105A050137</v>
          </cell>
          <cell r="D1301" t="str">
            <v>液压支架</v>
          </cell>
          <cell r="E1301" t="str">
            <v>WS1.7</v>
          </cell>
        </row>
        <row r="1301">
          <cell r="G1301" t="str">
            <v>个</v>
          </cell>
          <cell r="H1301">
            <v>1</v>
          </cell>
          <cell r="I1301" t="str">
            <v>双柱掩护液压支架</v>
          </cell>
          <cell r="J1301" t="str">
            <v>8年</v>
          </cell>
          <cell r="K1301" t="str">
            <v>1995-10-01</v>
          </cell>
          <cell r="L1301">
            <v>859100</v>
          </cell>
          <cell r="M1301">
            <v>833327</v>
          </cell>
          <cell r="N1301">
            <v>25773</v>
          </cell>
        </row>
        <row r="1302">
          <cell r="C1302" t="str">
            <v>42194105A050007</v>
          </cell>
          <cell r="D1302" t="str">
            <v>液压支架</v>
          </cell>
          <cell r="E1302" t="str">
            <v>WS1.7</v>
          </cell>
        </row>
        <row r="1302">
          <cell r="G1302" t="str">
            <v>个</v>
          </cell>
          <cell r="H1302">
            <v>1</v>
          </cell>
          <cell r="I1302" t="str">
            <v>双柱掩护液压支架</v>
          </cell>
          <cell r="J1302" t="str">
            <v>8年</v>
          </cell>
          <cell r="K1302" t="str">
            <v>1996-06-01</v>
          </cell>
          <cell r="L1302">
            <v>859100</v>
          </cell>
          <cell r="M1302">
            <v>833327</v>
          </cell>
          <cell r="N1302">
            <v>25773</v>
          </cell>
        </row>
        <row r="1303">
          <cell r="C1303" t="str">
            <v>42194105A050001</v>
          </cell>
          <cell r="D1303" t="str">
            <v>液压支架</v>
          </cell>
          <cell r="E1303" t="str">
            <v>WS1.7</v>
          </cell>
        </row>
        <row r="1303">
          <cell r="G1303" t="str">
            <v>个</v>
          </cell>
          <cell r="H1303">
            <v>1</v>
          </cell>
          <cell r="I1303" t="str">
            <v>双柱掩护液压支架</v>
          </cell>
          <cell r="J1303" t="str">
            <v>8年</v>
          </cell>
          <cell r="K1303" t="str">
            <v>1996-06-01</v>
          </cell>
          <cell r="L1303">
            <v>859100</v>
          </cell>
          <cell r="M1303">
            <v>833327</v>
          </cell>
          <cell r="N1303">
            <v>25773</v>
          </cell>
        </row>
        <row r="1304">
          <cell r="C1304" t="str">
            <v>42194105A050002</v>
          </cell>
          <cell r="D1304" t="str">
            <v>液压支架</v>
          </cell>
          <cell r="E1304" t="str">
            <v>WS1.7</v>
          </cell>
        </row>
        <row r="1304">
          <cell r="G1304" t="str">
            <v>个</v>
          </cell>
          <cell r="H1304">
            <v>1</v>
          </cell>
          <cell r="I1304" t="str">
            <v>双柱掩护液压支架</v>
          </cell>
          <cell r="J1304" t="str">
            <v>8年</v>
          </cell>
          <cell r="K1304" t="str">
            <v>1996-06-01</v>
          </cell>
          <cell r="L1304">
            <v>859100</v>
          </cell>
          <cell r="M1304">
            <v>833327</v>
          </cell>
          <cell r="N1304">
            <v>25773</v>
          </cell>
        </row>
        <row r="1305">
          <cell r="C1305" t="str">
            <v>42194105A050003</v>
          </cell>
          <cell r="D1305" t="str">
            <v>液压支架</v>
          </cell>
          <cell r="E1305" t="str">
            <v>WS1.7</v>
          </cell>
        </row>
        <row r="1305">
          <cell r="G1305" t="str">
            <v>个</v>
          </cell>
          <cell r="H1305">
            <v>1</v>
          </cell>
          <cell r="I1305" t="str">
            <v>双柱掩护液压支架</v>
          </cell>
          <cell r="J1305" t="str">
            <v>8年</v>
          </cell>
          <cell r="K1305" t="str">
            <v>1996-06-01</v>
          </cell>
          <cell r="L1305">
            <v>859100</v>
          </cell>
          <cell r="M1305">
            <v>833327</v>
          </cell>
          <cell r="N1305">
            <v>25773</v>
          </cell>
        </row>
        <row r="1306">
          <cell r="C1306" t="str">
            <v>42194105A050004</v>
          </cell>
          <cell r="D1306" t="str">
            <v>液压支架</v>
          </cell>
          <cell r="E1306" t="str">
            <v>WS1.7</v>
          </cell>
        </row>
        <row r="1306">
          <cell r="G1306" t="str">
            <v>个</v>
          </cell>
          <cell r="H1306">
            <v>1</v>
          </cell>
          <cell r="I1306" t="str">
            <v>双柱掩护液压支架</v>
          </cell>
          <cell r="J1306" t="str">
            <v>8年</v>
          </cell>
          <cell r="K1306" t="str">
            <v>1996-06-01</v>
          </cell>
          <cell r="L1306">
            <v>859100</v>
          </cell>
          <cell r="M1306">
            <v>833327</v>
          </cell>
          <cell r="N1306">
            <v>25773</v>
          </cell>
        </row>
        <row r="1307">
          <cell r="C1307" t="str">
            <v>42194105A050005</v>
          </cell>
          <cell r="D1307" t="str">
            <v>液压支架</v>
          </cell>
          <cell r="E1307" t="str">
            <v>WS1.7</v>
          </cell>
        </row>
        <row r="1307">
          <cell r="G1307" t="str">
            <v>个</v>
          </cell>
          <cell r="H1307">
            <v>1</v>
          </cell>
          <cell r="I1307" t="str">
            <v>双柱掩护液压支架</v>
          </cell>
          <cell r="J1307" t="str">
            <v>8年</v>
          </cell>
          <cell r="K1307" t="str">
            <v>1996-06-01</v>
          </cell>
          <cell r="L1307">
            <v>859100</v>
          </cell>
          <cell r="M1307">
            <v>833327</v>
          </cell>
          <cell r="N1307">
            <v>25773</v>
          </cell>
        </row>
        <row r="1308">
          <cell r="C1308" t="str">
            <v>42194105A050006</v>
          </cell>
          <cell r="D1308" t="str">
            <v>液压支架</v>
          </cell>
          <cell r="E1308" t="str">
            <v>WS1.7</v>
          </cell>
        </row>
        <row r="1308">
          <cell r="G1308" t="str">
            <v>个</v>
          </cell>
          <cell r="H1308">
            <v>1</v>
          </cell>
          <cell r="I1308" t="str">
            <v>双柱掩护液压支架</v>
          </cell>
          <cell r="J1308" t="str">
            <v>8年</v>
          </cell>
          <cell r="K1308" t="str">
            <v>1996-06-01</v>
          </cell>
          <cell r="L1308">
            <v>859100</v>
          </cell>
          <cell r="M1308">
            <v>833327</v>
          </cell>
          <cell r="N1308">
            <v>25773</v>
          </cell>
        </row>
        <row r="1309">
          <cell r="C1309" t="str">
            <v>42194105A050088</v>
          </cell>
          <cell r="D1309" t="str">
            <v>液压支架</v>
          </cell>
          <cell r="E1309" t="str">
            <v>WS1.7</v>
          </cell>
        </row>
        <row r="1309">
          <cell r="G1309" t="str">
            <v>个</v>
          </cell>
          <cell r="H1309">
            <v>1</v>
          </cell>
          <cell r="I1309" t="str">
            <v>双柱掩护液压支架</v>
          </cell>
          <cell r="J1309" t="str">
            <v>8年</v>
          </cell>
          <cell r="K1309" t="str">
            <v>1996-06-01</v>
          </cell>
          <cell r="L1309">
            <v>859100</v>
          </cell>
          <cell r="M1309">
            <v>833327</v>
          </cell>
          <cell r="N1309">
            <v>25773</v>
          </cell>
        </row>
        <row r="1310">
          <cell r="C1310" t="str">
            <v>44441055B180003</v>
          </cell>
          <cell r="D1310" t="str">
            <v>破碎机</v>
          </cell>
          <cell r="E1310" t="str">
            <v>4PG-1200A</v>
          </cell>
        </row>
        <row r="1310">
          <cell r="G1310" t="str">
            <v>个</v>
          </cell>
          <cell r="H1310">
            <v>1</v>
          </cell>
          <cell r="I1310" t="str">
            <v>锤式破碎机</v>
          </cell>
          <cell r="J1310" t="str">
            <v>15年</v>
          </cell>
          <cell r="K1310" t="str">
            <v>2002-01-02</v>
          </cell>
          <cell r="L1310">
            <v>236000</v>
          </cell>
          <cell r="M1310">
            <v>88868.2</v>
          </cell>
          <cell r="N1310">
            <v>147131.8</v>
          </cell>
        </row>
        <row r="1311">
          <cell r="C1311" t="str">
            <v>44441055B470001</v>
          </cell>
          <cell r="D1311" t="str">
            <v>四辊筒破碎机</v>
          </cell>
          <cell r="E1311" t="str">
            <v>4PG-1200A</v>
          </cell>
        </row>
        <row r="1311">
          <cell r="G1311" t="str">
            <v>个</v>
          </cell>
          <cell r="H1311">
            <v>1</v>
          </cell>
          <cell r="I1311" t="str">
            <v>锤式破碎机</v>
          </cell>
          <cell r="J1311" t="str">
            <v>15年</v>
          </cell>
          <cell r="K1311" t="str">
            <v>2001-01-02</v>
          </cell>
          <cell r="L1311">
            <v>475000</v>
          </cell>
          <cell r="M1311">
            <v>221513.88</v>
          </cell>
          <cell r="N1311">
            <v>253486.12</v>
          </cell>
        </row>
        <row r="1312">
          <cell r="C1312" t="str">
            <v>44441055B470001</v>
          </cell>
          <cell r="D1312" t="str">
            <v>四辊双段破碎机</v>
          </cell>
          <cell r="E1312" t="str">
            <v>4PCT-1200A</v>
          </cell>
        </row>
        <row r="1312">
          <cell r="G1312" t="str">
            <v>个</v>
          </cell>
          <cell r="H1312">
            <v>1</v>
          </cell>
          <cell r="I1312" t="str">
            <v>锤式破碎机</v>
          </cell>
          <cell r="J1312" t="str">
            <v>15年</v>
          </cell>
          <cell r="K1312" t="str">
            <v>2000-12-31</v>
          </cell>
          <cell r="L1312">
            <v>474000</v>
          </cell>
          <cell r="M1312">
            <v>221595.12</v>
          </cell>
          <cell r="N1312">
            <v>252404.88</v>
          </cell>
        </row>
        <row r="1313">
          <cell r="C1313" t="str">
            <v>44441347B020001</v>
          </cell>
          <cell r="D1313" t="str">
            <v>压滤机</v>
          </cell>
          <cell r="E1313" t="str">
            <v>XMZ-500S500m2</v>
          </cell>
        </row>
        <row r="1313">
          <cell r="G1313" t="str">
            <v>个</v>
          </cell>
          <cell r="H1313">
            <v>1</v>
          </cell>
          <cell r="I1313" t="str">
            <v>压滤机</v>
          </cell>
          <cell r="J1313" t="str">
            <v>15年</v>
          </cell>
          <cell r="K1313" t="str">
            <v>2002-01-02</v>
          </cell>
          <cell r="L1313">
            <v>38700</v>
          </cell>
          <cell r="M1313">
            <v>37539</v>
          </cell>
          <cell r="N1313">
            <v>1161</v>
          </cell>
        </row>
        <row r="1314">
          <cell r="C1314" t="str">
            <v>43922099B020005</v>
          </cell>
          <cell r="D1314" t="str">
            <v>电子汽车衡</v>
          </cell>
          <cell r="E1314" t="str">
            <v>SCS-50T</v>
          </cell>
        </row>
        <row r="1314">
          <cell r="G1314" t="str">
            <v>个</v>
          </cell>
          <cell r="H1314">
            <v>1</v>
          </cell>
          <cell r="I1314" t="str">
            <v>其他衡器</v>
          </cell>
          <cell r="J1314" t="str">
            <v>10年</v>
          </cell>
          <cell r="K1314" t="str">
            <v>2002-01-02</v>
          </cell>
          <cell r="L1314">
            <v>92000</v>
          </cell>
          <cell r="M1314">
            <v>44691.16</v>
          </cell>
          <cell r="N1314">
            <v>47308.84</v>
          </cell>
        </row>
        <row r="1315">
          <cell r="C1315" t="str">
            <v>44441152B100002</v>
          </cell>
          <cell r="D1315" t="str">
            <v>振动筛</v>
          </cell>
          <cell r="E1315" t="str">
            <v>YAH2460</v>
          </cell>
        </row>
        <row r="1315">
          <cell r="G1315" t="str">
            <v>个</v>
          </cell>
          <cell r="H1315">
            <v>1</v>
          </cell>
          <cell r="I1315" t="str">
            <v>振动筛</v>
          </cell>
          <cell r="J1315" t="str">
            <v>10年</v>
          </cell>
          <cell r="K1315" t="str">
            <v>2003-04-30</v>
          </cell>
          <cell r="L1315">
            <v>198000</v>
          </cell>
          <cell r="M1315">
            <v>69795</v>
          </cell>
          <cell r="N1315">
            <v>128205</v>
          </cell>
        </row>
        <row r="1316">
          <cell r="C1316" t="str">
            <v>43552017B140001</v>
          </cell>
          <cell r="D1316" t="str">
            <v>刮板机</v>
          </cell>
          <cell r="E1316" t="str">
            <v>XGZ-12</v>
          </cell>
        </row>
        <row r="1316">
          <cell r="G1316" t="str">
            <v>个</v>
          </cell>
          <cell r="H1316">
            <v>1</v>
          </cell>
          <cell r="I1316" t="str">
            <v>其他刮板输送机</v>
          </cell>
          <cell r="J1316" t="str">
            <v>20年</v>
          </cell>
          <cell r="K1316" t="str">
            <v>1996-07-01</v>
          </cell>
          <cell r="L1316">
            <v>111200</v>
          </cell>
          <cell r="M1316">
            <v>89267.56</v>
          </cell>
          <cell r="N1316">
            <v>21932.44</v>
          </cell>
        </row>
        <row r="1317">
          <cell r="C1317" t="str">
            <v>43552017B140002</v>
          </cell>
          <cell r="D1317" t="str">
            <v>刮板机</v>
          </cell>
          <cell r="E1317" t="str">
            <v>XGZ-12</v>
          </cell>
        </row>
        <row r="1317">
          <cell r="G1317" t="str">
            <v>个</v>
          </cell>
          <cell r="H1317">
            <v>1</v>
          </cell>
          <cell r="I1317" t="str">
            <v>其他刮板输送机</v>
          </cell>
          <cell r="J1317" t="str">
            <v>20年</v>
          </cell>
          <cell r="K1317" t="str">
            <v>1996-07-01</v>
          </cell>
          <cell r="L1317">
            <v>111200</v>
          </cell>
          <cell r="M1317">
            <v>89267.56</v>
          </cell>
          <cell r="N1317">
            <v>21932.44</v>
          </cell>
        </row>
        <row r="1318">
          <cell r="C1318" t="str">
            <v>43552017B130002</v>
          </cell>
          <cell r="D1318" t="str">
            <v>刮板机</v>
          </cell>
          <cell r="E1318" t="str">
            <v>XGZ-12</v>
          </cell>
        </row>
        <row r="1318">
          <cell r="G1318" t="str">
            <v>个</v>
          </cell>
          <cell r="H1318">
            <v>1</v>
          </cell>
          <cell r="I1318" t="str">
            <v>其他刮板输送机</v>
          </cell>
          <cell r="J1318" t="str">
            <v>20年</v>
          </cell>
          <cell r="K1318" t="str">
            <v>1996-07-01</v>
          </cell>
          <cell r="L1318">
            <v>111200</v>
          </cell>
          <cell r="M1318">
            <v>89267.56</v>
          </cell>
          <cell r="N1318">
            <v>21932.44</v>
          </cell>
        </row>
        <row r="1319">
          <cell r="C1319" t="str">
            <v>43551029B450001</v>
          </cell>
          <cell r="D1319" t="str">
            <v>产品可逆配仓胶带机</v>
          </cell>
          <cell r="E1319" t="str">
            <v>Q=2200t/h B=1400</v>
          </cell>
        </row>
        <row r="1319">
          <cell r="G1319" t="str">
            <v>个</v>
          </cell>
          <cell r="H1319">
            <v>1</v>
          </cell>
          <cell r="I1319" t="str">
            <v>普通胶带输送机</v>
          </cell>
          <cell r="J1319" t="str">
            <v>20年</v>
          </cell>
          <cell r="K1319" t="str">
            <v>2002-01-02</v>
          </cell>
          <cell r="L1319">
            <v>131100</v>
          </cell>
          <cell r="M1319">
            <v>39271.96</v>
          </cell>
          <cell r="N1319">
            <v>91828.04</v>
          </cell>
        </row>
        <row r="1320">
          <cell r="C1320" t="str">
            <v>44426012B020001</v>
          </cell>
          <cell r="D1320" t="str">
            <v>挖掘机</v>
          </cell>
          <cell r="E1320" t="str">
            <v>WD400-1#</v>
          </cell>
        </row>
        <row r="1320">
          <cell r="G1320" t="str">
            <v>个</v>
          </cell>
          <cell r="H1320">
            <v>1</v>
          </cell>
          <cell r="I1320" t="str">
            <v>轮胎式单斗挖掘机</v>
          </cell>
          <cell r="J1320" t="str">
            <v>11年</v>
          </cell>
          <cell r="K1320" t="str">
            <v>1991-01-25</v>
          </cell>
          <cell r="L1320">
            <v>1561000</v>
          </cell>
          <cell r="M1320">
            <v>1498560</v>
          </cell>
          <cell r="N1320">
            <v>62440</v>
          </cell>
        </row>
        <row r="1321">
          <cell r="C1321" t="str">
            <v>44426012B020002</v>
          </cell>
          <cell r="D1321" t="str">
            <v>挖掘机</v>
          </cell>
          <cell r="E1321" t="str">
            <v>WD400-2#</v>
          </cell>
        </row>
        <row r="1321">
          <cell r="G1321" t="str">
            <v>个</v>
          </cell>
          <cell r="H1321">
            <v>1</v>
          </cell>
          <cell r="I1321" t="str">
            <v>其他单斗挖掘机</v>
          </cell>
          <cell r="J1321" t="str">
            <v>21年</v>
          </cell>
          <cell r="K1321" t="str">
            <v>1991-01-11</v>
          </cell>
          <cell r="L1321">
            <v>2480000</v>
          </cell>
          <cell r="M1321">
            <v>2287224.72</v>
          </cell>
          <cell r="N1321">
            <v>192775.28</v>
          </cell>
        </row>
        <row r="1322">
          <cell r="C1322" t="str">
            <v>44421010B030001</v>
          </cell>
          <cell r="D1322" t="str">
            <v>推土机</v>
          </cell>
          <cell r="E1322" t="str">
            <v>T140-1#</v>
          </cell>
        </row>
        <row r="1322">
          <cell r="G1322" t="str">
            <v>个</v>
          </cell>
          <cell r="H1322">
            <v>1</v>
          </cell>
          <cell r="I1322" t="str">
            <v>履带式推土机</v>
          </cell>
          <cell r="J1322" t="str">
            <v>11年</v>
          </cell>
          <cell r="K1322" t="str">
            <v>1990-03-31</v>
          </cell>
          <cell r="L1322">
            <v>160100</v>
          </cell>
          <cell r="M1322">
            <v>153696</v>
          </cell>
          <cell r="N1322">
            <v>6404</v>
          </cell>
        </row>
        <row r="1323">
          <cell r="C1323" t="str">
            <v>44421010B030009</v>
          </cell>
          <cell r="D1323" t="str">
            <v>推土机</v>
          </cell>
          <cell r="E1323" t="str">
            <v>T140-8#</v>
          </cell>
        </row>
        <row r="1323">
          <cell r="G1323" t="str">
            <v>个</v>
          </cell>
          <cell r="H1323">
            <v>1</v>
          </cell>
          <cell r="I1323" t="str">
            <v>履带式推土机</v>
          </cell>
          <cell r="J1323" t="str">
            <v>11年</v>
          </cell>
          <cell r="K1323" t="str">
            <v>1992-04-30</v>
          </cell>
          <cell r="L1323">
            <v>6600</v>
          </cell>
          <cell r="M1323">
            <v>6336</v>
          </cell>
          <cell r="N1323">
            <v>264</v>
          </cell>
        </row>
        <row r="1324">
          <cell r="C1324" t="str">
            <v>44422011B020001</v>
          </cell>
          <cell r="D1324" t="str">
            <v>平路机</v>
          </cell>
          <cell r="E1324" t="str">
            <v>PY160B-2#</v>
          </cell>
        </row>
        <row r="1324">
          <cell r="G1324" t="str">
            <v>个</v>
          </cell>
          <cell r="H1324">
            <v>1</v>
          </cell>
          <cell r="I1324" t="str">
            <v>自行式平地机</v>
          </cell>
          <cell r="J1324" t="str">
            <v>11年</v>
          </cell>
          <cell r="K1324" t="str">
            <v>1996-12-31</v>
          </cell>
          <cell r="L1324">
            <v>300200</v>
          </cell>
          <cell r="M1324">
            <v>268699.5</v>
          </cell>
          <cell r="N1324">
            <v>31500.5</v>
          </cell>
        </row>
        <row r="1325">
          <cell r="C1325" t="str">
            <v>46121202B100016</v>
          </cell>
          <cell r="D1325" t="str">
            <v>隔爆型照明变压器装置</v>
          </cell>
          <cell r="E1325" t="str">
            <v>KSGZZ-4/1140</v>
          </cell>
        </row>
        <row r="1325">
          <cell r="G1325" t="str">
            <v>个</v>
          </cell>
          <cell r="H1325">
            <v>1</v>
          </cell>
          <cell r="I1325" t="str">
            <v>其他专用变压器</v>
          </cell>
          <cell r="J1325" t="str">
            <v>21年</v>
          </cell>
          <cell r="K1325" t="str">
            <v>2002-01-02</v>
          </cell>
          <cell r="L1325">
            <v>5500</v>
          </cell>
          <cell r="M1325">
            <v>1344.48</v>
          </cell>
          <cell r="N1325">
            <v>4155.52</v>
          </cell>
        </row>
        <row r="1326">
          <cell r="C1326" t="str">
            <v>46211605B200020</v>
          </cell>
          <cell r="D1326" t="str">
            <v>真空馈电开关</v>
          </cell>
          <cell r="E1326" t="str">
            <v>KBZ-500/1140</v>
          </cell>
        </row>
        <row r="1326">
          <cell r="G1326" t="str">
            <v>个</v>
          </cell>
          <cell r="H1326">
            <v>1</v>
          </cell>
          <cell r="I1326" t="str">
            <v>开关电器设备</v>
          </cell>
          <cell r="J1326" t="str">
            <v>21年</v>
          </cell>
          <cell r="K1326" t="str">
            <v>2002-01-02</v>
          </cell>
          <cell r="L1326">
            <v>21500</v>
          </cell>
          <cell r="M1326">
            <v>5271.64</v>
          </cell>
          <cell r="N1326">
            <v>16228.36</v>
          </cell>
        </row>
        <row r="1327">
          <cell r="C1327" t="str">
            <v>46211605B010014</v>
          </cell>
          <cell r="D1327" t="str">
            <v>隔爆型真空馈电开关</v>
          </cell>
          <cell r="E1327" t="str">
            <v>400Z/1140.660</v>
          </cell>
        </row>
        <row r="1327">
          <cell r="G1327" t="str">
            <v>个</v>
          </cell>
          <cell r="H1327">
            <v>1</v>
          </cell>
          <cell r="I1327" t="str">
            <v>开关电器设备</v>
          </cell>
          <cell r="J1327" t="str">
            <v>21年</v>
          </cell>
          <cell r="K1327" t="str">
            <v>2002-01-02</v>
          </cell>
          <cell r="L1327">
            <v>18200</v>
          </cell>
          <cell r="M1327">
            <v>4462.6</v>
          </cell>
          <cell r="N1327">
            <v>13737.4</v>
          </cell>
        </row>
        <row r="1328">
          <cell r="C1328" t="str">
            <v>46211605B090005</v>
          </cell>
          <cell r="D1328" t="str">
            <v>隔爆型真空馈电开关</v>
          </cell>
          <cell r="E1328" t="str">
            <v>BKD4-630Z/1140.660</v>
          </cell>
        </row>
        <row r="1328">
          <cell r="G1328" t="str">
            <v>个</v>
          </cell>
          <cell r="H1328">
            <v>1</v>
          </cell>
          <cell r="I1328" t="str">
            <v>开关电器设备</v>
          </cell>
          <cell r="J1328" t="str">
            <v>21年</v>
          </cell>
          <cell r="K1328" t="str">
            <v>2002-01-02</v>
          </cell>
          <cell r="L1328">
            <v>27300</v>
          </cell>
          <cell r="M1328">
            <v>6693.72</v>
          </cell>
          <cell r="N1328">
            <v>20606.28</v>
          </cell>
        </row>
        <row r="1329">
          <cell r="C1329" t="str">
            <v>46211605B050002</v>
          </cell>
          <cell r="D1329" t="str">
            <v>馈电开关</v>
          </cell>
          <cell r="E1329" t="str">
            <v>BKD1-200Z</v>
          </cell>
        </row>
        <row r="1329">
          <cell r="G1329" t="str">
            <v>个</v>
          </cell>
          <cell r="H1329">
            <v>1</v>
          </cell>
          <cell r="I1329" t="str">
            <v>开关电器设备</v>
          </cell>
          <cell r="J1329" t="str">
            <v>21年</v>
          </cell>
          <cell r="K1329" t="str">
            <v>2002-01-02</v>
          </cell>
          <cell r="L1329">
            <v>16100</v>
          </cell>
          <cell r="M1329">
            <v>3947.56</v>
          </cell>
          <cell r="N1329">
            <v>12152.44</v>
          </cell>
        </row>
        <row r="1330">
          <cell r="C1330" t="str">
            <v>46211605B050003</v>
          </cell>
          <cell r="D1330" t="str">
            <v>馈电开关</v>
          </cell>
          <cell r="E1330" t="str">
            <v>BKD1-200Z</v>
          </cell>
        </row>
        <row r="1330">
          <cell r="G1330" t="str">
            <v>个</v>
          </cell>
          <cell r="H1330">
            <v>1</v>
          </cell>
          <cell r="I1330" t="str">
            <v>开关电器设备</v>
          </cell>
          <cell r="J1330" t="str">
            <v>21年</v>
          </cell>
          <cell r="K1330" t="str">
            <v>2002-01-02</v>
          </cell>
          <cell r="L1330">
            <v>16100</v>
          </cell>
          <cell r="M1330">
            <v>3947.56</v>
          </cell>
          <cell r="N1330">
            <v>12152.44</v>
          </cell>
        </row>
        <row r="1331">
          <cell r="C1331" t="str">
            <v>46211605B050004</v>
          </cell>
          <cell r="D1331" t="str">
            <v>馈电开关</v>
          </cell>
          <cell r="E1331" t="str">
            <v>BKD1-200Z</v>
          </cell>
        </row>
        <row r="1331">
          <cell r="G1331" t="str">
            <v>个</v>
          </cell>
          <cell r="H1331">
            <v>1</v>
          </cell>
          <cell r="I1331" t="str">
            <v>开关电器设备</v>
          </cell>
          <cell r="J1331" t="str">
            <v>21年</v>
          </cell>
          <cell r="K1331" t="str">
            <v>2002-01-02</v>
          </cell>
          <cell r="L1331">
            <v>16100</v>
          </cell>
          <cell r="M1331">
            <v>3947.56</v>
          </cell>
          <cell r="N1331">
            <v>12152.44</v>
          </cell>
        </row>
        <row r="1332">
          <cell r="C1332" t="str">
            <v>46211605B080002</v>
          </cell>
          <cell r="D1332" t="str">
            <v>馈电开关</v>
          </cell>
          <cell r="E1332" t="str">
            <v>BKD1-300Z</v>
          </cell>
        </row>
        <row r="1332">
          <cell r="G1332" t="str">
            <v>个</v>
          </cell>
          <cell r="H1332">
            <v>1</v>
          </cell>
          <cell r="I1332" t="str">
            <v>开关电器设备</v>
          </cell>
          <cell r="J1332" t="str">
            <v>21年</v>
          </cell>
          <cell r="K1332" t="str">
            <v>2002-01-02</v>
          </cell>
          <cell r="L1332">
            <v>16100</v>
          </cell>
          <cell r="M1332">
            <v>3947.56</v>
          </cell>
          <cell r="N1332">
            <v>12152.44</v>
          </cell>
        </row>
        <row r="1333">
          <cell r="C1333" t="str">
            <v>44412355B050001</v>
          </cell>
          <cell r="D1333" t="str">
            <v>卡轨车</v>
          </cell>
          <cell r="E1333" t="str">
            <v>CK-66</v>
          </cell>
        </row>
        <row r="1333">
          <cell r="G1333" t="str">
            <v>个</v>
          </cell>
          <cell r="H1333">
            <v>1</v>
          </cell>
          <cell r="I1333" t="str">
            <v>其他电车</v>
          </cell>
          <cell r="J1333" t="str">
            <v>10年</v>
          </cell>
          <cell r="K1333" t="str">
            <v>1998-01-01</v>
          </cell>
          <cell r="L1333">
            <v>1300000</v>
          </cell>
          <cell r="M1333">
            <v>1123836.72</v>
          </cell>
          <cell r="N1333">
            <v>176163.28</v>
          </cell>
        </row>
        <row r="1334">
          <cell r="C1334" t="str">
            <v>44412355B050002</v>
          </cell>
          <cell r="D1334" t="str">
            <v>卡轨车</v>
          </cell>
          <cell r="E1334" t="str">
            <v>CK-66</v>
          </cell>
        </row>
        <row r="1334">
          <cell r="G1334" t="str">
            <v>个</v>
          </cell>
          <cell r="H1334">
            <v>1</v>
          </cell>
          <cell r="I1334" t="str">
            <v>其他电车</v>
          </cell>
          <cell r="J1334" t="str">
            <v>10年</v>
          </cell>
          <cell r="K1334" t="str">
            <v>1998-01-01</v>
          </cell>
          <cell r="L1334">
            <v>1300000</v>
          </cell>
          <cell r="M1334">
            <v>1123836.72</v>
          </cell>
          <cell r="N1334">
            <v>176163.28</v>
          </cell>
        </row>
        <row r="1335">
          <cell r="C1335" t="str">
            <v>44241200B740001</v>
          </cell>
          <cell r="D1335" t="str">
            <v>硅整流电焊机</v>
          </cell>
          <cell r="E1335" t="str">
            <v>ZXG-250</v>
          </cell>
        </row>
        <row r="1335">
          <cell r="G1335" t="str">
            <v>个</v>
          </cell>
          <cell r="H1335">
            <v>1</v>
          </cell>
          <cell r="I1335" t="str">
            <v>电弧焊设备</v>
          </cell>
          <cell r="J1335" t="str">
            <v>13年</v>
          </cell>
          <cell r="K1335" t="str">
            <v>2002-01-02</v>
          </cell>
          <cell r="L1335">
            <v>9200</v>
          </cell>
          <cell r="M1335">
            <v>3753.8</v>
          </cell>
          <cell r="N1335">
            <v>5446.2</v>
          </cell>
        </row>
        <row r="1336">
          <cell r="C1336" t="str">
            <v>46211621B700001</v>
          </cell>
          <cell r="D1336" t="str">
            <v>隔爆型高压配电装置</v>
          </cell>
          <cell r="E1336" t="str">
            <v>BGP7-6F-50</v>
          </cell>
        </row>
        <row r="1336">
          <cell r="G1336" t="str">
            <v>个</v>
          </cell>
          <cell r="H1336">
            <v>1</v>
          </cell>
          <cell r="I1336" t="str">
            <v>隔离开关</v>
          </cell>
          <cell r="J1336" t="str">
            <v>21年</v>
          </cell>
          <cell r="K1336" t="str">
            <v>1997-05-13</v>
          </cell>
          <cell r="L1336">
            <v>800</v>
          </cell>
          <cell r="M1336">
            <v>800</v>
          </cell>
          <cell r="N1336">
            <v>0</v>
          </cell>
        </row>
        <row r="1337">
          <cell r="C1337" t="str">
            <v>46211621B070002</v>
          </cell>
          <cell r="D1337" t="str">
            <v>矿用隔爆真空配电装置</v>
          </cell>
          <cell r="E1337" t="str">
            <v>PBG1-10B/200A/10</v>
          </cell>
        </row>
        <row r="1337">
          <cell r="G1337" t="str">
            <v>个</v>
          </cell>
          <cell r="H1337">
            <v>1</v>
          </cell>
          <cell r="I1337" t="str">
            <v>隔离开关</v>
          </cell>
          <cell r="J1337" t="str">
            <v>21年</v>
          </cell>
          <cell r="K1337" t="str">
            <v>2003-12-31</v>
          </cell>
          <cell r="L1337">
            <v>29800</v>
          </cell>
          <cell r="M1337">
            <v>4386.72</v>
          </cell>
          <cell r="N1337">
            <v>25413.28</v>
          </cell>
        </row>
        <row r="1338">
          <cell r="C1338" t="str">
            <v>46211621B070003</v>
          </cell>
          <cell r="D1338" t="str">
            <v>矿用隔爆真空配电装置</v>
          </cell>
          <cell r="E1338" t="str">
            <v>PBG1-10B/200A/10</v>
          </cell>
        </row>
        <row r="1338">
          <cell r="G1338" t="str">
            <v>个</v>
          </cell>
          <cell r="H1338">
            <v>1</v>
          </cell>
          <cell r="I1338" t="str">
            <v>隔离开关</v>
          </cell>
          <cell r="J1338" t="str">
            <v>21年</v>
          </cell>
          <cell r="K1338" t="str">
            <v>2003-12-31</v>
          </cell>
          <cell r="L1338">
            <v>29800</v>
          </cell>
          <cell r="M1338">
            <v>4386.72</v>
          </cell>
          <cell r="N1338">
            <v>25413.28</v>
          </cell>
        </row>
        <row r="1339">
          <cell r="C1339" t="str">
            <v>46211621B350002</v>
          </cell>
          <cell r="D1339" t="str">
            <v>隔爆型真空配电装置</v>
          </cell>
          <cell r="E1339" t="str">
            <v>BGP2-6</v>
          </cell>
        </row>
        <row r="1339">
          <cell r="G1339" t="str">
            <v>个</v>
          </cell>
          <cell r="H1339">
            <v>1</v>
          </cell>
          <cell r="I1339" t="str">
            <v>隔离开关</v>
          </cell>
          <cell r="J1339" t="str">
            <v>20年</v>
          </cell>
          <cell r="K1339" t="str">
            <v>2003-12-31</v>
          </cell>
          <cell r="L1339">
            <v>40300</v>
          </cell>
          <cell r="M1339">
            <v>6206.2</v>
          </cell>
          <cell r="N1339">
            <v>34093.8</v>
          </cell>
        </row>
        <row r="1340">
          <cell r="C1340" t="str">
            <v>46211621B350001</v>
          </cell>
          <cell r="D1340" t="str">
            <v>隔爆型真空配电装置</v>
          </cell>
          <cell r="E1340" t="str">
            <v>BGP2-6</v>
          </cell>
        </row>
        <row r="1340">
          <cell r="G1340" t="str">
            <v>个</v>
          </cell>
          <cell r="H1340">
            <v>1</v>
          </cell>
          <cell r="I1340" t="str">
            <v>隔离开关</v>
          </cell>
          <cell r="J1340" t="str">
            <v>20年</v>
          </cell>
          <cell r="K1340" t="str">
            <v>2003-12-31</v>
          </cell>
          <cell r="L1340">
            <v>40300</v>
          </cell>
          <cell r="M1340">
            <v>6206.2</v>
          </cell>
          <cell r="N1340">
            <v>34093.8</v>
          </cell>
        </row>
        <row r="1341">
          <cell r="C1341" t="str">
            <v>46211605B060005</v>
          </cell>
          <cell r="D1341" t="str">
            <v>隔爆智能馈电开关</v>
          </cell>
          <cell r="E1341" t="str">
            <v>BKD3-400Z/1140(660)F</v>
          </cell>
        </row>
        <row r="1341">
          <cell r="G1341" t="str">
            <v>个</v>
          </cell>
          <cell r="H1341">
            <v>1</v>
          </cell>
          <cell r="I1341" t="str">
            <v>开关电器设备</v>
          </cell>
          <cell r="J1341" t="str">
            <v>21年</v>
          </cell>
          <cell r="K1341" t="str">
            <v>2002-01-02</v>
          </cell>
          <cell r="L1341">
            <v>25000</v>
          </cell>
          <cell r="M1341">
            <v>6130.04</v>
          </cell>
          <cell r="N1341">
            <v>18869.96</v>
          </cell>
        </row>
        <row r="1342">
          <cell r="C1342" t="str">
            <v>46211605B010007</v>
          </cell>
          <cell r="D1342" t="str">
            <v>隔爆型真空馈电开关</v>
          </cell>
          <cell r="E1342" t="str">
            <v>400Z/1140/660</v>
          </cell>
        </row>
        <row r="1342">
          <cell r="G1342" t="str">
            <v>个</v>
          </cell>
          <cell r="H1342">
            <v>1</v>
          </cell>
          <cell r="I1342" t="str">
            <v>开关电器设备</v>
          </cell>
          <cell r="J1342" t="str">
            <v>21年</v>
          </cell>
          <cell r="K1342" t="str">
            <v>2002-01-02</v>
          </cell>
          <cell r="L1342">
            <v>18200</v>
          </cell>
          <cell r="M1342">
            <v>4462.6</v>
          </cell>
          <cell r="N1342">
            <v>13737.4</v>
          </cell>
        </row>
        <row r="1343">
          <cell r="C1343" t="str">
            <v>46211605B090004</v>
          </cell>
          <cell r="D1343" t="str">
            <v>隔爆型真空馈电开关</v>
          </cell>
          <cell r="E1343" t="str">
            <v>BKD4-400Z/1140</v>
          </cell>
        </row>
        <row r="1343">
          <cell r="G1343" t="str">
            <v>个</v>
          </cell>
          <cell r="H1343">
            <v>1</v>
          </cell>
          <cell r="I1343" t="str">
            <v>开关电器设备</v>
          </cell>
          <cell r="J1343" t="str">
            <v>21年</v>
          </cell>
          <cell r="K1343" t="str">
            <v>2002-01-03</v>
          </cell>
          <cell r="L1343">
            <v>20500</v>
          </cell>
          <cell r="M1343">
            <v>5026.64</v>
          </cell>
          <cell r="N1343">
            <v>15473.36</v>
          </cell>
        </row>
        <row r="1344">
          <cell r="C1344" t="str">
            <v>46211605B010001</v>
          </cell>
          <cell r="D1344" t="str">
            <v>隔爆型真空磁力起动器</v>
          </cell>
          <cell r="E1344" t="str">
            <v>200/1140/660</v>
          </cell>
        </row>
        <row r="1344">
          <cell r="G1344" t="str">
            <v>个</v>
          </cell>
          <cell r="H1344">
            <v>1</v>
          </cell>
          <cell r="I1344" t="str">
            <v>开关电器设备</v>
          </cell>
          <cell r="J1344" t="str">
            <v>21年</v>
          </cell>
          <cell r="K1344" t="str">
            <v>2002-01-03</v>
          </cell>
          <cell r="L1344">
            <v>6300</v>
          </cell>
          <cell r="M1344">
            <v>1544.76</v>
          </cell>
          <cell r="N1344">
            <v>4755.24</v>
          </cell>
        </row>
        <row r="1345">
          <cell r="C1345" t="str">
            <v>46211606B190049</v>
          </cell>
          <cell r="D1345" t="str">
            <v>隔爆自动馈电开关</v>
          </cell>
          <cell r="E1345" t="str">
            <v>DW80-350A</v>
          </cell>
        </row>
        <row r="1345">
          <cell r="G1345" t="str">
            <v>个</v>
          </cell>
          <cell r="H1345">
            <v>1</v>
          </cell>
          <cell r="I1345" t="str">
            <v>开关电器设备</v>
          </cell>
          <cell r="J1345" t="str">
            <v>21年</v>
          </cell>
          <cell r="K1345" t="str">
            <v>2002-01-02</v>
          </cell>
          <cell r="L1345">
            <v>2300</v>
          </cell>
          <cell r="M1345">
            <v>564.04</v>
          </cell>
          <cell r="N1345">
            <v>1735.96</v>
          </cell>
        </row>
        <row r="1346">
          <cell r="C1346" t="str">
            <v>46211606B190085</v>
          </cell>
          <cell r="D1346" t="str">
            <v>隔爆馈电开关</v>
          </cell>
          <cell r="E1346" t="str">
            <v>WD80-350</v>
          </cell>
        </row>
        <row r="1346">
          <cell r="G1346" t="str">
            <v>个</v>
          </cell>
          <cell r="H1346">
            <v>1</v>
          </cell>
          <cell r="I1346" t="str">
            <v>开关电器设备</v>
          </cell>
          <cell r="J1346" t="str">
            <v>21年</v>
          </cell>
          <cell r="K1346" t="str">
            <v>2000-01-02</v>
          </cell>
          <cell r="L1346">
            <v>3100</v>
          </cell>
          <cell r="M1346">
            <v>1105</v>
          </cell>
          <cell r="N1346">
            <v>1995</v>
          </cell>
        </row>
        <row r="1347">
          <cell r="C1347" t="str">
            <v>46211606B080077</v>
          </cell>
          <cell r="D1347" t="str">
            <v>隔爆馈电开关</v>
          </cell>
          <cell r="E1347" t="str">
            <v>DW80-200</v>
          </cell>
        </row>
        <row r="1347">
          <cell r="G1347" t="str">
            <v>个</v>
          </cell>
          <cell r="H1347">
            <v>1</v>
          </cell>
          <cell r="I1347" t="str">
            <v>开关电器设备</v>
          </cell>
          <cell r="J1347" t="str">
            <v>21年</v>
          </cell>
          <cell r="K1347" t="str">
            <v>2002-01-03</v>
          </cell>
          <cell r="L1347">
            <v>2200</v>
          </cell>
          <cell r="M1347">
            <v>539.36</v>
          </cell>
          <cell r="N1347">
            <v>1660.64</v>
          </cell>
        </row>
        <row r="1348">
          <cell r="C1348" t="str">
            <v>46211606B190086</v>
          </cell>
          <cell r="D1348" t="str">
            <v>隔爆馈电开关</v>
          </cell>
          <cell r="E1348" t="str">
            <v>DW80-350</v>
          </cell>
        </row>
        <row r="1348">
          <cell r="G1348" t="str">
            <v>个</v>
          </cell>
          <cell r="H1348">
            <v>1</v>
          </cell>
          <cell r="I1348" t="str">
            <v>开关电器设备</v>
          </cell>
          <cell r="J1348" t="str">
            <v>21年</v>
          </cell>
          <cell r="K1348" t="str">
            <v>2002-01-03</v>
          </cell>
          <cell r="L1348">
            <v>2300</v>
          </cell>
          <cell r="M1348">
            <v>564.04</v>
          </cell>
          <cell r="N1348">
            <v>1735.96</v>
          </cell>
        </row>
        <row r="1349">
          <cell r="C1349" t="str">
            <v>46211606B190077</v>
          </cell>
          <cell r="D1349" t="str">
            <v>隔爆型自动馈电开关</v>
          </cell>
          <cell r="E1349" t="str">
            <v>DW80-350A</v>
          </cell>
        </row>
        <row r="1349">
          <cell r="G1349" t="str">
            <v>个</v>
          </cell>
          <cell r="H1349">
            <v>1</v>
          </cell>
          <cell r="I1349" t="str">
            <v>开关电器设备</v>
          </cell>
          <cell r="J1349" t="str">
            <v>21年</v>
          </cell>
          <cell r="K1349" t="str">
            <v>2002-01-03</v>
          </cell>
          <cell r="L1349">
            <v>2300</v>
          </cell>
          <cell r="M1349">
            <v>564.04</v>
          </cell>
          <cell r="N1349">
            <v>1735.96</v>
          </cell>
        </row>
        <row r="1350">
          <cell r="C1350" t="str">
            <v>46211606B190083</v>
          </cell>
          <cell r="D1350" t="str">
            <v>隔爆馈电开关</v>
          </cell>
          <cell r="E1350" t="str">
            <v>WD80-350</v>
          </cell>
        </row>
        <row r="1350">
          <cell r="G1350" t="str">
            <v>个</v>
          </cell>
          <cell r="H1350">
            <v>1</v>
          </cell>
          <cell r="I1350" t="str">
            <v>开关电器设备</v>
          </cell>
          <cell r="J1350" t="str">
            <v>21年</v>
          </cell>
          <cell r="K1350" t="str">
            <v>2002-01-03</v>
          </cell>
          <cell r="L1350">
            <v>3100</v>
          </cell>
          <cell r="M1350">
            <v>725.52</v>
          </cell>
          <cell r="N1350">
            <v>2374.48</v>
          </cell>
        </row>
        <row r="1351">
          <cell r="C1351" t="str">
            <v>46211606B190052</v>
          </cell>
          <cell r="D1351" t="str">
            <v>隔爆自动馈电开关</v>
          </cell>
          <cell r="E1351" t="str">
            <v>WD80-350A</v>
          </cell>
        </row>
        <row r="1351">
          <cell r="G1351" t="str">
            <v>个</v>
          </cell>
          <cell r="H1351">
            <v>1</v>
          </cell>
          <cell r="I1351" t="str">
            <v>开关电器设备</v>
          </cell>
          <cell r="J1351" t="str">
            <v>21年</v>
          </cell>
          <cell r="K1351" t="str">
            <v>2002-01-03</v>
          </cell>
          <cell r="L1351">
            <v>3100</v>
          </cell>
          <cell r="M1351">
            <v>725.52</v>
          </cell>
          <cell r="N1351">
            <v>2374.48</v>
          </cell>
        </row>
        <row r="1352">
          <cell r="C1352" t="str">
            <v>46211606B190088</v>
          </cell>
          <cell r="D1352" t="str">
            <v>隔爆馈电开关</v>
          </cell>
          <cell r="E1352" t="str">
            <v>DW80-350</v>
          </cell>
        </row>
        <row r="1352">
          <cell r="G1352" t="str">
            <v>个</v>
          </cell>
          <cell r="H1352">
            <v>1</v>
          </cell>
          <cell r="I1352" t="str">
            <v>开关电器设备</v>
          </cell>
          <cell r="J1352" t="str">
            <v>20年</v>
          </cell>
          <cell r="K1352" t="str">
            <v>2003-12-31</v>
          </cell>
          <cell r="L1352">
            <v>3200</v>
          </cell>
          <cell r="M1352">
            <v>492.8</v>
          </cell>
          <cell r="N1352">
            <v>2707.2</v>
          </cell>
        </row>
        <row r="1353">
          <cell r="C1353" t="str">
            <v>46211649B250008</v>
          </cell>
          <cell r="D1353" t="str">
            <v>煤电钻综合保护装置</v>
          </cell>
          <cell r="E1353" t="str">
            <v>BZZ-4</v>
          </cell>
        </row>
        <row r="1353">
          <cell r="G1353" t="str">
            <v>个</v>
          </cell>
          <cell r="H1353">
            <v>1</v>
          </cell>
          <cell r="I1353" t="str">
            <v>开关电器设备</v>
          </cell>
          <cell r="J1353" t="str">
            <v>20年</v>
          </cell>
          <cell r="K1353" t="str">
            <v>2003-12-31</v>
          </cell>
          <cell r="L1353">
            <v>3700</v>
          </cell>
          <cell r="M1353">
            <v>569.8</v>
          </cell>
          <cell r="N1353">
            <v>3130.2</v>
          </cell>
        </row>
        <row r="1354">
          <cell r="C1354" t="str">
            <v>46211649B250014</v>
          </cell>
          <cell r="D1354" t="str">
            <v>煤电钻综合保护装置</v>
          </cell>
          <cell r="E1354" t="str">
            <v>BZZ-4</v>
          </cell>
        </row>
        <row r="1354">
          <cell r="G1354" t="str">
            <v>个</v>
          </cell>
          <cell r="H1354">
            <v>1</v>
          </cell>
          <cell r="I1354" t="str">
            <v>开关电器设备</v>
          </cell>
          <cell r="J1354" t="str">
            <v>20年</v>
          </cell>
          <cell r="K1354" t="str">
            <v>2003-12-31</v>
          </cell>
          <cell r="L1354">
            <v>3700</v>
          </cell>
          <cell r="M1354">
            <v>569.8</v>
          </cell>
          <cell r="N1354">
            <v>3130.2</v>
          </cell>
        </row>
        <row r="1355">
          <cell r="C1355" t="str">
            <v>46211649B250013</v>
          </cell>
          <cell r="D1355" t="str">
            <v>煤电钻综合保护装置</v>
          </cell>
          <cell r="E1355" t="str">
            <v>BZZ-4</v>
          </cell>
        </row>
        <row r="1355">
          <cell r="G1355" t="str">
            <v>个</v>
          </cell>
          <cell r="H1355">
            <v>1</v>
          </cell>
          <cell r="I1355" t="str">
            <v>开关电器设备</v>
          </cell>
          <cell r="J1355" t="str">
            <v>20年</v>
          </cell>
          <cell r="K1355" t="str">
            <v>2003-12-31</v>
          </cell>
          <cell r="L1355">
            <v>3700</v>
          </cell>
          <cell r="M1355">
            <v>569.8</v>
          </cell>
          <cell r="N1355">
            <v>3130.2</v>
          </cell>
        </row>
        <row r="1356">
          <cell r="C1356" t="str">
            <v>46211649B230016</v>
          </cell>
          <cell r="D1356" t="str">
            <v>煤电钻综合保护装置</v>
          </cell>
          <cell r="E1356" t="str">
            <v>BZX-4</v>
          </cell>
        </row>
        <row r="1356">
          <cell r="G1356" t="str">
            <v>个</v>
          </cell>
          <cell r="H1356">
            <v>1</v>
          </cell>
          <cell r="I1356" t="str">
            <v>开关电器设备</v>
          </cell>
          <cell r="J1356" t="str">
            <v>20年</v>
          </cell>
          <cell r="K1356" t="str">
            <v>2003-12-31</v>
          </cell>
          <cell r="L1356">
            <v>4200</v>
          </cell>
          <cell r="M1356">
            <v>646.8</v>
          </cell>
          <cell r="N1356">
            <v>3553.2</v>
          </cell>
        </row>
        <row r="1357">
          <cell r="C1357" t="str">
            <v>46211649B230015</v>
          </cell>
          <cell r="D1357" t="str">
            <v>照明信号综合保护装置</v>
          </cell>
          <cell r="E1357" t="str">
            <v>BZX-4</v>
          </cell>
        </row>
        <row r="1357">
          <cell r="G1357" t="str">
            <v>个</v>
          </cell>
          <cell r="H1357">
            <v>1</v>
          </cell>
          <cell r="I1357" t="str">
            <v>开关电器设备</v>
          </cell>
          <cell r="J1357" t="str">
            <v>20年</v>
          </cell>
          <cell r="K1357" t="str">
            <v>2003-12-31</v>
          </cell>
          <cell r="L1357">
            <v>4200</v>
          </cell>
          <cell r="M1357">
            <v>646.8</v>
          </cell>
          <cell r="N1357">
            <v>3553.2</v>
          </cell>
        </row>
        <row r="1358">
          <cell r="C1358" t="str">
            <v>46211649B230020</v>
          </cell>
          <cell r="D1358" t="str">
            <v>照明信号综合保护装置</v>
          </cell>
          <cell r="E1358" t="str">
            <v>BZX-4</v>
          </cell>
        </row>
        <row r="1358">
          <cell r="G1358" t="str">
            <v>个</v>
          </cell>
          <cell r="H1358">
            <v>1</v>
          </cell>
          <cell r="I1358" t="str">
            <v>开关电器设备</v>
          </cell>
          <cell r="J1358" t="str">
            <v>20年</v>
          </cell>
          <cell r="K1358" t="str">
            <v>2003-12-31</v>
          </cell>
          <cell r="L1358">
            <v>4200</v>
          </cell>
          <cell r="M1358">
            <v>646.8</v>
          </cell>
          <cell r="N1358">
            <v>3553.2</v>
          </cell>
        </row>
        <row r="1359">
          <cell r="C1359" t="str">
            <v>46211649B230018</v>
          </cell>
          <cell r="D1359" t="str">
            <v>照明信号综合保护装置</v>
          </cell>
          <cell r="E1359" t="str">
            <v>BZX-4</v>
          </cell>
        </row>
        <row r="1359">
          <cell r="G1359" t="str">
            <v>个</v>
          </cell>
          <cell r="H1359">
            <v>1</v>
          </cell>
          <cell r="I1359" t="str">
            <v>开关电器设备</v>
          </cell>
          <cell r="J1359" t="str">
            <v>20年</v>
          </cell>
          <cell r="K1359" t="str">
            <v>2003-12-31</v>
          </cell>
          <cell r="L1359">
            <v>4200</v>
          </cell>
          <cell r="M1359">
            <v>646.8</v>
          </cell>
          <cell r="N1359">
            <v>3553.2</v>
          </cell>
        </row>
        <row r="1360">
          <cell r="C1360" t="str">
            <v>46211649B230014</v>
          </cell>
          <cell r="D1360" t="str">
            <v>照明信号综合保护装置</v>
          </cell>
          <cell r="E1360" t="str">
            <v>BZX-4</v>
          </cell>
        </row>
        <row r="1360">
          <cell r="G1360" t="str">
            <v>个</v>
          </cell>
          <cell r="H1360">
            <v>1</v>
          </cell>
          <cell r="I1360" t="str">
            <v>开关电器设备</v>
          </cell>
          <cell r="J1360" t="str">
            <v>20年</v>
          </cell>
          <cell r="K1360" t="str">
            <v>2003-12-31</v>
          </cell>
          <cell r="L1360">
            <v>4200</v>
          </cell>
          <cell r="M1360">
            <v>646.8</v>
          </cell>
          <cell r="N1360">
            <v>3553.2</v>
          </cell>
        </row>
        <row r="1361">
          <cell r="C1361" t="str">
            <v>46211649B230006</v>
          </cell>
          <cell r="D1361" t="str">
            <v>照明信号综合保护装置</v>
          </cell>
          <cell r="E1361" t="str">
            <v>BZX-4</v>
          </cell>
        </row>
        <row r="1361">
          <cell r="G1361" t="str">
            <v>个</v>
          </cell>
          <cell r="H1361">
            <v>1</v>
          </cell>
          <cell r="I1361" t="str">
            <v>开关电器设备</v>
          </cell>
          <cell r="J1361" t="str">
            <v>20年</v>
          </cell>
          <cell r="K1361" t="str">
            <v>2003-12-31</v>
          </cell>
          <cell r="L1361">
            <v>4200</v>
          </cell>
          <cell r="M1361">
            <v>646.8</v>
          </cell>
          <cell r="N1361">
            <v>3553.2</v>
          </cell>
        </row>
        <row r="1362">
          <cell r="C1362" t="str">
            <v>46211605B230034</v>
          </cell>
          <cell r="D1362" t="str">
            <v>真空磁力开关</v>
          </cell>
          <cell r="E1362" t="str">
            <v>QJZ-200/1140</v>
          </cell>
        </row>
        <row r="1362">
          <cell r="G1362" t="str">
            <v>个</v>
          </cell>
          <cell r="H1362">
            <v>1</v>
          </cell>
          <cell r="I1362" t="str">
            <v>磁力起动器</v>
          </cell>
          <cell r="J1362" t="str">
            <v>21年</v>
          </cell>
          <cell r="K1362" t="str">
            <v>2002-01-02</v>
          </cell>
          <cell r="L1362">
            <v>9800</v>
          </cell>
          <cell r="M1362">
            <v>2421.56</v>
          </cell>
          <cell r="N1362">
            <v>7378.44</v>
          </cell>
        </row>
        <row r="1363">
          <cell r="C1363" t="str">
            <v>46211605B230036</v>
          </cell>
          <cell r="D1363" t="str">
            <v>真空磁力开关</v>
          </cell>
          <cell r="E1363" t="str">
            <v>QJZ-200/1140</v>
          </cell>
        </row>
        <row r="1363">
          <cell r="G1363" t="str">
            <v>个</v>
          </cell>
          <cell r="H1363">
            <v>1</v>
          </cell>
          <cell r="I1363" t="str">
            <v>磁力起动器</v>
          </cell>
          <cell r="J1363" t="str">
            <v>21年</v>
          </cell>
          <cell r="K1363" t="str">
            <v>2002-01-02</v>
          </cell>
          <cell r="L1363">
            <v>9800</v>
          </cell>
          <cell r="M1363">
            <v>2421.56</v>
          </cell>
          <cell r="N1363">
            <v>7378.44</v>
          </cell>
        </row>
        <row r="1364">
          <cell r="C1364" t="str">
            <v>46211605B570001</v>
          </cell>
          <cell r="D1364" t="str">
            <v>隔爆型真空磁力起动器</v>
          </cell>
          <cell r="E1364" t="str">
            <v>BQD15-315/1140.660</v>
          </cell>
        </row>
        <row r="1364">
          <cell r="G1364" t="str">
            <v>个</v>
          </cell>
          <cell r="H1364">
            <v>1</v>
          </cell>
          <cell r="I1364" t="str">
            <v>磁力起动器</v>
          </cell>
          <cell r="J1364" t="str">
            <v>21年</v>
          </cell>
          <cell r="K1364" t="str">
            <v>2002-01-02</v>
          </cell>
          <cell r="L1364">
            <v>16500</v>
          </cell>
          <cell r="M1364">
            <v>4045.76</v>
          </cell>
          <cell r="N1364">
            <v>12454.24</v>
          </cell>
        </row>
        <row r="1365">
          <cell r="C1365" t="str">
            <v>46211606B060070</v>
          </cell>
          <cell r="D1365" t="str">
            <v>隔爆型真空馈电开关</v>
          </cell>
          <cell r="E1365" t="str">
            <v>BKD4-400Z/1140.660</v>
          </cell>
        </row>
        <row r="1365">
          <cell r="G1365" t="str">
            <v>个</v>
          </cell>
          <cell r="H1365">
            <v>1</v>
          </cell>
          <cell r="I1365" t="str">
            <v>磁力起动器</v>
          </cell>
          <cell r="J1365" t="str">
            <v>21年</v>
          </cell>
          <cell r="K1365" t="str">
            <v>2002-01-02</v>
          </cell>
          <cell r="L1365">
            <v>20500</v>
          </cell>
          <cell r="M1365">
            <v>5026.64</v>
          </cell>
          <cell r="N1365">
            <v>15473.36</v>
          </cell>
        </row>
        <row r="1366">
          <cell r="C1366" t="str">
            <v>46211606B060071</v>
          </cell>
          <cell r="D1366" t="str">
            <v>隔爆型真空馈电开关</v>
          </cell>
          <cell r="E1366" t="str">
            <v>BKD4-400Z/1140.660</v>
          </cell>
        </row>
        <row r="1366">
          <cell r="G1366" t="str">
            <v>个</v>
          </cell>
          <cell r="H1366">
            <v>1</v>
          </cell>
          <cell r="I1366" t="str">
            <v>磁力起动器</v>
          </cell>
          <cell r="J1366" t="str">
            <v>21年</v>
          </cell>
          <cell r="K1366" t="str">
            <v>2002-01-02</v>
          </cell>
          <cell r="L1366">
            <v>20500</v>
          </cell>
          <cell r="M1366">
            <v>5026.64</v>
          </cell>
          <cell r="N1366">
            <v>15473.36</v>
          </cell>
        </row>
        <row r="1367">
          <cell r="C1367" t="str">
            <v>46211606B060072</v>
          </cell>
          <cell r="D1367" t="str">
            <v>隔爆型真空馈电开关</v>
          </cell>
          <cell r="E1367" t="str">
            <v>BKD4-400Z/1140.660</v>
          </cell>
        </row>
        <row r="1367">
          <cell r="G1367" t="str">
            <v>个</v>
          </cell>
          <cell r="H1367">
            <v>1</v>
          </cell>
          <cell r="I1367" t="str">
            <v>磁力起动器</v>
          </cell>
          <cell r="J1367" t="str">
            <v>21年</v>
          </cell>
          <cell r="K1367" t="str">
            <v>2002-01-02</v>
          </cell>
          <cell r="L1367">
            <v>20500</v>
          </cell>
          <cell r="M1367">
            <v>5026.64</v>
          </cell>
          <cell r="N1367">
            <v>15473.36</v>
          </cell>
        </row>
        <row r="1368">
          <cell r="C1368" t="str">
            <v>46211605B260087</v>
          </cell>
          <cell r="D1368" t="str">
            <v>矿隔爆兼本安全真空磁力起动器</v>
          </cell>
          <cell r="E1368" t="str">
            <v>QJZ-300/1140/660</v>
          </cell>
        </row>
        <row r="1368">
          <cell r="G1368" t="str">
            <v>个</v>
          </cell>
          <cell r="H1368">
            <v>1</v>
          </cell>
          <cell r="I1368" t="str">
            <v>磁力起动器</v>
          </cell>
          <cell r="J1368" t="str">
            <v>21年</v>
          </cell>
          <cell r="K1368" t="str">
            <v>2002-01-02</v>
          </cell>
          <cell r="L1368">
            <v>6500</v>
          </cell>
          <cell r="M1368">
            <v>1581.28</v>
          </cell>
          <cell r="N1368">
            <v>4918.72</v>
          </cell>
        </row>
        <row r="1369">
          <cell r="C1369" t="str">
            <v>46211605B260085</v>
          </cell>
          <cell r="D1369" t="str">
            <v>矿隔爆兼本安全真空磁力起动器</v>
          </cell>
          <cell r="E1369" t="str">
            <v>QJZ-300/1140/660</v>
          </cell>
        </row>
        <row r="1369">
          <cell r="G1369" t="str">
            <v>个</v>
          </cell>
          <cell r="H1369">
            <v>1</v>
          </cell>
          <cell r="I1369" t="str">
            <v>磁力起动器</v>
          </cell>
          <cell r="J1369" t="str">
            <v>21年</v>
          </cell>
          <cell r="K1369" t="str">
            <v>2002-01-02</v>
          </cell>
          <cell r="L1369">
            <v>6500</v>
          </cell>
          <cell r="M1369">
            <v>1581.28</v>
          </cell>
          <cell r="N1369">
            <v>4918.72</v>
          </cell>
        </row>
        <row r="1370">
          <cell r="C1370" t="str">
            <v>46211605B260086</v>
          </cell>
          <cell r="D1370" t="str">
            <v>矿隔爆兼本安全真空磁力起动器</v>
          </cell>
          <cell r="E1370" t="str">
            <v>QJZ-300/1140/660</v>
          </cell>
        </row>
        <row r="1370">
          <cell r="G1370" t="str">
            <v>个</v>
          </cell>
          <cell r="H1370">
            <v>1</v>
          </cell>
          <cell r="I1370" t="str">
            <v>磁力起动器</v>
          </cell>
          <cell r="J1370" t="str">
            <v>21年</v>
          </cell>
          <cell r="K1370" t="str">
            <v>2002-01-02</v>
          </cell>
          <cell r="L1370">
            <v>6500</v>
          </cell>
          <cell r="M1370">
            <v>1581.28</v>
          </cell>
          <cell r="N1370">
            <v>4918.72</v>
          </cell>
        </row>
        <row r="1371">
          <cell r="C1371" t="str">
            <v>46211605B260007</v>
          </cell>
          <cell r="D1371" t="str">
            <v>隔爆型真空磁力起动器</v>
          </cell>
          <cell r="E1371" t="str">
            <v>QJZ-300/1140</v>
          </cell>
        </row>
        <row r="1371">
          <cell r="G1371" t="str">
            <v>个</v>
          </cell>
          <cell r="H1371">
            <v>1</v>
          </cell>
          <cell r="I1371" t="str">
            <v>磁力起动器</v>
          </cell>
          <cell r="J1371" t="str">
            <v>21年</v>
          </cell>
          <cell r="K1371" t="str">
            <v>2002-01-02</v>
          </cell>
          <cell r="L1371">
            <v>21400</v>
          </cell>
          <cell r="M1371">
            <v>5286.12</v>
          </cell>
          <cell r="N1371">
            <v>16113.88</v>
          </cell>
        </row>
        <row r="1372">
          <cell r="C1372" t="str">
            <v>46211605B260066</v>
          </cell>
          <cell r="D1372" t="str">
            <v>隔爆型真空磁力起动器</v>
          </cell>
          <cell r="E1372" t="str">
            <v>QJZ-300/1140</v>
          </cell>
        </row>
        <row r="1372">
          <cell r="G1372" t="str">
            <v>个</v>
          </cell>
          <cell r="H1372">
            <v>1</v>
          </cell>
          <cell r="I1372" t="str">
            <v>磁力起动器</v>
          </cell>
          <cell r="J1372" t="str">
            <v>21年</v>
          </cell>
          <cell r="K1372" t="str">
            <v>2002-01-02</v>
          </cell>
          <cell r="L1372">
            <v>21400</v>
          </cell>
          <cell r="M1372">
            <v>5286.12</v>
          </cell>
          <cell r="N1372">
            <v>16113.88</v>
          </cell>
        </row>
        <row r="1373">
          <cell r="C1373" t="str">
            <v>46211605B250008</v>
          </cell>
          <cell r="D1373" t="str">
            <v>磁力启动器</v>
          </cell>
          <cell r="E1373" t="str">
            <v>QJZ2-300/1140S</v>
          </cell>
        </row>
        <row r="1373">
          <cell r="G1373" t="str">
            <v>个</v>
          </cell>
          <cell r="H1373">
            <v>1</v>
          </cell>
          <cell r="I1373" t="str">
            <v>磁力起动器</v>
          </cell>
          <cell r="J1373" t="str">
            <v>21年</v>
          </cell>
          <cell r="K1373" t="str">
            <v>2002-01-02</v>
          </cell>
          <cell r="L1373">
            <v>21400</v>
          </cell>
          <cell r="M1373">
            <v>5286.12</v>
          </cell>
          <cell r="N1373">
            <v>16113.88</v>
          </cell>
        </row>
        <row r="1374">
          <cell r="C1374" t="str">
            <v>46211605B220009</v>
          </cell>
          <cell r="D1374" t="str">
            <v>磁力启动器</v>
          </cell>
          <cell r="E1374" t="str">
            <v>QJZ-300/1140A</v>
          </cell>
        </row>
        <row r="1374">
          <cell r="G1374" t="str">
            <v>个</v>
          </cell>
          <cell r="H1374">
            <v>1</v>
          </cell>
          <cell r="I1374" t="str">
            <v>磁力起动器</v>
          </cell>
          <cell r="J1374" t="str">
            <v>21年</v>
          </cell>
          <cell r="K1374" t="str">
            <v>2002-01-02</v>
          </cell>
          <cell r="L1374">
            <v>21400</v>
          </cell>
          <cell r="M1374">
            <v>5286.12</v>
          </cell>
          <cell r="N1374">
            <v>16113.88</v>
          </cell>
        </row>
        <row r="1375">
          <cell r="C1375" t="str">
            <v>46211605B110031</v>
          </cell>
          <cell r="D1375" t="str">
            <v>真空磁力起动器</v>
          </cell>
          <cell r="E1375" t="str">
            <v>BQJZ-200/1140</v>
          </cell>
        </row>
        <row r="1375">
          <cell r="G1375" t="str">
            <v>个</v>
          </cell>
          <cell r="H1375">
            <v>1</v>
          </cell>
          <cell r="I1375" t="str">
            <v>磁力起动器</v>
          </cell>
          <cell r="J1375" t="str">
            <v>21年</v>
          </cell>
          <cell r="K1375" t="str">
            <v>2002-01-03</v>
          </cell>
          <cell r="L1375">
            <v>9800</v>
          </cell>
          <cell r="M1375">
            <v>2402.8</v>
          </cell>
          <cell r="N1375">
            <v>7397.2</v>
          </cell>
        </row>
        <row r="1376">
          <cell r="C1376" t="str">
            <v>46211605B110002</v>
          </cell>
          <cell r="D1376" t="str">
            <v>真空磁力起动器</v>
          </cell>
          <cell r="E1376" t="str">
            <v>BQJZ200/1140</v>
          </cell>
        </row>
        <row r="1376">
          <cell r="G1376" t="str">
            <v>个</v>
          </cell>
          <cell r="H1376">
            <v>1</v>
          </cell>
          <cell r="I1376" t="str">
            <v>磁力起动器</v>
          </cell>
          <cell r="J1376" t="str">
            <v>21年</v>
          </cell>
          <cell r="K1376" t="str">
            <v>2002-01-03</v>
          </cell>
          <cell r="L1376">
            <v>9800</v>
          </cell>
          <cell r="M1376">
            <v>2402.8</v>
          </cell>
          <cell r="N1376">
            <v>7397.2</v>
          </cell>
        </row>
        <row r="1377">
          <cell r="C1377" t="str">
            <v>46211606B930007</v>
          </cell>
          <cell r="D1377" t="str">
            <v>矿隔爆兼本安型真空磁力起动器</v>
          </cell>
          <cell r="E1377" t="str">
            <v>QJZ-80/660</v>
          </cell>
        </row>
        <row r="1377">
          <cell r="G1377" t="str">
            <v>个</v>
          </cell>
          <cell r="H1377">
            <v>1</v>
          </cell>
          <cell r="I1377" t="str">
            <v>磁力起动器</v>
          </cell>
          <cell r="J1377" t="str">
            <v>21年</v>
          </cell>
          <cell r="K1377" t="str">
            <v>2002-01-02</v>
          </cell>
          <cell r="L1377">
            <v>6000</v>
          </cell>
          <cell r="M1377">
            <v>1504.96</v>
          </cell>
          <cell r="N1377">
            <v>4495.04</v>
          </cell>
        </row>
        <row r="1378">
          <cell r="C1378" t="str">
            <v>46211606B740008</v>
          </cell>
          <cell r="D1378" t="str">
            <v>真空磁力起动器</v>
          </cell>
          <cell r="E1378" t="str">
            <v>QC810-60A</v>
          </cell>
        </row>
        <row r="1378">
          <cell r="G1378" t="str">
            <v>个</v>
          </cell>
          <cell r="H1378">
            <v>1</v>
          </cell>
          <cell r="I1378" t="str">
            <v>磁力起动器</v>
          </cell>
          <cell r="J1378" t="str">
            <v>21年</v>
          </cell>
          <cell r="K1378" t="str">
            <v>1998-07-02</v>
          </cell>
          <cell r="L1378">
            <v>3700</v>
          </cell>
          <cell r="M1378">
            <v>1579.16</v>
          </cell>
          <cell r="N1378">
            <v>2120.84</v>
          </cell>
        </row>
        <row r="1379">
          <cell r="C1379" t="str">
            <v>46211606B740015</v>
          </cell>
          <cell r="D1379" t="str">
            <v>隔爆型磁力起动器</v>
          </cell>
          <cell r="E1379" t="str">
            <v>QC810-60</v>
          </cell>
        </row>
        <row r="1379">
          <cell r="G1379" t="str">
            <v>个</v>
          </cell>
          <cell r="H1379">
            <v>1</v>
          </cell>
          <cell r="I1379" t="str">
            <v>磁力起动器</v>
          </cell>
          <cell r="J1379" t="str">
            <v>21年</v>
          </cell>
          <cell r="K1379" t="str">
            <v>1997-06-22</v>
          </cell>
          <cell r="L1379">
            <v>3700</v>
          </cell>
          <cell r="M1379">
            <v>1773.61</v>
          </cell>
          <cell r="N1379">
            <v>1926.39</v>
          </cell>
        </row>
        <row r="1380">
          <cell r="C1380" t="str">
            <v>46211606B740012</v>
          </cell>
          <cell r="D1380" t="str">
            <v>真空磁力起动器</v>
          </cell>
          <cell r="E1380" t="str">
            <v>QC810-60A</v>
          </cell>
        </row>
        <row r="1380">
          <cell r="G1380" t="str">
            <v>个</v>
          </cell>
          <cell r="H1380">
            <v>1</v>
          </cell>
          <cell r="I1380" t="str">
            <v>磁力起动器</v>
          </cell>
          <cell r="J1380" t="str">
            <v>21年</v>
          </cell>
          <cell r="K1380" t="str">
            <v>1997-06-28</v>
          </cell>
          <cell r="L1380">
            <v>3700</v>
          </cell>
          <cell r="M1380">
            <v>1773.61</v>
          </cell>
          <cell r="N1380">
            <v>1926.39</v>
          </cell>
        </row>
        <row r="1381">
          <cell r="C1381" t="str">
            <v>46211606B050023</v>
          </cell>
          <cell r="D1381" t="str">
            <v>隔爆型真空磁力起动器</v>
          </cell>
          <cell r="E1381" t="str">
            <v>BQD1-80Z</v>
          </cell>
        </row>
        <row r="1381">
          <cell r="G1381" t="str">
            <v>个</v>
          </cell>
          <cell r="H1381">
            <v>1</v>
          </cell>
          <cell r="I1381" t="str">
            <v>磁力起动器</v>
          </cell>
          <cell r="J1381" t="str">
            <v>21年</v>
          </cell>
          <cell r="K1381" t="str">
            <v>1996-03-07</v>
          </cell>
          <cell r="L1381">
            <v>4500</v>
          </cell>
          <cell r="M1381">
            <v>2485.08</v>
          </cell>
          <cell r="N1381">
            <v>2014.92</v>
          </cell>
        </row>
        <row r="1382">
          <cell r="C1382" t="str">
            <v>46211606B410001</v>
          </cell>
          <cell r="D1382" t="str">
            <v>磁力起动器</v>
          </cell>
          <cell r="E1382" t="str">
            <v>BQD3-120</v>
          </cell>
        </row>
        <row r="1382">
          <cell r="G1382" t="str">
            <v>个</v>
          </cell>
          <cell r="H1382">
            <v>1</v>
          </cell>
          <cell r="I1382" t="str">
            <v>磁力起动器</v>
          </cell>
          <cell r="J1382" t="str">
            <v>21年</v>
          </cell>
          <cell r="K1382" t="str">
            <v>2002-01-02</v>
          </cell>
          <cell r="L1382">
            <v>4400</v>
          </cell>
          <cell r="M1382">
            <v>1078.72</v>
          </cell>
          <cell r="N1382">
            <v>3321.28</v>
          </cell>
        </row>
        <row r="1383">
          <cell r="C1383" t="str">
            <v>46211606B410002</v>
          </cell>
          <cell r="D1383" t="str">
            <v>隔爆真空磁力起动器</v>
          </cell>
          <cell r="E1383" t="str">
            <v>BQD3-120</v>
          </cell>
        </row>
        <row r="1383">
          <cell r="G1383" t="str">
            <v>个</v>
          </cell>
          <cell r="H1383">
            <v>1</v>
          </cell>
          <cell r="I1383" t="str">
            <v>磁力起动器</v>
          </cell>
          <cell r="J1383" t="str">
            <v>21年</v>
          </cell>
          <cell r="K1383" t="str">
            <v>2002-01-02</v>
          </cell>
          <cell r="L1383">
            <v>4400</v>
          </cell>
          <cell r="M1383">
            <v>1078.72</v>
          </cell>
          <cell r="N1383">
            <v>3321.28</v>
          </cell>
        </row>
        <row r="1384">
          <cell r="C1384" t="str">
            <v>46211606B410003</v>
          </cell>
          <cell r="D1384" t="str">
            <v>真空磁力起动器</v>
          </cell>
          <cell r="E1384" t="str">
            <v>BQD3-120Z</v>
          </cell>
        </row>
        <row r="1384">
          <cell r="G1384" t="str">
            <v>个</v>
          </cell>
          <cell r="H1384">
            <v>1</v>
          </cell>
          <cell r="I1384" t="str">
            <v>磁力起动器</v>
          </cell>
          <cell r="J1384" t="str">
            <v>21年</v>
          </cell>
          <cell r="K1384" t="str">
            <v>2002-01-02</v>
          </cell>
          <cell r="L1384">
            <v>4400</v>
          </cell>
          <cell r="M1384">
            <v>1078.72</v>
          </cell>
          <cell r="N1384">
            <v>3321.28</v>
          </cell>
        </row>
        <row r="1385">
          <cell r="C1385" t="str">
            <v>46211606B310008</v>
          </cell>
          <cell r="D1385" t="str">
            <v>真空磁力起动器</v>
          </cell>
          <cell r="E1385" t="str">
            <v>BQD2-200</v>
          </cell>
        </row>
        <row r="1385">
          <cell r="G1385" t="str">
            <v>个</v>
          </cell>
          <cell r="H1385">
            <v>1</v>
          </cell>
          <cell r="I1385" t="str">
            <v>磁力起动器</v>
          </cell>
          <cell r="J1385" t="str">
            <v>21年</v>
          </cell>
          <cell r="K1385" t="str">
            <v>1998-07-06</v>
          </cell>
          <cell r="L1385">
            <v>6100</v>
          </cell>
          <cell r="M1385">
            <v>2666.08</v>
          </cell>
          <cell r="N1385">
            <v>3433.92</v>
          </cell>
        </row>
        <row r="1386">
          <cell r="C1386" t="str">
            <v>46211606B440031</v>
          </cell>
          <cell r="D1386" t="str">
            <v>隔爆型真空磁力起动器</v>
          </cell>
          <cell r="E1386" t="str">
            <v>BQD7-80N</v>
          </cell>
        </row>
        <row r="1386">
          <cell r="G1386" t="str">
            <v>个</v>
          </cell>
          <cell r="H1386">
            <v>1</v>
          </cell>
          <cell r="I1386" t="str">
            <v>磁力起动器</v>
          </cell>
          <cell r="J1386" t="str">
            <v>21年</v>
          </cell>
          <cell r="K1386" t="str">
            <v>1994-01-21</v>
          </cell>
          <cell r="L1386">
            <v>5500</v>
          </cell>
          <cell r="M1386">
            <v>3650.32</v>
          </cell>
          <cell r="N1386">
            <v>1849.68</v>
          </cell>
        </row>
        <row r="1387">
          <cell r="C1387" t="str">
            <v>46211606B130015</v>
          </cell>
          <cell r="D1387" t="str">
            <v>隔爆型磁力起动器</v>
          </cell>
          <cell r="E1387" t="str">
            <v>BQD10-40KDA</v>
          </cell>
        </row>
        <row r="1387">
          <cell r="G1387" t="str">
            <v>个</v>
          </cell>
          <cell r="H1387">
            <v>1</v>
          </cell>
          <cell r="I1387" t="str">
            <v>磁力起动器</v>
          </cell>
          <cell r="J1387" t="str">
            <v>21年</v>
          </cell>
          <cell r="K1387" t="str">
            <v>1993-11-26</v>
          </cell>
          <cell r="L1387">
            <v>3000</v>
          </cell>
          <cell r="M1387">
            <v>2018.04</v>
          </cell>
          <cell r="N1387">
            <v>981.96</v>
          </cell>
        </row>
        <row r="1388">
          <cell r="C1388" t="str">
            <v>46211605B250008</v>
          </cell>
          <cell r="D1388" t="str">
            <v>磁力启动器</v>
          </cell>
          <cell r="E1388" t="str">
            <v>QJZ-80/660</v>
          </cell>
        </row>
        <row r="1388">
          <cell r="G1388" t="str">
            <v>个</v>
          </cell>
          <cell r="H1388">
            <v>1</v>
          </cell>
          <cell r="I1388" t="str">
            <v>磁力起动器</v>
          </cell>
          <cell r="J1388" t="str">
            <v>21年</v>
          </cell>
          <cell r="K1388" t="str">
            <v>1998-07-23</v>
          </cell>
          <cell r="L1388">
            <v>6000</v>
          </cell>
          <cell r="M1388">
            <v>2574</v>
          </cell>
          <cell r="N1388">
            <v>3426</v>
          </cell>
        </row>
        <row r="1389">
          <cell r="C1389" t="str">
            <v>46211605B220009</v>
          </cell>
          <cell r="D1389" t="str">
            <v>磁力启动器</v>
          </cell>
          <cell r="E1389" t="str">
            <v>QJZ-80/660</v>
          </cell>
        </row>
        <row r="1389">
          <cell r="G1389" t="str">
            <v>个</v>
          </cell>
          <cell r="H1389">
            <v>1</v>
          </cell>
          <cell r="I1389" t="str">
            <v>磁力起动器</v>
          </cell>
          <cell r="J1389" t="str">
            <v>21年</v>
          </cell>
          <cell r="K1389" t="str">
            <v>1998-07-24</v>
          </cell>
          <cell r="L1389">
            <v>6000</v>
          </cell>
          <cell r="M1389">
            <v>2574</v>
          </cell>
          <cell r="N1389">
            <v>3426</v>
          </cell>
        </row>
        <row r="1390">
          <cell r="C1390" t="str">
            <v>46211649BA40043</v>
          </cell>
          <cell r="D1390" t="str">
            <v>127伏照明信号综合装置</v>
          </cell>
          <cell r="E1390" t="str">
            <v>ZXZ8-4-II</v>
          </cell>
        </row>
        <row r="1390">
          <cell r="G1390" t="str">
            <v>个</v>
          </cell>
          <cell r="H1390">
            <v>1</v>
          </cell>
          <cell r="I1390" t="str">
            <v>综合起动器</v>
          </cell>
          <cell r="J1390" t="str">
            <v>21年</v>
          </cell>
          <cell r="K1390" t="str">
            <v>1997-11-02</v>
          </cell>
          <cell r="L1390">
            <v>4500</v>
          </cell>
          <cell r="M1390">
            <v>2076.29</v>
          </cell>
          <cell r="N1390">
            <v>2423.71</v>
          </cell>
        </row>
        <row r="1391">
          <cell r="C1391" t="str">
            <v>46211649BA40061</v>
          </cell>
          <cell r="D1391" t="str">
            <v>127伏照明信号综合装置</v>
          </cell>
          <cell r="E1391" t="str">
            <v>ZXZ8-4-II</v>
          </cell>
        </row>
        <row r="1391">
          <cell r="G1391" t="str">
            <v>个</v>
          </cell>
          <cell r="H1391">
            <v>1</v>
          </cell>
          <cell r="I1391" t="str">
            <v>综合起动器</v>
          </cell>
          <cell r="J1391" t="str">
            <v>21年</v>
          </cell>
          <cell r="K1391" t="str">
            <v>2000-02-17</v>
          </cell>
          <cell r="L1391">
            <v>4500</v>
          </cell>
          <cell r="M1391">
            <v>1588.05</v>
          </cell>
          <cell r="N1391">
            <v>2911.95</v>
          </cell>
        </row>
        <row r="1392">
          <cell r="C1392" t="str">
            <v>46211649BA40045</v>
          </cell>
          <cell r="D1392" t="str">
            <v>127伏照明信号综合装置</v>
          </cell>
          <cell r="E1392" t="str">
            <v>ZXZ8-4-II</v>
          </cell>
        </row>
        <row r="1392">
          <cell r="G1392" t="str">
            <v>个</v>
          </cell>
          <cell r="H1392">
            <v>1</v>
          </cell>
          <cell r="I1392" t="str">
            <v>综合起动器</v>
          </cell>
          <cell r="J1392" t="str">
            <v>21年</v>
          </cell>
          <cell r="K1392" t="str">
            <v>1997-11-12</v>
          </cell>
          <cell r="L1392">
            <v>4500</v>
          </cell>
          <cell r="M1392">
            <v>2076.29</v>
          </cell>
          <cell r="N1392">
            <v>2423.71</v>
          </cell>
        </row>
        <row r="1393">
          <cell r="C1393" t="str">
            <v>46211649BA40046</v>
          </cell>
          <cell r="D1393" t="str">
            <v>127伏照明信号综合装置</v>
          </cell>
          <cell r="E1393" t="str">
            <v>ZXZ8-4-II</v>
          </cell>
        </row>
        <row r="1393">
          <cell r="G1393" t="str">
            <v>个</v>
          </cell>
          <cell r="H1393">
            <v>1</v>
          </cell>
          <cell r="I1393" t="str">
            <v>综合起动器</v>
          </cell>
          <cell r="J1393" t="str">
            <v>21年</v>
          </cell>
          <cell r="K1393" t="str">
            <v>1997-11-13</v>
          </cell>
          <cell r="L1393">
            <v>4500</v>
          </cell>
          <cell r="M1393">
            <v>2076.29</v>
          </cell>
          <cell r="N1393">
            <v>2423.71</v>
          </cell>
        </row>
        <row r="1394">
          <cell r="C1394" t="str">
            <v>46211649BA40047</v>
          </cell>
          <cell r="D1394" t="str">
            <v>127伏照明信号综合装置</v>
          </cell>
          <cell r="E1394" t="str">
            <v>ZXZ8-4-II</v>
          </cell>
        </row>
        <row r="1394">
          <cell r="G1394" t="str">
            <v>个</v>
          </cell>
          <cell r="H1394">
            <v>1</v>
          </cell>
          <cell r="I1394" t="str">
            <v>综合起动器</v>
          </cell>
          <cell r="J1394" t="str">
            <v>21年</v>
          </cell>
          <cell r="K1394" t="str">
            <v>1997-11-14</v>
          </cell>
          <cell r="L1394">
            <v>4500</v>
          </cell>
          <cell r="M1394">
            <v>2076.29</v>
          </cell>
          <cell r="N1394">
            <v>2423.71</v>
          </cell>
        </row>
        <row r="1395">
          <cell r="C1395" t="str">
            <v>46211649BA40049</v>
          </cell>
          <cell r="D1395" t="str">
            <v>127伏照明信号综合装置</v>
          </cell>
          <cell r="E1395" t="str">
            <v>ZXZ8-4-II</v>
          </cell>
        </row>
        <row r="1395">
          <cell r="G1395" t="str">
            <v>个</v>
          </cell>
          <cell r="H1395">
            <v>1</v>
          </cell>
          <cell r="I1395" t="str">
            <v>综合起动器</v>
          </cell>
          <cell r="J1395" t="str">
            <v>21年</v>
          </cell>
          <cell r="K1395" t="str">
            <v>1997-11-15</v>
          </cell>
          <cell r="L1395">
            <v>4500</v>
          </cell>
          <cell r="M1395">
            <v>2092.83</v>
          </cell>
          <cell r="N1395">
            <v>2407.17</v>
          </cell>
        </row>
        <row r="1396">
          <cell r="C1396" t="str">
            <v>46211649BA40052</v>
          </cell>
          <cell r="D1396" t="str">
            <v>127伏照明信号综合装置</v>
          </cell>
          <cell r="E1396" t="str">
            <v>ZXZ8-4-II</v>
          </cell>
        </row>
        <row r="1396">
          <cell r="G1396" t="str">
            <v>个</v>
          </cell>
          <cell r="H1396">
            <v>1</v>
          </cell>
          <cell r="I1396" t="str">
            <v>综合起动器</v>
          </cell>
          <cell r="J1396" t="str">
            <v>21年</v>
          </cell>
          <cell r="K1396" t="str">
            <v>1997-11-18</v>
          </cell>
          <cell r="L1396">
            <v>4500</v>
          </cell>
          <cell r="M1396">
            <v>2076.29</v>
          </cell>
          <cell r="N1396">
            <v>2423.71</v>
          </cell>
        </row>
        <row r="1397">
          <cell r="C1397" t="str">
            <v>46211649BA40054</v>
          </cell>
          <cell r="D1397" t="str">
            <v>127伏照明信号综合装置</v>
          </cell>
          <cell r="E1397" t="str">
            <v>ZXZ8-4-II</v>
          </cell>
        </row>
        <row r="1397">
          <cell r="G1397" t="str">
            <v>个</v>
          </cell>
          <cell r="H1397">
            <v>1</v>
          </cell>
          <cell r="I1397" t="str">
            <v>综合起动器</v>
          </cell>
          <cell r="J1397" t="str">
            <v>21年</v>
          </cell>
          <cell r="K1397" t="str">
            <v>1997-11-19</v>
          </cell>
          <cell r="L1397">
            <v>4500</v>
          </cell>
          <cell r="M1397">
            <v>2076.29</v>
          </cell>
          <cell r="N1397">
            <v>2423.71</v>
          </cell>
        </row>
        <row r="1398">
          <cell r="C1398" t="str">
            <v>46211649BA40055</v>
          </cell>
          <cell r="D1398" t="str">
            <v>127伏照明信号综合装置</v>
          </cell>
          <cell r="E1398" t="str">
            <v>ZXZ8-4-II</v>
          </cell>
        </row>
        <row r="1398">
          <cell r="G1398" t="str">
            <v>个</v>
          </cell>
          <cell r="H1398">
            <v>1</v>
          </cell>
          <cell r="I1398" t="str">
            <v>综合起动器</v>
          </cell>
          <cell r="J1398" t="str">
            <v>21年</v>
          </cell>
          <cell r="K1398" t="str">
            <v>1997-11-20</v>
          </cell>
          <cell r="L1398">
            <v>4500</v>
          </cell>
          <cell r="M1398">
            <v>2076.29</v>
          </cell>
          <cell r="N1398">
            <v>2423.71</v>
          </cell>
        </row>
        <row r="1399">
          <cell r="C1399" t="str">
            <v>46211649BA40056</v>
          </cell>
          <cell r="D1399" t="str">
            <v>127伏照明信号综合装置</v>
          </cell>
          <cell r="E1399" t="str">
            <v>ZXZ8-4-II</v>
          </cell>
        </row>
        <row r="1399">
          <cell r="G1399" t="str">
            <v>个</v>
          </cell>
          <cell r="H1399">
            <v>1</v>
          </cell>
          <cell r="I1399" t="str">
            <v>综合起动器</v>
          </cell>
          <cell r="J1399" t="str">
            <v>21年</v>
          </cell>
          <cell r="K1399" t="str">
            <v>1997-11-21</v>
          </cell>
          <cell r="L1399">
            <v>4500</v>
          </cell>
          <cell r="M1399">
            <v>2076.29</v>
          </cell>
          <cell r="N1399">
            <v>2423.71</v>
          </cell>
        </row>
        <row r="1400">
          <cell r="C1400" t="str">
            <v>46211649BA40057</v>
          </cell>
          <cell r="D1400" t="str">
            <v>127伏照明信号综合装置</v>
          </cell>
          <cell r="E1400" t="str">
            <v>ZXZ8-4-II</v>
          </cell>
        </row>
        <row r="1400">
          <cell r="G1400" t="str">
            <v>个</v>
          </cell>
          <cell r="H1400">
            <v>1</v>
          </cell>
          <cell r="I1400" t="str">
            <v>综合起动器</v>
          </cell>
          <cell r="J1400" t="str">
            <v>21年</v>
          </cell>
          <cell r="K1400" t="str">
            <v>1997-11-22</v>
          </cell>
          <cell r="L1400">
            <v>4500</v>
          </cell>
          <cell r="M1400">
            <v>2076.29</v>
          </cell>
          <cell r="N1400">
            <v>2423.71</v>
          </cell>
        </row>
        <row r="1401">
          <cell r="C1401" t="str">
            <v>46211649BA60005</v>
          </cell>
          <cell r="D1401" t="str">
            <v>127伏信号照明装置</v>
          </cell>
          <cell r="E1401" t="str">
            <v>ZXZ8-4-X</v>
          </cell>
        </row>
        <row r="1401">
          <cell r="G1401" t="str">
            <v>个</v>
          </cell>
          <cell r="H1401">
            <v>1</v>
          </cell>
          <cell r="I1401" t="str">
            <v>综合起动器</v>
          </cell>
          <cell r="J1401" t="str">
            <v>21年</v>
          </cell>
          <cell r="K1401" t="str">
            <v>1997-11-24</v>
          </cell>
          <cell r="L1401">
            <v>5500</v>
          </cell>
          <cell r="M1401">
            <v>2590.84</v>
          </cell>
          <cell r="N1401">
            <v>2909.16</v>
          </cell>
        </row>
        <row r="1402">
          <cell r="C1402" t="str">
            <v>46211649BA60010</v>
          </cell>
          <cell r="D1402" t="str">
            <v>127伏信号照明装置</v>
          </cell>
          <cell r="E1402" t="str">
            <v>ZXZ8-4-X</v>
          </cell>
        </row>
        <row r="1402">
          <cell r="G1402" t="str">
            <v>个</v>
          </cell>
          <cell r="H1402">
            <v>1</v>
          </cell>
          <cell r="I1402" t="str">
            <v>综合起动器</v>
          </cell>
          <cell r="J1402" t="str">
            <v>21年</v>
          </cell>
          <cell r="K1402" t="str">
            <v>1997-11-25</v>
          </cell>
          <cell r="L1402">
            <v>5500</v>
          </cell>
          <cell r="M1402">
            <v>2590.84</v>
          </cell>
          <cell r="N1402">
            <v>2909.16</v>
          </cell>
        </row>
        <row r="1403">
          <cell r="C1403" t="str">
            <v>46211649BA60004</v>
          </cell>
          <cell r="D1403" t="str">
            <v>127伏信号照明装置</v>
          </cell>
          <cell r="E1403" t="str">
            <v>ZXZ8-4-X</v>
          </cell>
        </row>
        <row r="1403">
          <cell r="G1403" t="str">
            <v>个</v>
          </cell>
          <cell r="H1403">
            <v>1</v>
          </cell>
          <cell r="I1403" t="str">
            <v>综合起动器</v>
          </cell>
          <cell r="J1403" t="str">
            <v>21年</v>
          </cell>
          <cell r="K1403" t="str">
            <v>1997-11-26</v>
          </cell>
          <cell r="L1403">
            <v>5500</v>
          </cell>
          <cell r="M1403">
            <v>2590.84</v>
          </cell>
          <cell r="N1403">
            <v>2909.16</v>
          </cell>
        </row>
        <row r="1404">
          <cell r="C1404" t="str">
            <v>46211649BA60006</v>
          </cell>
          <cell r="D1404" t="str">
            <v>127伏信号照明装置</v>
          </cell>
          <cell r="E1404" t="str">
            <v>ZXZ8-4-X</v>
          </cell>
        </row>
        <row r="1404">
          <cell r="G1404" t="str">
            <v>个</v>
          </cell>
          <cell r="H1404">
            <v>1</v>
          </cell>
          <cell r="I1404" t="str">
            <v>综合起动器</v>
          </cell>
          <cell r="J1404" t="str">
            <v>21年</v>
          </cell>
          <cell r="K1404" t="str">
            <v>1997-11-27</v>
          </cell>
          <cell r="L1404">
            <v>5500</v>
          </cell>
          <cell r="M1404">
            <v>2590.84</v>
          </cell>
          <cell r="N1404">
            <v>2909.16</v>
          </cell>
        </row>
        <row r="1405">
          <cell r="C1405" t="str">
            <v>46211649B250013</v>
          </cell>
          <cell r="D1405" t="str">
            <v>煤电钻综合保护装置</v>
          </cell>
          <cell r="E1405" t="str">
            <v>BZZ-4</v>
          </cell>
        </row>
        <row r="1405">
          <cell r="G1405" t="str">
            <v>个</v>
          </cell>
          <cell r="H1405">
            <v>1</v>
          </cell>
          <cell r="I1405" t="str">
            <v>综合起动器</v>
          </cell>
          <cell r="J1405" t="str">
            <v>21年</v>
          </cell>
          <cell r="K1405" t="str">
            <v>1998-07-25</v>
          </cell>
          <cell r="L1405">
            <v>3700</v>
          </cell>
          <cell r="M1405">
            <v>1766.52</v>
          </cell>
          <cell r="N1405">
            <v>1933.48</v>
          </cell>
        </row>
        <row r="1406">
          <cell r="C1406" t="str">
            <v>46211649B230018</v>
          </cell>
          <cell r="D1406" t="str">
            <v>照明信号综合保护装置</v>
          </cell>
          <cell r="E1406" t="str">
            <v>BZX-4</v>
          </cell>
        </row>
        <row r="1406">
          <cell r="G1406" t="str">
            <v>个</v>
          </cell>
          <cell r="H1406">
            <v>1</v>
          </cell>
          <cell r="I1406" t="str">
            <v>综合起动器</v>
          </cell>
          <cell r="J1406" t="str">
            <v>21年</v>
          </cell>
          <cell r="K1406" t="str">
            <v>1996-04-06</v>
          </cell>
          <cell r="L1406">
            <v>4200</v>
          </cell>
          <cell r="M1406">
            <v>2316.3</v>
          </cell>
          <cell r="N1406">
            <v>1883.7</v>
          </cell>
        </row>
        <row r="1407">
          <cell r="C1407" t="str">
            <v>46211649B230015</v>
          </cell>
          <cell r="D1407" t="str">
            <v>照明信号综合保护装置</v>
          </cell>
          <cell r="E1407" t="str">
            <v>BZX-4</v>
          </cell>
        </row>
        <row r="1407">
          <cell r="G1407" t="str">
            <v>个</v>
          </cell>
          <cell r="H1407">
            <v>1</v>
          </cell>
          <cell r="I1407" t="str">
            <v>综合起动器</v>
          </cell>
          <cell r="J1407" t="str">
            <v>21年</v>
          </cell>
          <cell r="K1407" t="str">
            <v>2002-01-02</v>
          </cell>
          <cell r="L1407">
            <v>4200</v>
          </cell>
          <cell r="M1407">
            <v>1029.72</v>
          </cell>
          <cell r="N1407">
            <v>3170.28</v>
          </cell>
        </row>
        <row r="1408">
          <cell r="C1408" t="str">
            <v>46211649B230020</v>
          </cell>
          <cell r="D1408" t="str">
            <v>照明信号综合保护装置</v>
          </cell>
          <cell r="E1408" t="str">
            <v>BZX-4</v>
          </cell>
        </row>
        <row r="1408">
          <cell r="G1408" t="str">
            <v>个</v>
          </cell>
          <cell r="H1408">
            <v>1</v>
          </cell>
          <cell r="I1408" t="str">
            <v>综合起动器</v>
          </cell>
          <cell r="J1408" t="str">
            <v>21年</v>
          </cell>
          <cell r="K1408" t="str">
            <v>1998-07-21</v>
          </cell>
          <cell r="L1408">
            <v>4200</v>
          </cell>
          <cell r="M1408">
            <v>1801.8</v>
          </cell>
          <cell r="N1408">
            <v>2398.2</v>
          </cell>
        </row>
        <row r="1409">
          <cell r="C1409" t="str">
            <v>46211649B230016</v>
          </cell>
          <cell r="D1409" t="str">
            <v>照明信号综合保护装置</v>
          </cell>
          <cell r="E1409" t="str">
            <v>BZX-4</v>
          </cell>
        </row>
        <row r="1409">
          <cell r="G1409" t="str">
            <v>个</v>
          </cell>
          <cell r="H1409">
            <v>1</v>
          </cell>
          <cell r="I1409" t="str">
            <v>综合起动器</v>
          </cell>
          <cell r="J1409" t="str">
            <v>21年</v>
          </cell>
          <cell r="K1409" t="str">
            <v>1997-06-30</v>
          </cell>
          <cell r="L1409">
            <v>4200</v>
          </cell>
          <cell r="M1409">
            <v>2041.95</v>
          </cell>
          <cell r="N1409">
            <v>2158.05</v>
          </cell>
        </row>
        <row r="1410">
          <cell r="C1410" t="str">
            <v>46211649B250008</v>
          </cell>
          <cell r="D1410" t="str">
            <v>煤电钻综合保护装置</v>
          </cell>
          <cell r="E1410" t="str">
            <v>BZZ-4</v>
          </cell>
        </row>
        <row r="1410">
          <cell r="G1410" t="str">
            <v>个</v>
          </cell>
          <cell r="H1410">
            <v>1</v>
          </cell>
          <cell r="I1410" t="str">
            <v>综合起动器</v>
          </cell>
          <cell r="J1410" t="str">
            <v>21年</v>
          </cell>
          <cell r="K1410" t="str">
            <v>2002-01-03</v>
          </cell>
          <cell r="L1410">
            <v>3700</v>
          </cell>
          <cell r="M1410">
            <v>969.52</v>
          </cell>
          <cell r="N1410">
            <v>2730.48</v>
          </cell>
        </row>
        <row r="1411">
          <cell r="C1411" t="str">
            <v>46211649B250008</v>
          </cell>
          <cell r="D1411" t="str">
            <v>隔爆型煤电综合保护装置</v>
          </cell>
          <cell r="E1411" t="str">
            <v>BZZ-2.5</v>
          </cell>
        </row>
        <row r="1411">
          <cell r="G1411" t="str">
            <v>个</v>
          </cell>
          <cell r="H1411">
            <v>1</v>
          </cell>
          <cell r="I1411" t="str">
            <v>综合起动器</v>
          </cell>
          <cell r="J1411" t="str">
            <v>21年</v>
          </cell>
          <cell r="K1411" t="str">
            <v>2002-01-03</v>
          </cell>
          <cell r="L1411">
            <v>2200</v>
          </cell>
          <cell r="M1411">
            <v>539.36</v>
          </cell>
          <cell r="N1411">
            <v>1660.64</v>
          </cell>
        </row>
        <row r="1412">
          <cell r="C1412" t="str">
            <v>46211649B250014</v>
          </cell>
          <cell r="D1412" t="str">
            <v>煤电钻综合保护装置</v>
          </cell>
          <cell r="E1412" t="str">
            <v>BZZ-4</v>
          </cell>
        </row>
        <row r="1412">
          <cell r="G1412" t="str">
            <v>个</v>
          </cell>
          <cell r="H1412">
            <v>1</v>
          </cell>
          <cell r="I1412" t="str">
            <v>综合起动器</v>
          </cell>
          <cell r="J1412" t="str">
            <v>21年</v>
          </cell>
          <cell r="K1412" t="str">
            <v>2002-01-03</v>
          </cell>
          <cell r="L1412">
            <v>3700</v>
          </cell>
          <cell r="M1412">
            <v>969.52</v>
          </cell>
          <cell r="N1412">
            <v>2730.48</v>
          </cell>
        </row>
        <row r="1413">
          <cell r="C1413" t="str">
            <v>46215209B030008</v>
          </cell>
          <cell r="D1413" t="str">
            <v>电源继电器箱</v>
          </cell>
          <cell r="E1413" t="str">
            <v>KF1006A</v>
          </cell>
        </row>
        <row r="1413">
          <cell r="G1413" t="str">
            <v>个</v>
          </cell>
          <cell r="H1413">
            <v>1</v>
          </cell>
          <cell r="I1413" t="str">
            <v>其他电继电器</v>
          </cell>
          <cell r="J1413" t="str">
            <v>21年</v>
          </cell>
          <cell r="K1413" t="str">
            <v>2002-01-01</v>
          </cell>
          <cell r="L1413">
            <v>100</v>
          </cell>
          <cell r="M1413">
            <v>100</v>
          </cell>
          <cell r="N1413">
            <v>0</v>
          </cell>
        </row>
        <row r="1414">
          <cell r="C1414" t="str">
            <v>46215209B030009</v>
          </cell>
          <cell r="D1414" t="str">
            <v>电源继电器箱</v>
          </cell>
          <cell r="E1414" t="str">
            <v>KF1006A</v>
          </cell>
        </row>
        <row r="1414">
          <cell r="G1414" t="str">
            <v>个</v>
          </cell>
          <cell r="H1414">
            <v>1</v>
          </cell>
          <cell r="I1414" t="str">
            <v>其他电继电器</v>
          </cell>
          <cell r="J1414" t="str">
            <v>21年</v>
          </cell>
          <cell r="K1414" t="str">
            <v>2002-01-01</v>
          </cell>
          <cell r="L1414">
            <v>100</v>
          </cell>
          <cell r="M1414">
            <v>100</v>
          </cell>
          <cell r="N1414">
            <v>0</v>
          </cell>
        </row>
        <row r="1415">
          <cell r="C1415" t="str">
            <v>48262000B110001</v>
          </cell>
          <cell r="D1415" t="str">
            <v>磨擦加减试验台</v>
          </cell>
          <cell r="E1415" t="str">
            <v>ML TS-6000</v>
          </cell>
        </row>
        <row r="1415">
          <cell r="G1415" t="str">
            <v>个</v>
          </cell>
          <cell r="H1415">
            <v>1</v>
          </cell>
          <cell r="I1415" t="str">
            <v>其他室验室电工仪器及指针式电表</v>
          </cell>
          <cell r="J1415" t="str">
            <v>10年</v>
          </cell>
          <cell r="K1415" t="str">
            <v>2002-01-02</v>
          </cell>
          <cell r="L1415">
            <v>782000</v>
          </cell>
          <cell r="M1415">
            <v>379874.68</v>
          </cell>
          <cell r="N1415">
            <v>402125.32</v>
          </cell>
        </row>
        <row r="1416">
          <cell r="C1416" t="str">
            <v>44211606B830191</v>
          </cell>
          <cell r="D1416" t="str">
            <v>矿用隔爆可逆磁力启动器</v>
          </cell>
          <cell r="E1416" t="str">
            <v>QC83-80NZ</v>
          </cell>
        </row>
        <row r="1416">
          <cell r="G1416" t="str">
            <v>个</v>
          </cell>
          <cell r="H1416">
            <v>1</v>
          </cell>
          <cell r="I1416" t="str">
            <v>磁力起动器</v>
          </cell>
          <cell r="J1416" t="str">
            <v>21年</v>
          </cell>
          <cell r="K1416" t="str">
            <v>2006-06-30</v>
          </cell>
          <cell r="L1416">
            <v>2872.75</v>
          </cell>
          <cell r="M1416">
            <v>65.52</v>
          </cell>
          <cell r="N1416">
            <v>2807.23</v>
          </cell>
        </row>
        <row r="1417">
          <cell r="C1417" t="str">
            <v>49114011B210001</v>
          </cell>
          <cell r="D1417" t="str">
            <v>轻型货车</v>
          </cell>
          <cell r="E1417" t="str">
            <v/>
          </cell>
        </row>
        <row r="1417">
          <cell r="G1417" t="str">
            <v>个</v>
          </cell>
          <cell r="H1417">
            <v>1</v>
          </cell>
          <cell r="I1417" t="str">
            <v>轻型载货汽车</v>
          </cell>
          <cell r="J1417" t="str">
            <v>10年</v>
          </cell>
          <cell r="K1417" t="str">
            <v>2002-01-01</v>
          </cell>
          <cell r="L1417">
            <v>103600</v>
          </cell>
          <cell r="M1417">
            <v>49941.56</v>
          </cell>
          <cell r="N1417">
            <v>53658.44</v>
          </cell>
        </row>
        <row r="1418">
          <cell r="C1418" t="str">
            <v>49114011B220001</v>
          </cell>
          <cell r="D1418" t="str">
            <v>轻型货车</v>
          </cell>
          <cell r="E1418" t="str">
            <v/>
          </cell>
        </row>
        <row r="1418">
          <cell r="G1418" t="str">
            <v>个</v>
          </cell>
          <cell r="H1418">
            <v>1</v>
          </cell>
          <cell r="I1418" t="str">
            <v>轻型载货汽车</v>
          </cell>
          <cell r="J1418" t="str">
            <v>10年</v>
          </cell>
          <cell r="K1418" t="str">
            <v>2002-01-01</v>
          </cell>
          <cell r="L1418">
            <v>103600</v>
          </cell>
          <cell r="M1418">
            <v>49941.56</v>
          </cell>
          <cell r="N1418">
            <v>53658.44</v>
          </cell>
        </row>
        <row r="1419">
          <cell r="C1419" t="str">
            <v>49114011B110006</v>
          </cell>
          <cell r="D1419" t="str">
            <v>轻型货车</v>
          </cell>
          <cell r="E1419" t="str">
            <v>NKR55LLW</v>
          </cell>
        </row>
        <row r="1419">
          <cell r="G1419" t="str">
            <v>个</v>
          </cell>
          <cell r="H1419">
            <v>1</v>
          </cell>
          <cell r="I1419" t="str">
            <v>轻型载货汽车</v>
          </cell>
          <cell r="J1419" t="str">
            <v>10年</v>
          </cell>
          <cell r="K1419" t="str">
            <v>2002-01-01</v>
          </cell>
          <cell r="L1419">
            <v>134000</v>
          </cell>
          <cell r="M1419">
            <v>64596.4</v>
          </cell>
          <cell r="N1419">
            <v>69403.6</v>
          </cell>
        </row>
        <row r="1420">
          <cell r="C1420" t="str">
            <v>49114011B110004</v>
          </cell>
          <cell r="D1420" t="str">
            <v>轻型货车</v>
          </cell>
          <cell r="E1420" t="str">
            <v>NKR55LLW</v>
          </cell>
        </row>
        <row r="1420">
          <cell r="G1420" t="str">
            <v>个</v>
          </cell>
          <cell r="H1420">
            <v>1</v>
          </cell>
          <cell r="I1420" t="str">
            <v>轻型载货汽车</v>
          </cell>
          <cell r="J1420" t="str">
            <v>10年</v>
          </cell>
          <cell r="K1420" t="str">
            <v>2002-01-01</v>
          </cell>
          <cell r="L1420">
            <v>103600</v>
          </cell>
          <cell r="M1420">
            <v>49941.56</v>
          </cell>
          <cell r="N1420">
            <v>53658.44</v>
          </cell>
        </row>
        <row r="1421">
          <cell r="C1421" t="str">
            <v>49114011B060008</v>
          </cell>
          <cell r="D1421" t="str">
            <v>轻型货车</v>
          </cell>
          <cell r="E1421" t="str">
            <v>NHR</v>
          </cell>
        </row>
        <row r="1421">
          <cell r="G1421" t="str">
            <v>个</v>
          </cell>
          <cell r="H1421">
            <v>1</v>
          </cell>
          <cell r="I1421" t="str">
            <v>轻型载货汽车</v>
          </cell>
          <cell r="J1421" t="str">
            <v>10年</v>
          </cell>
          <cell r="K1421" t="str">
            <v>2002-01-01</v>
          </cell>
          <cell r="L1421">
            <v>94900</v>
          </cell>
          <cell r="M1421">
            <v>45747.76</v>
          </cell>
          <cell r="N1421">
            <v>49152.24</v>
          </cell>
        </row>
        <row r="1422">
          <cell r="C1422" t="str">
            <v>49114011B060005</v>
          </cell>
          <cell r="D1422" t="str">
            <v>轻型货车</v>
          </cell>
          <cell r="E1422" t="str">
            <v>NHR</v>
          </cell>
        </row>
        <row r="1422">
          <cell r="G1422" t="str">
            <v>个</v>
          </cell>
          <cell r="H1422">
            <v>1</v>
          </cell>
          <cell r="I1422" t="str">
            <v>轻型载货汽车</v>
          </cell>
          <cell r="J1422" t="str">
            <v>10年</v>
          </cell>
          <cell r="K1422" t="str">
            <v>2002-01-01</v>
          </cell>
          <cell r="L1422">
            <v>94900</v>
          </cell>
          <cell r="M1422">
            <v>45747.76</v>
          </cell>
          <cell r="N1422">
            <v>49152.24</v>
          </cell>
        </row>
        <row r="1423">
          <cell r="C1423" t="str">
            <v>49114011B060006</v>
          </cell>
          <cell r="D1423" t="str">
            <v>轻型货车</v>
          </cell>
          <cell r="E1423" t="str">
            <v>NHR</v>
          </cell>
        </row>
        <row r="1423">
          <cell r="G1423" t="str">
            <v>个</v>
          </cell>
          <cell r="H1423">
            <v>1</v>
          </cell>
          <cell r="I1423" t="str">
            <v>轻型载货汽车</v>
          </cell>
          <cell r="J1423" t="str">
            <v>10年</v>
          </cell>
          <cell r="K1423" t="str">
            <v>2002-01-01</v>
          </cell>
          <cell r="L1423">
            <v>94900</v>
          </cell>
          <cell r="M1423">
            <v>45747.76</v>
          </cell>
          <cell r="N1423">
            <v>49152.24</v>
          </cell>
        </row>
        <row r="1424">
          <cell r="C1424" t="str">
            <v>49114011B060007</v>
          </cell>
          <cell r="D1424" t="str">
            <v>轻型货车</v>
          </cell>
          <cell r="E1424" t="str">
            <v>NHR</v>
          </cell>
        </row>
        <row r="1424">
          <cell r="G1424" t="str">
            <v>个</v>
          </cell>
          <cell r="H1424">
            <v>1</v>
          </cell>
          <cell r="I1424" t="str">
            <v>轻型载货汽车</v>
          </cell>
          <cell r="J1424" t="str">
            <v>10年</v>
          </cell>
          <cell r="K1424" t="str">
            <v>2002-01-01</v>
          </cell>
          <cell r="L1424">
            <v>94900</v>
          </cell>
          <cell r="M1424">
            <v>45747.76</v>
          </cell>
          <cell r="N1424">
            <v>49152.24</v>
          </cell>
        </row>
        <row r="1425">
          <cell r="C1425" t="str">
            <v>49114011B060010</v>
          </cell>
          <cell r="D1425" t="str">
            <v>轻型货车</v>
          </cell>
          <cell r="E1425" t="str">
            <v>NHR</v>
          </cell>
        </row>
        <row r="1425">
          <cell r="G1425" t="str">
            <v>个</v>
          </cell>
          <cell r="H1425">
            <v>1</v>
          </cell>
          <cell r="I1425" t="str">
            <v>轻型载货汽车</v>
          </cell>
          <cell r="J1425" t="str">
            <v>10年</v>
          </cell>
          <cell r="K1425" t="str">
            <v>2002-01-01</v>
          </cell>
          <cell r="L1425">
            <v>94900</v>
          </cell>
          <cell r="M1425">
            <v>45747.76</v>
          </cell>
          <cell r="N1425">
            <v>49152.24</v>
          </cell>
        </row>
        <row r="1426">
          <cell r="C1426" t="str">
            <v>49114011B040002</v>
          </cell>
          <cell r="D1426" t="str">
            <v>轻型货车</v>
          </cell>
          <cell r="E1426" t="str">
            <v>HKR</v>
          </cell>
        </row>
        <row r="1426">
          <cell r="G1426" t="str">
            <v>个</v>
          </cell>
          <cell r="H1426">
            <v>1</v>
          </cell>
          <cell r="I1426" t="str">
            <v>轻型载货汽车</v>
          </cell>
          <cell r="J1426" t="str">
            <v>10年</v>
          </cell>
          <cell r="K1426" t="str">
            <v>2002-01-01</v>
          </cell>
          <cell r="L1426">
            <v>94900</v>
          </cell>
          <cell r="M1426">
            <v>45747.76</v>
          </cell>
          <cell r="N1426">
            <v>49152.24</v>
          </cell>
        </row>
        <row r="1427">
          <cell r="C1427" t="str">
            <v>49114011B060001</v>
          </cell>
          <cell r="D1427" t="str">
            <v>轻型货车</v>
          </cell>
          <cell r="E1427" t="str">
            <v>NHR</v>
          </cell>
        </row>
        <row r="1427">
          <cell r="G1427" t="str">
            <v>个</v>
          </cell>
          <cell r="H1427">
            <v>1</v>
          </cell>
          <cell r="I1427" t="str">
            <v>轻型载货汽车</v>
          </cell>
          <cell r="J1427" t="str">
            <v>10年</v>
          </cell>
          <cell r="K1427" t="str">
            <v>2002-01-01</v>
          </cell>
          <cell r="L1427">
            <v>94900</v>
          </cell>
          <cell r="M1427">
            <v>45747.76</v>
          </cell>
          <cell r="N1427">
            <v>49152.24</v>
          </cell>
        </row>
        <row r="1428">
          <cell r="C1428" t="str">
            <v>49114011B060002</v>
          </cell>
          <cell r="D1428" t="str">
            <v>轻型货车</v>
          </cell>
          <cell r="E1428" t="str">
            <v>NHR</v>
          </cell>
        </row>
        <row r="1428">
          <cell r="G1428" t="str">
            <v>个</v>
          </cell>
          <cell r="H1428">
            <v>1</v>
          </cell>
          <cell r="I1428" t="str">
            <v>轻型载货汽车</v>
          </cell>
          <cell r="J1428" t="str">
            <v>10年</v>
          </cell>
          <cell r="K1428" t="str">
            <v>2002-01-01</v>
          </cell>
          <cell r="L1428">
            <v>94900</v>
          </cell>
          <cell r="M1428">
            <v>45747.76</v>
          </cell>
          <cell r="N1428">
            <v>49152.24</v>
          </cell>
        </row>
        <row r="1429">
          <cell r="C1429" t="str">
            <v>49114011B060003</v>
          </cell>
          <cell r="D1429" t="str">
            <v>轻型货车</v>
          </cell>
          <cell r="E1429" t="str">
            <v>NHR</v>
          </cell>
        </row>
        <row r="1429">
          <cell r="G1429" t="str">
            <v>个</v>
          </cell>
          <cell r="H1429">
            <v>1</v>
          </cell>
          <cell r="I1429" t="str">
            <v>轻型载货汽车</v>
          </cell>
          <cell r="J1429" t="str">
            <v>10年</v>
          </cell>
          <cell r="K1429" t="str">
            <v>2002-01-01</v>
          </cell>
          <cell r="L1429">
            <v>94900</v>
          </cell>
          <cell r="M1429">
            <v>45747.76</v>
          </cell>
          <cell r="N1429">
            <v>49152.24</v>
          </cell>
        </row>
        <row r="1430">
          <cell r="C1430" t="str">
            <v>49114011B060004</v>
          </cell>
          <cell r="D1430" t="str">
            <v>轻型货车</v>
          </cell>
          <cell r="E1430" t="str">
            <v>NHR</v>
          </cell>
        </row>
        <row r="1430">
          <cell r="G1430" t="str">
            <v>个</v>
          </cell>
          <cell r="H1430">
            <v>1</v>
          </cell>
          <cell r="I1430" t="str">
            <v>轻型载货汽车</v>
          </cell>
          <cell r="J1430" t="str">
            <v>10年</v>
          </cell>
          <cell r="K1430" t="str">
            <v>2002-01-01</v>
          </cell>
          <cell r="L1430">
            <v>94900</v>
          </cell>
          <cell r="M1430">
            <v>45747.76</v>
          </cell>
          <cell r="N1430">
            <v>49152.24</v>
          </cell>
        </row>
        <row r="1431">
          <cell r="C1431" t="str">
            <v>49114011B060009</v>
          </cell>
          <cell r="D1431" t="str">
            <v>轻型货车</v>
          </cell>
          <cell r="E1431" t="str">
            <v>NHR</v>
          </cell>
        </row>
        <row r="1431">
          <cell r="G1431" t="str">
            <v>个</v>
          </cell>
          <cell r="H1431">
            <v>1</v>
          </cell>
          <cell r="I1431" t="str">
            <v>轻型载货汽车</v>
          </cell>
          <cell r="J1431" t="str">
            <v>10年</v>
          </cell>
          <cell r="K1431" t="str">
            <v>2002-01-02</v>
          </cell>
          <cell r="L1431">
            <v>94900</v>
          </cell>
          <cell r="M1431">
            <v>45747.76</v>
          </cell>
          <cell r="N1431">
            <v>49152.24</v>
          </cell>
        </row>
        <row r="1432">
          <cell r="C1432" t="str">
            <v>49114011B130006</v>
          </cell>
          <cell r="D1432" t="str">
            <v>皮卡车</v>
          </cell>
          <cell r="E1432" t="str">
            <v/>
          </cell>
        </row>
        <row r="1432">
          <cell r="G1432" t="str">
            <v>个</v>
          </cell>
          <cell r="H1432">
            <v>1</v>
          </cell>
          <cell r="I1432" t="str">
            <v>轻型载货汽车</v>
          </cell>
          <cell r="J1432" t="str">
            <v>10年</v>
          </cell>
          <cell r="K1432" t="str">
            <v>2001-02-28</v>
          </cell>
          <cell r="L1432">
            <v>134000</v>
          </cell>
          <cell r="M1432">
            <v>75663.25</v>
          </cell>
          <cell r="N1432">
            <v>58336.75</v>
          </cell>
        </row>
        <row r="1433">
          <cell r="D1433" t="str">
            <v>轻型货车</v>
          </cell>
        </row>
        <row r="1433">
          <cell r="G1433" t="str">
            <v>个</v>
          </cell>
          <cell r="H1433">
            <v>1</v>
          </cell>
          <cell r="I1433" t="str">
            <v>其他载客汽车</v>
          </cell>
          <cell r="J1433" t="str">
            <v>10年</v>
          </cell>
          <cell r="K1433" t="str">
            <v>2003-12-31</v>
          </cell>
          <cell r="L1433">
            <v>103600</v>
          </cell>
          <cell r="M1433">
            <v>30562.12</v>
          </cell>
          <cell r="N1433">
            <v>73037.88</v>
          </cell>
        </row>
        <row r="1434">
          <cell r="D1434" t="str">
            <v>轻型货车</v>
          </cell>
          <cell r="E1434" t="str">
            <v/>
          </cell>
        </row>
        <row r="1434">
          <cell r="G1434" t="str">
            <v>个</v>
          </cell>
          <cell r="H1434">
            <v>1</v>
          </cell>
          <cell r="I1434" t="str">
            <v>其他载客汽车</v>
          </cell>
          <cell r="J1434" t="str">
            <v>10年</v>
          </cell>
          <cell r="K1434" t="str">
            <v>2003-12-31</v>
          </cell>
          <cell r="L1434">
            <v>103600</v>
          </cell>
          <cell r="M1434">
            <v>30562.12</v>
          </cell>
          <cell r="N1434">
            <v>73037.88</v>
          </cell>
        </row>
        <row r="1435">
          <cell r="D1435" t="str">
            <v>轻型货车</v>
          </cell>
          <cell r="E1435" t="str">
            <v/>
          </cell>
        </row>
        <row r="1435">
          <cell r="G1435" t="str">
            <v>个</v>
          </cell>
          <cell r="H1435">
            <v>1</v>
          </cell>
          <cell r="I1435" t="str">
            <v>其他载客汽车</v>
          </cell>
          <cell r="J1435" t="str">
            <v>10年</v>
          </cell>
          <cell r="K1435" t="str">
            <v>2003-12-31</v>
          </cell>
          <cell r="L1435">
            <v>103600</v>
          </cell>
          <cell r="M1435">
            <v>30562.12</v>
          </cell>
          <cell r="N1435">
            <v>73037.88</v>
          </cell>
        </row>
        <row r="1436">
          <cell r="D1436" t="str">
            <v>轻型货车</v>
          </cell>
          <cell r="E1436" t="str">
            <v/>
          </cell>
        </row>
        <row r="1436">
          <cell r="G1436" t="str">
            <v>个</v>
          </cell>
          <cell r="H1436">
            <v>1</v>
          </cell>
          <cell r="I1436" t="str">
            <v>其他载客汽车</v>
          </cell>
          <cell r="J1436" t="str">
            <v>10年</v>
          </cell>
          <cell r="K1436" t="str">
            <v>2003-12-31</v>
          </cell>
          <cell r="L1436">
            <v>103600</v>
          </cell>
          <cell r="M1436">
            <v>30562.12</v>
          </cell>
          <cell r="N1436">
            <v>73037.88</v>
          </cell>
        </row>
        <row r="1437">
          <cell r="C1437" t="str">
            <v>49114011B110012</v>
          </cell>
          <cell r="D1437" t="str">
            <v>轻型货车</v>
          </cell>
          <cell r="E1437" t="str">
            <v>NKR55LLCAJ</v>
          </cell>
        </row>
        <row r="1437">
          <cell r="G1437" t="str">
            <v>个</v>
          </cell>
          <cell r="H1437">
            <v>1</v>
          </cell>
          <cell r="I1437" t="str">
            <v>其他专用汽车</v>
          </cell>
          <cell r="J1437" t="str">
            <v>10年</v>
          </cell>
          <cell r="K1437" t="str">
            <v>2003-04-29</v>
          </cell>
          <cell r="L1437">
            <v>134000</v>
          </cell>
          <cell r="M1437">
            <v>47713.52</v>
          </cell>
          <cell r="N1437">
            <v>86286.48</v>
          </cell>
        </row>
        <row r="1438">
          <cell r="D1438" t="str">
            <v>货车</v>
          </cell>
          <cell r="E1438" t="str">
            <v>EQ1108G60D10</v>
          </cell>
        </row>
        <row r="1438">
          <cell r="G1438" t="str">
            <v>个</v>
          </cell>
          <cell r="H1438">
            <v>1</v>
          </cell>
          <cell r="I1438" t="str">
            <v>中型载货汽车</v>
          </cell>
          <cell r="J1438" t="str">
            <v>10年</v>
          </cell>
          <cell r="K1438" t="str">
            <v>1997-06-01</v>
          </cell>
          <cell r="L1438">
            <v>139700</v>
          </cell>
          <cell r="M1438">
            <v>132315.87</v>
          </cell>
          <cell r="N1438">
            <v>7384.13</v>
          </cell>
        </row>
        <row r="1439">
          <cell r="D1439" t="str">
            <v>半挂车</v>
          </cell>
          <cell r="E1439" t="str">
            <v>京工BJS9511TGJ</v>
          </cell>
        </row>
        <row r="1439">
          <cell r="G1439" t="str">
            <v>个</v>
          </cell>
          <cell r="H1439">
            <v>1</v>
          </cell>
          <cell r="I1439" t="str">
            <v>其他运矿车</v>
          </cell>
          <cell r="J1439" t="str">
            <v>6年</v>
          </cell>
          <cell r="K1439" t="str">
            <v>1996-03-01</v>
          </cell>
          <cell r="L1439">
            <v>464300</v>
          </cell>
          <cell r="M1439">
            <v>450371</v>
          </cell>
          <cell r="N1439">
            <v>13929</v>
          </cell>
        </row>
        <row r="1440">
          <cell r="D1440" t="str">
            <v>平板车</v>
          </cell>
          <cell r="E1440" t="str">
            <v>30T拖板</v>
          </cell>
        </row>
        <row r="1440">
          <cell r="G1440" t="str">
            <v>个</v>
          </cell>
          <cell r="H1440">
            <v>1</v>
          </cell>
          <cell r="I1440" t="str">
            <v>其他行业专用设备</v>
          </cell>
          <cell r="J1440" t="str">
            <v>12年</v>
          </cell>
          <cell r="K1440" t="str">
            <v>2002-09-01</v>
          </cell>
          <cell r="L1440">
            <v>102000</v>
          </cell>
          <cell r="M1440">
            <v>40112.16</v>
          </cell>
          <cell r="N1440">
            <v>61887.84</v>
          </cell>
        </row>
        <row r="1441">
          <cell r="C1441" t="str">
            <v>49119499B180007</v>
          </cell>
          <cell r="D1441" t="str">
            <v>轻型单排胶轮车</v>
          </cell>
          <cell r="E1441" t="str">
            <v>WQC2J</v>
          </cell>
        </row>
        <row r="1441">
          <cell r="G1441" t="str">
            <v>个</v>
          </cell>
          <cell r="H1441">
            <v>1</v>
          </cell>
          <cell r="I1441" t="str">
            <v>其他专用汽车</v>
          </cell>
          <cell r="J1441" t="str">
            <v>10年</v>
          </cell>
          <cell r="K1441" t="str">
            <v>2005-12-31</v>
          </cell>
          <cell r="L1441">
            <v>376730</v>
          </cell>
          <cell r="M1441">
            <v>108498.24</v>
          </cell>
          <cell r="N1441">
            <v>268231.76</v>
          </cell>
        </row>
        <row r="1442">
          <cell r="C1442" t="str">
            <v>49119499B180008</v>
          </cell>
          <cell r="D1442" t="str">
            <v>轻型单排胶轮车</v>
          </cell>
          <cell r="E1442" t="str">
            <v>WQC2J</v>
          </cell>
        </row>
        <row r="1442">
          <cell r="G1442" t="str">
            <v>个</v>
          </cell>
          <cell r="H1442">
            <v>1</v>
          </cell>
          <cell r="I1442" t="str">
            <v>其他专用汽车</v>
          </cell>
          <cell r="J1442" t="str">
            <v>10年</v>
          </cell>
          <cell r="K1442" t="str">
            <v>2005-12-31</v>
          </cell>
          <cell r="L1442">
            <v>376730</v>
          </cell>
          <cell r="M1442">
            <v>108498.24</v>
          </cell>
          <cell r="N1442">
            <v>268231.76</v>
          </cell>
        </row>
        <row r="1443">
          <cell r="C1443" t="str">
            <v>49119499B180009</v>
          </cell>
          <cell r="D1443" t="str">
            <v>轻型单排胶轮车</v>
          </cell>
          <cell r="E1443" t="str">
            <v>WQC2J</v>
          </cell>
        </row>
        <row r="1443">
          <cell r="G1443" t="str">
            <v>个</v>
          </cell>
          <cell r="H1443">
            <v>1</v>
          </cell>
          <cell r="I1443" t="str">
            <v>其他专用汽车</v>
          </cell>
          <cell r="J1443" t="str">
            <v>10年</v>
          </cell>
          <cell r="K1443" t="str">
            <v>2005-12-31</v>
          </cell>
          <cell r="L1443">
            <v>376730</v>
          </cell>
          <cell r="M1443">
            <v>93429.04</v>
          </cell>
          <cell r="N1443">
            <v>283300.96</v>
          </cell>
        </row>
        <row r="1444">
          <cell r="C1444" t="str">
            <v>49119499B180010</v>
          </cell>
          <cell r="D1444" t="str">
            <v>轻型单排胶轮车</v>
          </cell>
          <cell r="E1444" t="str">
            <v>WQC2J</v>
          </cell>
        </row>
        <row r="1444">
          <cell r="G1444" t="str">
            <v>个</v>
          </cell>
          <cell r="H1444">
            <v>1</v>
          </cell>
          <cell r="I1444" t="str">
            <v>其他专用汽车</v>
          </cell>
          <cell r="J1444" t="str">
            <v>10年</v>
          </cell>
          <cell r="K1444" t="str">
            <v>2005-12-31</v>
          </cell>
          <cell r="L1444">
            <v>376730</v>
          </cell>
          <cell r="M1444">
            <v>93429.04</v>
          </cell>
          <cell r="N1444">
            <v>283300.96</v>
          </cell>
        </row>
        <row r="1445">
          <cell r="C1445" t="str">
            <v>49119499B180011</v>
          </cell>
          <cell r="D1445" t="str">
            <v>轻型单排胶轮车</v>
          </cell>
          <cell r="E1445" t="str">
            <v>WQC2J</v>
          </cell>
        </row>
        <row r="1445">
          <cell r="G1445" t="str">
            <v>个</v>
          </cell>
          <cell r="H1445">
            <v>1</v>
          </cell>
          <cell r="I1445" t="str">
            <v>其他专用汽车</v>
          </cell>
          <cell r="J1445" t="str">
            <v>10年</v>
          </cell>
          <cell r="K1445" t="str">
            <v>2005-12-31</v>
          </cell>
          <cell r="L1445">
            <v>376730</v>
          </cell>
          <cell r="M1445">
            <v>93429.04</v>
          </cell>
          <cell r="N1445">
            <v>283300.96</v>
          </cell>
        </row>
        <row r="1446">
          <cell r="C1446" t="str">
            <v>49119499B180012</v>
          </cell>
          <cell r="D1446" t="str">
            <v>轻型单排胶轮车</v>
          </cell>
          <cell r="E1446" t="str">
            <v>WQC2J</v>
          </cell>
        </row>
        <row r="1446">
          <cell r="G1446" t="str">
            <v>个</v>
          </cell>
          <cell r="H1446">
            <v>1</v>
          </cell>
          <cell r="I1446" t="str">
            <v>其他专用汽车</v>
          </cell>
          <cell r="J1446" t="str">
            <v>10年</v>
          </cell>
          <cell r="K1446" t="str">
            <v>2005-12-31</v>
          </cell>
          <cell r="L1446">
            <v>376730</v>
          </cell>
          <cell r="M1446">
            <v>78359.84</v>
          </cell>
          <cell r="N1446">
            <v>298370.16</v>
          </cell>
        </row>
        <row r="1447">
          <cell r="C1447" t="str">
            <v>49119499B180013</v>
          </cell>
          <cell r="D1447" t="str">
            <v>轻型单排胶轮车</v>
          </cell>
          <cell r="E1447" t="str">
            <v>WQC2J</v>
          </cell>
        </row>
        <row r="1447">
          <cell r="G1447" t="str">
            <v>个</v>
          </cell>
          <cell r="H1447">
            <v>1</v>
          </cell>
          <cell r="I1447" t="str">
            <v>其他专用汽车</v>
          </cell>
          <cell r="J1447" t="str">
            <v>10年</v>
          </cell>
          <cell r="K1447" t="str">
            <v>2005-12-31</v>
          </cell>
          <cell r="L1447">
            <v>376730</v>
          </cell>
          <cell r="M1447">
            <v>78359.84</v>
          </cell>
          <cell r="N1447">
            <v>298370.16</v>
          </cell>
        </row>
        <row r="1448">
          <cell r="C1448" t="str">
            <v>49119499B180014</v>
          </cell>
          <cell r="D1448" t="str">
            <v>轻型单排胶轮车</v>
          </cell>
          <cell r="E1448" t="str">
            <v>WQC2J</v>
          </cell>
        </row>
        <row r="1448">
          <cell r="G1448" t="str">
            <v>个</v>
          </cell>
          <cell r="H1448">
            <v>1</v>
          </cell>
          <cell r="I1448" t="str">
            <v>其他专用汽车</v>
          </cell>
          <cell r="J1448" t="str">
            <v>10年</v>
          </cell>
          <cell r="K1448" t="str">
            <v>2005-12-31</v>
          </cell>
          <cell r="L1448">
            <v>376730</v>
          </cell>
          <cell r="M1448">
            <v>78359.84</v>
          </cell>
          <cell r="N1448">
            <v>298370.16</v>
          </cell>
        </row>
        <row r="1449">
          <cell r="C1449" t="str">
            <v>49119499B180015</v>
          </cell>
          <cell r="D1449" t="str">
            <v>轻型单排胶轮车</v>
          </cell>
          <cell r="E1449" t="str">
            <v>WQC2J</v>
          </cell>
        </row>
        <row r="1449">
          <cell r="G1449" t="str">
            <v>个</v>
          </cell>
          <cell r="H1449">
            <v>1</v>
          </cell>
          <cell r="I1449" t="str">
            <v>其他专用汽车</v>
          </cell>
          <cell r="J1449" t="str">
            <v>10年</v>
          </cell>
          <cell r="K1449" t="str">
            <v>2005-12-31</v>
          </cell>
          <cell r="L1449">
            <v>376730</v>
          </cell>
          <cell r="M1449">
            <v>78359.84</v>
          </cell>
          <cell r="N1449">
            <v>298370.16</v>
          </cell>
        </row>
        <row r="1450">
          <cell r="C1450" t="str">
            <v>49119499B180016</v>
          </cell>
          <cell r="D1450" t="str">
            <v>轻型单排胶轮车</v>
          </cell>
          <cell r="E1450" t="str">
            <v>WQC2J</v>
          </cell>
        </row>
        <row r="1450">
          <cell r="G1450" t="str">
            <v>个</v>
          </cell>
          <cell r="H1450">
            <v>1</v>
          </cell>
          <cell r="I1450" t="str">
            <v>其他专用汽车</v>
          </cell>
          <cell r="J1450" t="str">
            <v>10年</v>
          </cell>
          <cell r="K1450" t="str">
            <v>2005-12-31</v>
          </cell>
          <cell r="L1450">
            <v>376730</v>
          </cell>
          <cell r="M1450">
            <v>78359.84</v>
          </cell>
          <cell r="N1450">
            <v>298370.16</v>
          </cell>
        </row>
        <row r="1451">
          <cell r="C1451" t="str">
            <v>49119499B150001</v>
          </cell>
          <cell r="D1451" t="str">
            <v>轻型双排胶轮车</v>
          </cell>
          <cell r="E1451" t="str">
            <v>平头双排式4*2后双轮驱动</v>
          </cell>
        </row>
        <row r="1451">
          <cell r="G1451" t="str">
            <v>个</v>
          </cell>
          <cell r="H1451">
            <v>1</v>
          </cell>
          <cell r="I1451" t="str">
            <v>其他专用汽车</v>
          </cell>
          <cell r="J1451" t="str">
            <v>10年</v>
          </cell>
          <cell r="K1451" t="str">
            <v>2006-04-30</v>
          </cell>
          <cell r="L1451">
            <v>260000</v>
          </cell>
          <cell r="M1451">
            <v>93600</v>
          </cell>
          <cell r="N1451">
            <v>166400</v>
          </cell>
        </row>
        <row r="1452">
          <cell r="C1452" t="str">
            <v>49119499B150002</v>
          </cell>
          <cell r="D1452" t="str">
            <v>轻型双排胶轮车</v>
          </cell>
          <cell r="E1452" t="str">
            <v>平头双排式4*2后双轮驱动</v>
          </cell>
        </row>
        <row r="1452">
          <cell r="G1452" t="str">
            <v>个</v>
          </cell>
          <cell r="H1452">
            <v>1</v>
          </cell>
          <cell r="I1452" t="str">
            <v>其他专用汽车</v>
          </cell>
          <cell r="J1452" t="str">
            <v>10年</v>
          </cell>
          <cell r="K1452" t="str">
            <v>2006-04-30</v>
          </cell>
          <cell r="L1452">
            <v>260000</v>
          </cell>
          <cell r="M1452">
            <v>93600</v>
          </cell>
          <cell r="N1452">
            <v>166400</v>
          </cell>
        </row>
        <row r="1453">
          <cell r="C1453" t="str">
            <v>49119499B140001</v>
          </cell>
          <cell r="D1453" t="str">
            <v>轻单双排胶轮车</v>
          </cell>
          <cell r="E1453" t="str">
            <v>平板式4*3后双轮驱动WQC1.5</v>
          </cell>
        </row>
        <row r="1453">
          <cell r="G1453" t="str">
            <v>个</v>
          </cell>
          <cell r="H1453">
            <v>1</v>
          </cell>
          <cell r="I1453" t="str">
            <v>其他专用汽车</v>
          </cell>
          <cell r="J1453" t="str">
            <v>10年</v>
          </cell>
          <cell r="K1453" t="str">
            <v>2006-04-30</v>
          </cell>
          <cell r="L1453">
            <v>260000</v>
          </cell>
          <cell r="M1453">
            <v>93600</v>
          </cell>
          <cell r="N1453">
            <v>166400</v>
          </cell>
        </row>
        <row r="1454">
          <cell r="C1454" t="str">
            <v>49119499B140002</v>
          </cell>
          <cell r="D1454" t="str">
            <v>轻单双排胶轮车</v>
          </cell>
          <cell r="E1454" t="str">
            <v>平板式4*3后双轮驱动WQC1.5</v>
          </cell>
        </row>
        <row r="1454">
          <cell r="G1454" t="str">
            <v>个</v>
          </cell>
          <cell r="H1454">
            <v>1</v>
          </cell>
          <cell r="I1454" t="str">
            <v>其他专用汽车</v>
          </cell>
          <cell r="J1454" t="str">
            <v>10年</v>
          </cell>
          <cell r="K1454" t="str">
            <v>2006-04-30</v>
          </cell>
          <cell r="L1454">
            <v>260000</v>
          </cell>
          <cell r="M1454">
            <v>93600</v>
          </cell>
          <cell r="N1454">
            <v>166400</v>
          </cell>
        </row>
        <row r="1455">
          <cell r="C1455" t="str">
            <v>43552016A040002</v>
          </cell>
          <cell r="D1455" t="str">
            <v>刮板输送机</v>
          </cell>
          <cell r="E1455" t="str">
            <v>2*700KN</v>
          </cell>
        </row>
        <row r="1455">
          <cell r="G1455" t="str">
            <v>个</v>
          </cell>
          <cell r="H1455">
            <v>1</v>
          </cell>
          <cell r="I1455" t="str">
            <v>其他刮板输送机</v>
          </cell>
          <cell r="J1455">
            <v>5</v>
          </cell>
          <cell r="K1455" t="str">
            <v>2002-01-02</v>
          </cell>
          <cell r="L1455">
            <v>9755600</v>
          </cell>
          <cell r="M1455">
            <v>9462932</v>
          </cell>
          <cell r="N1455">
            <v>292668</v>
          </cell>
        </row>
        <row r="1456">
          <cell r="C1456" t="str">
            <v>43552015A030001</v>
          </cell>
          <cell r="D1456" t="str">
            <v>转载机</v>
          </cell>
          <cell r="E1456" t="str">
            <v>250KW</v>
          </cell>
        </row>
        <row r="1456">
          <cell r="G1456" t="str">
            <v>个</v>
          </cell>
          <cell r="H1456">
            <v>1</v>
          </cell>
          <cell r="I1456" t="str">
            <v>其他刮板输送机</v>
          </cell>
          <cell r="J1456">
            <v>5</v>
          </cell>
          <cell r="K1456" t="str">
            <v>2002-01-02</v>
          </cell>
          <cell r="L1456">
            <v>3892600</v>
          </cell>
          <cell r="M1456">
            <v>3775822</v>
          </cell>
          <cell r="N1456">
            <v>116778</v>
          </cell>
        </row>
        <row r="1457">
          <cell r="C1457" t="str">
            <v>43552015A050001</v>
          </cell>
          <cell r="D1457" t="str">
            <v>转载机</v>
          </cell>
          <cell r="E1457" t="str">
            <v>315KW</v>
          </cell>
        </row>
        <row r="1457">
          <cell r="G1457" t="str">
            <v>个</v>
          </cell>
          <cell r="H1457">
            <v>1</v>
          </cell>
          <cell r="I1457" t="str">
            <v>其他刮板输送机</v>
          </cell>
          <cell r="J1457">
            <v>5</v>
          </cell>
          <cell r="K1457" t="str">
            <v>2002-01-03</v>
          </cell>
          <cell r="L1457">
            <v>2747800</v>
          </cell>
          <cell r="M1457">
            <v>2665366</v>
          </cell>
          <cell r="N1457">
            <v>82434</v>
          </cell>
        </row>
        <row r="1458">
          <cell r="C1458" t="str">
            <v>43221011B120001</v>
          </cell>
          <cell r="D1458" t="str">
            <v>加压泵</v>
          </cell>
          <cell r="E1458" t="str">
            <v>DG46-50*5</v>
          </cell>
        </row>
        <row r="1458">
          <cell r="G1458" t="str">
            <v>个</v>
          </cell>
          <cell r="H1458">
            <v>1</v>
          </cell>
          <cell r="I1458" t="str">
            <v>单级单吸离心泵</v>
          </cell>
          <cell r="J1458">
            <v>12</v>
          </cell>
          <cell r="K1458" t="str">
            <v>1998-01-01</v>
          </cell>
          <cell r="L1458">
            <v>3000</v>
          </cell>
          <cell r="M1458">
            <v>2110.58</v>
          </cell>
          <cell r="N1458">
            <v>889.42</v>
          </cell>
        </row>
        <row r="1459">
          <cell r="C1459" t="str">
            <v>43221011B120002</v>
          </cell>
          <cell r="D1459" t="str">
            <v>加压泵</v>
          </cell>
          <cell r="E1459" t="str">
            <v>DG46-50*5</v>
          </cell>
        </row>
        <row r="1459">
          <cell r="G1459" t="str">
            <v>个</v>
          </cell>
          <cell r="H1459">
            <v>1</v>
          </cell>
          <cell r="I1459" t="str">
            <v>单级单吸离心泵</v>
          </cell>
          <cell r="J1459">
            <v>12</v>
          </cell>
          <cell r="K1459" t="str">
            <v>1998-01-01</v>
          </cell>
          <cell r="L1459">
            <v>3000</v>
          </cell>
          <cell r="M1459">
            <v>2311.24</v>
          </cell>
          <cell r="N1459">
            <v>688.76</v>
          </cell>
        </row>
        <row r="1460">
          <cell r="C1460" t="str">
            <v>43221011B010001</v>
          </cell>
          <cell r="D1460" t="str">
            <v>管道加压泵</v>
          </cell>
          <cell r="E1460" t="str">
            <v>100SG75-78</v>
          </cell>
        </row>
        <row r="1460">
          <cell r="G1460" t="str">
            <v>个</v>
          </cell>
          <cell r="H1460">
            <v>1</v>
          </cell>
          <cell r="I1460" t="str">
            <v>单级单吸离心泵</v>
          </cell>
          <cell r="J1460">
            <v>12</v>
          </cell>
          <cell r="K1460" t="str">
            <v>1998-11-25</v>
          </cell>
          <cell r="L1460">
            <v>2900</v>
          </cell>
          <cell r="M1460">
            <v>2032.1</v>
          </cell>
          <cell r="N1460">
            <v>867.9</v>
          </cell>
        </row>
        <row r="1461">
          <cell r="C1461" t="str">
            <v>12110100102</v>
          </cell>
          <cell r="D1461" t="str">
            <v>循环泵</v>
          </cell>
          <cell r="E1461" t="str">
            <v>RS100-32</v>
          </cell>
        </row>
        <row r="1461">
          <cell r="G1461" t="str">
            <v>个</v>
          </cell>
          <cell r="H1461">
            <v>1</v>
          </cell>
          <cell r="I1461" t="str">
            <v>单级单吸离心泵</v>
          </cell>
          <cell r="J1461">
            <v>12</v>
          </cell>
          <cell r="K1461" t="str">
            <v>2003-12-31</v>
          </cell>
          <cell r="L1461">
            <v>6300</v>
          </cell>
          <cell r="M1461">
            <v>1827</v>
          </cell>
          <cell r="N1461">
            <v>4473</v>
          </cell>
        </row>
        <row r="1462">
          <cell r="C1462" t="str">
            <v>12110300120</v>
          </cell>
          <cell r="D1462" t="str">
            <v>离心清水泵</v>
          </cell>
          <cell r="E1462" t="str">
            <v>100D16*4</v>
          </cell>
        </row>
        <row r="1462">
          <cell r="G1462" t="str">
            <v>个</v>
          </cell>
          <cell r="H1462">
            <v>1</v>
          </cell>
          <cell r="I1462" t="str">
            <v>多级离心泵</v>
          </cell>
          <cell r="J1462">
            <v>12</v>
          </cell>
          <cell r="K1462" t="str">
            <v>2003-12-31</v>
          </cell>
          <cell r="L1462">
            <v>5200</v>
          </cell>
          <cell r="M1462">
            <v>1508.14</v>
          </cell>
          <cell r="N1462">
            <v>3691.86</v>
          </cell>
        </row>
        <row r="1463">
          <cell r="C1463" t="str">
            <v>12110300121</v>
          </cell>
          <cell r="D1463" t="str">
            <v>离心清水泵</v>
          </cell>
          <cell r="E1463" t="str">
            <v>100D16*4</v>
          </cell>
        </row>
        <row r="1463">
          <cell r="G1463" t="str">
            <v>个</v>
          </cell>
          <cell r="H1463">
            <v>1</v>
          </cell>
          <cell r="I1463" t="str">
            <v>多级离心泵</v>
          </cell>
          <cell r="J1463">
            <v>12</v>
          </cell>
          <cell r="K1463" t="str">
            <v>2003-12-31</v>
          </cell>
          <cell r="L1463">
            <v>5200</v>
          </cell>
          <cell r="M1463">
            <v>1508.14</v>
          </cell>
          <cell r="N1463">
            <v>3691.86</v>
          </cell>
        </row>
        <row r="1464">
          <cell r="C1464" t="str">
            <v>12110300122</v>
          </cell>
          <cell r="D1464" t="str">
            <v>离心清水泵</v>
          </cell>
          <cell r="E1464" t="str">
            <v>100D16*4</v>
          </cell>
        </row>
        <row r="1464">
          <cell r="G1464" t="str">
            <v>个</v>
          </cell>
          <cell r="H1464">
            <v>1</v>
          </cell>
          <cell r="I1464" t="str">
            <v>多级离心泵</v>
          </cell>
          <cell r="J1464">
            <v>12</v>
          </cell>
          <cell r="K1464" t="str">
            <v>2003-12-31</v>
          </cell>
          <cell r="L1464">
            <v>5200</v>
          </cell>
          <cell r="M1464">
            <v>1508.14</v>
          </cell>
          <cell r="N1464">
            <v>3691.86</v>
          </cell>
        </row>
        <row r="1465">
          <cell r="C1465" t="str">
            <v>12110300123</v>
          </cell>
          <cell r="D1465" t="str">
            <v>离心清水泵</v>
          </cell>
          <cell r="E1465" t="str">
            <v>125D25*5</v>
          </cell>
        </row>
        <row r="1465">
          <cell r="G1465" t="str">
            <v>个</v>
          </cell>
          <cell r="H1465">
            <v>1</v>
          </cell>
          <cell r="I1465" t="str">
            <v>多级离心泵</v>
          </cell>
          <cell r="J1465">
            <v>12</v>
          </cell>
          <cell r="K1465" t="str">
            <v>2003-12-31</v>
          </cell>
          <cell r="L1465">
            <v>12800</v>
          </cell>
          <cell r="M1465">
            <v>3711.86</v>
          </cell>
          <cell r="N1465">
            <v>9088.14</v>
          </cell>
        </row>
        <row r="1466">
          <cell r="C1466" t="str">
            <v>12110300124</v>
          </cell>
          <cell r="D1466" t="str">
            <v>离心清水泵</v>
          </cell>
          <cell r="E1466" t="str">
            <v>125D25*5</v>
          </cell>
        </row>
        <row r="1466">
          <cell r="G1466" t="str">
            <v>个</v>
          </cell>
          <cell r="H1466">
            <v>1</v>
          </cell>
          <cell r="I1466" t="str">
            <v>多级离心泵</v>
          </cell>
          <cell r="J1466">
            <v>12</v>
          </cell>
          <cell r="K1466" t="str">
            <v>2003-12-31</v>
          </cell>
          <cell r="L1466">
            <v>12800</v>
          </cell>
          <cell r="M1466">
            <v>3711.86</v>
          </cell>
          <cell r="N1466">
            <v>9088.14</v>
          </cell>
        </row>
        <row r="1467">
          <cell r="C1467" t="str">
            <v>12110300125</v>
          </cell>
          <cell r="D1467" t="str">
            <v>离心清水泵</v>
          </cell>
          <cell r="E1467" t="str">
            <v>125D25*5</v>
          </cell>
        </row>
        <row r="1467">
          <cell r="G1467" t="str">
            <v>个</v>
          </cell>
          <cell r="H1467">
            <v>1</v>
          </cell>
          <cell r="I1467" t="str">
            <v>多级离心泵</v>
          </cell>
          <cell r="J1467">
            <v>12</v>
          </cell>
          <cell r="K1467" t="str">
            <v>2003-12-31</v>
          </cell>
          <cell r="L1467">
            <v>12800</v>
          </cell>
          <cell r="M1467">
            <v>3711.86</v>
          </cell>
          <cell r="N1467">
            <v>9088.14</v>
          </cell>
        </row>
        <row r="1468">
          <cell r="C1468" t="str">
            <v>12110300126</v>
          </cell>
          <cell r="D1468" t="str">
            <v>多级离心泵</v>
          </cell>
          <cell r="E1468" t="str">
            <v>D25-30*7</v>
          </cell>
        </row>
        <row r="1468">
          <cell r="G1468" t="str">
            <v>个</v>
          </cell>
          <cell r="H1468">
            <v>1</v>
          </cell>
          <cell r="I1468" t="str">
            <v>多级离心泵</v>
          </cell>
          <cell r="J1468">
            <v>12</v>
          </cell>
          <cell r="K1468" t="str">
            <v>2003-12-31</v>
          </cell>
          <cell r="L1468">
            <v>47700</v>
          </cell>
          <cell r="M1468">
            <v>13833</v>
          </cell>
          <cell r="N1468">
            <v>33867</v>
          </cell>
        </row>
        <row r="1469">
          <cell r="C1469" t="str">
            <v>12110300127</v>
          </cell>
          <cell r="D1469" t="str">
            <v>多级离心泵</v>
          </cell>
          <cell r="E1469" t="str">
            <v>D25-30*7</v>
          </cell>
        </row>
        <row r="1469">
          <cell r="G1469" t="str">
            <v>个</v>
          </cell>
          <cell r="H1469">
            <v>1</v>
          </cell>
          <cell r="I1469" t="str">
            <v>多级离心泵</v>
          </cell>
          <cell r="J1469">
            <v>12</v>
          </cell>
          <cell r="K1469" t="str">
            <v>2003-12-31</v>
          </cell>
          <cell r="L1469">
            <v>47700</v>
          </cell>
          <cell r="M1469">
            <v>13833</v>
          </cell>
          <cell r="N1469">
            <v>33867</v>
          </cell>
        </row>
        <row r="1470">
          <cell r="C1470" t="str">
            <v>12110300128</v>
          </cell>
          <cell r="D1470" t="str">
            <v>多级离心泵</v>
          </cell>
          <cell r="E1470" t="str">
            <v>D155-30*7</v>
          </cell>
        </row>
        <row r="1470">
          <cell r="G1470" t="str">
            <v>个</v>
          </cell>
          <cell r="H1470">
            <v>1</v>
          </cell>
          <cell r="I1470" t="str">
            <v>多级离心泵</v>
          </cell>
          <cell r="J1470">
            <v>12</v>
          </cell>
          <cell r="K1470" t="str">
            <v>2003-12-31</v>
          </cell>
          <cell r="L1470">
            <v>58100</v>
          </cell>
          <cell r="M1470">
            <v>16848.86</v>
          </cell>
          <cell r="N1470">
            <v>41251.14</v>
          </cell>
        </row>
        <row r="1471">
          <cell r="C1471" t="str">
            <v>12110300129</v>
          </cell>
          <cell r="D1471" t="str">
            <v>多级离心泵</v>
          </cell>
          <cell r="E1471" t="str">
            <v>D155-30*7</v>
          </cell>
        </row>
        <row r="1471">
          <cell r="G1471" t="str">
            <v>个</v>
          </cell>
          <cell r="H1471">
            <v>1</v>
          </cell>
          <cell r="I1471" t="str">
            <v>多级离心泵</v>
          </cell>
          <cell r="J1471">
            <v>12</v>
          </cell>
          <cell r="K1471" t="str">
            <v>2003-12-31</v>
          </cell>
          <cell r="L1471">
            <v>58100</v>
          </cell>
          <cell r="M1471">
            <v>16848.86</v>
          </cell>
          <cell r="N1471">
            <v>41251.14</v>
          </cell>
        </row>
        <row r="1472">
          <cell r="C1472" t="str">
            <v>12110300130</v>
          </cell>
          <cell r="D1472" t="str">
            <v>多级离心泵</v>
          </cell>
          <cell r="E1472" t="str">
            <v>D155-30*7</v>
          </cell>
        </row>
        <row r="1472">
          <cell r="G1472" t="str">
            <v>个</v>
          </cell>
          <cell r="H1472">
            <v>1</v>
          </cell>
          <cell r="I1472" t="str">
            <v>多级离心泵</v>
          </cell>
          <cell r="J1472">
            <v>12</v>
          </cell>
          <cell r="K1472" t="str">
            <v>2003-12-31</v>
          </cell>
          <cell r="L1472">
            <v>58100</v>
          </cell>
          <cell r="M1472">
            <v>16848.86</v>
          </cell>
          <cell r="N1472">
            <v>41251.14</v>
          </cell>
        </row>
        <row r="1473">
          <cell r="C1473" t="str">
            <v>12160100089</v>
          </cell>
          <cell r="D1473" t="str">
            <v>水泵</v>
          </cell>
          <cell r="E1473" t="str">
            <v>18.5KW</v>
          </cell>
        </row>
        <row r="1473">
          <cell r="G1473" t="str">
            <v>个</v>
          </cell>
          <cell r="H1473">
            <v>1</v>
          </cell>
          <cell r="I1473" t="str">
            <v>污水泵</v>
          </cell>
          <cell r="J1473">
            <v>12</v>
          </cell>
          <cell r="K1473" t="str">
            <v>2003-12-31</v>
          </cell>
          <cell r="L1473">
            <v>3000</v>
          </cell>
          <cell r="M1473">
            <v>870</v>
          </cell>
          <cell r="N1473">
            <v>2130</v>
          </cell>
        </row>
        <row r="1474">
          <cell r="C1474" t="str">
            <v>12160100091</v>
          </cell>
          <cell r="D1474" t="str">
            <v>水泵</v>
          </cell>
          <cell r="E1474" t="str">
            <v>3BA-9</v>
          </cell>
        </row>
        <row r="1474">
          <cell r="G1474" t="str">
            <v>个</v>
          </cell>
          <cell r="H1474">
            <v>1</v>
          </cell>
          <cell r="I1474" t="str">
            <v>污水泵</v>
          </cell>
          <cell r="J1474">
            <v>12</v>
          </cell>
          <cell r="K1474" t="str">
            <v>2003-12-31</v>
          </cell>
          <cell r="L1474">
            <v>3500</v>
          </cell>
          <cell r="M1474">
            <v>1014.86</v>
          </cell>
          <cell r="N1474">
            <v>2485.14</v>
          </cell>
        </row>
        <row r="1475">
          <cell r="C1475" t="str">
            <v>12160100092</v>
          </cell>
          <cell r="D1475" t="str">
            <v>水泵</v>
          </cell>
          <cell r="E1475" t="str">
            <v>40LG15*4</v>
          </cell>
        </row>
        <row r="1475">
          <cell r="G1475" t="str">
            <v>个</v>
          </cell>
          <cell r="H1475">
            <v>1</v>
          </cell>
          <cell r="I1475" t="str">
            <v>污水泵</v>
          </cell>
          <cell r="J1475">
            <v>12</v>
          </cell>
          <cell r="K1475" t="str">
            <v>2003-12-31</v>
          </cell>
          <cell r="L1475">
            <v>10100</v>
          </cell>
          <cell r="M1475">
            <v>2928.86</v>
          </cell>
          <cell r="N1475">
            <v>7171.14</v>
          </cell>
        </row>
        <row r="1476">
          <cell r="C1476" t="str">
            <v>12160100093</v>
          </cell>
          <cell r="D1476" t="str">
            <v>水泵</v>
          </cell>
          <cell r="E1476" t="str">
            <v>50LG20*3</v>
          </cell>
        </row>
        <row r="1476">
          <cell r="G1476" t="str">
            <v>个</v>
          </cell>
          <cell r="H1476">
            <v>1</v>
          </cell>
          <cell r="I1476" t="str">
            <v>污水泵</v>
          </cell>
          <cell r="J1476">
            <v>12</v>
          </cell>
          <cell r="K1476" t="str">
            <v>2003-12-31</v>
          </cell>
          <cell r="L1476">
            <v>12700</v>
          </cell>
          <cell r="M1476">
            <v>3683.14</v>
          </cell>
          <cell r="N1476">
            <v>9016.86</v>
          </cell>
        </row>
        <row r="1477">
          <cell r="C1477" t="str">
            <v>43225015A020011</v>
          </cell>
          <cell r="D1477" t="str">
            <v>乳化液泵</v>
          </cell>
          <cell r="E1477" t="str">
            <v>S250</v>
          </cell>
        </row>
        <row r="1477">
          <cell r="G1477" t="str">
            <v>个</v>
          </cell>
          <cell r="H1477">
            <v>1</v>
          </cell>
          <cell r="I1477" t="str">
            <v>乳化液泵</v>
          </cell>
          <cell r="J1477">
            <v>10</v>
          </cell>
          <cell r="K1477" t="str">
            <v>2002-01-01</v>
          </cell>
          <cell r="L1477">
            <v>1120000</v>
          </cell>
          <cell r="M1477">
            <v>552280.36</v>
          </cell>
          <cell r="N1477">
            <v>567719.64</v>
          </cell>
        </row>
        <row r="1478">
          <cell r="C1478" t="str">
            <v>43225015A020010</v>
          </cell>
          <cell r="D1478" t="str">
            <v>乳化液泵站</v>
          </cell>
          <cell r="E1478" t="str">
            <v>S250</v>
          </cell>
        </row>
        <row r="1478">
          <cell r="G1478" t="str">
            <v>个</v>
          </cell>
          <cell r="H1478">
            <v>1</v>
          </cell>
          <cell r="I1478" t="str">
            <v>乳化液泵</v>
          </cell>
          <cell r="J1478">
            <v>10</v>
          </cell>
          <cell r="K1478" t="str">
            <v>2002-01-01</v>
          </cell>
          <cell r="L1478">
            <v>606100</v>
          </cell>
          <cell r="M1478">
            <v>298872.46</v>
          </cell>
          <cell r="N1478">
            <v>307227.54</v>
          </cell>
        </row>
        <row r="1479">
          <cell r="C1479" t="str">
            <v>43225015A020007</v>
          </cell>
          <cell r="D1479" t="str">
            <v>乳化液泵站</v>
          </cell>
          <cell r="E1479" t="str">
            <v>S250</v>
          </cell>
        </row>
        <row r="1479">
          <cell r="G1479" t="str">
            <v>个</v>
          </cell>
          <cell r="H1479">
            <v>1</v>
          </cell>
          <cell r="I1479" t="str">
            <v>乳化液泵</v>
          </cell>
          <cell r="J1479">
            <v>10</v>
          </cell>
          <cell r="K1479" t="str">
            <v>2002-01-01</v>
          </cell>
          <cell r="L1479">
            <v>606100</v>
          </cell>
          <cell r="M1479">
            <v>298872.46</v>
          </cell>
          <cell r="N1479">
            <v>307227.54</v>
          </cell>
        </row>
        <row r="1480">
          <cell r="C1480" t="str">
            <v>43225015A020004</v>
          </cell>
          <cell r="D1480" t="str">
            <v>乳化液泵</v>
          </cell>
          <cell r="E1480" t="str">
            <v>S250</v>
          </cell>
        </row>
        <row r="1480">
          <cell r="G1480" t="str">
            <v>个</v>
          </cell>
          <cell r="H1480">
            <v>1</v>
          </cell>
          <cell r="I1480" t="str">
            <v>乳化液泵</v>
          </cell>
          <cell r="J1480">
            <v>10</v>
          </cell>
          <cell r="K1480" t="str">
            <v>2002-01-02</v>
          </cell>
          <cell r="L1480">
            <v>1120000</v>
          </cell>
          <cell r="M1480">
            <v>552091.08</v>
          </cell>
          <cell r="N1480">
            <v>567908.92</v>
          </cell>
        </row>
        <row r="1481">
          <cell r="C1481" t="str">
            <v>43225015A020005</v>
          </cell>
          <cell r="D1481" t="str">
            <v>乳化液泵</v>
          </cell>
          <cell r="E1481" t="str">
            <v>S250</v>
          </cell>
        </row>
        <row r="1481">
          <cell r="G1481" t="str">
            <v>个</v>
          </cell>
          <cell r="H1481">
            <v>1</v>
          </cell>
          <cell r="I1481" t="str">
            <v>乳化液泵</v>
          </cell>
          <cell r="J1481">
            <v>10</v>
          </cell>
          <cell r="K1481" t="str">
            <v>2002-01-02</v>
          </cell>
          <cell r="L1481">
            <v>1120000</v>
          </cell>
          <cell r="M1481">
            <v>552091.08</v>
          </cell>
          <cell r="N1481">
            <v>567908.92</v>
          </cell>
        </row>
        <row r="1482">
          <cell r="C1482" t="str">
            <v>43225015A020006</v>
          </cell>
          <cell r="D1482" t="str">
            <v>乳化液泵</v>
          </cell>
          <cell r="E1482" t="str">
            <v>S250</v>
          </cell>
        </row>
        <row r="1482">
          <cell r="G1482" t="str">
            <v>个</v>
          </cell>
          <cell r="H1482">
            <v>1</v>
          </cell>
          <cell r="I1482" t="str">
            <v>乳化液泵</v>
          </cell>
          <cell r="J1482">
            <v>10</v>
          </cell>
          <cell r="K1482" t="str">
            <v>2002-01-02</v>
          </cell>
          <cell r="L1482">
            <v>1120000</v>
          </cell>
          <cell r="M1482">
            <v>552091.08</v>
          </cell>
          <cell r="N1482">
            <v>567908.92</v>
          </cell>
        </row>
        <row r="1483">
          <cell r="C1483" t="str">
            <v>42240001A110003</v>
          </cell>
          <cell r="D1483" t="str">
            <v>乳化液箱</v>
          </cell>
          <cell r="E1483" t="str">
            <v>CL4193</v>
          </cell>
        </row>
        <row r="1483">
          <cell r="G1483" t="str">
            <v>个</v>
          </cell>
          <cell r="H1483">
            <v>1</v>
          </cell>
          <cell r="I1483" t="str">
            <v>乳化液泵</v>
          </cell>
          <cell r="J1483">
            <v>10</v>
          </cell>
          <cell r="K1483" t="str">
            <v>2002-01-03</v>
          </cell>
          <cell r="L1483">
            <v>606100</v>
          </cell>
          <cell r="M1483">
            <v>298667.86</v>
          </cell>
          <cell r="N1483">
            <v>307432.14</v>
          </cell>
        </row>
        <row r="1484">
          <cell r="C1484" t="str">
            <v>43225016A010007</v>
          </cell>
          <cell r="D1484" t="str">
            <v>喷雾泵</v>
          </cell>
          <cell r="E1484" t="str">
            <v>S200</v>
          </cell>
        </row>
        <row r="1484">
          <cell r="G1484" t="str">
            <v>个</v>
          </cell>
          <cell r="H1484">
            <v>1</v>
          </cell>
          <cell r="I1484" t="str">
            <v>其他往复泵</v>
          </cell>
          <cell r="J1484">
            <v>10</v>
          </cell>
          <cell r="K1484" t="str">
            <v>2002-01-01</v>
          </cell>
          <cell r="L1484">
            <v>606100</v>
          </cell>
          <cell r="M1484">
            <v>286442.4</v>
          </cell>
          <cell r="N1484">
            <v>319657.6</v>
          </cell>
        </row>
        <row r="1485">
          <cell r="C1485" t="str">
            <v>43225016A010008</v>
          </cell>
          <cell r="D1485" t="str">
            <v>喷雾泵</v>
          </cell>
          <cell r="E1485" t="str">
            <v>S200</v>
          </cell>
        </row>
        <row r="1485">
          <cell r="G1485" t="str">
            <v>个</v>
          </cell>
          <cell r="H1485">
            <v>1</v>
          </cell>
          <cell r="I1485" t="str">
            <v>其他往复泵</v>
          </cell>
          <cell r="J1485">
            <v>10</v>
          </cell>
          <cell r="K1485" t="str">
            <v>2002-01-01</v>
          </cell>
          <cell r="L1485">
            <v>606100</v>
          </cell>
          <cell r="M1485">
            <v>286442.4</v>
          </cell>
          <cell r="N1485">
            <v>319657.6</v>
          </cell>
        </row>
        <row r="1486">
          <cell r="C1486" t="str">
            <v>43225016A010005</v>
          </cell>
          <cell r="D1486" t="str">
            <v>喷雾泵</v>
          </cell>
          <cell r="E1486" t="str">
            <v>S200</v>
          </cell>
        </row>
        <row r="1486">
          <cell r="G1486" t="str">
            <v>个</v>
          </cell>
          <cell r="H1486">
            <v>1</v>
          </cell>
          <cell r="I1486" t="str">
            <v>其他往复泵</v>
          </cell>
          <cell r="J1486">
            <v>10</v>
          </cell>
          <cell r="K1486" t="str">
            <v>2002-01-02</v>
          </cell>
          <cell r="L1486">
            <v>36200</v>
          </cell>
          <cell r="M1486">
            <v>13396.17</v>
          </cell>
          <cell r="N1486">
            <v>22803.83</v>
          </cell>
        </row>
        <row r="1487">
          <cell r="C1487" t="str">
            <v>43225016A010006</v>
          </cell>
          <cell r="D1487" t="str">
            <v>喷雾泵</v>
          </cell>
          <cell r="E1487" t="str">
            <v>S200</v>
          </cell>
        </row>
        <row r="1487">
          <cell r="G1487" t="str">
            <v>个</v>
          </cell>
          <cell r="H1487">
            <v>1</v>
          </cell>
          <cell r="I1487" t="str">
            <v>其他往复泵</v>
          </cell>
          <cell r="J1487">
            <v>10</v>
          </cell>
          <cell r="K1487" t="str">
            <v>2002-01-02</v>
          </cell>
          <cell r="L1487">
            <v>36200</v>
          </cell>
          <cell r="M1487">
            <v>13396.17</v>
          </cell>
          <cell r="N1487">
            <v>22803.83</v>
          </cell>
        </row>
        <row r="1488">
          <cell r="C1488" t="str">
            <v>42240002A010004</v>
          </cell>
          <cell r="D1488" t="str">
            <v>喷雾水箱</v>
          </cell>
          <cell r="E1488" t="str">
            <v>CL4250</v>
          </cell>
        </row>
        <row r="1488">
          <cell r="G1488" t="str">
            <v>个</v>
          </cell>
          <cell r="H1488">
            <v>1</v>
          </cell>
          <cell r="I1488" t="str">
            <v>其他往复泵</v>
          </cell>
          <cell r="J1488">
            <v>10</v>
          </cell>
          <cell r="K1488" t="str">
            <v>2002-01-03</v>
          </cell>
          <cell r="L1488">
            <v>10400</v>
          </cell>
          <cell r="M1488">
            <v>3848.64</v>
          </cell>
          <cell r="N1488">
            <v>6551.36</v>
          </cell>
        </row>
        <row r="1489">
          <cell r="C1489" t="str">
            <v>44412038A020001</v>
          </cell>
          <cell r="D1489" t="str">
            <v>连续运煤系统</v>
          </cell>
          <cell r="E1489">
            <v>2000</v>
          </cell>
        </row>
        <row r="1489">
          <cell r="G1489" t="str">
            <v>个</v>
          </cell>
          <cell r="H1489">
            <v>1</v>
          </cell>
          <cell r="I1489" t="str">
            <v>其他矿用掘进和装载设备</v>
          </cell>
          <cell r="J1489">
            <v>5</v>
          </cell>
          <cell r="K1489" t="str">
            <v>2002-12-31</v>
          </cell>
          <cell r="L1489">
            <v>25879400</v>
          </cell>
          <cell r="M1489">
            <v>19742504.06</v>
          </cell>
          <cell r="N1489">
            <v>6136895.94</v>
          </cell>
        </row>
        <row r="1490">
          <cell r="C1490" t="str">
            <v>44412036A030002</v>
          </cell>
          <cell r="D1490" t="str">
            <v>运煤车</v>
          </cell>
          <cell r="E1490" t="str">
            <v>CH818</v>
          </cell>
        </row>
        <row r="1490">
          <cell r="G1490" t="str">
            <v>个</v>
          </cell>
          <cell r="H1490">
            <v>1</v>
          </cell>
          <cell r="I1490" t="str">
            <v>其他矿用掘进和装载设备</v>
          </cell>
          <cell r="J1490">
            <v>5</v>
          </cell>
          <cell r="K1490" t="str">
            <v>1996-10-01</v>
          </cell>
          <cell r="L1490">
            <v>3666000</v>
          </cell>
          <cell r="M1490">
            <v>3556020</v>
          </cell>
          <cell r="N1490">
            <v>109980</v>
          </cell>
        </row>
        <row r="1491">
          <cell r="C1491" t="str">
            <v>44412036A030016</v>
          </cell>
          <cell r="D1491" t="str">
            <v>运煤车</v>
          </cell>
          <cell r="E1491" t="str">
            <v>CH818</v>
          </cell>
        </row>
        <row r="1491">
          <cell r="G1491" t="str">
            <v>个</v>
          </cell>
          <cell r="H1491">
            <v>1</v>
          </cell>
          <cell r="I1491" t="str">
            <v>其他矿用掘进和装载设备</v>
          </cell>
          <cell r="J1491">
            <v>5</v>
          </cell>
          <cell r="K1491" t="str">
            <v>2002-01-02</v>
          </cell>
          <cell r="L1491">
            <v>3666000</v>
          </cell>
          <cell r="M1491">
            <v>3530167.38</v>
          </cell>
          <cell r="N1491">
            <v>135832.62</v>
          </cell>
        </row>
        <row r="1492">
          <cell r="C1492" t="str">
            <v>44412011A010001</v>
          </cell>
          <cell r="D1492" t="str">
            <v>采煤机</v>
          </cell>
          <cell r="E1492" t="str">
            <v>6LS-03</v>
          </cell>
        </row>
        <row r="1492">
          <cell r="G1492" t="str">
            <v>个</v>
          </cell>
          <cell r="H1492">
            <v>1</v>
          </cell>
          <cell r="I1492" t="str">
            <v>滚筒式采煤机</v>
          </cell>
          <cell r="J1492">
            <v>5</v>
          </cell>
          <cell r="K1492" t="str">
            <v>1994-01-02</v>
          </cell>
          <cell r="L1492">
            <v>19713900</v>
          </cell>
          <cell r="M1492">
            <v>19122483</v>
          </cell>
          <cell r="N1492">
            <v>591417</v>
          </cell>
        </row>
        <row r="1493">
          <cell r="C1493" t="str">
            <v>44441055A030002</v>
          </cell>
          <cell r="D1493" t="str">
            <v>破碎机</v>
          </cell>
          <cell r="E1493" t="str">
            <v>S501C</v>
          </cell>
        </row>
        <row r="1493">
          <cell r="G1493" t="str">
            <v>个</v>
          </cell>
          <cell r="H1493">
            <v>1</v>
          </cell>
          <cell r="I1493" t="str">
            <v>锤式破碎机</v>
          </cell>
          <cell r="J1493">
            <v>5</v>
          </cell>
          <cell r="K1493" t="str">
            <v>2001-01-01</v>
          </cell>
          <cell r="L1493">
            <v>1755100</v>
          </cell>
          <cell r="M1493">
            <v>1702447</v>
          </cell>
          <cell r="N1493">
            <v>52653</v>
          </cell>
        </row>
        <row r="1494">
          <cell r="C1494" t="str">
            <v>44441055A050001</v>
          </cell>
          <cell r="D1494" t="str">
            <v>破碎机</v>
          </cell>
          <cell r="E1494" t="str">
            <v>315KW</v>
          </cell>
        </row>
        <row r="1494">
          <cell r="G1494" t="str">
            <v>个</v>
          </cell>
          <cell r="H1494">
            <v>1</v>
          </cell>
          <cell r="I1494" t="str">
            <v>锤式破碎机</v>
          </cell>
          <cell r="J1494">
            <v>5</v>
          </cell>
          <cell r="K1494" t="str">
            <v>2002-01-02</v>
          </cell>
          <cell r="L1494">
            <v>1888500</v>
          </cell>
          <cell r="M1494">
            <v>1831845</v>
          </cell>
          <cell r="N1494">
            <v>56655</v>
          </cell>
        </row>
        <row r="1495">
          <cell r="C1495" t="str">
            <v>44412042A020005</v>
          </cell>
          <cell r="D1495" t="str">
            <v>铲车</v>
          </cell>
          <cell r="E1495" t="str">
            <v>UN-488</v>
          </cell>
        </row>
        <row r="1495">
          <cell r="G1495" t="str">
            <v>个</v>
          </cell>
          <cell r="H1495">
            <v>1</v>
          </cell>
          <cell r="I1495" t="str">
            <v>铲车</v>
          </cell>
          <cell r="J1495">
            <v>5</v>
          </cell>
          <cell r="K1495" t="str">
            <v>2002-02-02</v>
          </cell>
          <cell r="L1495">
            <v>2845300</v>
          </cell>
          <cell r="M1495">
            <v>2750157.54</v>
          </cell>
          <cell r="N1495">
            <v>95142.46</v>
          </cell>
        </row>
        <row r="1496">
          <cell r="C1496" t="str">
            <v>44412042A020001</v>
          </cell>
          <cell r="D1496" t="str">
            <v>铲车</v>
          </cell>
          <cell r="E1496">
            <v>488</v>
          </cell>
        </row>
        <row r="1496">
          <cell r="G1496" t="str">
            <v>个</v>
          </cell>
          <cell r="H1496">
            <v>1</v>
          </cell>
          <cell r="I1496" t="str">
            <v>铲车</v>
          </cell>
          <cell r="J1496">
            <v>5</v>
          </cell>
          <cell r="K1496" t="str">
            <v>2002-01-03</v>
          </cell>
          <cell r="L1496">
            <v>2845300</v>
          </cell>
          <cell r="M1496">
            <v>2752868.84</v>
          </cell>
          <cell r="N1496">
            <v>92431.1600000001</v>
          </cell>
        </row>
        <row r="1497">
          <cell r="C1497" t="str">
            <v>46211606B830116</v>
          </cell>
          <cell r="D1497" t="str">
            <v>隔爆型磁力起动器</v>
          </cell>
          <cell r="E1497" t="str">
            <v>QC83-80</v>
          </cell>
        </row>
        <row r="1497">
          <cell r="G1497" t="str">
            <v>个</v>
          </cell>
          <cell r="H1497">
            <v>1</v>
          </cell>
          <cell r="I1497" t="str">
            <v>磁力起动器</v>
          </cell>
          <cell r="J1497">
            <v>21</v>
          </cell>
          <cell r="K1497" t="str">
            <v>1997-06-10</v>
          </cell>
          <cell r="L1497">
            <v>1600</v>
          </cell>
          <cell r="M1497">
            <v>1600</v>
          </cell>
          <cell r="N1497">
            <v>0</v>
          </cell>
        </row>
        <row r="1498">
          <cell r="C1498" t="str">
            <v>46211606B830118</v>
          </cell>
          <cell r="D1498" t="str">
            <v>隔爆型磁力起动器</v>
          </cell>
          <cell r="E1498" t="str">
            <v>QC83-80</v>
          </cell>
        </row>
        <row r="1498">
          <cell r="G1498" t="str">
            <v>个</v>
          </cell>
          <cell r="H1498">
            <v>1</v>
          </cell>
          <cell r="I1498" t="str">
            <v>磁力起动器</v>
          </cell>
          <cell r="J1498">
            <v>21</v>
          </cell>
          <cell r="K1498" t="str">
            <v>1997-06-12</v>
          </cell>
          <cell r="L1498">
            <v>100</v>
          </cell>
          <cell r="M1498">
            <v>100</v>
          </cell>
          <cell r="N1498">
            <v>0</v>
          </cell>
        </row>
        <row r="1499">
          <cell r="C1499" t="str">
            <v>46211606B830109</v>
          </cell>
          <cell r="D1499" t="str">
            <v>隔爆型磁力起动器</v>
          </cell>
          <cell r="E1499" t="str">
            <v>QC83-80</v>
          </cell>
        </row>
        <row r="1499">
          <cell r="G1499" t="str">
            <v>个</v>
          </cell>
          <cell r="H1499">
            <v>1</v>
          </cell>
          <cell r="I1499" t="str">
            <v>磁力起动器</v>
          </cell>
          <cell r="J1499">
            <v>21</v>
          </cell>
          <cell r="K1499" t="str">
            <v>1997-06-13</v>
          </cell>
          <cell r="L1499">
            <v>1600</v>
          </cell>
          <cell r="M1499">
            <v>1600</v>
          </cell>
          <cell r="N1499">
            <v>0</v>
          </cell>
        </row>
        <row r="1500">
          <cell r="C1500" t="str">
            <v>46211606B830110</v>
          </cell>
          <cell r="D1500" t="str">
            <v>隔爆型磁力起动器</v>
          </cell>
          <cell r="E1500" t="str">
            <v>QC83-80</v>
          </cell>
        </row>
        <row r="1500">
          <cell r="G1500" t="str">
            <v>个</v>
          </cell>
          <cell r="H1500">
            <v>1</v>
          </cell>
          <cell r="I1500" t="str">
            <v>磁力起动器</v>
          </cell>
          <cell r="J1500">
            <v>21</v>
          </cell>
          <cell r="K1500" t="str">
            <v>1997-06-14</v>
          </cell>
          <cell r="L1500">
            <v>1600</v>
          </cell>
          <cell r="M1500">
            <v>1600</v>
          </cell>
          <cell r="N1500">
            <v>0</v>
          </cell>
        </row>
        <row r="1501">
          <cell r="C1501" t="str">
            <v>46211606B830111</v>
          </cell>
          <cell r="D1501" t="str">
            <v>隔爆型磁力起动器</v>
          </cell>
          <cell r="E1501" t="str">
            <v>QC83-80</v>
          </cell>
        </row>
        <row r="1501">
          <cell r="G1501" t="str">
            <v>个</v>
          </cell>
          <cell r="H1501">
            <v>1</v>
          </cell>
          <cell r="I1501" t="str">
            <v>磁力起动器</v>
          </cell>
          <cell r="J1501">
            <v>21</v>
          </cell>
          <cell r="K1501" t="str">
            <v>1997-06-15</v>
          </cell>
          <cell r="L1501">
            <v>1600</v>
          </cell>
          <cell r="M1501">
            <v>1600</v>
          </cell>
          <cell r="N1501">
            <v>0</v>
          </cell>
        </row>
        <row r="1502">
          <cell r="C1502" t="str">
            <v>46211606B050026</v>
          </cell>
          <cell r="D1502" t="str">
            <v>隔爆真空磁力起动器</v>
          </cell>
          <cell r="E1502" t="str">
            <v>BQD1-80Z</v>
          </cell>
        </row>
        <row r="1502">
          <cell r="G1502" t="str">
            <v>个</v>
          </cell>
          <cell r="H1502">
            <v>1</v>
          </cell>
          <cell r="I1502" t="str">
            <v>磁力起动器</v>
          </cell>
          <cell r="J1502">
            <v>21</v>
          </cell>
          <cell r="K1502" t="str">
            <v>2002-01-02</v>
          </cell>
          <cell r="L1502">
            <v>4500</v>
          </cell>
          <cell r="M1502">
            <v>1204.8</v>
          </cell>
          <cell r="N1502">
            <v>3295.2</v>
          </cell>
        </row>
        <row r="1503">
          <cell r="C1503" t="str">
            <v>46211606B050020</v>
          </cell>
          <cell r="D1503" t="str">
            <v>隔爆真空磁力起动器</v>
          </cell>
          <cell r="E1503" t="str">
            <v>BQD1-80Z</v>
          </cell>
        </row>
        <row r="1503">
          <cell r="G1503" t="str">
            <v>个</v>
          </cell>
          <cell r="H1503">
            <v>1</v>
          </cell>
          <cell r="I1503" t="str">
            <v>磁力起动器</v>
          </cell>
          <cell r="J1503">
            <v>21</v>
          </cell>
          <cell r="K1503" t="str">
            <v>2002-01-02</v>
          </cell>
          <cell r="L1503">
            <v>4500</v>
          </cell>
          <cell r="M1503">
            <v>1204.8</v>
          </cell>
          <cell r="N1503">
            <v>3295.2</v>
          </cell>
        </row>
        <row r="1504">
          <cell r="C1504" t="str">
            <v>46211606B050027</v>
          </cell>
          <cell r="D1504" t="str">
            <v>隔爆型真空磁力起动器</v>
          </cell>
          <cell r="E1504" t="str">
            <v>BQD1-80Z</v>
          </cell>
        </row>
        <row r="1504">
          <cell r="G1504" t="str">
            <v>个</v>
          </cell>
          <cell r="H1504">
            <v>1</v>
          </cell>
          <cell r="I1504" t="str">
            <v>磁力起动器</v>
          </cell>
          <cell r="J1504">
            <v>21</v>
          </cell>
          <cell r="K1504" t="str">
            <v>2002-01-02</v>
          </cell>
          <cell r="L1504">
            <v>4500</v>
          </cell>
          <cell r="M1504">
            <v>1204.8</v>
          </cell>
          <cell r="N1504">
            <v>3295.2</v>
          </cell>
        </row>
        <row r="1505">
          <cell r="C1505" t="str">
            <v>46211606B050007</v>
          </cell>
          <cell r="D1505" t="str">
            <v>隔爆型真空磁力起动器</v>
          </cell>
          <cell r="E1505" t="str">
            <v>BQD1-80Z</v>
          </cell>
        </row>
        <row r="1505">
          <cell r="G1505" t="str">
            <v>个</v>
          </cell>
          <cell r="H1505">
            <v>1</v>
          </cell>
          <cell r="I1505" t="str">
            <v>磁力起动器</v>
          </cell>
          <cell r="J1505">
            <v>21</v>
          </cell>
          <cell r="K1505" t="str">
            <v>2002-01-02</v>
          </cell>
          <cell r="L1505">
            <v>4500</v>
          </cell>
          <cell r="M1505">
            <v>1204.8</v>
          </cell>
          <cell r="N1505">
            <v>3295.2</v>
          </cell>
        </row>
        <row r="1506">
          <cell r="C1506" t="str">
            <v>46211606B690002</v>
          </cell>
          <cell r="D1506" t="str">
            <v>隔爆真空磁力起动器</v>
          </cell>
          <cell r="E1506" t="str">
            <v>QBZ-120</v>
          </cell>
        </row>
        <row r="1506">
          <cell r="G1506" t="str">
            <v>个</v>
          </cell>
          <cell r="H1506">
            <v>1</v>
          </cell>
          <cell r="I1506" t="str">
            <v>磁力起动器</v>
          </cell>
          <cell r="J1506">
            <v>21</v>
          </cell>
          <cell r="K1506" t="str">
            <v>2002-01-02</v>
          </cell>
          <cell r="L1506">
            <v>7600</v>
          </cell>
          <cell r="M1506">
            <v>2005.4</v>
          </cell>
          <cell r="N1506">
            <v>5594.6</v>
          </cell>
        </row>
        <row r="1507">
          <cell r="C1507" t="str">
            <v>46211606B460006</v>
          </cell>
          <cell r="D1507" t="str">
            <v>隔爆型真空电磁起动器</v>
          </cell>
          <cell r="E1507" t="str">
            <v>BQD7-200G</v>
          </cell>
        </row>
        <row r="1507">
          <cell r="G1507" t="str">
            <v>个</v>
          </cell>
          <cell r="H1507">
            <v>1</v>
          </cell>
          <cell r="I1507" t="str">
            <v>磁力起动器</v>
          </cell>
          <cell r="J1507">
            <v>21</v>
          </cell>
          <cell r="K1507" t="str">
            <v>2002-01-02</v>
          </cell>
          <cell r="L1507">
            <v>22600</v>
          </cell>
          <cell r="M1507">
            <v>5128.02</v>
          </cell>
          <cell r="N1507">
            <v>17471.98</v>
          </cell>
        </row>
        <row r="1508">
          <cell r="C1508" t="str">
            <v>46211606B840052</v>
          </cell>
          <cell r="D1508" t="str">
            <v>隔爆真空磁力起动器</v>
          </cell>
          <cell r="E1508" t="str">
            <v>QCZ83-80</v>
          </cell>
        </row>
        <row r="1508">
          <cell r="G1508" t="str">
            <v>个</v>
          </cell>
          <cell r="H1508">
            <v>1</v>
          </cell>
          <cell r="I1508" t="str">
            <v>磁力起动器</v>
          </cell>
          <cell r="J1508">
            <v>21</v>
          </cell>
          <cell r="K1508" t="str">
            <v>2002-01-02</v>
          </cell>
          <cell r="L1508">
            <v>2500</v>
          </cell>
          <cell r="M1508">
            <v>689.76</v>
          </cell>
          <cell r="N1508">
            <v>1810.24</v>
          </cell>
        </row>
        <row r="1509">
          <cell r="C1509" t="str">
            <v>46211606B840075</v>
          </cell>
          <cell r="D1509" t="str">
            <v>隔爆真空磁力起动器</v>
          </cell>
          <cell r="E1509" t="str">
            <v>QCZ83-80/660</v>
          </cell>
        </row>
        <row r="1509">
          <cell r="G1509" t="str">
            <v>个</v>
          </cell>
          <cell r="H1509">
            <v>1</v>
          </cell>
          <cell r="I1509" t="str">
            <v>磁力起动器</v>
          </cell>
          <cell r="J1509">
            <v>21</v>
          </cell>
          <cell r="K1509" t="str">
            <v>2002-01-02</v>
          </cell>
          <cell r="L1509">
            <v>4000</v>
          </cell>
          <cell r="M1509">
            <v>1038.4</v>
          </cell>
          <cell r="N1509">
            <v>2961.6</v>
          </cell>
        </row>
        <row r="1510">
          <cell r="C1510" t="str">
            <v>46211606B840078</v>
          </cell>
          <cell r="D1510" t="str">
            <v>隔爆真空磁力起动器</v>
          </cell>
          <cell r="E1510" t="str">
            <v>QCZ83-80</v>
          </cell>
        </row>
        <row r="1510">
          <cell r="G1510" t="str">
            <v>个</v>
          </cell>
          <cell r="H1510">
            <v>1</v>
          </cell>
          <cell r="I1510" t="str">
            <v>磁力起动器</v>
          </cell>
          <cell r="J1510">
            <v>21</v>
          </cell>
          <cell r="K1510" t="str">
            <v>2002-01-02</v>
          </cell>
          <cell r="L1510">
            <v>2500</v>
          </cell>
          <cell r="M1510">
            <v>689.76</v>
          </cell>
          <cell r="N1510">
            <v>1810.24</v>
          </cell>
        </row>
        <row r="1511">
          <cell r="C1511" t="str">
            <v>46211606B840077</v>
          </cell>
          <cell r="D1511" t="str">
            <v>隔爆真空磁力起动器</v>
          </cell>
          <cell r="E1511" t="str">
            <v>QCZ83-80</v>
          </cell>
        </row>
        <row r="1511">
          <cell r="G1511" t="str">
            <v>个</v>
          </cell>
          <cell r="H1511">
            <v>1</v>
          </cell>
          <cell r="I1511" t="str">
            <v>磁力起动器</v>
          </cell>
          <cell r="J1511">
            <v>21</v>
          </cell>
          <cell r="K1511" t="str">
            <v>2002-01-02</v>
          </cell>
          <cell r="L1511">
            <v>2500</v>
          </cell>
          <cell r="M1511">
            <v>689.76</v>
          </cell>
          <cell r="N1511">
            <v>1810.24</v>
          </cell>
        </row>
        <row r="1512">
          <cell r="C1512" t="str">
            <v>46211606B840051</v>
          </cell>
          <cell r="D1512" t="str">
            <v>隔爆真空磁力起动器</v>
          </cell>
          <cell r="E1512" t="str">
            <v>QCZ83-80</v>
          </cell>
        </row>
        <row r="1512">
          <cell r="G1512" t="str">
            <v>个</v>
          </cell>
          <cell r="H1512">
            <v>1</v>
          </cell>
          <cell r="I1512" t="str">
            <v>磁力起动器</v>
          </cell>
          <cell r="J1512">
            <v>21</v>
          </cell>
          <cell r="K1512" t="str">
            <v>2002-01-02</v>
          </cell>
          <cell r="L1512">
            <v>2500</v>
          </cell>
          <cell r="M1512">
            <v>689.76</v>
          </cell>
          <cell r="N1512">
            <v>1810.24</v>
          </cell>
        </row>
        <row r="1513">
          <cell r="C1513" t="str">
            <v>46211606B840076</v>
          </cell>
          <cell r="D1513" t="str">
            <v>隔爆真空磁力起动器</v>
          </cell>
          <cell r="E1513" t="str">
            <v>QCZ83-80</v>
          </cell>
        </row>
        <row r="1513">
          <cell r="G1513" t="str">
            <v>个</v>
          </cell>
          <cell r="H1513">
            <v>1</v>
          </cell>
          <cell r="I1513" t="str">
            <v>磁力起动器</v>
          </cell>
          <cell r="J1513">
            <v>21</v>
          </cell>
          <cell r="K1513" t="str">
            <v>2002-01-02</v>
          </cell>
          <cell r="L1513">
            <v>2500</v>
          </cell>
          <cell r="M1513">
            <v>689.76</v>
          </cell>
          <cell r="N1513">
            <v>1810.24</v>
          </cell>
        </row>
        <row r="1514">
          <cell r="C1514" t="str">
            <v>46211606B100001</v>
          </cell>
          <cell r="D1514" t="str">
            <v>隔爆真空磁力起动器</v>
          </cell>
          <cell r="E1514" t="str">
            <v>BQD4-120/660/380</v>
          </cell>
        </row>
        <row r="1514">
          <cell r="G1514" t="str">
            <v>个</v>
          </cell>
          <cell r="H1514">
            <v>1</v>
          </cell>
          <cell r="I1514" t="str">
            <v>磁力起动器</v>
          </cell>
          <cell r="J1514">
            <v>21</v>
          </cell>
          <cell r="K1514" t="str">
            <v>2002-01-02</v>
          </cell>
          <cell r="L1514">
            <v>9900</v>
          </cell>
          <cell r="M1514">
            <v>2650.56</v>
          </cell>
          <cell r="N1514">
            <v>7249.44</v>
          </cell>
        </row>
        <row r="1515">
          <cell r="C1515" t="str">
            <v>46211606B830008</v>
          </cell>
          <cell r="D1515" t="str">
            <v>可逆磁力开关</v>
          </cell>
          <cell r="E1515" t="str">
            <v>QC83-80N</v>
          </cell>
        </row>
        <row r="1515">
          <cell r="G1515" t="str">
            <v>个</v>
          </cell>
          <cell r="H1515">
            <v>1</v>
          </cell>
          <cell r="I1515" t="str">
            <v>磁力起动器</v>
          </cell>
          <cell r="J1515">
            <v>21</v>
          </cell>
          <cell r="K1515" t="str">
            <v>2002-01-02</v>
          </cell>
          <cell r="L1515">
            <v>2500</v>
          </cell>
          <cell r="M1515">
            <v>689.76</v>
          </cell>
          <cell r="N1515">
            <v>1810.24</v>
          </cell>
        </row>
        <row r="1516">
          <cell r="C1516" t="str">
            <v>46211606B660002</v>
          </cell>
          <cell r="D1516" t="str">
            <v>馈电开关</v>
          </cell>
          <cell r="E1516" t="str">
            <v>DW80-350</v>
          </cell>
        </row>
        <row r="1516">
          <cell r="G1516" t="str">
            <v>个</v>
          </cell>
          <cell r="H1516">
            <v>1</v>
          </cell>
          <cell r="I1516" t="str">
            <v>磁力起动器</v>
          </cell>
          <cell r="J1516">
            <v>21</v>
          </cell>
          <cell r="K1516" t="str">
            <v>2002-01-02</v>
          </cell>
          <cell r="L1516">
            <v>2300</v>
          </cell>
          <cell r="M1516">
            <v>615.88</v>
          </cell>
          <cell r="N1516">
            <v>1684.12</v>
          </cell>
        </row>
        <row r="1517">
          <cell r="C1517" t="str">
            <v>46211606B410005</v>
          </cell>
          <cell r="D1517" t="str">
            <v>真空磁力起动器</v>
          </cell>
          <cell r="E1517" t="str">
            <v>BQD3-120Z</v>
          </cell>
        </row>
        <row r="1517">
          <cell r="G1517" t="str">
            <v>个</v>
          </cell>
          <cell r="H1517">
            <v>1</v>
          </cell>
          <cell r="I1517" t="str">
            <v>磁力起动器</v>
          </cell>
          <cell r="J1517">
            <v>21</v>
          </cell>
          <cell r="K1517" t="str">
            <v>2002-01-02</v>
          </cell>
          <cell r="L1517">
            <v>4400</v>
          </cell>
          <cell r="M1517">
            <v>1177.84</v>
          </cell>
          <cell r="N1517">
            <v>3222.16</v>
          </cell>
        </row>
        <row r="1518">
          <cell r="C1518" t="str">
            <v>46211606B030007</v>
          </cell>
          <cell r="D1518" t="str">
            <v>真空磁力起动器</v>
          </cell>
          <cell r="E1518" t="str">
            <v>BQD-120Z</v>
          </cell>
        </row>
        <row r="1518">
          <cell r="G1518" t="str">
            <v>个</v>
          </cell>
          <cell r="H1518">
            <v>1</v>
          </cell>
          <cell r="I1518" t="str">
            <v>磁力起动器</v>
          </cell>
          <cell r="J1518">
            <v>21</v>
          </cell>
          <cell r="K1518" t="str">
            <v>2002-01-02</v>
          </cell>
          <cell r="L1518">
            <v>3600</v>
          </cell>
          <cell r="M1518">
            <v>963.84</v>
          </cell>
          <cell r="N1518">
            <v>2636.16</v>
          </cell>
        </row>
        <row r="1519">
          <cell r="C1519" t="str">
            <v>46211606B840057</v>
          </cell>
          <cell r="D1519" t="str">
            <v>磁力开关</v>
          </cell>
          <cell r="E1519" t="str">
            <v>QCZ83-80/660</v>
          </cell>
        </row>
        <row r="1519">
          <cell r="G1519" t="str">
            <v>个</v>
          </cell>
          <cell r="H1519">
            <v>1</v>
          </cell>
          <cell r="I1519" t="str">
            <v>磁力起动器</v>
          </cell>
          <cell r="J1519">
            <v>21</v>
          </cell>
          <cell r="K1519" t="str">
            <v>2002-01-02</v>
          </cell>
          <cell r="L1519">
            <v>4000</v>
          </cell>
          <cell r="M1519">
            <v>1038.4</v>
          </cell>
          <cell r="N1519">
            <v>2961.6</v>
          </cell>
        </row>
        <row r="1520">
          <cell r="C1520" t="str">
            <v>46211606B840013</v>
          </cell>
          <cell r="D1520" t="str">
            <v>磁力开关</v>
          </cell>
          <cell r="E1520" t="str">
            <v>QCZ83-80</v>
          </cell>
        </row>
        <row r="1520">
          <cell r="G1520" t="str">
            <v>个</v>
          </cell>
          <cell r="H1520">
            <v>1</v>
          </cell>
          <cell r="I1520" t="str">
            <v>磁力起动器</v>
          </cell>
          <cell r="J1520">
            <v>21</v>
          </cell>
          <cell r="K1520" t="str">
            <v>2002-01-02</v>
          </cell>
          <cell r="L1520">
            <v>2500</v>
          </cell>
          <cell r="M1520">
            <v>689.76</v>
          </cell>
          <cell r="N1520">
            <v>1810.24</v>
          </cell>
        </row>
        <row r="1521">
          <cell r="C1521" t="str">
            <v>46211606B840015</v>
          </cell>
          <cell r="D1521" t="str">
            <v>磁力开关</v>
          </cell>
          <cell r="E1521" t="str">
            <v>QCZ83-80</v>
          </cell>
        </row>
        <row r="1521">
          <cell r="G1521" t="str">
            <v>个</v>
          </cell>
          <cell r="H1521">
            <v>1</v>
          </cell>
          <cell r="I1521" t="str">
            <v>磁力起动器</v>
          </cell>
          <cell r="J1521">
            <v>21</v>
          </cell>
          <cell r="K1521" t="str">
            <v>2002-01-02</v>
          </cell>
          <cell r="L1521">
            <v>2500</v>
          </cell>
          <cell r="M1521">
            <v>689.76</v>
          </cell>
          <cell r="N1521">
            <v>1810.24</v>
          </cell>
        </row>
        <row r="1522">
          <cell r="C1522" t="str">
            <v>46211606B840054</v>
          </cell>
          <cell r="D1522" t="str">
            <v>磁力开关</v>
          </cell>
          <cell r="E1522" t="str">
            <v>QCZ83-80/660</v>
          </cell>
        </row>
        <row r="1522">
          <cell r="G1522" t="str">
            <v>个</v>
          </cell>
          <cell r="H1522">
            <v>1</v>
          </cell>
          <cell r="I1522" t="str">
            <v>磁力起动器</v>
          </cell>
          <cell r="J1522">
            <v>21</v>
          </cell>
          <cell r="K1522" t="str">
            <v>2002-01-02</v>
          </cell>
          <cell r="L1522">
            <v>4000</v>
          </cell>
          <cell r="M1522">
            <v>1038.4</v>
          </cell>
          <cell r="N1522">
            <v>2961.6</v>
          </cell>
        </row>
        <row r="1523">
          <cell r="C1523" t="str">
            <v>46211606B900014</v>
          </cell>
          <cell r="D1523" t="str">
            <v>磁力启动器</v>
          </cell>
          <cell r="E1523" t="str">
            <v>QJZ1-80N</v>
          </cell>
        </row>
        <row r="1523">
          <cell r="G1523" t="str">
            <v>个</v>
          </cell>
          <cell r="H1523">
            <v>1</v>
          </cell>
          <cell r="I1523" t="str">
            <v>磁力起动器</v>
          </cell>
          <cell r="J1523">
            <v>21</v>
          </cell>
          <cell r="K1523" t="str">
            <v>2002-01-02</v>
          </cell>
          <cell r="L1523">
            <v>2500</v>
          </cell>
          <cell r="M1523">
            <v>689.76</v>
          </cell>
          <cell r="N1523">
            <v>1810.24</v>
          </cell>
        </row>
        <row r="1524">
          <cell r="C1524" t="str">
            <v>46211606B050012</v>
          </cell>
          <cell r="D1524" t="str">
            <v>隔爆型可逆磁力启动器</v>
          </cell>
          <cell r="E1524" t="str">
            <v>BQD1-80N</v>
          </cell>
        </row>
        <row r="1524">
          <cell r="G1524" t="str">
            <v>个</v>
          </cell>
          <cell r="H1524">
            <v>1</v>
          </cell>
          <cell r="I1524" t="str">
            <v>磁力起动器</v>
          </cell>
          <cell r="J1524">
            <v>21</v>
          </cell>
          <cell r="K1524" t="str">
            <v>2002-01-02</v>
          </cell>
          <cell r="L1524">
            <v>3800</v>
          </cell>
          <cell r="M1524">
            <v>1017.34</v>
          </cell>
          <cell r="N1524">
            <v>2782.66</v>
          </cell>
        </row>
        <row r="1525">
          <cell r="C1525" t="str">
            <v>46211606B900006</v>
          </cell>
          <cell r="D1525" t="str">
            <v>防爆兼本真空磁力启动器</v>
          </cell>
          <cell r="E1525" t="str">
            <v>QJZ-80N</v>
          </cell>
        </row>
        <row r="1525">
          <cell r="G1525" t="str">
            <v>个</v>
          </cell>
          <cell r="H1525">
            <v>1</v>
          </cell>
          <cell r="I1525" t="str">
            <v>磁力起动器</v>
          </cell>
          <cell r="J1525">
            <v>21</v>
          </cell>
          <cell r="K1525" t="str">
            <v>2002-01-02</v>
          </cell>
          <cell r="L1525">
            <v>6700</v>
          </cell>
          <cell r="M1525">
            <v>1763.44</v>
          </cell>
          <cell r="N1525">
            <v>4936.56</v>
          </cell>
        </row>
        <row r="1526">
          <cell r="C1526" t="str">
            <v>46211606B050034</v>
          </cell>
          <cell r="D1526" t="str">
            <v>防爆真空磁力启动器</v>
          </cell>
          <cell r="E1526" t="str">
            <v>BQD1-80Z</v>
          </cell>
        </row>
        <row r="1526">
          <cell r="G1526" t="str">
            <v>个</v>
          </cell>
          <cell r="H1526">
            <v>1</v>
          </cell>
          <cell r="I1526" t="str">
            <v>磁力起动器</v>
          </cell>
          <cell r="J1526">
            <v>21</v>
          </cell>
          <cell r="K1526" t="str">
            <v>2002-01-02</v>
          </cell>
          <cell r="L1526">
            <v>4500</v>
          </cell>
          <cell r="M1526">
            <v>1204.8</v>
          </cell>
          <cell r="N1526">
            <v>3295.2</v>
          </cell>
        </row>
        <row r="1527">
          <cell r="C1527" t="str">
            <v>46211606B310004</v>
          </cell>
          <cell r="D1527" t="str">
            <v>防爆真空磁力启动器</v>
          </cell>
          <cell r="E1527" t="str">
            <v>BQD2-200</v>
          </cell>
        </row>
        <row r="1527">
          <cell r="G1527" t="str">
            <v>个</v>
          </cell>
          <cell r="H1527">
            <v>1</v>
          </cell>
          <cell r="I1527" t="str">
            <v>磁力起动器</v>
          </cell>
          <cell r="J1527">
            <v>21</v>
          </cell>
          <cell r="K1527" t="str">
            <v>2002-01-02</v>
          </cell>
          <cell r="L1527">
            <v>6100</v>
          </cell>
          <cell r="M1527">
            <v>1633.22</v>
          </cell>
          <cell r="N1527">
            <v>4466.78</v>
          </cell>
        </row>
        <row r="1528">
          <cell r="C1528" t="str">
            <v>46211606B830006</v>
          </cell>
          <cell r="D1528" t="str">
            <v>防爆电磁启动器</v>
          </cell>
          <cell r="E1528" t="str">
            <v>QC83-80</v>
          </cell>
        </row>
        <row r="1528">
          <cell r="G1528" t="str">
            <v>个</v>
          </cell>
          <cell r="H1528">
            <v>1</v>
          </cell>
          <cell r="I1528" t="str">
            <v>磁力起动器</v>
          </cell>
          <cell r="J1528">
            <v>21</v>
          </cell>
          <cell r="K1528" t="str">
            <v>1999-01-21</v>
          </cell>
          <cell r="L1528">
            <v>1600</v>
          </cell>
          <cell r="M1528">
            <v>1600</v>
          </cell>
          <cell r="N1528">
            <v>0</v>
          </cell>
        </row>
        <row r="1529">
          <cell r="C1529" t="str">
            <v>46211606B830026</v>
          </cell>
          <cell r="D1529" t="str">
            <v>防爆可逆真空磁力启动器</v>
          </cell>
          <cell r="E1529" t="str">
            <v>QC83-80N</v>
          </cell>
        </row>
        <row r="1529">
          <cell r="G1529" t="str">
            <v>个</v>
          </cell>
          <cell r="H1529">
            <v>1</v>
          </cell>
          <cell r="I1529" t="str">
            <v>磁力起动器</v>
          </cell>
          <cell r="J1529">
            <v>21</v>
          </cell>
          <cell r="K1529" t="str">
            <v>1999-01-22</v>
          </cell>
          <cell r="L1529">
            <v>2500</v>
          </cell>
          <cell r="M1529">
            <v>1075.48</v>
          </cell>
          <cell r="N1529">
            <v>1424.52</v>
          </cell>
        </row>
        <row r="1530">
          <cell r="C1530" t="str">
            <v>46211606B830034</v>
          </cell>
          <cell r="D1530" t="str">
            <v>磁力起动器</v>
          </cell>
          <cell r="E1530" t="str">
            <v>QC83-80N</v>
          </cell>
        </row>
        <row r="1530">
          <cell r="G1530" t="str">
            <v>个</v>
          </cell>
          <cell r="H1530">
            <v>1</v>
          </cell>
          <cell r="I1530" t="str">
            <v>磁力起动器</v>
          </cell>
          <cell r="J1530">
            <v>21</v>
          </cell>
          <cell r="K1530" t="str">
            <v>1999-03-02</v>
          </cell>
          <cell r="L1530">
            <v>2500</v>
          </cell>
          <cell r="M1530">
            <v>1071.7</v>
          </cell>
          <cell r="N1530">
            <v>1428.3</v>
          </cell>
        </row>
        <row r="1531">
          <cell r="C1531" t="str">
            <v>46211606B450002</v>
          </cell>
          <cell r="D1531" t="str">
            <v>磁力起动器</v>
          </cell>
          <cell r="E1531" t="str">
            <v>BQZ1-120/660</v>
          </cell>
        </row>
        <row r="1531">
          <cell r="G1531" t="str">
            <v>个</v>
          </cell>
          <cell r="H1531">
            <v>1</v>
          </cell>
          <cell r="I1531" t="str">
            <v>磁力起动器</v>
          </cell>
          <cell r="J1531">
            <v>21</v>
          </cell>
          <cell r="K1531" t="str">
            <v>1999-12-05</v>
          </cell>
          <cell r="L1531">
            <v>4200</v>
          </cell>
          <cell r="M1531">
            <v>1605.93</v>
          </cell>
          <cell r="N1531">
            <v>2594.07</v>
          </cell>
        </row>
        <row r="1532">
          <cell r="C1532" t="str">
            <v>46211606B520006</v>
          </cell>
          <cell r="D1532" t="str">
            <v>隔爆型组合磁力起动器</v>
          </cell>
          <cell r="E1532" t="str">
            <v>DBQ1-10SN</v>
          </cell>
        </row>
        <row r="1532">
          <cell r="G1532" t="str">
            <v>个</v>
          </cell>
          <cell r="H1532">
            <v>1</v>
          </cell>
          <cell r="I1532" t="str">
            <v>磁力起动器</v>
          </cell>
          <cell r="J1532">
            <v>21</v>
          </cell>
          <cell r="K1532" t="str">
            <v>2002-01-02</v>
          </cell>
          <cell r="L1532">
            <v>10500</v>
          </cell>
          <cell r="M1532">
            <v>2811.06</v>
          </cell>
          <cell r="N1532">
            <v>7688.94</v>
          </cell>
        </row>
        <row r="1533">
          <cell r="C1533" t="str">
            <v>46211606B520005</v>
          </cell>
          <cell r="D1533" t="str">
            <v>组合磁力起动器</v>
          </cell>
          <cell r="E1533" t="str">
            <v>DQB1-10SN</v>
          </cell>
        </row>
        <row r="1533">
          <cell r="G1533" t="str">
            <v>个</v>
          </cell>
          <cell r="H1533">
            <v>1</v>
          </cell>
          <cell r="I1533" t="str">
            <v>磁力起动器</v>
          </cell>
          <cell r="J1533">
            <v>21</v>
          </cell>
          <cell r="K1533" t="str">
            <v>2002-01-02</v>
          </cell>
          <cell r="L1533">
            <v>4500</v>
          </cell>
          <cell r="M1533">
            <v>1204.8</v>
          </cell>
          <cell r="N1533">
            <v>3295.2</v>
          </cell>
        </row>
        <row r="1534">
          <cell r="C1534" t="str">
            <v>46211606B030008</v>
          </cell>
          <cell r="D1534" t="str">
            <v>真空磁力起动器</v>
          </cell>
          <cell r="E1534" t="str">
            <v>BQD-120Z</v>
          </cell>
        </row>
        <row r="1534">
          <cell r="G1534" t="str">
            <v>个</v>
          </cell>
          <cell r="H1534">
            <v>1</v>
          </cell>
          <cell r="I1534" t="str">
            <v>磁力起动器</v>
          </cell>
          <cell r="J1534">
            <v>21</v>
          </cell>
          <cell r="K1534" t="str">
            <v>2002-01-03</v>
          </cell>
          <cell r="L1534">
            <v>3600</v>
          </cell>
          <cell r="M1534">
            <v>963.84</v>
          </cell>
          <cell r="N1534">
            <v>2636.16</v>
          </cell>
        </row>
        <row r="1535">
          <cell r="C1535" t="str">
            <v>46211606B200003</v>
          </cell>
          <cell r="D1535" t="str">
            <v>隔爆磁力起动器</v>
          </cell>
          <cell r="E1535" t="str">
            <v>QC83-120</v>
          </cell>
        </row>
        <row r="1535">
          <cell r="G1535" t="str">
            <v>个</v>
          </cell>
          <cell r="H1535">
            <v>1</v>
          </cell>
          <cell r="I1535" t="str">
            <v>磁力起动器</v>
          </cell>
          <cell r="J1535">
            <v>21</v>
          </cell>
          <cell r="K1535" t="str">
            <v>2002-01-03</v>
          </cell>
          <cell r="L1535">
            <v>2500</v>
          </cell>
          <cell r="M1535">
            <v>689.76</v>
          </cell>
          <cell r="N1535">
            <v>1810.24</v>
          </cell>
        </row>
        <row r="1536">
          <cell r="C1536" t="str">
            <v>46211606B830137</v>
          </cell>
          <cell r="D1536" t="str">
            <v>可逆磁力起动器</v>
          </cell>
          <cell r="E1536" t="str">
            <v>QC83-80N</v>
          </cell>
        </row>
        <row r="1536">
          <cell r="G1536" t="str">
            <v>个</v>
          </cell>
          <cell r="H1536">
            <v>1</v>
          </cell>
          <cell r="I1536" t="str">
            <v>磁力起动器</v>
          </cell>
          <cell r="J1536">
            <v>21</v>
          </cell>
          <cell r="K1536" t="str">
            <v>2002-01-01</v>
          </cell>
          <cell r="L1536">
            <v>2500</v>
          </cell>
          <cell r="M1536">
            <v>689.76</v>
          </cell>
          <cell r="N1536">
            <v>1810.24</v>
          </cell>
        </row>
        <row r="1537">
          <cell r="C1537" t="str">
            <v>44211606B140022</v>
          </cell>
          <cell r="D1537" t="str">
            <v>隔爆磁力起动器</v>
          </cell>
          <cell r="E1537" t="str">
            <v>BQD10-80Z</v>
          </cell>
        </row>
        <row r="1537">
          <cell r="G1537" t="str">
            <v>个</v>
          </cell>
          <cell r="H1537">
            <v>1</v>
          </cell>
          <cell r="I1537" t="str">
            <v>磁力起动器</v>
          </cell>
          <cell r="J1537">
            <v>21</v>
          </cell>
          <cell r="K1537" t="str">
            <v>2002-01-01</v>
          </cell>
          <cell r="L1537">
            <v>4100</v>
          </cell>
          <cell r="M1537">
            <v>1097.8</v>
          </cell>
          <cell r="N1537">
            <v>3002.2</v>
          </cell>
        </row>
        <row r="1538">
          <cell r="C1538" t="str">
            <v>44211606B140021</v>
          </cell>
          <cell r="D1538" t="str">
            <v>隔爆磁力起动器</v>
          </cell>
          <cell r="E1538" t="str">
            <v>BQD10-80Z</v>
          </cell>
        </row>
        <row r="1538">
          <cell r="G1538" t="str">
            <v>个</v>
          </cell>
          <cell r="H1538">
            <v>1</v>
          </cell>
          <cell r="I1538" t="str">
            <v>磁力起动器</v>
          </cell>
          <cell r="J1538">
            <v>21</v>
          </cell>
          <cell r="K1538" t="str">
            <v>2002-01-01</v>
          </cell>
          <cell r="L1538">
            <v>4100</v>
          </cell>
          <cell r="M1538">
            <v>1097.8</v>
          </cell>
          <cell r="N1538">
            <v>3002.2</v>
          </cell>
        </row>
        <row r="1539">
          <cell r="C1539" t="str">
            <v>44211606B640001</v>
          </cell>
          <cell r="D1539" t="str">
            <v>可逆真空磁力起动器</v>
          </cell>
          <cell r="E1539" t="str">
            <v>QJZ-160/1140</v>
          </cell>
        </row>
        <row r="1539">
          <cell r="G1539" t="str">
            <v>个</v>
          </cell>
          <cell r="H1539">
            <v>1</v>
          </cell>
          <cell r="I1539" t="str">
            <v>磁力起动器</v>
          </cell>
          <cell r="J1539">
            <v>21</v>
          </cell>
          <cell r="K1539" t="str">
            <v>2002-01-02</v>
          </cell>
          <cell r="L1539">
            <v>6000</v>
          </cell>
          <cell r="M1539">
            <v>1639.12</v>
          </cell>
          <cell r="N1539">
            <v>4360.88</v>
          </cell>
        </row>
        <row r="1540">
          <cell r="C1540" t="str">
            <v>46211606B030007</v>
          </cell>
          <cell r="D1540" t="str">
            <v>真空磁力起动器</v>
          </cell>
          <cell r="E1540" t="str">
            <v>BQD-120Z</v>
          </cell>
        </row>
        <row r="1540">
          <cell r="G1540" t="str">
            <v>个</v>
          </cell>
          <cell r="H1540">
            <v>1</v>
          </cell>
          <cell r="I1540" t="str">
            <v>磁力起动器</v>
          </cell>
          <cell r="J1540">
            <v>20</v>
          </cell>
          <cell r="K1540" t="str">
            <v>2003-12-31</v>
          </cell>
          <cell r="L1540">
            <v>3600</v>
          </cell>
          <cell r="M1540">
            <v>640.8</v>
          </cell>
          <cell r="N1540">
            <v>2959.2</v>
          </cell>
        </row>
        <row r="1541">
          <cell r="C1541" t="str">
            <v>46211606B030008</v>
          </cell>
          <cell r="D1541" t="str">
            <v>真空磁力起动器</v>
          </cell>
          <cell r="E1541" t="str">
            <v>BQD-120Z</v>
          </cell>
        </row>
        <row r="1541">
          <cell r="G1541" t="str">
            <v>个</v>
          </cell>
          <cell r="H1541">
            <v>1</v>
          </cell>
          <cell r="I1541" t="str">
            <v>磁力起动器</v>
          </cell>
          <cell r="J1541">
            <v>20</v>
          </cell>
          <cell r="K1541" t="str">
            <v>2003-12-31</v>
          </cell>
          <cell r="L1541">
            <v>3600</v>
          </cell>
          <cell r="M1541">
            <v>640.8</v>
          </cell>
          <cell r="N1541">
            <v>2959.2</v>
          </cell>
        </row>
        <row r="1542">
          <cell r="C1542" t="str">
            <v>46211649B370003</v>
          </cell>
          <cell r="D1542" t="str">
            <v>照明综保</v>
          </cell>
          <cell r="E1542" t="str">
            <v>KSGZZ-4-0.66</v>
          </cell>
        </row>
        <row r="1542">
          <cell r="G1542" t="str">
            <v>个</v>
          </cell>
          <cell r="H1542">
            <v>1</v>
          </cell>
          <cell r="I1542" t="str">
            <v>综合起动器</v>
          </cell>
          <cell r="J1542">
            <v>21</v>
          </cell>
          <cell r="K1542" t="str">
            <v>1999-09-15</v>
          </cell>
          <cell r="L1542">
            <v>100</v>
          </cell>
          <cell r="M1542">
            <v>100</v>
          </cell>
          <cell r="N1542">
            <v>0</v>
          </cell>
        </row>
        <row r="1543">
          <cell r="C1543" t="str">
            <v>46211649B370004</v>
          </cell>
          <cell r="D1543" t="str">
            <v>照明综保</v>
          </cell>
          <cell r="E1543" t="str">
            <v>KSGZZ-4-0.66</v>
          </cell>
        </row>
        <row r="1543">
          <cell r="G1543" t="str">
            <v>个</v>
          </cell>
          <cell r="H1543">
            <v>1</v>
          </cell>
          <cell r="I1543" t="str">
            <v>综合起动器</v>
          </cell>
          <cell r="J1543">
            <v>21</v>
          </cell>
          <cell r="K1543" t="str">
            <v>1999-09-14</v>
          </cell>
          <cell r="L1543">
            <v>100</v>
          </cell>
          <cell r="M1543">
            <v>100</v>
          </cell>
          <cell r="N1543">
            <v>0</v>
          </cell>
        </row>
        <row r="1544">
          <cell r="C1544" t="str">
            <v>46211649B370010</v>
          </cell>
          <cell r="D1544" t="str">
            <v>照明综保</v>
          </cell>
          <cell r="E1544" t="str">
            <v>KSGZZ-4/0.66</v>
          </cell>
        </row>
        <row r="1544">
          <cell r="G1544" t="str">
            <v>个</v>
          </cell>
          <cell r="H1544">
            <v>1</v>
          </cell>
          <cell r="I1544" t="str">
            <v>综合起动器</v>
          </cell>
          <cell r="J1544">
            <v>21</v>
          </cell>
          <cell r="K1544" t="str">
            <v>1999-04-13</v>
          </cell>
          <cell r="L1544">
            <v>6200</v>
          </cell>
          <cell r="M1544">
            <v>6014</v>
          </cell>
          <cell r="N1544">
            <v>186</v>
          </cell>
        </row>
        <row r="1545">
          <cell r="C1545" t="str">
            <v>46211649B140005</v>
          </cell>
          <cell r="D1545" t="str">
            <v>照明综保</v>
          </cell>
          <cell r="E1545" t="str">
            <v>KSGZE-4/1.14</v>
          </cell>
        </row>
        <row r="1545">
          <cell r="G1545" t="str">
            <v>个</v>
          </cell>
          <cell r="H1545">
            <v>1</v>
          </cell>
          <cell r="I1545" t="str">
            <v>综合起动器</v>
          </cell>
          <cell r="J1545">
            <v>21</v>
          </cell>
          <cell r="K1545" t="str">
            <v>1999-03-11</v>
          </cell>
          <cell r="L1545">
            <v>100</v>
          </cell>
          <cell r="M1545">
            <v>100</v>
          </cell>
          <cell r="N1545">
            <v>0</v>
          </cell>
        </row>
        <row r="1546">
          <cell r="C1546" t="str">
            <v>46211649B210004</v>
          </cell>
          <cell r="D1546" t="str">
            <v>煤电钻综合保</v>
          </cell>
          <cell r="E1546" t="str">
            <v>KSGZ-4/0.￥66</v>
          </cell>
        </row>
        <row r="1546">
          <cell r="G1546" t="str">
            <v>个</v>
          </cell>
          <cell r="H1546">
            <v>1</v>
          </cell>
          <cell r="I1546" t="str">
            <v>综合起动器</v>
          </cell>
          <cell r="J1546">
            <v>21</v>
          </cell>
          <cell r="K1546" t="str">
            <v>1999-03-16</v>
          </cell>
          <cell r="L1546">
            <v>5500</v>
          </cell>
          <cell r="M1546">
            <v>2561.46</v>
          </cell>
          <cell r="N1546">
            <v>2938.54</v>
          </cell>
        </row>
        <row r="1547">
          <cell r="C1547" t="str">
            <v>46211649B210005</v>
          </cell>
          <cell r="D1547" t="str">
            <v>煤电钻综保</v>
          </cell>
          <cell r="E1547" t="str">
            <v>KSGZ-4/0.￥66</v>
          </cell>
        </row>
        <row r="1547">
          <cell r="G1547" t="str">
            <v>个</v>
          </cell>
          <cell r="H1547">
            <v>1</v>
          </cell>
          <cell r="I1547" t="str">
            <v>综合起动器</v>
          </cell>
          <cell r="J1547">
            <v>21</v>
          </cell>
          <cell r="K1547" t="str">
            <v>1999-03-17</v>
          </cell>
          <cell r="L1547">
            <v>5500</v>
          </cell>
          <cell r="M1547">
            <v>2561.46</v>
          </cell>
          <cell r="N1547">
            <v>2938.54</v>
          </cell>
        </row>
        <row r="1548">
          <cell r="C1548" t="str">
            <v>46211649B460001</v>
          </cell>
          <cell r="D1548" t="str">
            <v>照明信号综保</v>
          </cell>
          <cell r="E1548" t="str">
            <v>ZXZB-4.0</v>
          </cell>
        </row>
        <row r="1548">
          <cell r="G1548" t="str">
            <v>个</v>
          </cell>
          <cell r="H1548">
            <v>1</v>
          </cell>
          <cell r="I1548" t="str">
            <v>综合起动器</v>
          </cell>
          <cell r="J1548">
            <v>21</v>
          </cell>
          <cell r="K1548" t="str">
            <v>1999-03-18</v>
          </cell>
          <cell r="L1548">
            <v>4200</v>
          </cell>
          <cell r="M1548">
            <v>1740.5</v>
          </cell>
          <cell r="N1548">
            <v>2459.5</v>
          </cell>
        </row>
        <row r="1549">
          <cell r="C1549" t="str">
            <v>46211649B460003</v>
          </cell>
          <cell r="D1549" t="str">
            <v>照明信号综保</v>
          </cell>
          <cell r="E1549" t="str">
            <v>ZXZB-4.0</v>
          </cell>
        </row>
        <row r="1549">
          <cell r="G1549" t="str">
            <v>个</v>
          </cell>
          <cell r="H1549">
            <v>1</v>
          </cell>
          <cell r="I1549" t="str">
            <v>综合起动器</v>
          </cell>
          <cell r="J1549">
            <v>21</v>
          </cell>
          <cell r="K1549" t="str">
            <v>1999-03-21</v>
          </cell>
          <cell r="L1549">
            <v>4200</v>
          </cell>
          <cell r="M1549">
            <v>1740.5</v>
          </cell>
          <cell r="N1549">
            <v>2459.5</v>
          </cell>
        </row>
        <row r="1550">
          <cell r="C1550" t="str">
            <v>46211649B460004</v>
          </cell>
          <cell r="D1550" t="str">
            <v>照明信号综保</v>
          </cell>
          <cell r="E1550" t="str">
            <v>ZXZB-4.0</v>
          </cell>
        </row>
        <row r="1550">
          <cell r="G1550" t="str">
            <v>个</v>
          </cell>
          <cell r="H1550">
            <v>1</v>
          </cell>
          <cell r="I1550" t="str">
            <v>综合起动器</v>
          </cell>
          <cell r="J1550">
            <v>21</v>
          </cell>
          <cell r="K1550" t="str">
            <v>1999-03-22</v>
          </cell>
          <cell r="L1550">
            <v>4200</v>
          </cell>
          <cell r="M1550">
            <v>1740.5</v>
          </cell>
          <cell r="N1550">
            <v>2459.5</v>
          </cell>
        </row>
        <row r="1551">
          <cell r="C1551" t="str">
            <v>46211649B080012</v>
          </cell>
          <cell r="D1551" t="str">
            <v>煤岩电钻综保</v>
          </cell>
          <cell r="E1551" t="str">
            <v>BBZ1-4</v>
          </cell>
        </row>
        <row r="1551">
          <cell r="G1551" t="str">
            <v>个</v>
          </cell>
          <cell r="H1551">
            <v>1</v>
          </cell>
          <cell r="I1551" t="str">
            <v>综合起动器</v>
          </cell>
          <cell r="J1551">
            <v>21</v>
          </cell>
          <cell r="K1551" t="str">
            <v>1999-03-25</v>
          </cell>
          <cell r="L1551">
            <v>100</v>
          </cell>
          <cell r="M1551">
            <v>100</v>
          </cell>
          <cell r="N1551">
            <v>0</v>
          </cell>
        </row>
        <row r="1552">
          <cell r="C1552" t="str">
            <v>46211649B370007</v>
          </cell>
          <cell r="D1552" t="str">
            <v>照明综合保护装置</v>
          </cell>
          <cell r="E1552" t="str">
            <v>KSGZZ-4/0.66</v>
          </cell>
        </row>
        <row r="1552">
          <cell r="G1552" t="str">
            <v>个</v>
          </cell>
          <cell r="H1552">
            <v>1</v>
          </cell>
          <cell r="I1552" t="str">
            <v>综合起动器</v>
          </cell>
          <cell r="J1552">
            <v>21</v>
          </cell>
          <cell r="K1552" t="str">
            <v>1999-03-29</v>
          </cell>
          <cell r="L1552">
            <v>6200</v>
          </cell>
          <cell r="M1552">
            <v>2550.85</v>
          </cell>
          <cell r="N1552">
            <v>3649.15</v>
          </cell>
        </row>
        <row r="1553">
          <cell r="C1553" t="str">
            <v>46211649B140004</v>
          </cell>
          <cell r="D1553" t="str">
            <v>照明信号综合装置</v>
          </cell>
          <cell r="E1553" t="str">
            <v>BBZ-4</v>
          </cell>
        </row>
        <row r="1553">
          <cell r="G1553" t="str">
            <v>个</v>
          </cell>
          <cell r="H1553">
            <v>1</v>
          </cell>
          <cell r="I1553" t="str">
            <v>综合起动器</v>
          </cell>
          <cell r="J1553">
            <v>21</v>
          </cell>
          <cell r="K1553" t="str">
            <v>1999-04-04</v>
          </cell>
          <cell r="L1553">
            <v>3800</v>
          </cell>
          <cell r="M1553">
            <v>1566.19</v>
          </cell>
          <cell r="N1553">
            <v>2233.81</v>
          </cell>
        </row>
        <row r="1554">
          <cell r="C1554" t="str">
            <v>46211649BA70004</v>
          </cell>
          <cell r="D1554" t="str">
            <v>照明综保</v>
          </cell>
          <cell r="E1554" t="str">
            <v>BBZ-4KVA</v>
          </cell>
        </row>
        <row r="1554">
          <cell r="G1554" t="str">
            <v>个</v>
          </cell>
          <cell r="H1554">
            <v>1</v>
          </cell>
          <cell r="I1554" t="str">
            <v>综合起动器</v>
          </cell>
          <cell r="J1554">
            <v>21</v>
          </cell>
          <cell r="K1554" t="str">
            <v>1999-04-07</v>
          </cell>
          <cell r="L1554">
            <v>100</v>
          </cell>
          <cell r="M1554">
            <v>100</v>
          </cell>
          <cell r="N1554">
            <v>0</v>
          </cell>
        </row>
        <row r="1555">
          <cell r="C1555" t="str">
            <v>46211649B370006</v>
          </cell>
          <cell r="D1555" t="str">
            <v>照明综保</v>
          </cell>
          <cell r="E1555" t="str">
            <v>KSGZZ-4/0.66</v>
          </cell>
        </row>
        <row r="1555">
          <cell r="G1555" t="str">
            <v>个</v>
          </cell>
          <cell r="H1555">
            <v>1</v>
          </cell>
          <cell r="I1555" t="str">
            <v>综合起动器</v>
          </cell>
          <cell r="J1555">
            <v>21</v>
          </cell>
          <cell r="K1555" t="str">
            <v>1999-04-17</v>
          </cell>
          <cell r="L1555">
            <v>6200</v>
          </cell>
          <cell r="M1555">
            <v>2545.84</v>
          </cell>
          <cell r="N1555">
            <v>3654.16</v>
          </cell>
        </row>
        <row r="1556">
          <cell r="C1556" t="str">
            <v>46211649BA70001</v>
          </cell>
          <cell r="D1556" t="str">
            <v>照明综保</v>
          </cell>
          <cell r="E1556" t="str">
            <v>KSGZ-4/1.14</v>
          </cell>
        </row>
        <row r="1556">
          <cell r="G1556" t="str">
            <v>个</v>
          </cell>
          <cell r="H1556">
            <v>1</v>
          </cell>
          <cell r="I1556" t="str">
            <v>综合起动器</v>
          </cell>
          <cell r="J1556">
            <v>21</v>
          </cell>
          <cell r="K1556" t="str">
            <v>1999-04-18</v>
          </cell>
          <cell r="L1556">
            <v>5500</v>
          </cell>
          <cell r="M1556">
            <v>2243.36</v>
          </cell>
          <cell r="N1556">
            <v>3256.64</v>
          </cell>
        </row>
        <row r="1557">
          <cell r="C1557" t="str">
            <v>46211649B370002</v>
          </cell>
          <cell r="D1557" t="str">
            <v>照明综合保护装置</v>
          </cell>
          <cell r="E1557" t="str">
            <v>KSGZZ-4/0.66</v>
          </cell>
        </row>
        <row r="1557">
          <cell r="G1557" t="str">
            <v>个</v>
          </cell>
          <cell r="H1557">
            <v>1</v>
          </cell>
          <cell r="I1557" t="str">
            <v>综合起动器</v>
          </cell>
          <cell r="J1557">
            <v>21</v>
          </cell>
          <cell r="K1557" t="str">
            <v>1999-04-21</v>
          </cell>
          <cell r="L1557">
            <v>6200</v>
          </cell>
          <cell r="M1557">
            <v>2545.84</v>
          </cell>
          <cell r="N1557">
            <v>3654.16</v>
          </cell>
        </row>
        <row r="1558">
          <cell r="C1558" t="str">
            <v>46211649B180005</v>
          </cell>
          <cell r="D1558" t="str">
            <v>胶带输送机综合保护箱</v>
          </cell>
          <cell r="E1558" t="str">
            <v>BJB1-127/36</v>
          </cell>
        </row>
        <row r="1558">
          <cell r="G1558" t="str">
            <v>个</v>
          </cell>
          <cell r="H1558">
            <v>1</v>
          </cell>
          <cell r="I1558" t="str">
            <v>综合起动器</v>
          </cell>
          <cell r="J1558">
            <v>21</v>
          </cell>
          <cell r="K1558" t="str">
            <v>2002-01-01</v>
          </cell>
          <cell r="L1558">
            <v>7500</v>
          </cell>
          <cell r="M1558">
            <v>2375.4</v>
          </cell>
          <cell r="N1558">
            <v>5124.6</v>
          </cell>
        </row>
        <row r="1559">
          <cell r="C1559" t="str">
            <v>46211649B180006</v>
          </cell>
          <cell r="D1559" t="str">
            <v>胶带输送机综合保护箱</v>
          </cell>
          <cell r="E1559" t="str">
            <v>BJB1-127/36</v>
          </cell>
        </row>
        <row r="1559">
          <cell r="G1559" t="str">
            <v>个</v>
          </cell>
          <cell r="H1559">
            <v>1</v>
          </cell>
          <cell r="I1559" t="str">
            <v>综合起动器</v>
          </cell>
          <cell r="J1559">
            <v>21</v>
          </cell>
          <cell r="K1559" t="str">
            <v>2002-01-01</v>
          </cell>
          <cell r="L1559">
            <v>7500</v>
          </cell>
          <cell r="M1559">
            <v>2375.4</v>
          </cell>
          <cell r="N1559">
            <v>5124.6</v>
          </cell>
        </row>
        <row r="1560">
          <cell r="C1560" t="str">
            <v>46211649B180002</v>
          </cell>
          <cell r="D1560" t="str">
            <v>胶带输送机综合保护箱</v>
          </cell>
          <cell r="E1560" t="str">
            <v>BJB1-127/36</v>
          </cell>
        </row>
        <row r="1560">
          <cell r="G1560" t="str">
            <v>个</v>
          </cell>
          <cell r="H1560">
            <v>1</v>
          </cell>
          <cell r="I1560" t="str">
            <v>综合起动器</v>
          </cell>
          <cell r="J1560">
            <v>21</v>
          </cell>
          <cell r="K1560" t="str">
            <v>2002-01-01</v>
          </cell>
          <cell r="L1560">
            <v>7500</v>
          </cell>
          <cell r="M1560">
            <v>2375.4</v>
          </cell>
          <cell r="N1560">
            <v>5124.6</v>
          </cell>
        </row>
        <row r="1561">
          <cell r="C1561" t="str">
            <v>46211649B180007</v>
          </cell>
          <cell r="D1561" t="str">
            <v>胶带输送机综合保护箱</v>
          </cell>
          <cell r="E1561" t="str">
            <v>BJB1-127/36</v>
          </cell>
        </row>
        <row r="1561">
          <cell r="G1561" t="str">
            <v>个</v>
          </cell>
          <cell r="H1561">
            <v>1</v>
          </cell>
          <cell r="I1561" t="str">
            <v>综合起动器</v>
          </cell>
          <cell r="J1561">
            <v>21</v>
          </cell>
          <cell r="K1561" t="str">
            <v>2002-01-01</v>
          </cell>
          <cell r="L1561">
            <v>7500</v>
          </cell>
          <cell r="M1561">
            <v>2375.4</v>
          </cell>
          <cell r="N1561">
            <v>5124.6</v>
          </cell>
        </row>
        <row r="1562">
          <cell r="C1562" t="str">
            <v>46211649B180008</v>
          </cell>
          <cell r="D1562" t="str">
            <v>胶带输送机综合保护箱</v>
          </cell>
          <cell r="E1562" t="str">
            <v>BJB1-127/36</v>
          </cell>
        </row>
        <row r="1562">
          <cell r="G1562" t="str">
            <v>个</v>
          </cell>
          <cell r="H1562">
            <v>1</v>
          </cell>
          <cell r="I1562" t="str">
            <v>综合起动器</v>
          </cell>
          <cell r="J1562">
            <v>21</v>
          </cell>
          <cell r="K1562" t="str">
            <v>2002-01-01</v>
          </cell>
          <cell r="L1562">
            <v>7500</v>
          </cell>
          <cell r="M1562">
            <v>2375.4</v>
          </cell>
          <cell r="N1562">
            <v>5124.6</v>
          </cell>
        </row>
        <row r="1563">
          <cell r="C1563" t="str">
            <v>46211649BA10014</v>
          </cell>
          <cell r="D1563" t="str">
            <v>127伏照明信号综合装置</v>
          </cell>
          <cell r="E1563" t="str">
            <v>ZXZ8-2.5-Ⅱ</v>
          </cell>
        </row>
        <row r="1563">
          <cell r="G1563" t="str">
            <v>个</v>
          </cell>
          <cell r="H1563">
            <v>1</v>
          </cell>
          <cell r="I1563" t="str">
            <v>综合起动器</v>
          </cell>
          <cell r="J1563">
            <v>21</v>
          </cell>
          <cell r="K1563" t="str">
            <v>1997-10-14</v>
          </cell>
          <cell r="L1563">
            <v>2500</v>
          </cell>
          <cell r="M1563">
            <v>1259.94</v>
          </cell>
          <cell r="N1563">
            <v>1240.06</v>
          </cell>
        </row>
        <row r="1564">
          <cell r="C1564" t="str">
            <v>46211649B080005</v>
          </cell>
          <cell r="D1564" t="str">
            <v>煤电钻综合保护装置</v>
          </cell>
          <cell r="E1564" t="str">
            <v>BBZ1-4</v>
          </cell>
        </row>
        <row r="1564">
          <cell r="G1564" t="str">
            <v>个</v>
          </cell>
          <cell r="H1564">
            <v>1</v>
          </cell>
          <cell r="I1564" t="str">
            <v>综合起动器</v>
          </cell>
          <cell r="J1564">
            <v>21</v>
          </cell>
          <cell r="K1564" t="str">
            <v>2002-01-02</v>
          </cell>
          <cell r="L1564">
            <v>1500</v>
          </cell>
          <cell r="M1564">
            <v>1500</v>
          </cell>
          <cell r="N1564">
            <v>0</v>
          </cell>
        </row>
        <row r="1565">
          <cell r="C1565" t="str">
            <v>46211649BA50019</v>
          </cell>
          <cell r="D1565" t="str">
            <v>127伏照明信号综合装置</v>
          </cell>
          <cell r="E1565" t="str">
            <v>ZXZ8-4-III</v>
          </cell>
        </row>
        <row r="1565">
          <cell r="G1565" t="str">
            <v>个</v>
          </cell>
          <cell r="H1565">
            <v>1</v>
          </cell>
          <cell r="I1565" t="str">
            <v>综合起动器</v>
          </cell>
          <cell r="J1565">
            <v>21</v>
          </cell>
          <cell r="K1565" t="str">
            <v>2002-01-02</v>
          </cell>
          <cell r="L1565">
            <v>5000</v>
          </cell>
          <cell r="M1565">
            <v>1297.94</v>
          </cell>
          <cell r="N1565">
            <v>3702.06</v>
          </cell>
        </row>
        <row r="1566">
          <cell r="C1566" t="str">
            <v>46211649B250005</v>
          </cell>
          <cell r="D1566" t="str">
            <v>隔爆型煤电钻综保</v>
          </cell>
          <cell r="E1566" t="str">
            <v>BZZ-4</v>
          </cell>
        </row>
        <row r="1566">
          <cell r="G1566" t="str">
            <v>个</v>
          </cell>
          <cell r="H1566">
            <v>1</v>
          </cell>
          <cell r="I1566" t="str">
            <v>综合起动器</v>
          </cell>
          <cell r="J1566">
            <v>21</v>
          </cell>
          <cell r="K1566" t="str">
            <v>1998-07-08</v>
          </cell>
          <cell r="L1566">
            <v>3700</v>
          </cell>
          <cell r="M1566">
            <v>1666.92</v>
          </cell>
          <cell r="N1566">
            <v>2033.08</v>
          </cell>
        </row>
        <row r="1567">
          <cell r="C1567" t="str">
            <v>46211649B230017</v>
          </cell>
          <cell r="D1567" t="str">
            <v>照明信号综合保护装置</v>
          </cell>
          <cell r="E1567" t="str">
            <v>BZX-4</v>
          </cell>
        </row>
        <row r="1567">
          <cell r="G1567" t="str">
            <v>个</v>
          </cell>
          <cell r="H1567">
            <v>1</v>
          </cell>
          <cell r="I1567" t="str">
            <v>综合起动器</v>
          </cell>
          <cell r="J1567">
            <v>21</v>
          </cell>
          <cell r="K1567" t="str">
            <v>1997-06-26</v>
          </cell>
          <cell r="L1567">
            <v>4200</v>
          </cell>
          <cell r="M1567">
            <v>2130.3</v>
          </cell>
          <cell r="N1567">
            <v>2069.7</v>
          </cell>
        </row>
        <row r="1568">
          <cell r="C1568" t="str">
            <v>46211649B230021</v>
          </cell>
          <cell r="D1568" t="str">
            <v>照明信号综合保护装置</v>
          </cell>
          <cell r="E1568" t="str">
            <v>BZX-4</v>
          </cell>
        </row>
        <row r="1568">
          <cell r="G1568" t="str">
            <v>个</v>
          </cell>
          <cell r="H1568">
            <v>1</v>
          </cell>
          <cell r="I1568" t="str">
            <v>综合起动器</v>
          </cell>
          <cell r="J1568">
            <v>21</v>
          </cell>
          <cell r="K1568" t="str">
            <v>2002-01-02</v>
          </cell>
          <cell r="L1568">
            <v>4200</v>
          </cell>
          <cell r="M1568">
            <v>1124.34</v>
          </cell>
          <cell r="N1568">
            <v>3075.66</v>
          </cell>
        </row>
        <row r="1569">
          <cell r="C1569" t="str">
            <v>46211649B230003</v>
          </cell>
          <cell r="D1569" t="str">
            <v>照明信号综合保护装置</v>
          </cell>
          <cell r="E1569" t="str">
            <v>BZX-4</v>
          </cell>
        </row>
        <row r="1569">
          <cell r="G1569" t="str">
            <v>个</v>
          </cell>
          <cell r="H1569">
            <v>1</v>
          </cell>
          <cell r="I1569" t="str">
            <v>综合起动器</v>
          </cell>
          <cell r="J1569">
            <v>21</v>
          </cell>
          <cell r="K1569" t="str">
            <v>2002-01-02</v>
          </cell>
          <cell r="L1569">
            <v>4200</v>
          </cell>
          <cell r="M1569">
            <v>1124.34</v>
          </cell>
          <cell r="N1569">
            <v>3075.66</v>
          </cell>
        </row>
        <row r="1570">
          <cell r="C1570" t="str">
            <v>46211649B230019</v>
          </cell>
          <cell r="D1570" t="str">
            <v>照明信号综合保护装置</v>
          </cell>
          <cell r="E1570" t="str">
            <v>BZX-4</v>
          </cell>
        </row>
        <row r="1570">
          <cell r="G1570" t="str">
            <v>个</v>
          </cell>
          <cell r="H1570">
            <v>1</v>
          </cell>
          <cell r="I1570" t="str">
            <v>综合起动器</v>
          </cell>
          <cell r="J1570">
            <v>21</v>
          </cell>
          <cell r="K1570" t="str">
            <v>1998-07-19</v>
          </cell>
          <cell r="L1570">
            <v>4200</v>
          </cell>
          <cell r="M1570">
            <v>1892.1</v>
          </cell>
          <cell r="N1570">
            <v>2307.9</v>
          </cell>
        </row>
        <row r="1571">
          <cell r="C1571" t="str">
            <v>46211649B230014</v>
          </cell>
          <cell r="D1571" t="str">
            <v>照明信号综合保护装置</v>
          </cell>
          <cell r="E1571" t="str">
            <v>BZX-4</v>
          </cell>
        </row>
        <row r="1571">
          <cell r="G1571" t="str">
            <v>个</v>
          </cell>
          <cell r="H1571">
            <v>1</v>
          </cell>
          <cell r="I1571" t="str">
            <v>综合起动器</v>
          </cell>
          <cell r="J1571">
            <v>21</v>
          </cell>
          <cell r="K1571" t="str">
            <v>1997-06-24</v>
          </cell>
          <cell r="L1571">
            <v>4200</v>
          </cell>
          <cell r="M1571">
            <v>2130.3</v>
          </cell>
          <cell r="N1571">
            <v>2069.7</v>
          </cell>
        </row>
        <row r="1572">
          <cell r="C1572" t="str">
            <v>46211649B360003</v>
          </cell>
          <cell r="D1572" t="str">
            <v>照明综保</v>
          </cell>
          <cell r="E1572" t="str">
            <v>KSGZZ-4</v>
          </cell>
        </row>
        <row r="1572">
          <cell r="G1572" t="str">
            <v>个</v>
          </cell>
          <cell r="H1572">
            <v>1</v>
          </cell>
          <cell r="I1572" t="str">
            <v>综合起动器</v>
          </cell>
          <cell r="J1572">
            <v>21</v>
          </cell>
          <cell r="K1572" t="str">
            <v>2002-01-02</v>
          </cell>
          <cell r="L1572">
            <v>5500</v>
          </cell>
          <cell r="M1572">
            <v>1468.56</v>
          </cell>
          <cell r="N1572">
            <v>4031.44</v>
          </cell>
        </row>
        <row r="1573">
          <cell r="C1573" t="str">
            <v>46211649B360004</v>
          </cell>
          <cell r="D1573" t="str">
            <v>照明综保</v>
          </cell>
          <cell r="E1573" t="str">
            <v>KSGZZ-4</v>
          </cell>
        </row>
        <row r="1573">
          <cell r="G1573" t="str">
            <v>个</v>
          </cell>
          <cell r="H1573">
            <v>1</v>
          </cell>
          <cell r="I1573" t="str">
            <v>综合起动器</v>
          </cell>
          <cell r="J1573">
            <v>21</v>
          </cell>
          <cell r="K1573" t="str">
            <v>2002-01-02</v>
          </cell>
          <cell r="L1573">
            <v>5500</v>
          </cell>
          <cell r="M1573">
            <v>1468.56</v>
          </cell>
          <cell r="N1573">
            <v>4031.44</v>
          </cell>
        </row>
        <row r="1574">
          <cell r="C1574" t="str">
            <v>46211649B360005</v>
          </cell>
          <cell r="D1574" t="str">
            <v>照明综保</v>
          </cell>
          <cell r="E1574" t="str">
            <v>KSGZZ-4</v>
          </cell>
        </row>
        <row r="1574">
          <cell r="G1574" t="str">
            <v>个</v>
          </cell>
          <cell r="H1574">
            <v>1</v>
          </cell>
          <cell r="I1574" t="str">
            <v>综合起动器</v>
          </cell>
          <cell r="J1574">
            <v>21</v>
          </cell>
          <cell r="K1574" t="str">
            <v>2002-01-02</v>
          </cell>
          <cell r="L1574">
            <v>5500</v>
          </cell>
          <cell r="M1574">
            <v>1468.56</v>
          </cell>
          <cell r="N1574">
            <v>4031.44</v>
          </cell>
        </row>
        <row r="1575">
          <cell r="C1575" t="str">
            <v>46211649B060001</v>
          </cell>
          <cell r="D1575" t="str">
            <v>煤电钻综保</v>
          </cell>
          <cell r="E1575" t="str">
            <v>BBM-4</v>
          </cell>
        </row>
        <row r="1575">
          <cell r="G1575" t="str">
            <v>个</v>
          </cell>
          <cell r="H1575">
            <v>1</v>
          </cell>
          <cell r="I1575" t="str">
            <v>综合起动器</v>
          </cell>
          <cell r="J1575">
            <v>21</v>
          </cell>
          <cell r="K1575" t="str">
            <v>2002-01-02</v>
          </cell>
          <cell r="L1575">
            <v>3700</v>
          </cell>
          <cell r="M1575">
            <v>1050.94</v>
          </cell>
          <cell r="N1575">
            <v>2649.06</v>
          </cell>
        </row>
        <row r="1576">
          <cell r="C1576" t="str">
            <v>46211649B360001</v>
          </cell>
          <cell r="D1576" t="str">
            <v>照明综保</v>
          </cell>
          <cell r="E1576" t="str">
            <v>KSGZZ-4</v>
          </cell>
        </row>
        <row r="1576">
          <cell r="G1576" t="str">
            <v>个</v>
          </cell>
          <cell r="H1576">
            <v>1</v>
          </cell>
          <cell r="I1576" t="str">
            <v>综合起动器</v>
          </cell>
          <cell r="J1576">
            <v>21</v>
          </cell>
          <cell r="K1576" t="str">
            <v>2002-01-02</v>
          </cell>
          <cell r="L1576">
            <v>5500</v>
          </cell>
          <cell r="M1576">
            <v>1468.56</v>
          </cell>
          <cell r="N1576">
            <v>4031.44</v>
          </cell>
        </row>
        <row r="1577">
          <cell r="C1577" t="str">
            <v>46211649B360002</v>
          </cell>
          <cell r="D1577" t="str">
            <v>照明综保</v>
          </cell>
          <cell r="E1577" t="str">
            <v>KSGZZ-4</v>
          </cell>
        </row>
        <row r="1577">
          <cell r="G1577" t="str">
            <v>个</v>
          </cell>
          <cell r="H1577">
            <v>1</v>
          </cell>
          <cell r="I1577" t="str">
            <v>综合起动器</v>
          </cell>
          <cell r="J1577">
            <v>21</v>
          </cell>
          <cell r="K1577" t="str">
            <v>2002-01-02</v>
          </cell>
          <cell r="L1577">
            <v>5500</v>
          </cell>
          <cell r="M1577">
            <v>1468.56</v>
          </cell>
          <cell r="N1577">
            <v>4031.44</v>
          </cell>
        </row>
        <row r="1578">
          <cell r="C1578" t="str">
            <v>46211649B240004</v>
          </cell>
          <cell r="D1578" t="str">
            <v>隔爆型煤电综合保护装置</v>
          </cell>
          <cell r="E1578" t="str">
            <v>BZZ-2.5</v>
          </cell>
        </row>
        <row r="1578">
          <cell r="G1578" t="str">
            <v>个</v>
          </cell>
          <cell r="H1578">
            <v>1</v>
          </cell>
          <cell r="I1578" t="str">
            <v>综合起动器</v>
          </cell>
          <cell r="J1578">
            <v>21</v>
          </cell>
          <cell r="K1578" t="str">
            <v>2002-01-03</v>
          </cell>
          <cell r="L1578">
            <v>2200</v>
          </cell>
          <cell r="M1578">
            <v>588.92</v>
          </cell>
          <cell r="N1578">
            <v>1611.08</v>
          </cell>
        </row>
        <row r="1579">
          <cell r="C1579" t="str">
            <v>46211649B230023</v>
          </cell>
          <cell r="D1579" t="str">
            <v>照明信号综合保护装置</v>
          </cell>
          <cell r="E1579" t="str">
            <v>BZX-4</v>
          </cell>
        </row>
        <row r="1579">
          <cell r="G1579" t="str">
            <v>个</v>
          </cell>
          <cell r="H1579">
            <v>1</v>
          </cell>
          <cell r="I1579" t="str">
            <v>综合起动器</v>
          </cell>
          <cell r="J1579">
            <v>21</v>
          </cell>
          <cell r="K1579" t="str">
            <v>2002-01-03</v>
          </cell>
          <cell r="L1579">
            <v>4200</v>
          </cell>
          <cell r="M1579">
            <v>1124.34</v>
          </cell>
          <cell r="N1579">
            <v>3075.66</v>
          </cell>
        </row>
        <row r="1580">
          <cell r="C1580" t="str">
            <v>46211649B230009</v>
          </cell>
          <cell r="D1580" t="str">
            <v>照明信号综合保护装置</v>
          </cell>
          <cell r="E1580" t="str">
            <v>BZX-4</v>
          </cell>
        </row>
        <row r="1580">
          <cell r="G1580" t="str">
            <v>个</v>
          </cell>
          <cell r="H1580">
            <v>1</v>
          </cell>
          <cell r="I1580" t="str">
            <v>综合起动器</v>
          </cell>
          <cell r="J1580">
            <v>21</v>
          </cell>
          <cell r="K1580" t="str">
            <v>2002-01-03</v>
          </cell>
          <cell r="L1580">
            <v>4200</v>
          </cell>
          <cell r="M1580">
            <v>1124.34</v>
          </cell>
          <cell r="N1580">
            <v>3075.66</v>
          </cell>
        </row>
        <row r="1581">
          <cell r="C1581" t="str">
            <v>46211649B230005</v>
          </cell>
          <cell r="D1581" t="str">
            <v>照明信号综合保护装置</v>
          </cell>
          <cell r="E1581" t="str">
            <v>BZX-4</v>
          </cell>
        </row>
        <row r="1581">
          <cell r="G1581" t="str">
            <v>个</v>
          </cell>
          <cell r="H1581">
            <v>1</v>
          </cell>
          <cell r="I1581" t="str">
            <v>综合起动器</v>
          </cell>
          <cell r="J1581">
            <v>21</v>
          </cell>
          <cell r="K1581" t="str">
            <v>2002-01-03</v>
          </cell>
          <cell r="L1581">
            <v>4200</v>
          </cell>
          <cell r="M1581">
            <v>1124.34</v>
          </cell>
          <cell r="N1581">
            <v>3075.66</v>
          </cell>
        </row>
        <row r="1582">
          <cell r="C1582" t="str">
            <v>46211649B230001</v>
          </cell>
          <cell r="D1582" t="str">
            <v>照明信号综合保护装置</v>
          </cell>
          <cell r="E1582" t="str">
            <v>BZX-4</v>
          </cell>
        </row>
        <row r="1582">
          <cell r="G1582" t="str">
            <v>个</v>
          </cell>
          <cell r="H1582">
            <v>1</v>
          </cell>
          <cell r="I1582" t="str">
            <v>综合起动器</v>
          </cell>
          <cell r="J1582">
            <v>21</v>
          </cell>
          <cell r="K1582" t="str">
            <v>2002-01-03</v>
          </cell>
          <cell r="L1582">
            <v>4200</v>
          </cell>
          <cell r="M1582">
            <v>1124.34</v>
          </cell>
          <cell r="N1582">
            <v>3075.66</v>
          </cell>
        </row>
        <row r="1583">
          <cell r="C1583" t="str">
            <v>46211649B230002</v>
          </cell>
          <cell r="D1583" t="str">
            <v>照明信号综合保护装置</v>
          </cell>
          <cell r="E1583" t="str">
            <v>BZX-4</v>
          </cell>
        </row>
        <row r="1583">
          <cell r="G1583" t="str">
            <v>个</v>
          </cell>
          <cell r="H1583">
            <v>1</v>
          </cell>
          <cell r="I1583" t="str">
            <v>综合起动器</v>
          </cell>
          <cell r="J1583">
            <v>21</v>
          </cell>
          <cell r="K1583" t="str">
            <v>2002-01-03</v>
          </cell>
          <cell r="L1583">
            <v>4200</v>
          </cell>
          <cell r="M1583">
            <v>1124.34</v>
          </cell>
          <cell r="N1583">
            <v>3075.66</v>
          </cell>
        </row>
        <row r="1584">
          <cell r="C1584" t="str">
            <v>46211649B230003</v>
          </cell>
          <cell r="D1584" t="str">
            <v>照明信号综合保护装置</v>
          </cell>
          <cell r="E1584" t="str">
            <v>BZX-4</v>
          </cell>
        </row>
        <row r="1584">
          <cell r="G1584" t="str">
            <v>个</v>
          </cell>
          <cell r="H1584">
            <v>1</v>
          </cell>
          <cell r="I1584" t="str">
            <v>综合起动器</v>
          </cell>
          <cell r="J1584">
            <v>21</v>
          </cell>
          <cell r="K1584" t="str">
            <v>2002-01-03</v>
          </cell>
          <cell r="L1584">
            <v>4200</v>
          </cell>
          <cell r="M1584">
            <v>1124.34</v>
          </cell>
          <cell r="N1584">
            <v>3075.66</v>
          </cell>
        </row>
        <row r="1585">
          <cell r="C1585" t="str">
            <v>46211649B230004</v>
          </cell>
          <cell r="D1585" t="str">
            <v>照明信号综合保护装置</v>
          </cell>
          <cell r="E1585" t="str">
            <v>BZX-4</v>
          </cell>
        </row>
        <row r="1585">
          <cell r="G1585" t="str">
            <v>个</v>
          </cell>
          <cell r="H1585">
            <v>1</v>
          </cell>
          <cell r="I1585" t="str">
            <v>综合起动器</v>
          </cell>
          <cell r="J1585">
            <v>21</v>
          </cell>
          <cell r="K1585" t="str">
            <v>2002-01-03</v>
          </cell>
          <cell r="L1585">
            <v>4200</v>
          </cell>
          <cell r="M1585">
            <v>1124.34</v>
          </cell>
          <cell r="N1585">
            <v>3075.66</v>
          </cell>
        </row>
        <row r="1586">
          <cell r="C1586" t="str">
            <v>46211649B230010</v>
          </cell>
          <cell r="D1586" t="str">
            <v>照明信号综合保护装置</v>
          </cell>
          <cell r="E1586" t="str">
            <v>BZX-4</v>
          </cell>
        </row>
        <row r="1586">
          <cell r="G1586" t="str">
            <v>个</v>
          </cell>
          <cell r="H1586">
            <v>1</v>
          </cell>
          <cell r="I1586" t="str">
            <v>综合起动器</v>
          </cell>
          <cell r="J1586">
            <v>21</v>
          </cell>
          <cell r="K1586" t="str">
            <v>2002-01-03</v>
          </cell>
          <cell r="L1586">
            <v>4200</v>
          </cell>
          <cell r="M1586">
            <v>1124.34</v>
          </cell>
          <cell r="N1586">
            <v>3075.66</v>
          </cell>
        </row>
        <row r="1587">
          <cell r="C1587" t="str">
            <v>46211649B230024</v>
          </cell>
          <cell r="D1587" t="str">
            <v>隔爆型煤电综合保护装置</v>
          </cell>
          <cell r="E1587" t="str">
            <v>BZX-4</v>
          </cell>
        </row>
        <row r="1587">
          <cell r="G1587" t="str">
            <v>个</v>
          </cell>
          <cell r="H1587">
            <v>1</v>
          </cell>
          <cell r="I1587" t="str">
            <v>综合起动器</v>
          </cell>
          <cell r="J1587">
            <v>21</v>
          </cell>
          <cell r="K1587" t="str">
            <v>2002-01-03</v>
          </cell>
          <cell r="L1587">
            <v>4200</v>
          </cell>
          <cell r="M1587">
            <v>1124.34</v>
          </cell>
          <cell r="N1587">
            <v>3075.66</v>
          </cell>
        </row>
        <row r="1588">
          <cell r="C1588" t="str">
            <v>46215209B030013</v>
          </cell>
          <cell r="D1588" t="str">
            <v>电源继电器箱</v>
          </cell>
          <cell r="E1588" t="str">
            <v>KF1006A</v>
          </cell>
        </row>
        <row r="1588">
          <cell r="G1588" t="str">
            <v>个</v>
          </cell>
          <cell r="H1588">
            <v>1</v>
          </cell>
          <cell r="I1588" t="str">
            <v>其他电继电器</v>
          </cell>
          <cell r="J1588">
            <v>21</v>
          </cell>
          <cell r="K1588" t="str">
            <v>2002-01-01</v>
          </cell>
          <cell r="L1588">
            <v>100</v>
          </cell>
          <cell r="M1588">
            <v>100</v>
          </cell>
          <cell r="N1588">
            <v>0</v>
          </cell>
        </row>
        <row r="1589">
          <cell r="C1589" t="str">
            <v>44211606B240013</v>
          </cell>
          <cell r="D1589" t="str">
            <v>真空馈电开关</v>
          </cell>
          <cell r="E1589" t="str">
            <v>BKD1-400Z/660F</v>
          </cell>
        </row>
        <row r="1589">
          <cell r="G1589" t="str">
            <v>个</v>
          </cell>
          <cell r="H1589">
            <v>1</v>
          </cell>
          <cell r="I1589" t="str">
            <v>高压开关柜</v>
          </cell>
          <cell r="J1589">
            <v>21</v>
          </cell>
          <cell r="K1589" t="str">
            <v>1999-05-06</v>
          </cell>
          <cell r="L1589">
            <v>17000</v>
          </cell>
          <cell r="M1589">
            <v>6993.34</v>
          </cell>
          <cell r="N1589">
            <v>10006.66</v>
          </cell>
        </row>
        <row r="1590">
          <cell r="C1590" t="str">
            <v>46214149B420008</v>
          </cell>
          <cell r="D1590" t="str">
            <v>移交高压开关</v>
          </cell>
          <cell r="E1590" t="str">
            <v>BGP41-6</v>
          </cell>
        </row>
        <row r="1590">
          <cell r="G1590" t="str">
            <v>个</v>
          </cell>
          <cell r="H1590">
            <v>1</v>
          </cell>
          <cell r="I1590" t="str">
            <v>高压开关柜</v>
          </cell>
          <cell r="J1590">
            <v>21</v>
          </cell>
          <cell r="K1590" t="str">
            <v>2002-01-01</v>
          </cell>
          <cell r="L1590">
            <v>59000</v>
          </cell>
          <cell r="M1590">
            <v>15795.94</v>
          </cell>
          <cell r="N1590">
            <v>43204.06</v>
          </cell>
        </row>
        <row r="1591">
          <cell r="C1591" t="str">
            <v>46214149B420007</v>
          </cell>
          <cell r="D1591" t="str">
            <v>移交高压开关</v>
          </cell>
          <cell r="E1591" t="str">
            <v>BGP41-6</v>
          </cell>
        </row>
        <row r="1591">
          <cell r="G1591" t="str">
            <v>个</v>
          </cell>
          <cell r="H1591">
            <v>1</v>
          </cell>
          <cell r="I1591" t="str">
            <v>高压开关柜</v>
          </cell>
          <cell r="J1591">
            <v>21</v>
          </cell>
          <cell r="K1591" t="str">
            <v>2002-01-01</v>
          </cell>
          <cell r="L1591">
            <v>59000</v>
          </cell>
          <cell r="M1591">
            <v>15795.94</v>
          </cell>
          <cell r="N1591">
            <v>43204.06</v>
          </cell>
        </row>
        <row r="1592">
          <cell r="C1592" t="str">
            <v>46214101BH80010</v>
          </cell>
          <cell r="D1592" t="str">
            <v>变压器柜</v>
          </cell>
        </row>
        <row r="1592">
          <cell r="G1592" t="str">
            <v>个</v>
          </cell>
          <cell r="H1592">
            <v>1</v>
          </cell>
          <cell r="I1592" t="str">
            <v>高压开关柜</v>
          </cell>
          <cell r="J1592">
            <v>21</v>
          </cell>
          <cell r="K1592" t="str">
            <v>2002-12-20</v>
          </cell>
          <cell r="L1592">
            <v>12500</v>
          </cell>
          <cell r="M1592">
            <v>2740.79</v>
          </cell>
          <cell r="N1592">
            <v>9759.21</v>
          </cell>
        </row>
        <row r="1593">
          <cell r="C1593" t="str">
            <v>46211621B110010</v>
          </cell>
          <cell r="D1593" t="str">
            <v>高压防爆配电柜</v>
          </cell>
          <cell r="E1593" t="str">
            <v>PB2-6G</v>
          </cell>
        </row>
        <row r="1593">
          <cell r="G1593" t="str">
            <v>个</v>
          </cell>
          <cell r="H1593">
            <v>1</v>
          </cell>
          <cell r="I1593" t="str">
            <v>高压开关柜</v>
          </cell>
          <cell r="J1593">
            <v>21</v>
          </cell>
          <cell r="K1593" t="str">
            <v>2002-01-01</v>
          </cell>
          <cell r="L1593">
            <v>5000</v>
          </cell>
          <cell r="M1593">
            <v>1297.94</v>
          </cell>
          <cell r="N1593">
            <v>3702.06</v>
          </cell>
        </row>
        <row r="1594">
          <cell r="C1594" t="str">
            <v>46211621B110011</v>
          </cell>
          <cell r="D1594" t="str">
            <v>高压防爆配电柜</v>
          </cell>
          <cell r="E1594" t="str">
            <v>PB2-6G</v>
          </cell>
        </row>
        <row r="1594">
          <cell r="G1594" t="str">
            <v>个</v>
          </cell>
          <cell r="H1594">
            <v>1</v>
          </cell>
          <cell r="I1594" t="str">
            <v>高压开关柜</v>
          </cell>
          <cell r="J1594">
            <v>21</v>
          </cell>
          <cell r="K1594" t="str">
            <v>2002-01-01</v>
          </cell>
          <cell r="L1594">
            <v>5000</v>
          </cell>
          <cell r="M1594">
            <v>1297.94</v>
          </cell>
          <cell r="N1594">
            <v>3702.06</v>
          </cell>
        </row>
        <row r="1595">
          <cell r="C1595" t="str">
            <v>46211621B110012</v>
          </cell>
          <cell r="D1595" t="str">
            <v>高压防爆配电柜</v>
          </cell>
          <cell r="E1595" t="str">
            <v>PB2-6G</v>
          </cell>
        </row>
        <row r="1595">
          <cell r="G1595" t="str">
            <v>个</v>
          </cell>
          <cell r="H1595">
            <v>1</v>
          </cell>
          <cell r="I1595" t="str">
            <v>高压开关柜</v>
          </cell>
          <cell r="J1595">
            <v>21</v>
          </cell>
          <cell r="K1595" t="str">
            <v>2002-01-01</v>
          </cell>
          <cell r="L1595">
            <v>5000</v>
          </cell>
          <cell r="M1595">
            <v>1297.94</v>
          </cell>
          <cell r="N1595">
            <v>3702.06</v>
          </cell>
        </row>
        <row r="1596">
          <cell r="C1596" t="str">
            <v>46211621B110007</v>
          </cell>
          <cell r="D1596" t="str">
            <v>高压防爆配电柜</v>
          </cell>
          <cell r="E1596" t="str">
            <v>PB2-6G</v>
          </cell>
        </row>
        <row r="1596">
          <cell r="G1596" t="str">
            <v>个</v>
          </cell>
          <cell r="H1596">
            <v>1</v>
          </cell>
          <cell r="I1596" t="str">
            <v>高压开关柜</v>
          </cell>
          <cell r="J1596">
            <v>21</v>
          </cell>
          <cell r="K1596" t="str">
            <v>2002-01-01</v>
          </cell>
          <cell r="L1596">
            <v>5000</v>
          </cell>
          <cell r="M1596">
            <v>1297.94</v>
          </cell>
          <cell r="N1596">
            <v>3702.06</v>
          </cell>
        </row>
        <row r="1597">
          <cell r="C1597" t="str">
            <v>46211621B110008</v>
          </cell>
          <cell r="D1597" t="str">
            <v>高压防爆配电柜</v>
          </cell>
          <cell r="E1597" t="str">
            <v>PB2-6G</v>
          </cell>
        </row>
        <row r="1597">
          <cell r="G1597" t="str">
            <v>个</v>
          </cell>
          <cell r="H1597">
            <v>1</v>
          </cell>
          <cell r="I1597" t="str">
            <v>高压开关柜</v>
          </cell>
          <cell r="J1597">
            <v>21</v>
          </cell>
          <cell r="K1597" t="str">
            <v>2002-01-01</v>
          </cell>
          <cell r="L1597">
            <v>5000</v>
          </cell>
          <cell r="M1597">
            <v>1297.94</v>
          </cell>
          <cell r="N1597">
            <v>3702.06</v>
          </cell>
        </row>
        <row r="1598">
          <cell r="C1598" t="str">
            <v>46211621B110009</v>
          </cell>
          <cell r="D1598" t="str">
            <v>高压防爆配电柜</v>
          </cell>
          <cell r="E1598" t="str">
            <v>PB2-6G</v>
          </cell>
        </row>
        <row r="1598">
          <cell r="G1598" t="str">
            <v>个</v>
          </cell>
          <cell r="H1598">
            <v>1</v>
          </cell>
          <cell r="I1598" t="str">
            <v>高压开关柜</v>
          </cell>
          <cell r="J1598">
            <v>21</v>
          </cell>
          <cell r="K1598" t="str">
            <v>2002-01-01</v>
          </cell>
          <cell r="L1598">
            <v>5000</v>
          </cell>
          <cell r="M1598">
            <v>1297.94</v>
          </cell>
          <cell r="N1598">
            <v>3702.06</v>
          </cell>
        </row>
        <row r="1599">
          <cell r="C1599" t="str">
            <v>46214101B960004</v>
          </cell>
          <cell r="D1599" t="str">
            <v>低压电器成套设备</v>
          </cell>
          <cell r="E1599" t="str">
            <v>PGL-1-A</v>
          </cell>
        </row>
        <row r="1599">
          <cell r="G1599" t="str">
            <v>个</v>
          </cell>
          <cell r="H1599">
            <v>1</v>
          </cell>
          <cell r="I1599" t="str">
            <v>低压开关柜</v>
          </cell>
          <cell r="J1599">
            <v>21</v>
          </cell>
          <cell r="K1599" t="str">
            <v>1990-06-08</v>
          </cell>
          <cell r="L1599">
            <v>12000</v>
          </cell>
          <cell r="M1599">
            <v>10231.92</v>
          </cell>
          <cell r="N1599">
            <v>1768.08</v>
          </cell>
        </row>
        <row r="1600">
          <cell r="C1600" t="str">
            <v>46214101B900001</v>
          </cell>
          <cell r="D1600" t="str">
            <v>动力配电箱</v>
          </cell>
          <cell r="E1600" t="str">
            <v>XL-21-52</v>
          </cell>
        </row>
        <row r="1600">
          <cell r="G1600" t="str">
            <v>个</v>
          </cell>
          <cell r="H1600">
            <v>1</v>
          </cell>
          <cell r="I1600" t="str">
            <v>低压开关柜</v>
          </cell>
          <cell r="J1600">
            <v>21</v>
          </cell>
          <cell r="K1600" t="str">
            <v>2002-01-02</v>
          </cell>
          <cell r="L1600">
            <v>10000</v>
          </cell>
          <cell r="M1600">
            <v>2677.22</v>
          </cell>
          <cell r="N1600">
            <v>7322.78</v>
          </cell>
        </row>
        <row r="1601">
          <cell r="C1601" t="str">
            <v>46214013B140002</v>
          </cell>
          <cell r="D1601" t="str">
            <v>动力控制箱</v>
          </cell>
          <cell r="E1601" t="str">
            <v>XL-21-02</v>
          </cell>
        </row>
        <row r="1601">
          <cell r="G1601" t="str">
            <v>个</v>
          </cell>
          <cell r="H1601">
            <v>1</v>
          </cell>
          <cell r="I1601" t="str">
            <v>控制屏</v>
          </cell>
          <cell r="J1601">
            <v>21</v>
          </cell>
          <cell r="K1601" t="str">
            <v>1991-01-07</v>
          </cell>
          <cell r="L1601">
            <v>5000</v>
          </cell>
          <cell r="M1601">
            <v>4141.33</v>
          </cell>
          <cell r="N1601">
            <v>858.67</v>
          </cell>
        </row>
        <row r="1602">
          <cell r="C1602" t="str">
            <v>46214149B20002</v>
          </cell>
          <cell r="D1602" t="str">
            <v>防爆高压开关柜</v>
          </cell>
          <cell r="E1602" t="str">
            <v>BGP7-6E-200A</v>
          </cell>
        </row>
        <row r="1602">
          <cell r="G1602" t="str">
            <v>个</v>
          </cell>
          <cell r="H1602">
            <v>1</v>
          </cell>
          <cell r="I1602" t="str">
            <v>控制柜</v>
          </cell>
          <cell r="J1602">
            <v>21</v>
          </cell>
          <cell r="K1602" t="str">
            <v>1997-05-20</v>
          </cell>
          <cell r="L1602">
            <v>28100</v>
          </cell>
          <cell r="M1602">
            <v>14490.32</v>
          </cell>
          <cell r="N1602">
            <v>13609.68</v>
          </cell>
        </row>
        <row r="1603">
          <cell r="C1603" t="str">
            <v>46214101BH80012</v>
          </cell>
          <cell r="D1603" t="str">
            <v>泵控制装置</v>
          </cell>
        </row>
        <row r="1603">
          <cell r="G1603" t="str">
            <v>个</v>
          </cell>
          <cell r="H1603">
            <v>1</v>
          </cell>
          <cell r="I1603" t="str">
            <v>其他控制设备</v>
          </cell>
          <cell r="J1603">
            <v>10</v>
          </cell>
          <cell r="K1603" t="str">
            <v>2003-04-30</v>
          </cell>
          <cell r="L1603">
            <v>9900</v>
          </cell>
          <cell r="M1603">
            <v>3848.65</v>
          </cell>
          <cell r="N1603">
            <v>6051.35</v>
          </cell>
        </row>
        <row r="1604">
          <cell r="C1604" t="str">
            <v>46213107B860001</v>
          </cell>
          <cell r="D1604" t="str">
            <v>交流低压配电柜</v>
          </cell>
          <cell r="E1604" t="str">
            <v>GGD</v>
          </cell>
        </row>
        <row r="1604">
          <cell r="G1604" t="str">
            <v>个</v>
          </cell>
          <cell r="H1604">
            <v>1</v>
          </cell>
          <cell r="I1604" t="str">
            <v>配电屏</v>
          </cell>
          <cell r="J1604">
            <v>21</v>
          </cell>
          <cell r="K1604" t="str">
            <v>2002-01-02</v>
          </cell>
          <cell r="L1604">
            <v>5200</v>
          </cell>
          <cell r="M1604">
            <v>1392.26</v>
          </cell>
          <cell r="N1604">
            <v>3807.74</v>
          </cell>
        </row>
        <row r="1605">
          <cell r="C1605" t="str">
            <v>46213107B860004</v>
          </cell>
          <cell r="D1605" t="str">
            <v>交流低压配电柜</v>
          </cell>
          <cell r="E1605" t="str">
            <v>GGD</v>
          </cell>
        </row>
        <row r="1605">
          <cell r="G1605" t="str">
            <v>个</v>
          </cell>
          <cell r="H1605">
            <v>1</v>
          </cell>
          <cell r="I1605" t="str">
            <v>配电屏</v>
          </cell>
          <cell r="J1605">
            <v>21</v>
          </cell>
          <cell r="K1605" t="str">
            <v>2002-01-02</v>
          </cell>
          <cell r="L1605">
            <v>5200</v>
          </cell>
          <cell r="M1605">
            <v>1392.26</v>
          </cell>
          <cell r="N1605">
            <v>3807.74</v>
          </cell>
        </row>
        <row r="1606">
          <cell r="C1606" t="str">
            <v>46213107B860005</v>
          </cell>
          <cell r="D1606" t="str">
            <v>交流低压配电柜</v>
          </cell>
          <cell r="E1606" t="str">
            <v>GGD</v>
          </cell>
        </row>
        <row r="1606">
          <cell r="G1606" t="str">
            <v>个</v>
          </cell>
          <cell r="H1606">
            <v>1</v>
          </cell>
          <cell r="I1606" t="str">
            <v>配电屏</v>
          </cell>
          <cell r="J1606">
            <v>21</v>
          </cell>
          <cell r="K1606" t="str">
            <v>2002-01-02</v>
          </cell>
          <cell r="L1606">
            <v>5200</v>
          </cell>
          <cell r="M1606">
            <v>1392.26</v>
          </cell>
          <cell r="N1606">
            <v>3807.74</v>
          </cell>
        </row>
        <row r="1607">
          <cell r="C1607" t="str">
            <v>46213107B860002</v>
          </cell>
          <cell r="D1607" t="str">
            <v>交流低压配电柜</v>
          </cell>
          <cell r="E1607" t="str">
            <v>GGD</v>
          </cell>
        </row>
        <row r="1607">
          <cell r="G1607" t="str">
            <v>个</v>
          </cell>
          <cell r="H1607">
            <v>1</v>
          </cell>
          <cell r="I1607" t="str">
            <v>配电屏</v>
          </cell>
          <cell r="J1607">
            <v>21</v>
          </cell>
          <cell r="K1607" t="str">
            <v>2002-01-02</v>
          </cell>
          <cell r="L1607">
            <v>5200</v>
          </cell>
          <cell r="M1607">
            <v>1392.26</v>
          </cell>
          <cell r="N1607">
            <v>3807.74</v>
          </cell>
        </row>
        <row r="1608">
          <cell r="C1608" t="str">
            <v>46213107B860003</v>
          </cell>
          <cell r="D1608" t="str">
            <v>交流低压配电柜</v>
          </cell>
          <cell r="E1608" t="str">
            <v>GGD</v>
          </cell>
        </row>
        <row r="1608">
          <cell r="G1608" t="str">
            <v>个</v>
          </cell>
          <cell r="H1608">
            <v>1</v>
          </cell>
          <cell r="I1608" t="str">
            <v>配电屏</v>
          </cell>
          <cell r="J1608">
            <v>21</v>
          </cell>
          <cell r="K1608" t="str">
            <v>2002-01-02</v>
          </cell>
          <cell r="L1608">
            <v>5200</v>
          </cell>
          <cell r="M1608">
            <v>1392.26</v>
          </cell>
          <cell r="N1608">
            <v>3807.74</v>
          </cell>
        </row>
        <row r="1609">
          <cell r="C1609" t="str">
            <v>46213107B080006</v>
          </cell>
          <cell r="D1609" t="str">
            <v>低压配电柜</v>
          </cell>
          <cell r="E1609" t="str">
            <v>GCK</v>
          </cell>
        </row>
        <row r="1609">
          <cell r="G1609" t="str">
            <v>个</v>
          </cell>
          <cell r="H1609">
            <v>1</v>
          </cell>
          <cell r="I1609" t="str">
            <v>配电屏</v>
          </cell>
          <cell r="J1609">
            <v>21</v>
          </cell>
          <cell r="K1609" t="str">
            <v>2002-01-02</v>
          </cell>
          <cell r="L1609">
            <v>1300</v>
          </cell>
          <cell r="M1609">
            <v>1300</v>
          </cell>
          <cell r="N1609">
            <v>0</v>
          </cell>
        </row>
        <row r="1610">
          <cell r="C1610" t="str">
            <v>46213107B080008</v>
          </cell>
          <cell r="D1610" t="str">
            <v>低压配电柜</v>
          </cell>
          <cell r="E1610" t="str">
            <v>GCK</v>
          </cell>
        </row>
        <row r="1610">
          <cell r="G1610" t="str">
            <v>个</v>
          </cell>
          <cell r="H1610">
            <v>1</v>
          </cell>
          <cell r="I1610" t="str">
            <v>配电屏</v>
          </cell>
          <cell r="J1610">
            <v>21</v>
          </cell>
          <cell r="K1610" t="str">
            <v>2002-01-02</v>
          </cell>
          <cell r="L1610">
            <v>1300</v>
          </cell>
          <cell r="M1610">
            <v>1300</v>
          </cell>
          <cell r="N1610">
            <v>0</v>
          </cell>
        </row>
        <row r="1611">
          <cell r="C1611" t="str">
            <v>46213107B080009</v>
          </cell>
          <cell r="D1611" t="str">
            <v>低压配电柜</v>
          </cell>
          <cell r="E1611" t="str">
            <v>GCK</v>
          </cell>
        </row>
        <row r="1611">
          <cell r="G1611" t="str">
            <v>个</v>
          </cell>
          <cell r="H1611">
            <v>1</v>
          </cell>
          <cell r="I1611" t="str">
            <v>配电屏</v>
          </cell>
          <cell r="J1611">
            <v>21</v>
          </cell>
          <cell r="K1611" t="str">
            <v>2002-01-02</v>
          </cell>
          <cell r="L1611">
            <v>1300</v>
          </cell>
          <cell r="M1611">
            <v>1300</v>
          </cell>
          <cell r="N1611">
            <v>0</v>
          </cell>
        </row>
        <row r="1612">
          <cell r="C1612" t="str">
            <v>43552016A020003</v>
          </cell>
          <cell r="D1612" t="str">
            <v>工作面刮板输送机</v>
          </cell>
          <cell r="E1612" t="str">
            <v>2*700KW</v>
          </cell>
        </row>
        <row r="1612">
          <cell r="G1612" t="str">
            <v>个</v>
          </cell>
          <cell r="H1612">
            <v>1</v>
          </cell>
          <cell r="I1612" t="str">
            <v>其他刮板输送机</v>
          </cell>
          <cell r="J1612">
            <v>5</v>
          </cell>
          <cell r="K1612" t="str">
            <v>2002-01-02</v>
          </cell>
          <cell r="L1612">
            <v>6294575</v>
          </cell>
          <cell r="M1612">
            <v>6105737.75</v>
          </cell>
          <cell r="N1612">
            <v>188837.25</v>
          </cell>
        </row>
        <row r="1613">
          <cell r="C1613" t="str">
            <v>42240000B070005</v>
          </cell>
          <cell r="D1613" t="str">
            <v>油罐</v>
          </cell>
          <cell r="E1613" t="str">
            <v>10T</v>
          </cell>
        </row>
        <row r="1613">
          <cell r="G1613" t="str">
            <v>个</v>
          </cell>
          <cell r="H1613">
            <v>1</v>
          </cell>
          <cell r="I1613" t="str">
            <v>其他工业生产用池、罐</v>
          </cell>
          <cell r="J1613">
            <v>22</v>
          </cell>
          <cell r="K1613" t="str">
            <v>1990-06-01</v>
          </cell>
          <cell r="L1613">
            <v>12000</v>
          </cell>
          <cell r="M1613">
            <v>11145.9</v>
          </cell>
          <cell r="N1613">
            <v>854.1</v>
          </cell>
        </row>
        <row r="1614">
          <cell r="C1614" t="str">
            <v>42240000B070006</v>
          </cell>
          <cell r="D1614" t="str">
            <v>油罐</v>
          </cell>
          <cell r="E1614" t="str">
            <v>10T</v>
          </cell>
        </row>
        <row r="1614">
          <cell r="G1614" t="str">
            <v>个</v>
          </cell>
          <cell r="H1614">
            <v>1</v>
          </cell>
          <cell r="I1614" t="str">
            <v>其他工业生产用池、罐</v>
          </cell>
          <cell r="J1614">
            <v>22</v>
          </cell>
          <cell r="K1614" t="str">
            <v>1990-06-01</v>
          </cell>
          <cell r="L1614">
            <v>12000</v>
          </cell>
          <cell r="M1614">
            <v>11145.9</v>
          </cell>
          <cell r="N1614">
            <v>854.1</v>
          </cell>
        </row>
        <row r="1615">
          <cell r="C1615" t="str">
            <v>43556351B030006</v>
          </cell>
          <cell r="D1615" t="str">
            <v>电振动给料机</v>
          </cell>
          <cell r="E1615" t="str">
            <v>GZY-1530</v>
          </cell>
        </row>
        <row r="1615">
          <cell r="G1615" t="str">
            <v>个</v>
          </cell>
          <cell r="H1615">
            <v>1</v>
          </cell>
          <cell r="I1615" t="str">
            <v>其他工业生产用池、罐</v>
          </cell>
          <cell r="J1615">
            <v>22</v>
          </cell>
          <cell r="K1615" t="str">
            <v>1998-01-01</v>
          </cell>
          <cell r="L1615">
            <v>2900</v>
          </cell>
          <cell r="M1615">
            <v>612.18</v>
          </cell>
          <cell r="N1615">
            <v>2287.82</v>
          </cell>
        </row>
        <row r="1616">
          <cell r="C1616" t="str">
            <v>42240000B070009</v>
          </cell>
          <cell r="D1616" t="str">
            <v>油罐</v>
          </cell>
          <cell r="E1616" t="str">
            <v>10T</v>
          </cell>
        </row>
        <row r="1616">
          <cell r="G1616" t="str">
            <v>个</v>
          </cell>
          <cell r="H1616">
            <v>1</v>
          </cell>
          <cell r="I1616" t="str">
            <v>其他工业生产用池、罐</v>
          </cell>
          <cell r="J1616">
            <v>22</v>
          </cell>
          <cell r="K1616" t="str">
            <v>1999-12-31</v>
          </cell>
          <cell r="L1616">
            <v>12000</v>
          </cell>
          <cell r="M1616">
            <v>4842.69</v>
          </cell>
          <cell r="N1616">
            <v>7157.31</v>
          </cell>
        </row>
        <row r="1617">
          <cell r="C1617" t="str">
            <v>42240000B210002</v>
          </cell>
          <cell r="D1617" t="str">
            <v>立式贮油罐</v>
          </cell>
          <cell r="E1617" t="str">
            <v>GCY-1-1</v>
          </cell>
        </row>
        <row r="1617">
          <cell r="G1617" t="str">
            <v>个</v>
          </cell>
          <cell r="H1617">
            <v>1</v>
          </cell>
          <cell r="I1617" t="str">
            <v>其他工业生产用池、罐</v>
          </cell>
          <cell r="J1617">
            <v>22</v>
          </cell>
          <cell r="K1617" t="str">
            <v>2000-12-31</v>
          </cell>
          <cell r="L1617">
            <v>500</v>
          </cell>
          <cell r="M1617">
            <v>500</v>
          </cell>
          <cell r="N1617">
            <v>0</v>
          </cell>
        </row>
        <row r="1618">
          <cell r="C1618" t="str">
            <v>42240000B210001</v>
          </cell>
          <cell r="D1618" t="str">
            <v>立式贮油罐</v>
          </cell>
          <cell r="E1618" t="str">
            <v>GCY-1-1</v>
          </cell>
        </row>
        <row r="1618">
          <cell r="G1618" t="str">
            <v>个</v>
          </cell>
          <cell r="H1618">
            <v>1</v>
          </cell>
          <cell r="I1618" t="str">
            <v>其他工业生产用池、罐</v>
          </cell>
          <cell r="J1618">
            <v>22</v>
          </cell>
          <cell r="K1618" t="str">
            <v>2000-12-31</v>
          </cell>
          <cell r="L1618">
            <v>500</v>
          </cell>
          <cell r="M1618">
            <v>500</v>
          </cell>
          <cell r="N1618">
            <v>0</v>
          </cell>
        </row>
        <row r="1619">
          <cell r="C1619" t="str">
            <v>42322010B060001</v>
          </cell>
          <cell r="D1619" t="str">
            <v>锅炉</v>
          </cell>
          <cell r="E1619" t="str">
            <v>1.0/110/704AIII</v>
          </cell>
        </row>
        <row r="1619">
          <cell r="G1619" t="str">
            <v>个</v>
          </cell>
          <cell r="H1619">
            <v>1</v>
          </cell>
          <cell r="I1619" t="str">
            <v>蒸汽锅炉</v>
          </cell>
          <cell r="J1619">
            <v>12</v>
          </cell>
          <cell r="K1619" t="str">
            <v>2003-12-31</v>
          </cell>
          <cell r="L1619">
            <v>400000</v>
          </cell>
          <cell r="M1619">
            <v>116000.14</v>
          </cell>
          <cell r="N1619">
            <v>283999.86</v>
          </cell>
        </row>
        <row r="1620">
          <cell r="C1620" t="str">
            <v>44825209B150001</v>
          </cell>
          <cell r="D1620" t="str">
            <v>立式无压锅炉</v>
          </cell>
          <cell r="E1620" t="str">
            <v>快烧</v>
          </cell>
        </row>
        <row r="1620">
          <cell r="G1620" t="str">
            <v>个</v>
          </cell>
          <cell r="H1620">
            <v>1</v>
          </cell>
          <cell r="I1620" t="str">
            <v>其他生活锅炉</v>
          </cell>
          <cell r="J1620">
            <v>16</v>
          </cell>
          <cell r="K1620" t="str">
            <v>1994-01-02</v>
          </cell>
          <cell r="L1620">
            <v>31600</v>
          </cell>
          <cell r="M1620">
            <v>24344.9</v>
          </cell>
          <cell r="N1620">
            <v>7255.1</v>
          </cell>
        </row>
        <row r="1621">
          <cell r="C1621" t="str">
            <v>44825209B140001</v>
          </cell>
          <cell r="D1621" t="str">
            <v>立式无压锅炉</v>
          </cell>
          <cell r="E1621" t="str">
            <v>节能</v>
          </cell>
        </row>
        <row r="1621">
          <cell r="G1621" t="str">
            <v>个</v>
          </cell>
          <cell r="H1621">
            <v>1</v>
          </cell>
          <cell r="I1621" t="str">
            <v>其他生活锅炉</v>
          </cell>
          <cell r="J1621">
            <v>16</v>
          </cell>
          <cell r="K1621" t="str">
            <v>1992-01-02</v>
          </cell>
          <cell r="L1621">
            <v>3200</v>
          </cell>
          <cell r="M1621">
            <v>2934.85</v>
          </cell>
          <cell r="N1621">
            <v>265.15</v>
          </cell>
        </row>
        <row r="1622">
          <cell r="C1622" t="str">
            <v>44213109B060007</v>
          </cell>
          <cell r="D1622" t="str">
            <v>车床</v>
          </cell>
          <cell r="E1622" t="str">
            <v>CA6140 400*100</v>
          </cell>
        </row>
        <row r="1622">
          <cell r="G1622" t="str">
            <v>个</v>
          </cell>
          <cell r="H1622">
            <v>1</v>
          </cell>
          <cell r="I1622" t="str">
            <v>普通车床</v>
          </cell>
          <cell r="J1622">
            <v>13</v>
          </cell>
          <cell r="K1622" t="str">
            <v>1999-02-27</v>
          </cell>
          <cell r="L1622">
            <v>55000</v>
          </cell>
          <cell r="M1622">
            <v>31322.12</v>
          </cell>
          <cell r="N1622">
            <v>23677.88</v>
          </cell>
        </row>
        <row r="1623">
          <cell r="C1623" t="str">
            <v>44214102B040002</v>
          </cell>
          <cell r="D1623" t="str">
            <v>摇臂钻床</v>
          </cell>
          <cell r="E1623" t="str">
            <v>Z3038BX13</v>
          </cell>
        </row>
        <row r="1623">
          <cell r="G1623" t="str">
            <v>个</v>
          </cell>
          <cell r="H1623">
            <v>1</v>
          </cell>
          <cell r="I1623" t="str">
            <v>摇臂钻床</v>
          </cell>
          <cell r="J1623">
            <v>13</v>
          </cell>
          <cell r="K1623" t="str">
            <v>1995-05-30</v>
          </cell>
          <cell r="L1623">
            <v>48000</v>
          </cell>
          <cell r="M1623">
            <v>41653.4</v>
          </cell>
          <cell r="N1623">
            <v>6346.6</v>
          </cell>
        </row>
        <row r="1624">
          <cell r="C1624" t="str">
            <v>44214507B010006</v>
          </cell>
          <cell r="D1624" t="str">
            <v>牛头刨床</v>
          </cell>
          <cell r="E1624" t="str">
            <v>B665</v>
          </cell>
        </row>
        <row r="1624">
          <cell r="G1624" t="str">
            <v>个</v>
          </cell>
          <cell r="H1624">
            <v>1</v>
          </cell>
          <cell r="I1624" t="str">
            <v>牛头刨床</v>
          </cell>
          <cell r="J1624">
            <v>13</v>
          </cell>
          <cell r="K1624" t="str">
            <v>1994-01-01</v>
          </cell>
          <cell r="L1624">
            <v>32000</v>
          </cell>
          <cell r="M1624">
            <v>31040</v>
          </cell>
          <cell r="N1624">
            <v>960</v>
          </cell>
        </row>
        <row r="1625">
          <cell r="C1625" t="str">
            <v>44216799B040001</v>
          </cell>
          <cell r="D1625" t="str">
            <v>硫化机</v>
          </cell>
          <cell r="E1625" t="str">
            <v>DXBL-1400</v>
          </cell>
        </row>
        <row r="1625">
          <cell r="G1625" t="str">
            <v>个</v>
          </cell>
          <cell r="H1625">
            <v>1</v>
          </cell>
          <cell r="I1625" t="str">
            <v>其他金属切削机床</v>
          </cell>
          <cell r="J1625">
            <v>13</v>
          </cell>
          <cell r="K1625" t="str">
            <v>2003-12-31</v>
          </cell>
          <cell r="L1625">
            <v>120000</v>
          </cell>
          <cell r="M1625">
            <v>32215.32</v>
          </cell>
          <cell r="N1625">
            <v>87784.68</v>
          </cell>
        </row>
        <row r="1626">
          <cell r="C1626" t="str">
            <v>44216799B070001</v>
          </cell>
          <cell r="D1626" t="str">
            <v>硫化机</v>
          </cell>
          <cell r="E1626" t="str">
            <v>RCD-1000</v>
          </cell>
        </row>
        <row r="1626">
          <cell r="G1626" t="str">
            <v>个</v>
          </cell>
          <cell r="H1626">
            <v>1</v>
          </cell>
          <cell r="I1626" t="str">
            <v>其他金属切削机床</v>
          </cell>
          <cell r="J1626">
            <v>13</v>
          </cell>
          <cell r="K1626" t="str">
            <v>2002-12-01</v>
          </cell>
          <cell r="L1626">
            <v>146000</v>
          </cell>
          <cell r="M1626">
            <v>50632.43</v>
          </cell>
          <cell r="N1626">
            <v>95367.57</v>
          </cell>
        </row>
        <row r="1627">
          <cell r="C1627" t="str">
            <v>44217019B010001</v>
          </cell>
          <cell r="D1627" t="str">
            <v>开式固定台压力机</v>
          </cell>
          <cell r="E1627" t="str">
            <v>JE21-100B</v>
          </cell>
        </row>
        <row r="1627">
          <cell r="G1627" t="str">
            <v>个</v>
          </cell>
          <cell r="H1627">
            <v>1</v>
          </cell>
          <cell r="I1627" t="str">
            <v>开式双柱可倾式压力机</v>
          </cell>
          <cell r="J1627">
            <v>13</v>
          </cell>
          <cell r="K1627" t="str">
            <v>2002-01-02</v>
          </cell>
          <cell r="L1627">
            <v>72000</v>
          </cell>
          <cell r="M1627">
            <v>27513.46</v>
          </cell>
          <cell r="N1627">
            <v>44486.54</v>
          </cell>
        </row>
        <row r="1628">
          <cell r="C1628" t="str">
            <v>44217056B010001</v>
          </cell>
          <cell r="D1628" t="str">
            <v>液压多用机</v>
          </cell>
          <cell r="E1628" t="str">
            <v>QFB-180</v>
          </cell>
        </row>
        <row r="1628">
          <cell r="G1628" t="str">
            <v>个</v>
          </cell>
          <cell r="H1628">
            <v>1</v>
          </cell>
          <cell r="I1628" t="str">
            <v>油压机</v>
          </cell>
          <cell r="J1628">
            <v>13</v>
          </cell>
          <cell r="K1628" t="str">
            <v>2002-01-03</v>
          </cell>
          <cell r="L1628">
            <v>3400</v>
          </cell>
          <cell r="M1628">
            <v>1504.82</v>
          </cell>
          <cell r="N1628">
            <v>1895.18</v>
          </cell>
        </row>
        <row r="1629">
          <cell r="C1629" t="str">
            <v>44217056B010001</v>
          </cell>
          <cell r="D1629" t="str">
            <v>液压多用机</v>
          </cell>
          <cell r="E1629" t="str">
            <v>QFB-180</v>
          </cell>
        </row>
        <row r="1629">
          <cell r="G1629" t="str">
            <v>个</v>
          </cell>
          <cell r="H1629">
            <v>1</v>
          </cell>
          <cell r="I1629" t="str">
            <v>油压机</v>
          </cell>
          <cell r="J1629">
            <v>13</v>
          </cell>
          <cell r="K1629" t="str">
            <v>2003-12-31</v>
          </cell>
          <cell r="L1629">
            <v>3400</v>
          </cell>
          <cell r="M1629">
            <v>912.64</v>
          </cell>
          <cell r="N1629">
            <v>2487.36</v>
          </cell>
        </row>
        <row r="1630">
          <cell r="C1630" t="str">
            <v>44217099B040001</v>
          </cell>
          <cell r="D1630" t="str">
            <v>自动拨缸机</v>
          </cell>
        </row>
        <row r="1630">
          <cell r="G1630" t="str">
            <v>个</v>
          </cell>
          <cell r="H1630">
            <v>1</v>
          </cell>
          <cell r="I1630" t="str">
            <v>其他液压机</v>
          </cell>
          <cell r="J1630">
            <v>13</v>
          </cell>
          <cell r="K1630" t="str">
            <v>2002-01-02</v>
          </cell>
          <cell r="L1630">
            <v>2000</v>
          </cell>
          <cell r="M1630">
            <v>885.77</v>
          </cell>
          <cell r="N1630">
            <v>1114.23</v>
          </cell>
        </row>
        <row r="1631">
          <cell r="C1631" t="str">
            <v>44217153B080001</v>
          </cell>
          <cell r="D1631" t="str">
            <v>空气锤</v>
          </cell>
          <cell r="E1631" t="str">
            <v>C41-560</v>
          </cell>
        </row>
        <row r="1631">
          <cell r="G1631" t="str">
            <v>个</v>
          </cell>
          <cell r="H1631">
            <v>1</v>
          </cell>
          <cell r="I1631" t="str">
            <v>空气锤</v>
          </cell>
          <cell r="J1631">
            <v>13</v>
          </cell>
          <cell r="K1631" t="str">
            <v>2002-01-02</v>
          </cell>
          <cell r="L1631">
            <v>105000</v>
          </cell>
          <cell r="M1631">
            <v>40124.02</v>
          </cell>
          <cell r="N1631">
            <v>64875.98</v>
          </cell>
        </row>
        <row r="1632">
          <cell r="C1632" t="str">
            <v>44243025B010001</v>
          </cell>
          <cell r="D1632" t="str">
            <v>中频无芯感应熔炼炉</v>
          </cell>
          <cell r="E1632" t="str">
            <v>CW-0.15</v>
          </cell>
        </row>
        <row r="1632">
          <cell r="G1632" t="str">
            <v>个</v>
          </cell>
          <cell r="H1632">
            <v>1</v>
          </cell>
          <cell r="I1632" t="str">
            <v>其他铸造清理设备</v>
          </cell>
          <cell r="J1632">
            <v>13</v>
          </cell>
          <cell r="K1632" t="str">
            <v>2002-01-02</v>
          </cell>
          <cell r="L1632">
            <v>2300</v>
          </cell>
          <cell r="M1632">
            <v>704.48</v>
          </cell>
          <cell r="N1632">
            <v>1595.52</v>
          </cell>
        </row>
        <row r="1633">
          <cell r="C1633" t="str">
            <v>44241200B040006</v>
          </cell>
          <cell r="D1633" t="str">
            <v>电焊机</v>
          </cell>
          <cell r="E1633" t="str">
            <v>BX1-315-1</v>
          </cell>
        </row>
        <row r="1633">
          <cell r="G1633" t="str">
            <v>个</v>
          </cell>
          <cell r="H1633">
            <v>1</v>
          </cell>
          <cell r="I1633" t="str">
            <v>电弧焊设备</v>
          </cell>
          <cell r="J1633">
            <v>13</v>
          </cell>
          <cell r="K1633" t="str">
            <v>2001-01-01</v>
          </cell>
          <cell r="L1633">
            <v>3000</v>
          </cell>
          <cell r="M1633">
            <v>1597.04</v>
          </cell>
          <cell r="N1633">
            <v>1402.96</v>
          </cell>
        </row>
        <row r="1634">
          <cell r="C1634" t="str">
            <v>44241200B040007</v>
          </cell>
          <cell r="D1634" t="str">
            <v>电焊机</v>
          </cell>
          <cell r="E1634" t="str">
            <v>BX1-315A</v>
          </cell>
        </row>
        <row r="1634">
          <cell r="G1634" t="str">
            <v>个</v>
          </cell>
          <cell r="H1634">
            <v>1</v>
          </cell>
          <cell r="I1634" t="str">
            <v>电弧焊设备</v>
          </cell>
          <cell r="J1634">
            <v>13</v>
          </cell>
          <cell r="K1634" t="str">
            <v>1999-10-01</v>
          </cell>
          <cell r="L1634">
            <v>3000</v>
          </cell>
          <cell r="M1634">
            <v>1923.44</v>
          </cell>
          <cell r="N1634">
            <v>1076.56</v>
          </cell>
        </row>
        <row r="1635">
          <cell r="C1635" t="str">
            <v>44241200B040008</v>
          </cell>
          <cell r="D1635" t="str">
            <v>电焊机</v>
          </cell>
          <cell r="E1635" t="str">
            <v>BX1-315A</v>
          </cell>
        </row>
        <row r="1635">
          <cell r="G1635" t="str">
            <v>个</v>
          </cell>
          <cell r="H1635">
            <v>1</v>
          </cell>
          <cell r="I1635" t="str">
            <v>电弧焊设备</v>
          </cell>
          <cell r="J1635">
            <v>13</v>
          </cell>
          <cell r="K1635" t="str">
            <v>1999-10-02</v>
          </cell>
          <cell r="L1635">
            <v>3000</v>
          </cell>
          <cell r="M1635">
            <v>1922.8</v>
          </cell>
          <cell r="N1635">
            <v>1077.2</v>
          </cell>
        </row>
        <row r="1636">
          <cell r="C1636" t="str">
            <v>44241200B700004</v>
          </cell>
          <cell r="D1636" t="str">
            <v>交流弧焊机(矿修综机维修库)</v>
          </cell>
          <cell r="E1636" t="str">
            <v>BX3-300</v>
          </cell>
        </row>
        <row r="1636">
          <cell r="G1636" t="str">
            <v>个</v>
          </cell>
          <cell r="H1636">
            <v>1</v>
          </cell>
          <cell r="I1636" t="str">
            <v>电弧焊设备</v>
          </cell>
          <cell r="J1636">
            <v>13</v>
          </cell>
          <cell r="K1636" t="str">
            <v>1999-10-04</v>
          </cell>
          <cell r="L1636">
            <v>3500</v>
          </cell>
          <cell r="M1636">
            <v>2241.84</v>
          </cell>
          <cell r="N1636">
            <v>1258.16</v>
          </cell>
        </row>
        <row r="1637">
          <cell r="C1637" t="str">
            <v>44241200B040005</v>
          </cell>
          <cell r="D1637" t="str">
            <v>电焊机</v>
          </cell>
          <cell r="E1637" t="str">
            <v>BX1-315-1</v>
          </cell>
        </row>
        <row r="1637">
          <cell r="G1637" t="str">
            <v>个</v>
          </cell>
          <cell r="H1637">
            <v>1</v>
          </cell>
          <cell r="I1637" t="str">
            <v>电弧焊设备</v>
          </cell>
          <cell r="J1637">
            <v>13</v>
          </cell>
          <cell r="K1637" t="str">
            <v>2002-01-01</v>
          </cell>
          <cell r="L1637">
            <v>3000</v>
          </cell>
          <cell r="M1637">
            <v>1328.88</v>
          </cell>
          <cell r="N1637">
            <v>1671.12</v>
          </cell>
        </row>
        <row r="1638">
          <cell r="C1638" t="str">
            <v>44241200B040001</v>
          </cell>
          <cell r="D1638" t="str">
            <v>电焊机</v>
          </cell>
          <cell r="E1638" t="str">
            <v>BX1-315</v>
          </cell>
        </row>
        <row r="1638">
          <cell r="G1638" t="str">
            <v>个</v>
          </cell>
          <cell r="H1638">
            <v>1</v>
          </cell>
          <cell r="I1638" t="str">
            <v>电弧焊设备</v>
          </cell>
          <cell r="J1638">
            <v>13</v>
          </cell>
          <cell r="K1638" t="str">
            <v>2002-01-01</v>
          </cell>
          <cell r="L1638">
            <v>3200</v>
          </cell>
          <cell r="M1638">
            <v>1417.32</v>
          </cell>
          <cell r="N1638">
            <v>1782.68</v>
          </cell>
        </row>
        <row r="1639">
          <cell r="C1639" t="str">
            <v>44241200B180001</v>
          </cell>
          <cell r="D1639" t="str">
            <v>电焊机</v>
          </cell>
          <cell r="E1639" t="str">
            <v>ZX5400-1</v>
          </cell>
        </row>
        <row r="1639">
          <cell r="G1639" t="str">
            <v>个</v>
          </cell>
          <cell r="H1639">
            <v>1</v>
          </cell>
          <cell r="I1639" t="str">
            <v>电弧焊设备</v>
          </cell>
          <cell r="J1639">
            <v>13</v>
          </cell>
          <cell r="K1639" t="str">
            <v>2002-01-01</v>
          </cell>
          <cell r="L1639">
            <v>3200</v>
          </cell>
          <cell r="M1639">
            <v>1417.32</v>
          </cell>
          <cell r="N1639">
            <v>1782.68</v>
          </cell>
        </row>
        <row r="1640">
          <cell r="C1640" t="str">
            <v>44241200B380006</v>
          </cell>
          <cell r="D1640" t="str">
            <v>交流弧焊机</v>
          </cell>
          <cell r="E1640" t="str">
            <v>BX1-315 66V</v>
          </cell>
        </row>
        <row r="1640">
          <cell r="G1640" t="str">
            <v>个</v>
          </cell>
          <cell r="H1640">
            <v>1</v>
          </cell>
          <cell r="I1640" t="str">
            <v>电弧焊设备</v>
          </cell>
          <cell r="J1640">
            <v>13</v>
          </cell>
          <cell r="K1640" t="str">
            <v>1999-01-05</v>
          </cell>
          <cell r="L1640">
            <v>100</v>
          </cell>
          <cell r="M1640">
            <v>100</v>
          </cell>
          <cell r="N1640">
            <v>0</v>
          </cell>
        </row>
        <row r="1641">
          <cell r="C1641" t="str">
            <v>44241200B380007</v>
          </cell>
          <cell r="D1641" t="str">
            <v>交流弧焊机</v>
          </cell>
          <cell r="E1641" t="str">
            <v>BX1-315 66V</v>
          </cell>
        </row>
        <row r="1641">
          <cell r="G1641" t="str">
            <v>个</v>
          </cell>
          <cell r="H1641">
            <v>1</v>
          </cell>
          <cell r="I1641" t="str">
            <v>电弧焊设备</v>
          </cell>
          <cell r="J1641">
            <v>13</v>
          </cell>
          <cell r="K1641" t="str">
            <v>1999-01-06</v>
          </cell>
          <cell r="L1641">
            <v>3100</v>
          </cell>
          <cell r="M1641">
            <v>2178.52</v>
          </cell>
          <cell r="N1641">
            <v>921.48</v>
          </cell>
        </row>
        <row r="1642">
          <cell r="C1642" t="str">
            <v>44241200B130001</v>
          </cell>
          <cell r="D1642" t="str">
            <v>电焊机</v>
          </cell>
          <cell r="E1642" t="str">
            <v>BXS-315</v>
          </cell>
        </row>
        <row r="1642">
          <cell r="G1642" t="str">
            <v>个</v>
          </cell>
          <cell r="H1642">
            <v>1</v>
          </cell>
          <cell r="I1642" t="str">
            <v>电弧焊设备</v>
          </cell>
          <cell r="J1642">
            <v>13</v>
          </cell>
          <cell r="K1642" t="str">
            <v>2002-01-02</v>
          </cell>
          <cell r="L1642">
            <v>200</v>
          </cell>
          <cell r="M1642">
            <v>200</v>
          </cell>
          <cell r="N1642">
            <v>0</v>
          </cell>
        </row>
        <row r="1643">
          <cell r="C1643" t="str">
            <v>44241200B840003</v>
          </cell>
          <cell r="D1643" t="str">
            <v>交流电焊机</v>
          </cell>
          <cell r="E1643" t="str">
            <v>BX6-250</v>
          </cell>
        </row>
        <row r="1643">
          <cell r="G1643" t="str">
            <v>个</v>
          </cell>
          <cell r="H1643">
            <v>1</v>
          </cell>
          <cell r="I1643" t="str">
            <v>电弧焊设备</v>
          </cell>
          <cell r="J1643">
            <v>13</v>
          </cell>
          <cell r="K1643" t="str">
            <v>1996-01-02</v>
          </cell>
          <cell r="L1643">
            <v>200</v>
          </cell>
          <cell r="M1643">
            <v>200</v>
          </cell>
          <cell r="N1643">
            <v>0</v>
          </cell>
        </row>
        <row r="1644">
          <cell r="C1644" t="str">
            <v>44241200B250001</v>
          </cell>
          <cell r="D1644" t="str">
            <v>电焊机</v>
          </cell>
        </row>
        <row r="1644">
          <cell r="G1644" t="str">
            <v>个</v>
          </cell>
          <cell r="H1644">
            <v>1</v>
          </cell>
          <cell r="I1644" t="str">
            <v>电弧焊设备</v>
          </cell>
          <cell r="J1644">
            <v>13</v>
          </cell>
          <cell r="K1644" t="str">
            <v>1993-01-02</v>
          </cell>
          <cell r="L1644">
            <v>200</v>
          </cell>
          <cell r="M1644">
            <v>200</v>
          </cell>
          <cell r="N1644">
            <v>0</v>
          </cell>
        </row>
        <row r="1645">
          <cell r="C1645" t="str">
            <v>44241200B200001</v>
          </cell>
          <cell r="D1645" t="str">
            <v>电焊机</v>
          </cell>
          <cell r="E1645" t="str">
            <v>ZXE1-630</v>
          </cell>
        </row>
        <row r="1645">
          <cell r="G1645" t="str">
            <v>个</v>
          </cell>
          <cell r="H1645">
            <v>1</v>
          </cell>
          <cell r="I1645" t="str">
            <v>电弧焊设备</v>
          </cell>
          <cell r="J1645">
            <v>13</v>
          </cell>
          <cell r="K1645" t="str">
            <v>1997-01-02</v>
          </cell>
          <cell r="L1645">
            <v>8400</v>
          </cell>
          <cell r="M1645">
            <v>7184.06</v>
          </cell>
          <cell r="N1645">
            <v>1215.94</v>
          </cell>
        </row>
        <row r="1646">
          <cell r="C1646" t="str">
            <v>44241200B240001</v>
          </cell>
          <cell r="D1646" t="str">
            <v>电焊机</v>
          </cell>
        </row>
        <row r="1646">
          <cell r="G1646" t="str">
            <v>个</v>
          </cell>
          <cell r="H1646">
            <v>1</v>
          </cell>
          <cell r="I1646" t="str">
            <v>电弧焊设备</v>
          </cell>
          <cell r="J1646">
            <v>13</v>
          </cell>
          <cell r="K1646" t="str">
            <v>2000-01-02</v>
          </cell>
          <cell r="L1646">
            <v>100</v>
          </cell>
          <cell r="M1646">
            <v>100</v>
          </cell>
          <cell r="N1646">
            <v>0</v>
          </cell>
        </row>
        <row r="1647">
          <cell r="C1647" t="str">
            <v>44241200B810003</v>
          </cell>
          <cell r="D1647" t="str">
            <v>交流电焊机</v>
          </cell>
          <cell r="E1647" t="str">
            <v>BX-500</v>
          </cell>
        </row>
        <row r="1647">
          <cell r="G1647" t="str">
            <v>个</v>
          </cell>
          <cell r="H1647">
            <v>1</v>
          </cell>
          <cell r="I1647" t="str">
            <v>电弧焊设备</v>
          </cell>
          <cell r="J1647">
            <v>13</v>
          </cell>
          <cell r="K1647" t="str">
            <v>1997-01-02</v>
          </cell>
          <cell r="L1647">
            <v>300</v>
          </cell>
          <cell r="M1647">
            <v>300</v>
          </cell>
          <cell r="N1647">
            <v>0</v>
          </cell>
        </row>
        <row r="1648">
          <cell r="C1648" t="str">
            <v>44241200B780001</v>
          </cell>
          <cell r="D1648" t="str">
            <v>直流电焊机</v>
          </cell>
          <cell r="E1648" t="str">
            <v>ZX5-500</v>
          </cell>
        </row>
        <row r="1648">
          <cell r="G1648" t="str">
            <v>个</v>
          </cell>
          <cell r="H1648">
            <v>1</v>
          </cell>
          <cell r="I1648" t="str">
            <v>电弧焊设备</v>
          </cell>
          <cell r="J1648">
            <v>13</v>
          </cell>
          <cell r="K1648" t="str">
            <v>1997-01-02</v>
          </cell>
          <cell r="L1648">
            <v>13100</v>
          </cell>
          <cell r="M1648">
            <v>11203.35</v>
          </cell>
          <cell r="N1648">
            <v>1896.65</v>
          </cell>
        </row>
        <row r="1649">
          <cell r="C1649" t="str">
            <v>44241200B350001</v>
          </cell>
          <cell r="D1649" t="str">
            <v>交流电焊机</v>
          </cell>
          <cell r="E1649" t="str">
            <v>B?-400</v>
          </cell>
        </row>
        <row r="1649">
          <cell r="G1649" t="str">
            <v>个</v>
          </cell>
          <cell r="H1649">
            <v>1</v>
          </cell>
          <cell r="I1649" t="str">
            <v>电弧焊设备</v>
          </cell>
          <cell r="J1649">
            <v>13</v>
          </cell>
          <cell r="K1649" t="str">
            <v>2002-01-02</v>
          </cell>
          <cell r="L1649">
            <v>100</v>
          </cell>
          <cell r="M1649">
            <v>100</v>
          </cell>
          <cell r="N1649">
            <v>0</v>
          </cell>
        </row>
        <row r="1650">
          <cell r="C1650" t="str">
            <v>44241200B870001</v>
          </cell>
          <cell r="D1650" t="str">
            <v>交流弧焊机</v>
          </cell>
          <cell r="E1650" t="str">
            <v>BXA-300-2</v>
          </cell>
        </row>
        <row r="1650">
          <cell r="G1650" t="str">
            <v>个</v>
          </cell>
          <cell r="H1650">
            <v>1</v>
          </cell>
          <cell r="I1650" t="str">
            <v>电弧焊设备</v>
          </cell>
          <cell r="J1650">
            <v>13</v>
          </cell>
          <cell r="K1650" t="str">
            <v>1992-01-02</v>
          </cell>
          <cell r="L1650">
            <v>100</v>
          </cell>
          <cell r="M1650">
            <v>100</v>
          </cell>
          <cell r="N1650">
            <v>0</v>
          </cell>
        </row>
        <row r="1651">
          <cell r="C1651" t="str">
            <v>44241200B800001</v>
          </cell>
          <cell r="D1651" t="str">
            <v>交流弧焊机</v>
          </cell>
          <cell r="E1651" t="str">
            <v>BX3-630-2</v>
          </cell>
        </row>
        <row r="1651">
          <cell r="G1651" t="str">
            <v>个</v>
          </cell>
          <cell r="H1651">
            <v>1</v>
          </cell>
          <cell r="I1651" t="str">
            <v>电弧焊设备</v>
          </cell>
          <cell r="J1651">
            <v>13</v>
          </cell>
          <cell r="K1651" t="str">
            <v>2002-01-02</v>
          </cell>
          <cell r="L1651">
            <v>3000</v>
          </cell>
          <cell r="M1651">
            <v>1327.97</v>
          </cell>
          <cell r="N1651">
            <v>1672.03</v>
          </cell>
        </row>
        <row r="1652">
          <cell r="C1652" t="str">
            <v>44241200B850001</v>
          </cell>
          <cell r="D1652" t="str">
            <v>交流亚弧焊机</v>
          </cell>
          <cell r="E1652" t="str">
            <v>WSJ-500</v>
          </cell>
        </row>
        <row r="1652">
          <cell r="G1652" t="str">
            <v>个</v>
          </cell>
          <cell r="H1652">
            <v>1</v>
          </cell>
          <cell r="I1652" t="str">
            <v>电弧焊设备</v>
          </cell>
          <cell r="J1652">
            <v>13</v>
          </cell>
          <cell r="K1652" t="str">
            <v>2002-01-02</v>
          </cell>
          <cell r="L1652">
            <v>100</v>
          </cell>
          <cell r="M1652">
            <v>100</v>
          </cell>
          <cell r="N1652">
            <v>0</v>
          </cell>
        </row>
        <row r="1653">
          <cell r="C1653" t="str">
            <v>44241200B750002</v>
          </cell>
          <cell r="D1653" t="str">
            <v>交流弧焊机</v>
          </cell>
          <cell r="E1653" t="str">
            <v>BX3-500</v>
          </cell>
        </row>
        <row r="1653">
          <cell r="G1653" t="str">
            <v>个</v>
          </cell>
          <cell r="H1653">
            <v>1</v>
          </cell>
          <cell r="I1653" t="str">
            <v>电弧焊设备</v>
          </cell>
          <cell r="J1653">
            <v>13</v>
          </cell>
          <cell r="K1653" t="str">
            <v>2002-01-02</v>
          </cell>
          <cell r="L1653">
            <v>100</v>
          </cell>
          <cell r="M1653">
            <v>100</v>
          </cell>
          <cell r="N1653">
            <v>0</v>
          </cell>
        </row>
        <row r="1654">
          <cell r="C1654" t="str">
            <v>44241200B680001</v>
          </cell>
          <cell r="D1654" t="str">
            <v>交流电焊机</v>
          </cell>
          <cell r="E1654" t="str">
            <v>BX3-1-500-2</v>
          </cell>
        </row>
        <row r="1654">
          <cell r="G1654" t="str">
            <v>个</v>
          </cell>
          <cell r="H1654">
            <v>1</v>
          </cell>
          <cell r="I1654" t="str">
            <v>电弧焊设备</v>
          </cell>
          <cell r="J1654">
            <v>13</v>
          </cell>
          <cell r="K1654" t="str">
            <v>2002-01-02</v>
          </cell>
          <cell r="L1654">
            <v>3600</v>
          </cell>
          <cell r="M1654">
            <v>1594.12</v>
          </cell>
          <cell r="N1654">
            <v>2005.88</v>
          </cell>
        </row>
        <row r="1655">
          <cell r="C1655" t="str">
            <v>44241200B680002</v>
          </cell>
          <cell r="D1655" t="str">
            <v>交流电焊机</v>
          </cell>
          <cell r="E1655" t="str">
            <v>BX3-1-500-2</v>
          </cell>
        </row>
        <row r="1655">
          <cell r="G1655" t="str">
            <v>个</v>
          </cell>
          <cell r="H1655">
            <v>1</v>
          </cell>
          <cell r="I1655" t="str">
            <v>电弧焊设备</v>
          </cell>
          <cell r="J1655">
            <v>13</v>
          </cell>
          <cell r="K1655" t="str">
            <v>2002-01-02</v>
          </cell>
          <cell r="L1655">
            <v>100</v>
          </cell>
          <cell r="M1655">
            <v>100</v>
          </cell>
          <cell r="N1655">
            <v>0</v>
          </cell>
        </row>
        <row r="1656">
          <cell r="C1656" t="str">
            <v>44241200B840001</v>
          </cell>
          <cell r="D1656" t="str">
            <v>交流弧焊机</v>
          </cell>
          <cell r="E1656" t="str">
            <v>BX6-200</v>
          </cell>
        </row>
        <row r="1656">
          <cell r="G1656" t="str">
            <v>个</v>
          </cell>
          <cell r="H1656">
            <v>1</v>
          </cell>
          <cell r="I1656" t="str">
            <v>电弧焊设备</v>
          </cell>
          <cell r="J1656">
            <v>13</v>
          </cell>
          <cell r="K1656" t="str">
            <v>2002-01-02</v>
          </cell>
          <cell r="L1656">
            <v>3600</v>
          </cell>
          <cell r="M1656">
            <v>1594.12</v>
          </cell>
          <cell r="N1656">
            <v>2005.88</v>
          </cell>
        </row>
        <row r="1657">
          <cell r="C1657" t="str">
            <v>44241200B910001</v>
          </cell>
          <cell r="D1657" t="str">
            <v>交流弧焊机</v>
          </cell>
          <cell r="E1657" t="str">
            <v>BXL3-500</v>
          </cell>
        </row>
        <row r="1657">
          <cell r="G1657" t="str">
            <v>个</v>
          </cell>
          <cell r="H1657">
            <v>1</v>
          </cell>
          <cell r="I1657" t="str">
            <v>电弧焊设备</v>
          </cell>
          <cell r="J1657">
            <v>13</v>
          </cell>
          <cell r="K1657" t="str">
            <v>2000-12-31</v>
          </cell>
          <cell r="L1657">
            <v>5000</v>
          </cell>
          <cell r="M1657">
            <v>2672.63</v>
          </cell>
          <cell r="N1657">
            <v>2327.37</v>
          </cell>
        </row>
        <row r="1658">
          <cell r="C1658" t="str">
            <v>44241200B510009</v>
          </cell>
          <cell r="D1658" t="str">
            <v>交流电焊机</v>
          </cell>
          <cell r="E1658" t="str">
            <v>BX1-500-2</v>
          </cell>
        </row>
        <row r="1658">
          <cell r="G1658" t="str">
            <v>个</v>
          </cell>
          <cell r="H1658">
            <v>1</v>
          </cell>
          <cell r="I1658" t="str">
            <v>电弧焊设备</v>
          </cell>
          <cell r="J1658">
            <v>13</v>
          </cell>
          <cell r="K1658" t="str">
            <v>2002-01-02</v>
          </cell>
          <cell r="L1658">
            <v>5900</v>
          </cell>
          <cell r="M1658">
            <v>2612.56</v>
          </cell>
          <cell r="N1658">
            <v>3287.44</v>
          </cell>
        </row>
        <row r="1659">
          <cell r="C1659" t="str">
            <v>44241200B510004</v>
          </cell>
          <cell r="D1659" t="str">
            <v>交流电焊机</v>
          </cell>
          <cell r="E1659" t="str">
            <v>BX1-500</v>
          </cell>
        </row>
        <row r="1659">
          <cell r="G1659" t="str">
            <v>个</v>
          </cell>
          <cell r="H1659">
            <v>1</v>
          </cell>
          <cell r="I1659" t="str">
            <v>电弧焊设备</v>
          </cell>
          <cell r="J1659">
            <v>13</v>
          </cell>
          <cell r="K1659" t="str">
            <v>2002-01-02</v>
          </cell>
          <cell r="L1659">
            <v>6200</v>
          </cell>
          <cell r="M1659">
            <v>2745.64</v>
          </cell>
          <cell r="N1659">
            <v>3454.36</v>
          </cell>
        </row>
        <row r="1660">
          <cell r="C1660" t="str">
            <v>44241200B310001</v>
          </cell>
          <cell r="D1660" t="str">
            <v>直流弧焊机</v>
          </cell>
          <cell r="E1660" t="str">
            <v>AX-320-1</v>
          </cell>
        </row>
        <row r="1660">
          <cell r="G1660" t="str">
            <v>个</v>
          </cell>
          <cell r="H1660">
            <v>1</v>
          </cell>
          <cell r="I1660" t="str">
            <v>电弧焊设备</v>
          </cell>
          <cell r="J1660">
            <v>13</v>
          </cell>
          <cell r="K1660" t="str">
            <v>2002-01-02</v>
          </cell>
          <cell r="L1660">
            <v>200</v>
          </cell>
          <cell r="M1660">
            <v>200</v>
          </cell>
          <cell r="N1660">
            <v>0</v>
          </cell>
        </row>
        <row r="1661">
          <cell r="C1661" t="str">
            <v>44241200B310002</v>
          </cell>
          <cell r="D1661" t="str">
            <v>直流弧焊机</v>
          </cell>
          <cell r="E1661" t="str">
            <v>AX-320-1</v>
          </cell>
        </row>
        <row r="1661">
          <cell r="G1661" t="str">
            <v>个</v>
          </cell>
          <cell r="H1661">
            <v>1</v>
          </cell>
          <cell r="I1661" t="str">
            <v>电弧焊设备</v>
          </cell>
          <cell r="J1661">
            <v>13</v>
          </cell>
          <cell r="K1661" t="str">
            <v>2002-01-02</v>
          </cell>
          <cell r="L1661">
            <v>200</v>
          </cell>
          <cell r="M1661">
            <v>200</v>
          </cell>
          <cell r="N1661">
            <v>0</v>
          </cell>
        </row>
        <row r="1662">
          <cell r="C1662" t="str">
            <v>44241200B290001</v>
          </cell>
          <cell r="D1662" t="str">
            <v>直流弧焊机</v>
          </cell>
          <cell r="E1662" t="str">
            <v>AX1-165</v>
          </cell>
        </row>
        <row r="1662">
          <cell r="G1662" t="str">
            <v>个</v>
          </cell>
          <cell r="H1662">
            <v>1</v>
          </cell>
          <cell r="I1662" t="str">
            <v>电弧焊设备</v>
          </cell>
          <cell r="J1662">
            <v>13</v>
          </cell>
          <cell r="K1662" t="str">
            <v>2002-01-02</v>
          </cell>
          <cell r="L1662">
            <v>200</v>
          </cell>
          <cell r="M1662">
            <v>200</v>
          </cell>
          <cell r="N1662">
            <v>0</v>
          </cell>
        </row>
        <row r="1663">
          <cell r="C1663" t="str">
            <v>44241200B510006</v>
          </cell>
          <cell r="D1663" t="str">
            <v>交流电焊机</v>
          </cell>
          <cell r="E1663" t="str">
            <v>BX1-500-1</v>
          </cell>
        </row>
        <row r="1663">
          <cell r="G1663" t="str">
            <v>个</v>
          </cell>
          <cell r="H1663">
            <v>1</v>
          </cell>
          <cell r="I1663" t="str">
            <v>电弧焊设备</v>
          </cell>
          <cell r="J1663">
            <v>13</v>
          </cell>
          <cell r="K1663" t="str">
            <v>2002-01-02</v>
          </cell>
          <cell r="L1663">
            <v>5900</v>
          </cell>
          <cell r="M1663">
            <v>2612.56</v>
          </cell>
          <cell r="N1663">
            <v>3287.44</v>
          </cell>
        </row>
        <row r="1664">
          <cell r="C1664" t="str">
            <v>44241200B510003</v>
          </cell>
          <cell r="D1664" t="str">
            <v>交流电焊机</v>
          </cell>
          <cell r="E1664" t="str">
            <v>BX1-500</v>
          </cell>
        </row>
        <row r="1664">
          <cell r="G1664" t="str">
            <v>个</v>
          </cell>
          <cell r="H1664">
            <v>1</v>
          </cell>
          <cell r="I1664" t="str">
            <v>电弧焊设备</v>
          </cell>
          <cell r="J1664">
            <v>13</v>
          </cell>
          <cell r="K1664" t="str">
            <v>2002-01-02</v>
          </cell>
          <cell r="L1664">
            <v>5900</v>
          </cell>
          <cell r="M1664">
            <v>2612.56</v>
          </cell>
          <cell r="N1664">
            <v>3287.44</v>
          </cell>
        </row>
        <row r="1665">
          <cell r="C1665" t="str">
            <v>44241200B910002</v>
          </cell>
          <cell r="D1665" t="str">
            <v>亚弧焊机</v>
          </cell>
          <cell r="E1665" t="str">
            <v>BXL3-500</v>
          </cell>
        </row>
        <row r="1665">
          <cell r="G1665" t="str">
            <v>个</v>
          </cell>
          <cell r="H1665">
            <v>1</v>
          </cell>
          <cell r="I1665" t="str">
            <v>电弧焊设备</v>
          </cell>
          <cell r="J1665">
            <v>13</v>
          </cell>
          <cell r="K1665" t="str">
            <v>2002-01-02</v>
          </cell>
          <cell r="L1665">
            <v>42000</v>
          </cell>
          <cell r="M1665">
            <v>18596.86</v>
          </cell>
          <cell r="N1665">
            <v>23403.14</v>
          </cell>
        </row>
        <row r="1666">
          <cell r="C1666" t="str">
            <v>46121200B720004</v>
          </cell>
          <cell r="D1666" t="str">
            <v>类方波交直流两用电焊机</v>
          </cell>
          <cell r="E1666" t="str">
            <v>ZXE-630</v>
          </cell>
        </row>
        <row r="1666">
          <cell r="G1666" t="str">
            <v>个</v>
          </cell>
          <cell r="H1666">
            <v>1</v>
          </cell>
          <cell r="I1666" t="str">
            <v>电弧焊设备</v>
          </cell>
          <cell r="J1666">
            <v>13</v>
          </cell>
          <cell r="K1666" t="str">
            <v>2002-01-02</v>
          </cell>
          <cell r="L1666">
            <v>300</v>
          </cell>
          <cell r="M1666">
            <v>300</v>
          </cell>
          <cell r="N1666">
            <v>0</v>
          </cell>
        </row>
        <row r="1667">
          <cell r="C1667" t="str">
            <v>44241200B710001</v>
          </cell>
          <cell r="D1667" t="str">
            <v>类方波交直流两用弧焊机</v>
          </cell>
          <cell r="E1667" t="str">
            <v>ZXE1-315</v>
          </cell>
        </row>
        <row r="1667">
          <cell r="G1667" t="str">
            <v>个</v>
          </cell>
          <cell r="H1667">
            <v>1</v>
          </cell>
          <cell r="I1667" t="str">
            <v>电弧焊设备</v>
          </cell>
          <cell r="J1667">
            <v>13</v>
          </cell>
          <cell r="K1667" t="str">
            <v>2002-01-02</v>
          </cell>
          <cell r="L1667">
            <v>12600</v>
          </cell>
          <cell r="M1667">
            <v>5579</v>
          </cell>
          <cell r="N1667">
            <v>7021</v>
          </cell>
        </row>
        <row r="1668">
          <cell r="C1668" t="str">
            <v>46121200B720003</v>
          </cell>
          <cell r="D1668" t="str">
            <v>交直流两用焊机</v>
          </cell>
          <cell r="E1668" t="str">
            <v>ZXE1-630</v>
          </cell>
        </row>
        <row r="1668">
          <cell r="G1668" t="str">
            <v>个</v>
          </cell>
          <cell r="H1668">
            <v>1</v>
          </cell>
          <cell r="I1668" t="str">
            <v>电弧焊设备</v>
          </cell>
          <cell r="J1668">
            <v>13</v>
          </cell>
          <cell r="K1668" t="str">
            <v>2002-01-02</v>
          </cell>
          <cell r="L1668">
            <v>400</v>
          </cell>
          <cell r="M1668">
            <v>400</v>
          </cell>
          <cell r="N1668">
            <v>0</v>
          </cell>
        </row>
        <row r="1669">
          <cell r="C1669" t="str">
            <v>44241200B300001</v>
          </cell>
          <cell r="D1669" t="str">
            <v>直流弧焊机</v>
          </cell>
          <cell r="E1669" t="str">
            <v>AX-300</v>
          </cell>
        </row>
        <row r="1669">
          <cell r="G1669" t="str">
            <v>个</v>
          </cell>
          <cell r="H1669">
            <v>1</v>
          </cell>
          <cell r="I1669" t="str">
            <v>电弧焊设备</v>
          </cell>
          <cell r="J1669">
            <v>13</v>
          </cell>
          <cell r="K1669" t="str">
            <v>2002-01-03</v>
          </cell>
          <cell r="L1669">
            <v>200</v>
          </cell>
          <cell r="M1669">
            <v>200</v>
          </cell>
          <cell r="N1669">
            <v>0</v>
          </cell>
        </row>
        <row r="1670">
          <cell r="C1670" t="str">
            <v>44241200B510007</v>
          </cell>
          <cell r="D1670" t="str">
            <v>直流弧焊机</v>
          </cell>
          <cell r="E1670" t="str">
            <v>BX1-500</v>
          </cell>
        </row>
        <row r="1670">
          <cell r="G1670" t="str">
            <v>个</v>
          </cell>
          <cell r="H1670">
            <v>1</v>
          </cell>
          <cell r="I1670" t="str">
            <v>电弧焊设备</v>
          </cell>
          <cell r="J1670">
            <v>13</v>
          </cell>
          <cell r="K1670" t="str">
            <v>2001-10-31</v>
          </cell>
          <cell r="L1670">
            <v>6400</v>
          </cell>
          <cell r="M1670">
            <v>2944.52</v>
          </cell>
          <cell r="N1670">
            <v>3455.48</v>
          </cell>
        </row>
        <row r="1671">
          <cell r="C1671" t="str">
            <v>44241218B020001</v>
          </cell>
          <cell r="D1671" t="str">
            <v>对焊机</v>
          </cell>
          <cell r="E1671" t="str">
            <v>UN-3</v>
          </cell>
        </row>
        <row r="1671">
          <cell r="G1671" t="str">
            <v>个</v>
          </cell>
          <cell r="H1671">
            <v>1</v>
          </cell>
          <cell r="I1671" t="str">
            <v>接触焊机</v>
          </cell>
          <cell r="J1671">
            <v>13</v>
          </cell>
          <cell r="K1671" t="str">
            <v>1999-01-09</v>
          </cell>
          <cell r="L1671">
            <v>9000</v>
          </cell>
          <cell r="M1671">
            <v>6320.18</v>
          </cell>
          <cell r="N1671">
            <v>2679.82</v>
          </cell>
        </row>
        <row r="1672">
          <cell r="C1672" t="str">
            <v>44241218B020001</v>
          </cell>
          <cell r="D1672" t="str">
            <v>对焊机</v>
          </cell>
          <cell r="E1672" t="str">
            <v>UN-3</v>
          </cell>
        </row>
        <row r="1672">
          <cell r="G1672" t="str">
            <v>个</v>
          </cell>
          <cell r="H1672">
            <v>1</v>
          </cell>
          <cell r="I1672" t="str">
            <v>接触焊机</v>
          </cell>
          <cell r="J1672">
            <v>13</v>
          </cell>
          <cell r="K1672" t="str">
            <v>2003-12-31</v>
          </cell>
          <cell r="L1672">
            <v>3000</v>
          </cell>
          <cell r="M1672">
            <v>805.32</v>
          </cell>
          <cell r="N1672">
            <v>2194.68</v>
          </cell>
        </row>
        <row r="1673">
          <cell r="C1673" t="str">
            <v>44241217B010001</v>
          </cell>
          <cell r="D1673" t="str">
            <v>钎焊机</v>
          </cell>
          <cell r="E1673" t="str">
            <v>QQ-12</v>
          </cell>
        </row>
        <row r="1673">
          <cell r="G1673" t="str">
            <v>个</v>
          </cell>
          <cell r="H1673">
            <v>1</v>
          </cell>
          <cell r="I1673" t="str">
            <v>钎焊设备</v>
          </cell>
          <cell r="J1673">
            <v>13</v>
          </cell>
          <cell r="K1673" t="str">
            <v>2002-01-02</v>
          </cell>
          <cell r="L1673">
            <v>400</v>
          </cell>
          <cell r="M1673">
            <v>400</v>
          </cell>
          <cell r="N1673">
            <v>0</v>
          </cell>
        </row>
        <row r="1674">
          <cell r="C1674" t="str">
            <v>43421100B010001</v>
          </cell>
          <cell r="D1674" t="str">
            <v>燃油轮箍加热炉</v>
          </cell>
        </row>
        <row r="1674">
          <cell r="G1674" t="str">
            <v>个</v>
          </cell>
          <cell r="H1674">
            <v>1</v>
          </cell>
          <cell r="I1674" t="str">
            <v>加热炉</v>
          </cell>
          <cell r="J1674">
            <v>21</v>
          </cell>
          <cell r="K1674" t="str">
            <v>2001-10-31</v>
          </cell>
          <cell r="L1674">
            <v>50000</v>
          </cell>
          <cell r="M1674">
            <v>14894.88</v>
          </cell>
          <cell r="N1674">
            <v>35105.12</v>
          </cell>
        </row>
        <row r="1675">
          <cell r="C1675" t="str">
            <v>44214103B080002</v>
          </cell>
          <cell r="D1675" t="str">
            <v>台式钻床</v>
          </cell>
          <cell r="E1675" t="str">
            <v>ST-16J</v>
          </cell>
        </row>
        <row r="1675">
          <cell r="G1675" t="str">
            <v>个</v>
          </cell>
          <cell r="H1675">
            <v>1</v>
          </cell>
          <cell r="I1675" t="str">
            <v>台式钻床</v>
          </cell>
          <cell r="J1675">
            <v>13</v>
          </cell>
          <cell r="K1675" t="str">
            <v>2002-01-02</v>
          </cell>
          <cell r="L1675">
            <v>100</v>
          </cell>
          <cell r="M1675">
            <v>100</v>
          </cell>
          <cell r="N1675">
            <v>0</v>
          </cell>
        </row>
        <row r="1676">
          <cell r="C1676" t="str">
            <v>44214103B020001</v>
          </cell>
          <cell r="D1676" t="str">
            <v>台式钻床</v>
          </cell>
          <cell r="E1676" t="str">
            <v>12SPEED</v>
          </cell>
        </row>
        <row r="1676">
          <cell r="G1676" t="str">
            <v>个</v>
          </cell>
          <cell r="H1676">
            <v>1</v>
          </cell>
          <cell r="I1676" t="str">
            <v>台式钻床</v>
          </cell>
          <cell r="J1676">
            <v>13</v>
          </cell>
          <cell r="K1676" t="str">
            <v>2002-01-02</v>
          </cell>
          <cell r="L1676">
            <v>4200</v>
          </cell>
          <cell r="M1676">
            <v>1286.46</v>
          </cell>
          <cell r="N1676">
            <v>2913.54</v>
          </cell>
        </row>
        <row r="1677">
          <cell r="C1677" t="str">
            <v>44232053B090001</v>
          </cell>
          <cell r="D1677" t="str">
            <v>落地式砂轮机</v>
          </cell>
          <cell r="E1677" t="str">
            <v>S3SL-3509</v>
          </cell>
        </row>
        <row r="1677">
          <cell r="G1677" t="str">
            <v>个</v>
          </cell>
          <cell r="H1677">
            <v>1</v>
          </cell>
          <cell r="I1677" t="str">
            <v>砂轮机</v>
          </cell>
          <cell r="J1677">
            <v>13</v>
          </cell>
          <cell r="K1677" t="str">
            <v>2002-01-02</v>
          </cell>
          <cell r="L1677">
            <v>5300</v>
          </cell>
          <cell r="M1677">
            <v>2025.08</v>
          </cell>
          <cell r="N1677">
            <v>3274.92</v>
          </cell>
        </row>
        <row r="1678">
          <cell r="C1678" t="str">
            <v>44232053B060003</v>
          </cell>
          <cell r="D1678" t="str">
            <v>除尘砂轮机</v>
          </cell>
          <cell r="E1678" t="str">
            <v>M3340</v>
          </cell>
        </row>
        <row r="1678">
          <cell r="G1678" t="str">
            <v>个</v>
          </cell>
          <cell r="H1678">
            <v>1</v>
          </cell>
          <cell r="I1678" t="str">
            <v>砂轮机</v>
          </cell>
          <cell r="J1678">
            <v>13</v>
          </cell>
          <cell r="K1678" t="str">
            <v>2002-06-01</v>
          </cell>
          <cell r="L1678">
            <v>7000</v>
          </cell>
          <cell r="M1678">
            <v>2495.08</v>
          </cell>
          <cell r="N1678">
            <v>4504.92</v>
          </cell>
        </row>
        <row r="1679">
          <cell r="C1679" t="str">
            <v>44232053B060004</v>
          </cell>
          <cell r="D1679" t="str">
            <v>除尘砂轮机</v>
          </cell>
          <cell r="E1679" t="str">
            <v>M3340</v>
          </cell>
        </row>
        <row r="1679">
          <cell r="G1679" t="str">
            <v>个</v>
          </cell>
          <cell r="H1679">
            <v>1</v>
          </cell>
          <cell r="I1679" t="str">
            <v>砂轮机</v>
          </cell>
          <cell r="J1679">
            <v>13</v>
          </cell>
          <cell r="K1679" t="str">
            <v>2002-06-01</v>
          </cell>
          <cell r="L1679">
            <v>7000</v>
          </cell>
          <cell r="M1679">
            <v>2495.08</v>
          </cell>
          <cell r="N1679">
            <v>4504.92</v>
          </cell>
        </row>
        <row r="1680">
          <cell r="C1680" t="str">
            <v>43512010B010001</v>
          </cell>
          <cell r="D1680" t="str">
            <v>手动葫芦</v>
          </cell>
          <cell r="E1680" t="str">
            <v>Q=3T H=3M</v>
          </cell>
        </row>
        <row r="1680">
          <cell r="G1680" t="str">
            <v>个</v>
          </cell>
          <cell r="H1680">
            <v>1</v>
          </cell>
          <cell r="I1680" t="str">
            <v>手动葫芦</v>
          </cell>
          <cell r="J1680">
            <v>18</v>
          </cell>
          <cell r="K1680" t="str">
            <v>1998-11-24</v>
          </cell>
          <cell r="L1680">
            <v>300</v>
          </cell>
          <cell r="M1680">
            <v>300</v>
          </cell>
          <cell r="N1680">
            <v>0</v>
          </cell>
        </row>
        <row r="1681">
          <cell r="C1681" t="str">
            <v>43512100B880001</v>
          </cell>
          <cell r="D1681" t="str">
            <v>环链电动葫芦</v>
          </cell>
          <cell r="E1681" t="str">
            <v>DLHA1000 Q=10T</v>
          </cell>
        </row>
        <row r="1681">
          <cell r="G1681" t="str">
            <v>个</v>
          </cell>
          <cell r="H1681">
            <v>1</v>
          </cell>
          <cell r="I1681" t="str">
            <v>电动葫芦</v>
          </cell>
          <cell r="J1681">
            <v>18</v>
          </cell>
          <cell r="K1681" t="str">
            <v>1998-11-20</v>
          </cell>
          <cell r="L1681">
            <v>400</v>
          </cell>
          <cell r="M1681">
            <v>400</v>
          </cell>
          <cell r="N1681">
            <v>0</v>
          </cell>
        </row>
        <row r="1682">
          <cell r="C1682" t="str">
            <v>43512100B240001</v>
          </cell>
          <cell r="D1682" t="str">
            <v>环链电动葫芦</v>
          </cell>
          <cell r="E1682" t="str">
            <v>DLHA3 Q=3T</v>
          </cell>
        </row>
        <row r="1682">
          <cell r="G1682" t="str">
            <v>个</v>
          </cell>
          <cell r="H1682">
            <v>1</v>
          </cell>
          <cell r="I1682" t="str">
            <v>电动葫芦</v>
          </cell>
          <cell r="J1682">
            <v>18</v>
          </cell>
          <cell r="K1682" t="str">
            <v>1999-01-01</v>
          </cell>
          <cell r="L1682">
            <v>500</v>
          </cell>
          <cell r="M1682">
            <v>500</v>
          </cell>
          <cell r="N1682">
            <v>0</v>
          </cell>
        </row>
        <row r="1683">
          <cell r="C1683" t="str">
            <v>43512100B640001</v>
          </cell>
          <cell r="D1683" t="str">
            <v>环链电动葫芦</v>
          </cell>
          <cell r="E1683" t="str">
            <v>DLHA5 Q=5T N=1KW</v>
          </cell>
        </row>
        <row r="1683">
          <cell r="G1683" t="str">
            <v>个</v>
          </cell>
          <cell r="H1683">
            <v>1</v>
          </cell>
          <cell r="I1683" t="str">
            <v>电动葫芦</v>
          </cell>
          <cell r="J1683">
            <v>18</v>
          </cell>
          <cell r="K1683" t="str">
            <v>1998-11-21</v>
          </cell>
          <cell r="L1683">
            <v>500</v>
          </cell>
          <cell r="M1683">
            <v>500</v>
          </cell>
          <cell r="N1683">
            <v>0</v>
          </cell>
        </row>
        <row r="1684">
          <cell r="C1684" t="str">
            <v>43512100B590002</v>
          </cell>
          <cell r="D1684" t="str">
            <v>环链电动葫芦</v>
          </cell>
          <cell r="E1684" t="str">
            <v>DLHA5 Q=5T N=1KW</v>
          </cell>
        </row>
        <row r="1684">
          <cell r="G1684" t="str">
            <v>个</v>
          </cell>
          <cell r="H1684">
            <v>1</v>
          </cell>
          <cell r="I1684" t="str">
            <v>电动葫芦</v>
          </cell>
          <cell r="J1684">
            <v>18</v>
          </cell>
          <cell r="K1684" t="str">
            <v>1998-11-22</v>
          </cell>
          <cell r="L1684">
            <v>500</v>
          </cell>
          <cell r="M1684">
            <v>500</v>
          </cell>
          <cell r="N1684">
            <v>0</v>
          </cell>
        </row>
        <row r="1685">
          <cell r="C1685" t="str">
            <v>43512100B590001</v>
          </cell>
          <cell r="D1685" t="str">
            <v>环链电动葫芦</v>
          </cell>
          <cell r="E1685" t="str">
            <v>DLHA5 Q=5T N=1KW</v>
          </cell>
        </row>
        <row r="1685">
          <cell r="G1685" t="str">
            <v>个</v>
          </cell>
          <cell r="H1685">
            <v>1</v>
          </cell>
          <cell r="I1685" t="str">
            <v>电动葫芦</v>
          </cell>
          <cell r="J1685">
            <v>18</v>
          </cell>
          <cell r="K1685" t="str">
            <v>1998-11-23</v>
          </cell>
          <cell r="L1685">
            <v>500</v>
          </cell>
          <cell r="M1685">
            <v>500</v>
          </cell>
          <cell r="N1685">
            <v>0</v>
          </cell>
        </row>
        <row r="1686">
          <cell r="C1686" t="str">
            <v>43512100B230001</v>
          </cell>
          <cell r="D1686" t="str">
            <v>环链电动葫芦</v>
          </cell>
          <cell r="E1686" t="str">
            <v>DLH3 Q=3T H=4M</v>
          </cell>
        </row>
        <row r="1686">
          <cell r="G1686" t="str">
            <v>个</v>
          </cell>
          <cell r="H1686">
            <v>1</v>
          </cell>
          <cell r="I1686" t="str">
            <v>电动葫芦</v>
          </cell>
          <cell r="J1686">
            <v>18</v>
          </cell>
          <cell r="K1686" t="str">
            <v>1999-01-03</v>
          </cell>
          <cell r="L1686">
            <v>300</v>
          </cell>
          <cell r="M1686">
            <v>300</v>
          </cell>
          <cell r="N1686">
            <v>0</v>
          </cell>
        </row>
        <row r="1687">
          <cell r="C1687" t="str">
            <v>43512100B620001</v>
          </cell>
          <cell r="D1687" t="str">
            <v>环链电动葫芦</v>
          </cell>
          <cell r="E1687" t="str">
            <v>DLHA5 Q=5T</v>
          </cell>
        </row>
        <row r="1687">
          <cell r="G1687" t="str">
            <v>个</v>
          </cell>
          <cell r="H1687">
            <v>1</v>
          </cell>
          <cell r="I1687" t="str">
            <v>电动葫芦</v>
          </cell>
          <cell r="J1687">
            <v>18</v>
          </cell>
          <cell r="K1687" t="str">
            <v>1998-11-25</v>
          </cell>
          <cell r="L1687">
            <v>500</v>
          </cell>
          <cell r="M1687">
            <v>500</v>
          </cell>
          <cell r="N1687">
            <v>0</v>
          </cell>
        </row>
        <row r="1688">
          <cell r="C1688" t="str">
            <v>43512100B240002</v>
          </cell>
          <cell r="D1688" t="str">
            <v>环链电动葫芦</v>
          </cell>
          <cell r="E1688" t="str">
            <v>DLHA3 Q=3T</v>
          </cell>
        </row>
        <row r="1688">
          <cell r="G1688" t="str">
            <v>个</v>
          </cell>
          <cell r="H1688">
            <v>1</v>
          </cell>
          <cell r="I1688" t="str">
            <v>电动葫芦</v>
          </cell>
          <cell r="J1688">
            <v>18</v>
          </cell>
          <cell r="K1688" t="str">
            <v>1999-01-05</v>
          </cell>
          <cell r="L1688">
            <v>300</v>
          </cell>
          <cell r="M1688">
            <v>300</v>
          </cell>
          <cell r="N1688">
            <v>0</v>
          </cell>
        </row>
        <row r="1689">
          <cell r="C1689" t="str">
            <v>43512100B340002</v>
          </cell>
          <cell r="D1689" t="str">
            <v>电动葫芦</v>
          </cell>
          <cell r="E1689" t="str">
            <v>Q=5T  H=6M</v>
          </cell>
        </row>
        <row r="1689">
          <cell r="G1689" t="str">
            <v>个</v>
          </cell>
          <cell r="H1689">
            <v>1</v>
          </cell>
          <cell r="I1689" t="str">
            <v>电动葫芦</v>
          </cell>
          <cell r="J1689">
            <v>18</v>
          </cell>
          <cell r="K1689" t="str">
            <v>1998-11-27</v>
          </cell>
          <cell r="L1689">
            <v>1300</v>
          </cell>
          <cell r="M1689">
            <v>1300</v>
          </cell>
          <cell r="N1689">
            <v>0</v>
          </cell>
        </row>
        <row r="1690">
          <cell r="C1690" t="str">
            <v>43512100B100002</v>
          </cell>
          <cell r="D1690" t="str">
            <v>电动环链葫芦</v>
          </cell>
          <cell r="E1690" t="str">
            <v>3T</v>
          </cell>
        </row>
        <row r="1690">
          <cell r="G1690" t="str">
            <v>个</v>
          </cell>
          <cell r="H1690">
            <v>1</v>
          </cell>
          <cell r="I1690" t="str">
            <v>电动葫芦</v>
          </cell>
          <cell r="J1690">
            <v>18</v>
          </cell>
          <cell r="K1690" t="str">
            <v>1998-11-28</v>
          </cell>
          <cell r="L1690">
            <v>600</v>
          </cell>
          <cell r="M1690">
            <v>600</v>
          </cell>
          <cell r="N1690">
            <v>0</v>
          </cell>
        </row>
        <row r="1691">
          <cell r="C1691" t="str">
            <v>43512100B320001</v>
          </cell>
          <cell r="D1691" t="str">
            <v>电动葫芦</v>
          </cell>
          <cell r="E1691" t="str">
            <v>Q=5T  H=12M</v>
          </cell>
        </row>
        <row r="1691">
          <cell r="G1691" t="str">
            <v>个</v>
          </cell>
          <cell r="H1691">
            <v>1</v>
          </cell>
          <cell r="I1691" t="str">
            <v>电动葫芦</v>
          </cell>
          <cell r="J1691">
            <v>18</v>
          </cell>
          <cell r="K1691" t="str">
            <v>1999-01-06</v>
          </cell>
          <cell r="L1691">
            <v>1400</v>
          </cell>
          <cell r="M1691">
            <v>1400</v>
          </cell>
          <cell r="N1691">
            <v>0</v>
          </cell>
        </row>
        <row r="1692">
          <cell r="C1692" t="str">
            <v>43512100B330001</v>
          </cell>
          <cell r="D1692" t="str">
            <v>电动葫芦</v>
          </cell>
          <cell r="E1692" t="str">
            <v>Q=5T H=35M</v>
          </cell>
        </row>
        <row r="1692">
          <cell r="G1692" t="str">
            <v>个</v>
          </cell>
          <cell r="H1692">
            <v>1</v>
          </cell>
          <cell r="I1692" t="str">
            <v>电动葫芦</v>
          </cell>
          <cell r="J1692">
            <v>18</v>
          </cell>
          <cell r="K1692" t="str">
            <v>1998-11-29</v>
          </cell>
          <cell r="L1692">
            <v>1500</v>
          </cell>
          <cell r="M1692">
            <v>1500</v>
          </cell>
          <cell r="N1692">
            <v>0</v>
          </cell>
        </row>
        <row r="1693">
          <cell r="C1693" t="str">
            <v>43512100B060001</v>
          </cell>
          <cell r="D1693" t="str">
            <v>电动葫芦</v>
          </cell>
          <cell r="E1693" t="str">
            <v>DLH2 Q=2T H=14M</v>
          </cell>
        </row>
        <row r="1693">
          <cell r="G1693" t="str">
            <v>个</v>
          </cell>
          <cell r="H1693">
            <v>1</v>
          </cell>
          <cell r="I1693" t="str">
            <v>电动葫芦</v>
          </cell>
          <cell r="J1693">
            <v>18</v>
          </cell>
          <cell r="K1693" t="str">
            <v>1998-12-01</v>
          </cell>
          <cell r="L1693">
            <v>900</v>
          </cell>
          <cell r="M1693">
            <v>900</v>
          </cell>
          <cell r="N1693">
            <v>0</v>
          </cell>
        </row>
        <row r="1694">
          <cell r="C1694" t="str">
            <v>43512100B270004</v>
          </cell>
          <cell r="D1694" t="str">
            <v>电动环链葫芦</v>
          </cell>
          <cell r="E1694" t="str">
            <v>5T</v>
          </cell>
        </row>
        <row r="1694">
          <cell r="G1694" t="str">
            <v>个</v>
          </cell>
          <cell r="H1694">
            <v>1</v>
          </cell>
          <cell r="I1694" t="str">
            <v>电动葫芦</v>
          </cell>
          <cell r="J1694">
            <v>18</v>
          </cell>
          <cell r="K1694" t="str">
            <v>1999-10-20</v>
          </cell>
          <cell r="L1694">
            <v>800</v>
          </cell>
          <cell r="M1694">
            <v>800</v>
          </cell>
          <cell r="N1694">
            <v>0</v>
          </cell>
        </row>
        <row r="1695">
          <cell r="C1695" t="str">
            <v>43512100B940001</v>
          </cell>
          <cell r="D1695" t="str">
            <v>电动葫芦</v>
          </cell>
        </row>
        <row r="1695">
          <cell r="G1695" t="str">
            <v>个</v>
          </cell>
          <cell r="H1695">
            <v>1</v>
          </cell>
          <cell r="I1695" t="str">
            <v>电动葫芦</v>
          </cell>
          <cell r="J1695">
            <v>18</v>
          </cell>
          <cell r="K1695" t="str">
            <v>1994-01-02</v>
          </cell>
          <cell r="L1695">
            <v>200</v>
          </cell>
          <cell r="M1695">
            <v>200</v>
          </cell>
          <cell r="N1695">
            <v>0</v>
          </cell>
        </row>
        <row r="1696">
          <cell r="C1696" t="str">
            <v>43512100B030001</v>
          </cell>
          <cell r="D1696" t="str">
            <v>电动葫芦</v>
          </cell>
          <cell r="E1696" t="str">
            <v>CD1-1#</v>
          </cell>
        </row>
        <row r="1696">
          <cell r="G1696" t="str">
            <v>个</v>
          </cell>
          <cell r="H1696">
            <v>1</v>
          </cell>
          <cell r="I1696" t="str">
            <v>电动葫芦</v>
          </cell>
          <cell r="J1696">
            <v>18</v>
          </cell>
          <cell r="K1696" t="str">
            <v>1992-01-02</v>
          </cell>
          <cell r="L1696">
            <v>300</v>
          </cell>
          <cell r="M1696">
            <v>300</v>
          </cell>
          <cell r="N1696">
            <v>0</v>
          </cell>
        </row>
        <row r="1697">
          <cell r="C1697" t="str">
            <v>43512100B710001</v>
          </cell>
          <cell r="D1697" t="str">
            <v>706电动葫芦</v>
          </cell>
          <cell r="E1697" t="str">
            <v>CD　10T　9M</v>
          </cell>
        </row>
        <row r="1697">
          <cell r="G1697" t="str">
            <v>个</v>
          </cell>
          <cell r="H1697">
            <v>1</v>
          </cell>
          <cell r="I1697" t="str">
            <v>电动葫芦</v>
          </cell>
          <cell r="J1697">
            <v>18</v>
          </cell>
          <cell r="K1697" t="str">
            <v>2002-01-02</v>
          </cell>
          <cell r="L1697">
            <v>1900</v>
          </cell>
          <cell r="M1697">
            <v>1900</v>
          </cell>
          <cell r="N1697">
            <v>0</v>
          </cell>
        </row>
        <row r="1698">
          <cell r="C1698" t="str">
            <v>43512100B470005</v>
          </cell>
          <cell r="D1698" t="str">
            <v>电动葫芦</v>
          </cell>
          <cell r="E1698" t="str">
            <v>CD5T*6M</v>
          </cell>
        </row>
        <row r="1698">
          <cell r="G1698" t="str">
            <v>个</v>
          </cell>
          <cell r="H1698">
            <v>1</v>
          </cell>
          <cell r="I1698" t="str">
            <v>电动葫芦</v>
          </cell>
          <cell r="J1698">
            <v>18</v>
          </cell>
          <cell r="K1698" t="str">
            <v>2002-01-02</v>
          </cell>
          <cell r="L1698">
            <v>500</v>
          </cell>
          <cell r="M1698">
            <v>500</v>
          </cell>
          <cell r="N1698">
            <v>0</v>
          </cell>
        </row>
        <row r="1699">
          <cell r="C1699" t="str">
            <v>43512100B630001</v>
          </cell>
          <cell r="D1699" t="str">
            <v>环链电动葫芦</v>
          </cell>
          <cell r="E1699" t="str">
            <v>DLHA5 Q=5T  H=6m</v>
          </cell>
        </row>
        <row r="1699">
          <cell r="G1699" t="str">
            <v>个</v>
          </cell>
          <cell r="H1699">
            <v>1</v>
          </cell>
          <cell r="I1699" t="str">
            <v>电动葫芦</v>
          </cell>
          <cell r="J1699">
            <v>18</v>
          </cell>
          <cell r="K1699" t="str">
            <v>1998-11-25</v>
          </cell>
          <cell r="L1699">
            <v>400</v>
          </cell>
          <cell r="M1699">
            <v>400</v>
          </cell>
          <cell r="N1699">
            <v>0</v>
          </cell>
        </row>
        <row r="1700">
          <cell r="C1700" t="str">
            <v>43512100B020002</v>
          </cell>
          <cell r="D1700" t="str">
            <v>电动葫芦</v>
          </cell>
          <cell r="E1700" t="str">
            <v>1T*12米</v>
          </cell>
        </row>
        <row r="1700">
          <cell r="G1700" t="str">
            <v>个</v>
          </cell>
          <cell r="H1700">
            <v>1</v>
          </cell>
          <cell r="I1700" t="str">
            <v>电动葫芦</v>
          </cell>
          <cell r="J1700">
            <v>18</v>
          </cell>
          <cell r="K1700" t="str">
            <v>2002-12-20</v>
          </cell>
          <cell r="L1700">
            <v>200</v>
          </cell>
          <cell r="M1700">
            <v>200</v>
          </cell>
          <cell r="N1700">
            <v>0</v>
          </cell>
        </row>
        <row r="1701">
          <cell r="C1701" t="str">
            <v>43512100B070001</v>
          </cell>
          <cell r="D1701" t="str">
            <v>电动葫芦</v>
          </cell>
          <cell r="E1701" t="str">
            <v>CD110-18D　Q＝10KN</v>
          </cell>
        </row>
        <row r="1701">
          <cell r="G1701" t="str">
            <v>个</v>
          </cell>
          <cell r="H1701">
            <v>1</v>
          </cell>
          <cell r="I1701" t="str">
            <v>电动葫芦</v>
          </cell>
          <cell r="J1701">
            <v>10</v>
          </cell>
          <cell r="K1701" t="str">
            <v>2003-10-31</v>
          </cell>
          <cell r="L1701">
            <v>500</v>
          </cell>
          <cell r="M1701">
            <v>500</v>
          </cell>
          <cell r="N1701">
            <v>0</v>
          </cell>
        </row>
        <row r="1702">
          <cell r="C1702" t="str">
            <v>43521016B200001</v>
          </cell>
          <cell r="D1702" t="str">
            <v>电动单梁起重机</v>
          </cell>
          <cell r="E1702" t="str">
            <v>5T/13.5M</v>
          </cell>
        </row>
        <row r="1702">
          <cell r="G1702" t="str">
            <v>个</v>
          </cell>
          <cell r="H1702">
            <v>1</v>
          </cell>
          <cell r="I1702" t="str">
            <v>电动单梁一般起重机</v>
          </cell>
          <cell r="J1702">
            <v>18</v>
          </cell>
          <cell r="K1702" t="str">
            <v>1999-10-25</v>
          </cell>
          <cell r="L1702">
            <v>2400</v>
          </cell>
          <cell r="M1702">
            <v>588.9</v>
          </cell>
          <cell r="N1702">
            <v>1811.1</v>
          </cell>
        </row>
        <row r="1703">
          <cell r="C1703" t="str">
            <v>43521016B240003</v>
          </cell>
          <cell r="D1703" t="str">
            <v>电动单梁挢式起重机</v>
          </cell>
          <cell r="E1703" t="str">
            <v>5T</v>
          </cell>
        </row>
        <row r="1703">
          <cell r="G1703" t="str">
            <v>个</v>
          </cell>
          <cell r="H1703">
            <v>1</v>
          </cell>
          <cell r="I1703" t="str">
            <v>电动单梁一般起重机</v>
          </cell>
          <cell r="J1703">
            <v>18</v>
          </cell>
          <cell r="K1703" t="str">
            <v>1999-10-28</v>
          </cell>
          <cell r="L1703">
            <v>3000</v>
          </cell>
          <cell r="M1703">
            <v>736.26</v>
          </cell>
          <cell r="N1703">
            <v>2263.74</v>
          </cell>
        </row>
        <row r="1704">
          <cell r="C1704" t="str">
            <v>43521016B200003</v>
          </cell>
          <cell r="D1704" t="str">
            <v>电动单梁桥式起重机</v>
          </cell>
          <cell r="E1704" t="str">
            <v>ET/13.5mm</v>
          </cell>
        </row>
        <row r="1704">
          <cell r="G1704" t="str">
            <v>个</v>
          </cell>
          <cell r="H1704">
            <v>1</v>
          </cell>
          <cell r="I1704" t="str">
            <v>电动单梁一般起重机</v>
          </cell>
          <cell r="J1704">
            <v>18</v>
          </cell>
          <cell r="K1704" t="str">
            <v>2002-01-02</v>
          </cell>
          <cell r="L1704">
            <v>71000</v>
          </cell>
          <cell r="M1704">
            <v>21142.36</v>
          </cell>
          <cell r="N1704">
            <v>49857.64</v>
          </cell>
        </row>
        <row r="1705">
          <cell r="C1705" t="str">
            <v>43521016B320002</v>
          </cell>
          <cell r="D1705" t="str">
            <v>单梁门式起重机</v>
          </cell>
          <cell r="E1705" t="str">
            <v>LD-A10T</v>
          </cell>
        </row>
        <row r="1705">
          <cell r="G1705" t="str">
            <v>个</v>
          </cell>
          <cell r="H1705">
            <v>1</v>
          </cell>
          <cell r="I1705" t="str">
            <v>电动单梁一般起重机</v>
          </cell>
          <cell r="J1705">
            <v>18</v>
          </cell>
          <cell r="K1705" t="str">
            <v>2002-07-01</v>
          </cell>
          <cell r="L1705">
            <v>81600</v>
          </cell>
          <cell r="M1705">
            <v>22075.1</v>
          </cell>
          <cell r="N1705">
            <v>59524.9</v>
          </cell>
        </row>
        <row r="1706">
          <cell r="C1706" t="str">
            <v>43521051B010002</v>
          </cell>
          <cell r="D1706" t="str">
            <v>L型单梁门式起重机</v>
          </cell>
          <cell r="E1706" t="str">
            <v>主勾32T副勾5T</v>
          </cell>
        </row>
        <row r="1706">
          <cell r="G1706" t="str">
            <v>个</v>
          </cell>
          <cell r="H1706">
            <v>1</v>
          </cell>
          <cell r="I1706" t="str">
            <v>电动单梁一般起重机</v>
          </cell>
          <cell r="J1706">
            <v>10</v>
          </cell>
          <cell r="K1706" t="str">
            <v>2003-04-30</v>
          </cell>
          <cell r="L1706">
            <v>984900</v>
          </cell>
          <cell r="M1706">
            <v>381212.42</v>
          </cell>
          <cell r="N1706">
            <v>603687.58</v>
          </cell>
        </row>
        <row r="1707">
          <cell r="C1707" t="str">
            <v>43512100B440002</v>
          </cell>
          <cell r="D1707" t="str">
            <v>单轨吊</v>
          </cell>
          <cell r="E1707" t="str">
            <v>3T</v>
          </cell>
        </row>
        <row r="1707">
          <cell r="G1707" t="str">
            <v>个</v>
          </cell>
          <cell r="H1707">
            <v>1</v>
          </cell>
          <cell r="I1707" t="str">
            <v>抓斗吊钩门式起重机</v>
          </cell>
          <cell r="J1707">
            <v>18</v>
          </cell>
          <cell r="K1707" t="str">
            <v>1999-10-21</v>
          </cell>
          <cell r="L1707">
            <v>2100</v>
          </cell>
          <cell r="M1707">
            <v>515.34</v>
          </cell>
          <cell r="N1707">
            <v>1584.66</v>
          </cell>
        </row>
        <row r="1708">
          <cell r="C1708" t="str">
            <v>43512599B030004</v>
          </cell>
          <cell r="D1708" t="str">
            <v>悬臂吊</v>
          </cell>
          <cell r="E1708" t="str">
            <v>2T</v>
          </cell>
        </row>
        <row r="1708">
          <cell r="G1708" t="str">
            <v>个</v>
          </cell>
          <cell r="H1708">
            <v>1</v>
          </cell>
          <cell r="I1708" t="str">
            <v>其他专业用起重机</v>
          </cell>
          <cell r="J1708">
            <v>18</v>
          </cell>
          <cell r="K1708" t="str">
            <v>2003-04-30</v>
          </cell>
          <cell r="L1708">
            <v>51212.05</v>
          </cell>
          <cell r="M1708">
            <v>9462.09</v>
          </cell>
          <cell r="N1708">
            <v>41749.96</v>
          </cell>
        </row>
        <row r="1709">
          <cell r="C1709" t="str">
            <v>43511400B120008</v>
          </cell>
          <cell r="D1709" t="str">
            <v>悬臂吊</v>
          </cell>
          <cell r="E1709" t="str">
            <v>2T</v>
          </cell>
        </row>
        <row r="1709">
          <cell r="G1709" t="str">
            <v>个</v>
          </cell>
          <cell r="H1709">
            <v>1</v>
          </cell>
          <cell r="I1709" t="str">
            <v>其他专业用起重机</v>
          </cell>
          <cell r="J1709">
            <v>18</v>
          </cell>
          <cell r="K1709" t="str">
            <v>2003-04-30</v>
          </cell>
          <cell r="L1709">
            <v>20500</v>
          </cell>
          <cell r="M1709">
            <v>4625.06</v>
          </cell>
          <cell r="N1709">
            <v>15874.94</v>
          </cell>
        </row>
        <row r="1710">
          <cell r="C1710" t="str">
            <v>43551029B820003</v>
          </cell>
          <cell r="D1710" t="str">
            <v>原煤胶带机</v>
          </cell>
          <cell r="E1710" t="str">
            <v>TD75  1m</v>
          </cell>
        </row>
        <row r="1710">
          <cell r="G1710" t="str">
            <v>个</v>
          </cell>
          <cell r="H1710">
            <v>1</v>
          </cell>
          <cell r="I1710" t="str">
            <v>普通胶带输送机</v>
          </cell>
          <cell r="J1710">
            <v>20</v>
          </cell>
          <cell r="K1710" t="str">
            <v>1998-11-25</v>
          </cell>
          <cell r="L1710">
            <v>226600</v>
          </cell>
          <cell r="M1710">
            <v>125282.06</v>
          </cell>
          <cell r="N1710">
            <v>101317.94</v>
          </cell>
        </row>
        <row r="1711">
          <cell r="C1711" t="str">
            <v>43551029B390001</v>
          </cell>
          <cell r="D1711" t="str">
            <v>电动滚筒皮带机</v>
          </cell>
          <cell r="E1711" t="str">
            <v>IDY75-800</v>
          </cell>
        </row>
        <row r="1711">
          <cell r="G1711" t="str">
            <v>个</v>
          </cell>
          <cell r="H1711">
            <v>1</v>
          </cell>
          <cell r="I1711" t="str">
            <v>普通胶带输送机</v>
          </cell>
          <cell r="J1711">
            <v>20</v>
          </cell>
          <cell r="K1711" t="str">
            <v>1998-01-02</v>
          </cell>
          <cell r="L1711">
            <v>316400</v>
          </cell>
          <cell r="M1711">
            <v>195102.92</v>
          </cell>
          <cell r="N1711">
            <v>121297.08</v>
          </cell>
        </row>
        <row r="1712">
          <cell r="C1712" t="str">
            <v>43551029B240002</v>
          </cell>
          <cell r="D1712" t="str">
            <v>胶带输送机</v>
          </cell>
          <cell r="E1712" t="str">
            <v>DP540/800</v>
          </cell>
        </row>
        <row r="1712">
          <cell r="G1712" t="str">
            <v>个</v>
          </cell>
          <cell r="H1712">
            <v>1</v>
          </cell>
          <cell r="I1712" t="str">
            <v>普通胶带输送机</v>
          </cell>
          <cell r="J1712">
            <v>20</v>
          </cell>
          <cell r="K1712" t="str">
            <v>1999-02-27</v>
          </cell>
          <cell r="L1712">
            <v>1059800</v>
          </cell>
          <cell r="M1712">
            <v>566302.1</v>
          </cell>
          <cell r="N1712">
            <v>493497.9</v>
          </cell>
        </row>
        <row r="1713">
          <cell r="C1713" t="str">
            <v>43551029B500001</v>
          </cell>
          <cell r="D1713" t="str">
            <v>胶带输送机</v>
          </cell>
          <cell r="E1713" t="str">
            <v>SSJ650/2*22</v>
          </cell>
        </row>
        <row r="1713">
          <cell r="G1713" t="str">
            <v>个</v>
          </cell>
          <cell r="H1713">
            <v>1</v>
          </cell>
          <cell r="I1713" t="str">
            <v>普通胶带输送机</v>
          </cell>
          <cell r="J1713">
            <v>20</v>
          </cell>
          <cell r="K1713" t="str">
            <v>1999-02-27</v>
          </cell>
          <cell r="L1713">
            <v>624900</v>
          </cell>
          <cell r="M1713">
            <v>333914.52</v>
          </cell>
          <cell r="N1713">
            <v>290985.48</v>
          </cell>
        </row>
        <row r="1714">
          <cell r="C1714" t="str">
            <v>43551029B240001</v>
          </cell>
          <cell r="D1714" t="str">
            <v>伸缩式皮带机</v>
          </cell>
          <cell r="E1714" t="str">
            <v>DSP1080/75</v>
          </cell>
        </row>
        <row r="1714">
          <cell r="G1714" t="str">
            <v>个</v>
          </cell>
          <cell r="H1714">
            <v>1</v>
          </cell>
          <cell r="I1714" t="str">
            <v>普通胶带输送机</v>
          </cell>
          <cell r="J1714">
            <v>10</v>
          </cell>
          <cell r="K1714" t="str">
            <v>1999-02-27</v>
          </cell>
          <cell r="L1714">
            <v>829900</v>
          </cell>
          <cell r="M1714">
            <v>653386.5</v>
          </cell>
          <cell r="N1714">
            <v>176513.5</v>
          </cell>
        </row>
        <row r="1715">
          <cell r="C1715" t="str">
            <v>43551024B110001</v>
          </cell>
          <cell r="D1715" t="str">
            <v>胶带输送机</v>
          </cell>
          <cell r="E1715" t="str">
            <v>SSJ-1000/125</v>
          </cell>
        </row>
        <row r="1715">
          <cell r="G1715" t="str">
            <v>个</v>
          </cell>
          <cell r="H1715">
            <v>1</v>
          </cell>
          <cell r="I1715" t="str">
            <v>普通胶带输送机</v>
          </cell>
          <cell r="J1715">
            <v>10</v>
          </cell>
          <cell r="K1715" t="str">
            <v>2002-07-01</v>
          </cell>
          <cell r="L1715">
            <v>1904100</v>
          </cell>
          <cell r="M1715">
            <v>894223.8</v>
          </cell>
          <cell r="N1715">
            <v>1009876.2</v>
          </cell>
        </row>
        <row r="1716">
          <cell r="C1716" t="str">
            <v>46212179B010002</v>
          </cell>
          <cell r="D1716" t="str">
            <v>胶带机控制装置</v>
          </cell>
        </row>
        <row r="1716">
          <cell r="G1716" t="str">
            <v>个</v>
          </cell>
          <cell r="H1716">
            <v>1</v>
          </cell>
          <cell r="I1716" t="str">
            <v>普通胶带输送机</v>
          </cell>
          <cell r="J1716">
            <v>10</v>
          </cell>
          <cell r="K1716" t="str">
            <v>2003-10-30</v>
          </cell>
          <cell r="L1716">
            <v>288300</v>
          </cell>
          <cell r="M1716">
            <v>102165.28</v>
          </cell>
          <cell r="N1716">
            <v>186134.72</v>
          </cell>
        </row>
        <row r="1717">
          <cell r="C1717" t="str">
            <v>43551024A050001</v>
          </cell>
          <cell r="D1717" t="str">
            <v>带式输送机</v>
          </cell>
        </row>
        <row r="1717">
          <cell r="G1717" t="str">
            <v>个</v>
          </cell>
          <cell r="H1717">
            <v>1</v>
          </cell>
          <cell r="I1717" t="str">
            <v>可伸缩胶带输送机</v>
          </cell>
          <cell r="J1717">
            <v>10</v>
          </cell>
          <cell r="K1717" t="str">
            <v>1996-11-24</v>
          </cell>
          <cell r="L1717">
            <v>1264843.16</v>
          </cell>
          <cell r="M1717">
            <v>1226897.87</v>
          </cell>
          <cell r="N1717">
            <v>37945.2899999998</v>
          </cell>
        </row>
        <row r="1718">
          <cell r="C1718" t="str">
            <v>43551024B130001</v>
          </cell>
          <cell r="D1718" t="str">
            <v>伸缩式皮带机</v>
          </cell>
          <cell r="E1718" t="str">
            <v>SSJ-1000/2*90</v>
          </cell>
        </row>
        <row r="1718">
          <cell r="G1718" t="str">
            <v>个</v>
          </cell>
          <cell r="H1718">
            <v>1</v>
          </cell>
          <cell r="I1718" t="str">
            <v>可伸缩胶带输送机</v>
          </cell>
          <cell r="J1718">
            <v>10</v>
          </cell>
          <cell r="K1718" t="str">
            <v>2002-01-02</v>
          </cell>
          <cell r="L1718">
            <v>403200</v>
          </cell>
          <cell r="M1718">
            <v>207342.68</v>
          </cell>
          <cell r="N1718">
            <v>195857.32</v>
          </cell>
        </row>
        <row r="1719">
          <cell r="C1719" t="str">
            <v>43552014B170004</v>
          </cell>
          <cell r="D1719" t="str">
            <v>刮板运输机</v>
          </cell>
          <cell r="E1719" t="str">
            <v>SGW-40T</v>
          </cell>
        </row>
        <row r="1719">
          <cell r="G1719" t="str">
            <v>个</v>
          </cell>
          <cell r="H1719">
            <v>1</v>
          </cell>
          <cell r="I1719" t="str">
            <v>其他刮板输送机</v>
          </cell>
          <cell r="J1719">
            <v>20</v>
          </cell>
          <cell r="K1719" t="str">
            <v>1995-01-02</v>
          </cell>
          <cell r="L1719">
            <v>41000</v>
          </cell>
          <cell r="M1719">
            <v>37806.36</v>
          </cell>
          <cell r="N1719">
            <v>3193.64</v>
          </cell>
        </row>
        <row r="1720">
          <cell r="C1720" t="str">
            <v>43552014B110002</v>
          </cell>
          <cell r="D1720" t="str">
            <v>刮板输送机</v>
          </cell>
          <cell r="E1720" t="str">
            <v>SGB-620L=100</v>
          </cell>
        </row>
        <row r="1720">
          <cell r="G1720" t="str">
            <v>个</v>
          </cell>
          <cell r="H1720">
            <v>1</v>
          </cell>
          <cell r="I1720" t="str">
            <v>其他刮板输送机</v>
          </cell>
          <cell r="J1720">
            <v>10</v>
          </cell>
          <cell r="K1720" t="str">
            <v>1999-02-27</v>
          </cell>
          <cell r="L1720">
            <v>197100</v>
          </cell>
          <cell r="M1720">
            <v>160311.18</v>
          </cell>
          <cell r="N1720">
            <v>36788.82</v>
          </cell>
        </row>
        <row r="1721">
          <cell r="C1721" t="str">
            <v>43552017B190001</v>
          </cell>
          <cell r="D1721" t="str">
            <v>刮板机</v>
          </cell>
          <cell r="E1721" t="str">
            <v>XGZ-14</v>
          </cell>
        </row>
        <row r="1721">
          <cell r="G1721" t="str">
            <v>个</v>
          </cell>
          <cell r="H1721">
            <v>1</v>
          </cell>
          <cell r="I1721" t="str">
            <v>其他刮板输送机</v>
          </cell>
          <cell r="J1721">
            <v>20</v>
          </cell>
          <cell r="K1721" t="str">
            <v>1996-07-01</v>
          </cell>
          <cell r="L1721">
            <v>200000</v>
          </cell>
          <cell r="M1721">
            <v>162297.7</v>
          </cell>
          <cell r="N1721">
            <v>37702.3</v>
          </cell>
        </row>
        <row r="1722">
          <cell r="C1722" t="str">
            <v>43552017B130001</v>
          </cell>
          <cell r="D1722" t="str">
            <v>刮板机</v>
          </cell>
          <cell r="E1722" t="str">
            <v>XGZ-12</v>
          </cell>
        </row>
        <row r="1722">
          <cell r="G1722" t="str">
            <v>个</v>
          </cell>
          <cell r="H1722">
            <v>1</v>
          </cell>
          <cell r="I1722" t="str">
            <v>其他刮板输送机</v>
          </cell>
          <cell r="J1722">
            <v>20</v>
          </cell>
          <cell r="K1722" t="str">
            <v>1996-07-01</v>
          </cell>
          <cell r="L1722">
            <v>111200</v>
          </cell>
          <cell r="M1722">
            <v>90237.82</v>
          </cell>
          <cell r="N1722">
            <v>20962.18</v>
          </cell>
        </row>
        <row r="1723">
          <cell r="C1723" t="str">
            <v>43552017B280002</v>
          </cell>
          <cell r="D1723" t="str">
            <v>刮板机</v>
          </cell>
          <cell r="E1723" t="str">
            <v>ZGZ-8</v>
          </cell>
        </row>
        <row r="1723">
          <cell r="G1723" t="str">
            <v>个</v>
          </cell>
          <cell r="H1723">
            <v>1</v>
          </cell>
          <cell r="I1723" t="str">
            <v>其他刮板输送机</v>
          </cell>
          <cell r="J1723">
            <v>20</v>
          </cell>
          <cell r="K1723" t="str">
            <v>2002-01-02</v>
          </cell>
          <cell r="L1723">
            <v>328300</v>
          </cell>
          <cell r="M1723">
            <v>114442.13</v>
          </cell>
          <cell r="N1723">
            <v>213857.87</v>
          </cell>
        </row>
        <row r="1724">
          <cell r="C1724" t="str">
            <v>43556401B020001</v>
          </cell>
          <cell r="D1724" t="str">
            <v>往复给煤机</v>
          </cell>
          <cell r="E1724" t="str">
            <v>JK-3Q＝75-330t/h</v>
          </cell>
        </row>
        <row r="1724">
          <cell r="G1724" t="str">
            <v>个</v>
          </cell>
          <cell r="H1724">
            <v>1</v>
          </cell>
          <cell r="I1724" t="str">
            <v>摆式给料机</v>
          </cell>
          <cell r="J1724">
            <v>15</v>
          </cell>
          <cell r="K1724" t="str">
            <v>2002-01-02</v>
          </cell>
          <cell r="L1724">
            <v>50000</v>
          </cell>
          <cell r="M1724">
            <v>19062.16</v>
          </cell>
          <cell r="N1724">
            <v>30937.84</v>
          </cell>
        </row>
        <row r="1725">
          <cell r="C1725" t="str">
            <v>43556401B020002</v>
          </cell>
          <cell r="D1725" t="str">
            <v>往复给煤机</v>
          </cell>
          <cell r="E1725" t="str">
            <v>JK-3Q＝75-330t/h</v>
          </cell>
        </row>
        <row r="1725">
          <cell r="G1725" t="str">
            <v>个</v>
          </cell>
          <cell r="H1725">
            <v>1</v>
          </cell>
          <cell r="I1725" t="str">
            <v>摆式给料机</v>
          </cell>
          <cell r="J1725">
            <v>15</v>
          </cell>
          <cell r="K1725" t="str">
            <v>2002-01-02</v>
          </cell>
          <cell r="L1725">
            <v>50000</v>
          </cell>
          <cell r="M1725">
            <v>19062.16</v>
          </cell>
          <cell r="N1725">
            <v>30937.84</v>
          </cell>
        </row>
        <row r="1726">
          <cell r="C1726" t="str">
            <v>43556351B230018</v>
          </cell>
          <cell r="D1726" t="str">
            <v>振动给煤机</v>
          </cell>
          <cell r="E1726" t="str">
            <v>XZG9</v>
          </cell>
        </row>
        <row r="1726">
          <cell r="G1726" t="str">
            <v>个</v>
          </cell>
          <cell r="H1726">
            <v>1</v>
          </cell>
          <cell r="I1726" t="str">
            <v>电磁振动给料机</v>
          </cell>
          <cell r="J1726">
            <v>15</v>
          </cell>
          <cell r="K1726" t="str">
            <v>2002-01-02</v>
          </cell>
          <cell r="L1726">
            <v>26600</v>
          </cell>
          <cell r="M1726">
            <v>10140.73</v>
          </cell>
          <cell r="N1726">
            <v>16459.27</v>
          </cell>
        </row>
        <row r="1727">
          <cell r="C1727" t="str">
            <v>43556351B230019</v>
          </cell>
          <cell r="D1727" t="str">
            <v>振动给煤机</v>
          </cell>
          <cell r="E1727" t="str">
            <v>XZG9</v>
          </cell>
        </row>
        <row r="1727">
          <cell r="G1727" t="str">
            <v>个</v>
          </cell>
          <cell r="H1727">
            <v>1</v>
          </cell>
          <cell r="I1727" t="str">
            <v>电磁振动给料机</v>
          </cell>
          <cell r="J1727">
            <v>15</v>
          </cell>
          <cell r="K1727" t="str">
            <v>2002-01-02</v>
          </cell>
          <cell r="L1727">
            <v>26600</v>
          </cell>
          <cell r="M1727">
            <v>10140.73</v>
          </cell>
          <cell r="N1727">
            <v>16459.27</v>
          </cell>
        </row>
        <row r="1728">
          <cell r="C1728" t="str">
            <v>43556351B230020</v>
          </cell>
          <cell r="D1728" t="str">
            <v>振动给煤机</v>
          </cell>
          <cell r="E1728" t="str">
            <v>XZG9</v>
          </cell>
        </row>
        <row r="1728">
          <cell r="G1728" t="str">
            <v>个</v>
          </cell>
          <cell r="H1728">
            <v>1</v>
          </cell>
          <cell r="I1728" t="str">
            <v>电磁振动给料机</v>
          </cell>
          <cell r="J1728">
            <v>15</v>
          </cell>
          <cell r="K1728" t="str">
            <v>2002-01-02</v>
          </cell>
          <cell r="L1728">
            <v>26600</v>
          </cell>
          <cell r="M1728">
            <v>10140.73</v>
          </cell>
          <cell r="N1728">
            <v>16459.27</v>
          </cell>
        </row>
        <row r="1729">
          <cell r="C1729" t="str">
            <v>43556351B230021</v>
          </cell>
          <cell r="D1729" t="str">
            <v>振动给煤机</v>
          </cell>
          <cell r="E1729" t="str">
            <v>XZG9</v>
          </cell>
        </row>
        <row r="1729">
          <cell r="G1729" t="str">
            <v>个</v>
          </cell>
          <cell r="H1729">
            <v>1</v>
          </cell>
          <cell r="I1729" t="str">
            <v>电磁振动给料机</v>
          </cell>
          <cell r="J1729">
            <v>15</v>
          </cell>
          <cell r="K1729" t="str">
            <v>2002-01-02</v>
          </cell>
          <cell r="L1729">
            <v>26600</v>
          </cell>
          <cell r="M1729">
            <v>10140.73</v>
          </cell>
          <cell r="N1729">
            <v>16459.27</v>
          </cell>
        </row>
        <row r="1730">
          <cell r="C1730" t="str">
            <v>43556351B230022</v>
          </cell>
          <cell r="D1730" t="str">
            <v>振动给煤机</v>
          </cell>
          <cell r="E1730" t="str">
            <v>XZG9</v>
          </cell>
        </row>
        <row r="1730">
          <cell r="G1730" t="str">
            <v>个</v>
          </cell>
          <cell r="H1730">
            <v>1</v>
          </cell>
          <cell r="I1730" t="str">
            <v>电磁振动给料机</v>
          </cell>
          <cell r="J1730">
            <v>15</v>
          </cell>
          <cell r="K1730" t="str">
            <v>2002-01-02</v>
          </cell>
          <cell r="L1730">
            <v>26600</v>
          </cell>
          <cell r="M1730">
            <v>10140.73</v>
          </cell>
          <cell r="N1730">
            <v>16459.27</v>
          </cell>
        </row>
        <row r="1731">
          <cell r="C1731" t="str">
            <v>43556351B230023</v>
          </cell>
          <cell r="D1731" t="str">
            <v>振动给煤机</v>
          </cell>
          <cell r="E1731" t="str">
            <v>XZG9</v>
          </cell>
        </row>
        <row r="1731">
          <cell r="G1731" t="str">
            <v>个</v>
          </cell>
          <cell r="H1731">
            <v>1</v>
          </cell>
          <cell r="I1731" t="str">
            <v>电磁振动给料机</v>
          </cell>
          <cell r="J1731">
            <v>15</v>
          </cell>
          <cell r="K1731" t="str">
            <v>2002-01-02</v>
          </cell>
          <cell r="L1731">
            <v>26600</v>
          </cell>
          <cell r="M1731">
            <v>10140.73</v>
          </cell>
          <cell r="N1731">
            <v>16459.27</v>
          </cell>
        </row>
        <row r="1732">
          <cell r="C1732" t="str">
            <v>43556351B230024</v>
          </cell>
          <cell r="D1732" t="str">
            <v>振动给煤机</v>
          </cell>
          <cell r="E1732" t="str">
            <v>XZG9</v>
          </cell>
        </row>
        <row r="1732">
          <cell r="G1732" t="str">
            <v>个</v>
          </cell>
          <cell r="H1732">
            <v>1</v>
          </cell>
          <cell r="I1732" t="str">
            <v>电磁振动给料机</v>
          </cell>
          <cell r="J1732">
            <v>15</v>
          </cell>
          <cell r="K1732" t="str">
            <v>2002-01-02</v>
          </cell>
          <cell r="L1732">
            <v>26600</v>
          </cell>
          <cell r="M1732">
            <v>10140.73</v>
          </cell>
          <cell r="N1732">
            <v>16459.27</v>
          </cell>
        </row>
        <row r="1733">
          <cell r="C1733" t="str">
            <v>43556351B230007</v>
          </cell>
          <cell r="D1733" t="str">
            <v>振动给煤机</v>
          </cell>
          <cell r="E1733" t="str">
            <v>XZG9</v>
          </cell>
        </row>
        <row r="1733">
          <cell r="G1733" t="str">
            <v>个</v>
          </cell>
          <cell r="H1733">
            <v>1</v>
          </cell>
          <cell r="I1733" t="str">
            <v>电磁振动给料机</v>
          </cell>
          <cell r="J1733">
            <v>15</v>
          </cell>
          <cell r="K1733" t="str">
            <v>2002-01-02</v>
          </cell>
          <cell r="L1733">
            <v>26600</v>
          </cell>
          <cell r="M1733">
            <v>10140.73</v>
          </cell>
          <cell r="N1733">
            <v>16459.27</v>
          </cell>
        </row>
        <row r="1734">
          <cell r="C1734" t="str">
            <v>43556351B230008</v>
          </cell>
          <cell r="D1734" t="str">
            <v>振动给煤机</v>
          </cell>
          <cell r="E1734" t="str">
            <v>XZG9</v>
          </cell>
        </row>
        <row r="1734">
          <cell r="G1734" t="str">
            <v>个</v>
          </cell>
          <cell r="H1734">
            <v>1</v>
          </cell>
          <cell r="I1734" t="str">
            <v>电磁振动给料机</v>
          </cell>
          <cell r="J1734">
            <v>15</v>
          </cell>
          <cell r="K1734" t="str">
            <v>2002-01-02</v>
          </cell>
          <cell r="L1734">
            <v>26600</v>
          </cell>
          <cell r="M1734">
            <v>10140.73</v>
          </cell>
          <cell r="N1734">
            <v>16459.27</v>
          </cell>
        </row>
        <row r="1735">
          <cell r="C1735" t="str">
            <v>43556351B230009</v>
          </cell>
          <cell r="D1735" t="str">
            <v>振动给煤机</v>
          </cell>
          <cell r="E1735" t="str">
            <v>XZG9</v>
          </cell>
        </row>
        <row r="1735">
          <cell r="G1735" t="str">
            <v>个</v>
          </cell>
          <cell r="H1735">
            <v>1</v>
          </cell>
          <cell r="I1735" t="str">
            <v>电磁振动给料机</v>
          </cell>
          <cell r="J1735">
            <v>15</v>
          </cell>
          <cell r="K1735" t="str">
            <v>2002-01-02</v>
          </cell>
          <cell r="L1735">
            <v>26600</v>
          </cell>
          <cell r="M1735">
            <v>10140.73</v>
          </cell>
          <cell r="N1735">
            <v>16459.27</v>
          </cell>
        </row>
        <row r="1736">
          <cell r="C1736" t="str">
            <v>43556351B230010</v>
          </cell>
          <cell r="D1736" t="str">
            <v>振动给煤机</v>
          </cell>
          <cell r="E1736" t="str">
            <v>XZG9</v>
          </cell>
        </row>
        <row r="1736">
          <cell r="G1736" t="str">
            <v>个</v>
          </cell>
          <cell r="H1736">
            <v>1</v>
          </cell>
          <cell r="I1736" t="str">
            <v>电磁振动给料机</v>
          </cell>
          <cell r="J1736">
            <v>15</v>
          </cell>
          <cell r="K1736" t="str">
            <v>2002-01-02</v>
          </cell>
          <cell r="L1736">
            <v>26600</v>
          </cell>
          <cell r="M1736">
            <v>10140.73</v>
          </cell>
          <cell r="N1736">
            <v>16459.27</v>
          </cell>
        </row>
        <row r="1737">
          <cell r="C1737" t="str">
            <v>43556351B230011</v>
          </cell>
          <cell r="D1737" t="str">
            <v>振动给煤机</v>
          </cell>
          <cell r="E1737" t="str">
            <v>XZG9</v>
          </cell>
        </row>
        <row r="1737">
          <cell r="G1737" t="str">
            <v>个</v>
          </cell>
          <cell r="H1737">
            <v>1</v>
          </cell>
          <cell r="I1737" t="str">
            <v>电磁振动给料机</v>
          </cell>
          <cell r="J1737">
            <v>15</v>
          </cell>
          <cell r="K1737" t="str">
            <v>2002-01-02</v>
          </cell>
          <cell r="L1737">
            <v>26600</v>
          </cell>
          <cell r="M1737">
            <v>10140.73</v>
          </cell>
          <cell r="N1737">
            <v>16459.27</v>
          </cell>
        </row>
        <row r="1738">
          <cell r="C1738" t="str">
            <v>43556351B230012</v>
          </cell>
          <cell r="D1738" t="str">
            <v>振动给煤机</v>
          </cell>
          <cell r="E1738" t="str">
            <v>XZG9</v>
          </cell>
        </row>
        <row r="1738">
          <cell r="G1738" t="str">
            <v>个</v>
          </cell>
          <cell r="H1738">
            <v>1</v>
          </cell>
          <cell r="I1738" t="str">
            <v>电磁振动给料机</v>
          </cell>
          <cell r="J1738">
            <v>15</v>
          </cell>
          <cell r="K1738" t="str">
            <v>2002-01-02</v>
          </cell>
          <cell r="L1738">
            <v>26600</v>
          </cell>
          <cell r="M1738">
            <v>10140.73</v>
          </cell>
          <cell r="N1738">
            <v>16459.27</v>
          </cell>
        </row>
        <row r="1739">
          <cell r="C1739" t="str">
            <v>43556351B230013</v>
          </cell>
          <cell r="D1739" t="str">
            <v>振动给煤机</v>
          </cell>
          <cell r="E1739" t="str">
            <v>XZG9</v>
          </cell>
        </row>
        <row r="1739">
          <cell r="G1739" t="str">
            <v>个</v>
          </cell>
          <cell r="H1739">
            <v>1</v>
          </cell>
          <cell r="I1739" t="str">
            <v>电磁振动给料机</v>
          </cell>
          <cell r="J1739">
            <v>15</v>
          </cell>
          <cell r="K1739" t="str">
            <v>2002-01-02</v>
          </cell>
          <cell r="L1739">
            <v>26600</v>
          </cell>
          <cell r="M1739">
            <v>10140.73</v>
          </cell>
          <cell r="N1739">
            <v>16459.27</v>
          </cell>
        </row>
        <row r="1740">
          <cell r="C1740" t="str">
            <v>43556351B230014</v>
          </cell>
          <cell r="D1740" t="str">
            <v>振动给煤机</v>
          </cell>
          <cell r="E1740" t="str">
            <v>XZG9</v>
          </cell>
        </row>
        <row r="1740">
          <cell r="G1740" t="str">
            <v>个</v>
          </cell>
          <cell r="H1740">
            <v>1</v>
          </cell>
          <cell r="I1740" t="str">
            <v>电磁振动给料机</v>
          </cell>
          <cell r="J1740">
            <v>15</v>
          </cell>
          <cell r="K1740" t="str">
            <v>2002-01-02</v>
          </cell>
          <cell r="L1740">
            <v>26600</v>
          </cell>
          <cell r="M1740">
            <v>10140.73</v>
          </cell>
          <cell r="N1740">
            <v>16459.27</v>
          </cell>
        </row>
        <row r="1741">
          <cell r="C1741" t="str">
            <v>43556351B230015</v>
          </cell>
          <cell r="D1741" t="str">
            <v>振动给煤机</v>
          </cell>
          <cell r="E1741" t="str">
            <v>XZG9</v>
          </cell>
        </row>
        <row r="1741">
          <cell r="G1741" t="str">
            <v>个</v>
          </cell>
          <cell r="H1741">
            <v>1</v>
          </cell>
          <cell r="I1741" t="str">
            <v>电磁振动给料机</v>
          </cell>
          <cell r="J1741">
            <v>15</v>
          </cell>
          <cell r="K1741" t="str">
            <v>2002-01-02</v>
          </cell>
          <cell r="L1741">
            <v>26600</v>
          </cell>
          <cell r="M1741">
            <v>10140.73</v>
          </cell>
          <cell r="N1741">
            <v>16459.27</v>
          </cell>
        </row>
        <row r="1742">
          <cell r="C1742" t="str">
            <v>43556351B230016</v>
          </cell>
          <cell r="D1742" t="str">
            <v>振动给煤机</v>
          </cell>
          <cell r="E1742" t="str">
            <v>XZG9</v>
          </cell>
        </row>
        <row r="1742">
          <cell r="G1742" t="str">
            <v>个</v>
          </cell>
          <cell r="H1742">
            <v>1</v>
          </cell>
          <cell r="I1742" t="str">
            <v>电磁振动给料机</v>
          </cell>
          <cell r="J1742">
            <v>15</v>
          </cell>
          <cell r="K1742" t="str">
            <v>2002-01-02</v>
          </cell>
          <cell r="L1742">
            <v>26600</v>
          </cell>
          <cell r="M1742">
            <v>10140.73</v>
          </cell>
          <cell r="N1742">
            <v>16459.27</v>
          </cell>
        </row>
        <row r="1743">
          <cell r="C1743" t="str">
            <v>43556351B230017</v>
          </cell>
          <cell r="D1743" t="str">
            <v>振动给煤机</v>
          </cell>
          <cell r="E1743" t="str">
            <v>XZG9</v>
          </cell>
        </row>
        <row r="1743">
          <cell r="G1743" t="str">
            <v>个</v>
          </cell>
          <cell r="H1743">
            <v>1</v>
          </cell>
          <cell r="I1743" t="str">
            <v>电磁振动给料机</v>
          </cell>
          <cell r="J1743">
            <v>15</v>
          </cell>
          <cell r="K1743" t="str">
            <v>2002-01-02</v>
          </cell>
          <cell r="L1743">
            <v>26600</v>
          </cell>
          <cell r="M1743">
            <v>10140.73</v>
          </cell>
          <cell r="N1743">
            <v>16459.27</v>
          </cell>
        </row>
        <row r="1744">
          <cell r="C1744" t="str">
            <v>44425104B090003</v>
          </cell>
          <cell r="D1744" t="str">
            <v>装载机</v>
          </cell>
          <cell r="E1744" t="str">
            <v>ZL50C</v>
          </cell>
        </row>
        <row r="1744">
          <cell r="G1744" t="str">
            <v>个</v>
          </cell>
          <cell r="H1744">
            <v>1</v>
          </cell>
          <cell r="I1744" t="str">
            <v>其他装车机</v>
          </cell>
          <cell r="J1744">
            <v>11</v>
          </cell>
          <cell r="K1744" t="str">
            <v>2001-05-24</v>
          </cell>
          <cell r="L1744">
            <v>320000</v>
          </cell>
          <cell r="M1744">
            <v>177756.4</v>
          </cell>
          <cell r="N1744">
            <v>142243.6</v>
          </cell>
        </row>
        <row r="1745">
          <cell r="C1745" t="str">
            <v>43221013B410001</v>
          </cell>
          <cell r="D1745" t="str">
            <v>离心式清水泵</v>
          </cell>
          <cell r="E1745" t="str">
            <v>JS5032425</v>
          </cell>
        </row>
        <row r="1745">
          <cell r="G1745" t="str">
            <v>个</v>
          </cell>
          <cell r="H1745">
            <v>1</v>
          </cell>
          <cell r="I1745" t="str">
            <v>单级单吸离心泵</v>
          </cell>
          <cell r="J1745">
            <v>12</v>
          </cell>
          <cell r="K1745" t="str">
            <v>1998-11-25</v>
          </cell>
          <cell r="L1745">
            <v>2500</v>
          </cell>
          <cell r="M1745">
            <v>1751.64</v>
          </cell>
          <cell r="N1745">
            <v>748.36</v>
          </cell>
        </row>
        <row r="1746">
          <cell r="C1746" t="str">
            <v>43221011B390001</v>
          </cell>
          <cell r="D1746" t="str">
            <v>循环水泵</v>
          </cell>
          <cell r="E1746" t="str">
            <v>IS50-32-125</v>
          </cell>
        </row>
        <row r="1746">
          <cell r="G1746" t="str">
            <v>个</v>
          </cell>
          <cell r="H1746">
            <v>1</v>
          </cell>
          <cell r="I1746" t="str">
            <v>单级单吸离心泵</v>
          </cell>
          <cell r="J1746">
            <v>12</v>
          </cell>
          <cell r="K1746" t="str">
            <v>2002-01-01</v>
          </cell>
          <cell r="L1746">
            <v>2700</v>
          </cell>
          <cell r="M1746">
            <v>1202.14</v>
          </cell>
          <cell r="N1746">
            <v>1497.86</v>
          </cell>
        </row>
        <row r="1747">
          <cell r="C1747" t="str">
            <v>43221011B160001</v>
          </cell>
          <cell r="D1747" t="str">
            <v>加压泵</v>
          </cell>
        </row>
        <row r="1747">
          <cell r="G1747" t="str">
            <v>个</v>
          </cell>
          <cell r="H1747">
            <v>1</v>
          </cell>
          <cell r="I1747" t="str">
            <v>单级单吸离心泵</v>
          </cell>
          <cell r="J1747">
            <v>12</v>
          </cell>
          <cell r="K1747" t="str">
            <v>2002-01-02</v>
          </cell>
          <cell r="L1747">
            <v>9200</v>
          </cell>
          <cell r="M1747">
            <v>4095.92</v>
          </cell>
          <cell r="N1747">
            <v>5104.08</v>
          </cell>
        </row>
        <row r="1748">
          <cell r="C1748" t="str">
            <v>43221011B150001</v>
          </cell>
          <cell r="D1748" t="str">
            <v>加压泵</v>
          </cell>
        </row>
        <row r="1748">
          <cell r="G1748" t="str">
            <v>个</v>
          </cell>
          <cell r="H1748">
            <v>1</v>
          </cell>
          <cell r="I1748" t="str">
            <v>单级单吸离心泵</v>
          </cell>
          <cell r="J1748">
            <v>12</v>
          </cell>
          <cell r="K1748" t="str">
            <v>2002-01-02</v>
          </cell>
          <cell r="L1748">
            <v>9200</v>
          </cell>
          <cell r="M1748">
            <v>4095.92</v>
          </cell>
          <cell r="N1748">
            <v>5104.08</v>
          </cell>
        </row>
        <row r="1749">
          <cell r="C1749" t="str">
            <v>43561150B060001</v>
          </cell>
          <cell r="D1749" t="str">
            <v>排水泵</v>
          </cell>
          <cell r="E1749">
            <v>114900</v>
          </cell>
        </row>
        <row r="1749">
          <cell r="G1749" t="str">
            <v>个</v>
          </cell>
          <cell r="H1749">
            <v>1</v>
          </cell>
          <cell r="I1749" t="str">
            <v>单级双吸离心泵</v>
          </cell>
          <cell r="J1749">
            <v>15</v>
          </cell>
          <cell r="K1749" t="str">
            <v>2002-01-02</v>
          </cell>
          <cell r="L1749">
            <v>2400</v>
          </cell>
          <cell r="M1749">
            <v>915.18</v>
          </cell>
          <cell r="N1749">
            <v>1484.82</v>
          </cell>
        </row>
        <row r="1750">
          <cell r="C1750" t="str">
            <v>43221013B260001</v>
          </cell>
          <cell r="D1750" t="str">
            <v>离心式清水泵</v>
          </cell>
          <cell r="E1750" t="str">
            <v>D155-30*5</v>
          </cell>
        </row>
        <row r="1750">
          <cell r="G1750" t="str">
            <v>个</v>
          </cell>
          <cell r="H1750">
            <v>1</v>
          </cell>
          <cell r="I1750" t="str">
            <v>多级离心泵</v>
          </cell>
          <cell r="J1750">
            <v>12</v>
          </cell>
          <cell r="K1750" t="str">
            <v>1998-11-25</v>
          </cell>
          <cell r="L1750">
            <v>2300</v>
          </cell>
          <cell r="M1750">
            <v>1611.62</v>
          </cell>
          <cell r="N1750">
            <v>688.38</v>
          </cell>
        </row>
        <row r="1751">
          <cell r="C1751" t="str">
            <v>43221013B470001</v>
          </cell>
          <cell r="D1751" t="str">
            <v>多级离心加压泵</v>
          </cell>
          <cell r="E1751" t="str">
            <v>MD85-4*45</v>
          </cell>
        </row>
        <row r="1751">
          <cell r="G1751" t="str">
            <v>个</v>
          </cell>
          <cell r="H1751">
            <v>1</v>
          </cell>
          <cell r="I1751" t="str">
            <v>多级离心泵</v>
          </cell>
          <cell r="J1751">
            <v>12</v>
          </cell>
          <cell r="K1751" t="str">
            <v>2002-01-01</v>
          </cell>
          <cell r="L1751">
            <v>30800</v>
          </cell>
          <cell r="M1751">
            <v>13716.95</v>
          </cell>
          <cell r="N1751">
            <v>17083.05</v>
          </cell>
        </row>
        <row r="1752">
          <cell r="C1752" t="str">
            <v>43221013B470002</v>
          </cell>
          <cell r="D1752" t="str">
            <v>多级离心加压泵</v>
          </cell>
          <cell r="E1752" t="str">
            <v>MD85-4*45</v>
          </cell>
        </row>
        <row r="1752">
          <cell r="G1752" t="str">
            <v>个</v>
          </cell>
          <cell r="H1752">
            <v>1</v>
          </cell>
          <cell r="I1752" t="str">
            <v>多级离心泵</v>
          </cell>
          <cell r="J1752">
            <v>12</v>
          </cell>
          <cell r="K1752" t="str">
            <v>2002-01-01</v>
          </cell>
          <cell r="L1752">
            <v>30800</v>
          </cell>
          <cell r="M1752">
            <v>13716.95</v>
          </cell>
          <cell r="N1752">
            <v>17083.05</v>
          </cell>
        </row>
        <row r="1753">
          <cell r="C1753" t="str">
            <v>43221013B370001</v>
          </cell>
          <cell r="D1753" t="str">
            <v>耐磨离心泵</v>
          </cell>
          <cell r="E1753" t="str">
            <v>MD155-30*5</v>
          </cell>
        </row>
        <row r="1753">
          <cell r="G1753" t="str">
            <v>个</v>
          </cell>
          <cell r="H1753">
            <v>1</v>
          </cell>
          <cell r="I1753" t="str">
            <v>多级离心泵</v>
          </cell>
          <cell r="J1753">
            <v>12</v>
          </cell>
          <cell r="K1753" t="str">
            <v>2002-01-01</v>
          </cell>
          <cell r="L1753">
            <v>32000</v>
          </cell>
          <cell r="M1753">
            <v>14251.42</v>
          </cell>
          <cell r="N1753">
            <v>17748.58</v>
          </cell>
        </row>
        <row r="1754">
          <cell r="C1754" t="str">
            <v>43221013B040001</v>
          </cell>
          <cell r="D1754" t="str">
            <v>多级离心泵</v>
          </cell>
          <cell r="E1754" t="str">
            <v>100D85-45*4</v>
          </cell>
        </row>
        <row r="1754">
          <cell r="G1754" t="str">
            <v>个</v>
          </cell>
          <cell r="H1754">
            <v>1</v>
          </cell>
          <cell r="I1754" t="str">
            <v>多级离心泵</v>
          </cell>
          <cell r="J1754">
            <v>12</v>
          </cell>
          <cell r="K1754" t="str">
            <v>2002-01-02</v>
          </cell>
          <cell r="L1754">
            <v>14100</v>
          </cell>
          <cell r="M1754">
            <v>6277.72</v>
          </cell>
          <cell r="N1754">
            <v>7822.28</v>
          </cell>
        </row>
        <row r="1755">
          <cell r="C1755" t="str">
            <v>43221013B170001</v>
          </cell>
          <cell r="D1755" t="str">
            <v>D型泵</v>
          </cell>
          <cell r="E1755" t="str">
            <v>80D30*4</v>
          </cell>
        </row>
        <row r="1755">
          <cell r="G1755" t="str">
            <v>个</v>
          </cell>
          <cell r="H1755">
            <v>1</v>
          </cell>
          <cell r="I1755" t="str">
            <v>多级离心泵</v>
          </cell>
          <cell r="J1755">
            <v>12</v>
          </cell>
          <cell r="K1755" t="str">
            <v>1997-09-23</v>
          </cell>
          <cell r="L1755">
            <v>11600</v>
          </cell>
          <cell r="M1755">
            <v>9132.94</v>
          </cell>
          <cell r="N1755">
            <v>2467.06</v>
          </cell>
        </row>
        <row r="1756">
          <cell r="C1756" t="str">
            <v>43221013B170002</v>
          </cell>
          <cell r="D1756" t="str">
            <v>D型泵</v>
          </cell>
          <cell r="E1756" t="str">
            <v>80D30*4</v>
          </cell>
        </row>
        <row r="1756">
          <cell r="G1756" t="str">
            <v>个</v>
          </cell>
          <cell r="H1756">
            <v>1</v>
          </cell>
          <cell r="I1756" t="str">
            <v>多级离心泵</v>
          </cell>
          <cell r="J1756">
            <v>12</v>
          </cell>
          <cell r="K1756" t="str">
            <v>1997-09-23</v>
          </cell>
          <cell r="L1756">
            <v>11600</v>
          </cell>
          <cell r="M1756">
            <v>9221.98</v>
          </cell>
          <cell r="N1756">
            <v>2378.02</v>
          </cell>
        </row>
        <row r="1757">
          <cell r="C1757" t="str">
            <v>43221013B020001</v>
          </cell>
          <cell r="D1757" t="str">
            <v>离心清水泵</v>
          </cell>
          <cell r="E1757" t="str">
            <v>100D16*4</v>
          </cell>
        </row>
        <row r="1757">
          <cell r="G1757" t="str">
            <v>个</v>
          </cell>
          <cell r="H1757">
            <v>1</v>
          </cell>
          <cell r="I1757" t="str">
            <v>多级离心泵</v>
          </cell>
          <cell r="J1757">
            <v>12</v>
          </cell>
          <cell r="K1757" t="str">
            <v>2002-01-03</v>
          </cell>
          <cell r="L1757">
            <v>5200</v>
          </cell>
          <cell r="M1757">
            <v>2314.16</v>
          </cell>
          <cell r="N1757">
            <v>2885.84</v>
          </cell>
        </row>
        <row r="1758">
          <cell r="C1758" t="str">
            <v>43221013B020002</v>
          </cell>
          <cell r="D1758" t="str">
            <v>离心清水泵</v>
          </cell>
          <cell r="E1758" t="str">
            <v>100D16*4</v>
          </cell>
        </row>
        <row r="1758">
          <cell r="G1758" t="str">
            <v>个</v>
          </cell>
          <cell r="H1758">
            <v>1</v>
          </cell>
          <cell r="I1758" t="str">
            <v>多级离心泵</v>
          </cell>
          <cell r="J1758">
            <v>12</v>
          </cell>
          <cell r="K1758" t="str">
            <v>2002-01-03</v>
          </cell>
          <cell r="L1758">
            <v>5200</v>
          </cell>
          <cell r="M1758">
            <v>2314.16</v>
          </cell>
          <cell r="N1758">
            <v>2885.84</v>
          </cell>
        </row>
        <row r="1759">
          <cell r="C1759" t="str">
            <v>43221013B020003</v>
          </cell>
          <cell r="D1759" t="str">
            <v>离心清水泵</v>
          </cell>
          <cell r="E1759" t="str">
            <v>100D16*4</v>
          </cell>
        </row>
        <row r="1759">
          <cell r="G1759" t="str">
            <v>个</v>
          </cell>
          <cell r="H1759">
            <v>1</v>
          </cell>
          <cell r="I1759" t="str">
            <v>多级离心泵</v>
          </cell>
          <cell r="J1759">
            <v>12</v>
          </cell>
          <cell r="K1759" t="str">
            <v>2002-01-03</v>
          </cell>
          <cell r="L1759">
            <v>5200</v>
          </cell>
          <cell r="M1759">
            <v>2314.16</v>
          </cell>
          <cell r="N1759">
            <v>2885.84</v>
          </cell>
        </row>
        <row r="1760">
          <cell r="C1760" t="str">
            <v>43221013B050003</v>
          </cell>
          <cell r="D1760" t="str">
            <v>离心清水泵</v>
          </cell>
          <cell r="E1760" t="str">
            <v>125D25*5</v>
          </cell>
        </row>
        <row r="1760">
          <cell r="G1760" t="str">
            <v>个</v>
          </cell>
          <cell r="H1760">
            <v>1</v>
          </cell>
          <cell r="I1760" t="str">
            <v>多级离心泵</v>
          </cell>
          <cell r="J1760">
            <v>12</v>
          </cell>
          <cell r="K1760" t="str">
            <v>2002-01-03</v>
          </cell>
          <cell r="L1760">
            <v>12800</v>
          </cell>
          <cell r="M1760">
            <v>5697.1</v>
          </cell>
          <cell r="N1760">
            <v>7102.9</v>
          </cell>
        </row>
        <row r="1761">
          <cell r="C1761" t="str">
            <v>43221351B190001</v>
          </cell>
          <cell r="D1761" t="str">
            <v>潜水泵</v>
          </cell>
          <cell r="E1761" t="str">
            <v>BQX15-30</v>
          </cell>
        </row>
        <row r="1761">
          <cell r="G1761" t="str">
            <v>个</v>
          </cell>
          <cell r="H1761">
            <v>1</v>
          </cell>
          <cell r="I1761" t="str">
            <v>潜水泵</v>
          </cell>
          <cell r="J1761">
            <v>12</v>
          </cell>
          <cell r="K1761" t="str">
            <v>2002-01-01</v>
          </cell>
          <cell r="L1761">
            <v>3000</v>
          </cell>
          <cell r="M1761">
            <v>1335.93</v>
          </cell>
          <cell r="N1761">
            <v>1664.07</v>
          </cell>
        </row>
        <row r="1762">
          <cell r="C1762" t="str">
            <v>43221351B240001</v>
          </cell>
          <cell r="D1762" t="str">
            <v>潜水泵</v>
          </cell>
          <cell r="E1762" t="str">
            <v>KG12-50B</v>
          </cell>
        </row>
        <row r="1762">
          <cell r="G1762" t="str">
            <v>个</v>
          </cell>
          <cell r="H1762">
            <v>1</v>
          </cell>
          <cell r="I1762" t="str">
            <v>潜水泵</v>
          </cell>
          <cell r="J1762">
            <v>12</v>
          </cell>
          <cell r="K1762" t="str">
            <v>2002-01-01</v>
          </cell>
          <cell r="L1762">
            <v>4500</v>
          </cell>
          <cell r="M1762">
            <v>2004.09</v>
          </cell>
          <cell r="N1762">
            <v>2495.91</v>
          </cell>
        </row>
        <row r="1763">
          <cell r="C1763" t="str">
            <v>43221351B320001</v>
          </cell>
          <cell r="D1763" t="str">
            <v>潜水泵</v>
          </cell>
          <cell r="E1763" t="str">
            <v>KGQ50-50</v>
          </cell>
        </row>
        <row r="1763">
          <cell r="G1763" t="str">
            <v>个</v>
          </cell>
          <cell r="H1763">
            <v>1</v>
          </cell>
          <cell r="I1763" t="str">
            <v>潜水泵</v>
          </cell>
          <cell r="J1763">
            <v>12</v>
          </cell>
          <cell r="K1763" t="str">
            <v>2000-11-23</v>
          </cell>
          <cell r="L1763">
            <v>25400</v>
          </cell>
          <cell r="M1763">
            <v>12839.7</v>
          </cell>
          <cell r="N1763">
            <v>12560.3</v>
          </cell>
        </row>
        <row r="1764">
          <cell r="C1764" t="str">
            <v>43221351B200002</v>
          </cell>
          <cell r="D1764" t="str">
            <v>排沙泵</v>
          </cell>
          <cell r="E1764" t="str">
            <v>KCQ30-80</v>
          </cell>
        </row>
        <row r="1764">
          <cell r="G1764" t="str">
            <v>个</v>
          </cell>
          <cell r="H1764">
            <v>1</v>
          </cell>
          <cell r="I1764" t="str">
            <v>潜水泵</v>
          </cell>
          <cell r="J1764">
            <v>12</v>
          </cell>
          <cell r="K1764" t="str">
            <v>2002-01-01</v>
          </cell>
          <cell r="L1764">
            <v>37900</v>
          </cell>
          <cell r="M1764">
            <v>16879.1</v>
          </cell>
          <cell r="N1764">
            <v>21020.9</v>
          </cell>
        </row>
        <row r="1765">
          <cell r="C1765" t="str">
            <v>43221351B200003</v>
          </cell>
          <cell r="D1765" t="str">
            <v>排沙泵</v>
          </cell>
          <cell r="E1765" t="str">
            <v>KCQ30-80</v>
          </cell>
        </row>
        <row r="1765">
          <cell r="G1765" t="str">
            <v>个</v>
          </cell>
          <cell r="H1765">
            <v>1</v>
          </cell>
          <cell r="I1765" t="str">
            <v>潜水泵</v>
          </cell>
          <cell r="J1765">
            <v>12</v>
          </cell>
          <cell r="K1765" t="str">
            <v>2002-01-01</v>
          </cell>
          <cell r="L1765">
            <v>37900</v>
          </cell>
          <cell r="M1765">
            <v>16879.1</v>
          </cell>
          <cell r="N1765">
            <v>21020.9</v>
          </cell>
        </row>
        <row r="1766">
          <cell r="C1766" t="str">
            <v>43221200B120001</v>
          </cell>
          <cell r="D1766" t="str">
            <v>水泵</v>
          </cell>
          <cell r="E1766" t="str">
            <v>250QJ80-200</v>
          </cell>
        </row>
        <row r="1766">
          <cell r="G1766" t="str">
            <v>个</v>
          </cell>
          <cell r="H1766">
            <v>1</v>
          </cell>
          <cell r="I1766" t="str">
            <v>潜水泵</v>
          </cell>
          <cell r="J1766">
            <v>12</v>
          </cell>
          <cell r="K1766" t="str">
            <v>2003-04-30</v>
          </cell>
          <cell r="L1766">
            <v>69000</v>
          </cell>
          <cell r="M1766">
            <v>23337.5</v>
          </cell>
          <cell r="N1766">
            <v>45662.5</v>
          </cell>
        </row>
        <row r="1767">
          <cell r="C1767" t="str">
            <v>43221351B040001</v>
          </cell>
          <cell r="D1767" t="str">
            <v>潜水泵</v>
          </cell>
          <cell r="E1767" t="str">
            <v>200JQ60-88/9</v>
          </cell>
        </row>
        <row r="1767">
          <cell r="G1767" t="str">
            <v>个</v>
          </cell>
          <cell r="H1767">
            <v>1</v>
          </cell>
          <cell r="I1767" t="str">
            <v>潜水泵</v>
          </cell>
          <cell r="J1767">
            <v>12</v>
          </cell>
          <cell r="K1767" t="str">
            <v>2003-12-31</v>
          </cell>
          <cell r="L1767">
            <v>18600</v>
          </cell>
          <cell r="M1767">
            <v>5394</v>
          </cell>
          <cell r="N1767">
            <v>13206</v>
          </cell>
        </row>
        <row r="1768">
          <cell r="C1768" t="str">
            <v>43221200B350001</v>
          </cell>
          <cell r="D1768" t="str">
            <v>水泵</v>
          </cell>
          <cell r="E1768" t="str">
            <v>KQQ12-50</v>
          </cell>
        </row>
        <row r="1768">
          <cell r="G1768" t="str">
            <v>个</v>
          </cell>
          <cell r="H1768">
            <v>1</v>
          </cell>
          <cell r="I1768" t="str">
            <v>污水泵</v>
          </cell>
          <cell r="J1768">
            <v>12</v>
          </cell>
          <cell r="K1768" t="str">
            <v>2002-01-01</v>
          </cell>
          <cell r="L1768">
            <v>4500</v>
          </cell>
          <cell r="M1768">
            <v>2004.09</v>
          </cell>
          <cell r="N1768">
            <v>2495.91</v>
          </cell>
        </row>
        <row r="1769">
          <cell r="C1769" t="str">
            <v>43221200B330001</v>
          </cell>
          <cell r="D1769" t="str">
            <v>水泵</v>
          </cell>
          <cell r="E1769" t="str">
            <v>KGQ20-50</v>
          </cell>
        </row>
        <row r="1769">
          <cell r="G1769" t="str">
            <v>个</v>
          </cell>
          <cell r="H1769">
            <v>1</v>
          </cell>
          <cell r="I1769" t="str">
            <v>污水泵</v>
          </cell>
          <cell r="J1769">
            <v>12</v>
          </cell>
          <cell r="K1769" t="str">
            <v>2000-11-23</v>
          </cell>
          <cell r="L1769">
            <v>10800</v>
          </cell>
          <cell r="M1769">
            <v>5808.03</v>
          </cell>
          <cell r="N1769">
            <v>4991.97</v>
          </cell>
        </row>
        <row r="1770">
          <cell r="C1770" t="str">
            <v>43221200B280035</v>
          </cell>
          <cell r="D1770" t="str">
            <v>排沙潜水泵</v>
          </cell>
          <cell r="E1770" t="str">
            <v>KGQ12-50</v>
          </cell>
        </row>
        <row r="1770">
          <cell r="G1770" t="str">
            <v>个</v>
          </cell>
          <cell r="H1770">
            <v>1</v>
          </cell>
          <cell r="I1770" t="str">
            <v>污水泵</v>
          </cell>
          <cell r="J1770">
            <v>12</v>
          </cell>
          <cell r="K1770" t="str">
            <v>2002-01-01</v>
          </cell>
          <cell r="L1770">
            <v>6200</v>
          </cell>
          <cell r="M1770">
            <v>2761.18</v>
          </cell>
          <cell r="N1770">
            <v>3438.82</v>
          </cell>
        </row>
        <row r="1771">
          <cell r="C1771" t="str">
            <v>43221200B280036</v>
          </cell>
          <cell r="D1771" t="str">
            <v>排沙潜水泵</v>
          </cell>
          <cell r="E1771" t="str">
            <v>KGQ12-50</v>
          </cell>
        </row>
        <row r="1771">
          <cell r="G1771" t="str">
            <v>个</v>
          </cell>
          <cell r="H1771">
            <v>1</v>
          </cell>
          <cell r="I1771" t="str">
            <v>污水泵</v>
          </cell>
          <cell r="J1771">
            <v>12</v>
          </cell>
          <cell r="K1771" t="str">
            <v>2002-01-01</v>
          </cell>
          <cell r="L1771">
            <v>6200</v>
          </cell>
          <cell r="M1771">
            <v>2761.18</v>
          </cell>
          <cell r="N1771">
            <v>3438.82</v>
          </cell>
        </row>
        <row r="1772">
          <cell r="C1772" t="str">
            <v>43221200B280037</v>
          </cell>
          <cell r="D1772" t="str">
            <v>排沙潜水泵</v>
          </cell>
          <cell r="E1772" t="str">
            <v>KGQ12-50</v>
          </cell>
        </row>
        <row r="1772">
          <cell r="G1772" t="str">
            <v>个</v>
          </cell>
          <cell r="H1772">
            <v>1</v>
          </cell>
          <cell r="I1772" t="str">
            <v>污水泵</v>
          </cell>
          <cell r="J1772">
            <v>12</v>
          </cell>
          <cell r="K1772" t="str">
            <v>2002-01-01</v>
          </cell>
          <cell r="L1772">
            <v>6200</v>
          </cell>
          <cell r="M1772">
            <v>2761.18</v>
          </cell>
          <cell r="N1772">
            <v>3438.82</v>
          </cell>
        </row>
        <row r="1773">
          <cell r="C1773" t="str">
            <v>43221200B280038</v>
          </cell>
          <cell r="D1773" t="str">
            <v>排沙潜水泵</v>
          </cell>
          <cell r="E1773" t="str">
            <v>KGQ12-50</v>
          </cell>
        </row>
        <row r="1773">
          <cell r="G1773" t="str">
            <v>个</v>
          </cell>
          <cell r="H1773">
            <v>1</v>
          </cell>
          <cell r="I1773" t="str">
            <v>污水泵</v>
          </cell>
          <cell r="J1773">
            <v>12</v>
          </cell>
          <cell r="K1773" t="str">
            <v>2002-01-01</v>
          </cell>
          <cell r="L1773">
            <v>6200</v>
          </cell>
          <cell r="M1773">
            <v>2761.18</v>
          </cell>
          <cell r="N1773">
            <v>3438.82</v>
          </cell>
        </row>
        <row r="1774">
          <cell r="C1774" t="str">
            <v>43221200B280039</v>
          </cell>
          <cell r="D1774" t="str">
            <v>排沙潜水泵</v>
          </cell>
          <cell r="E1774" t="str">
            <v>KGQ12-50</v>
          </cell>
        </row>
        <row r="1774">
          <cell r="G1774" t="str">
            <v>个</v>
          </cell>
          <cell r="H1774">
            <v>1</v>
          </cell>
          <cell r="I1774" t="str">
            <v>污水泵</v>
          </cell>
          <cell r="J1774">
            <v>12</v>
          </cell>
          <cell r="K1774" t="str">
            <v>2002-01-01</v>
          </cell>
          <cell r="L1774">
            <v>6200</v>
          </cell>
          <cell r="M1774">
            <v>2761.18</v>
          </cell>
          <cell r="N1774">
            <v>3438.82</v>
          </cell>
        </row>
        <row r="1775">
          <cell r="C1775" t="str">
            <v>43221200B280040</v>
          </cell>
          <cell r="D1775" t="str">
            <v>排沙潜水泵</v>
          </cell>
          <cell r="E1775" t="str">
            <v>KGQ12-50</v>
          </cell>
        </row>
        <row r="1775">
          <cell r="G1775" t="str">
            <v>个</v>
          </cell>
          <cell r="H1775">
            <v>1</v>
          </cell>
          <cell r="I1775" t="str">
            <v>污水泵</v>
          </cell>
          <cell r="J1775">
            <v>12</v>
          </cell>
          <cell r="K1775" t="str">
            <v>2002-01-01</v>
          </cell>
          <cell r="L1775">
            <v>6200</v>
          </cell>
          <cell r="M1775">
            <v>2761.18</v>
          </cell>
          <cell r="N1775">
            <v>3438.82</v>
          </cell>
        </row>
        <row r="1776">
          <cell r="C1776" t="str">
            <v>43221200B280022</v>
          </cell>
          <cell r="D1776" t="str">
            <v>排沙潜水泵</v>
          </cell>
          <cell r="E1776" t="str">
            <v>KCQ12-50</v>
          </cell>
        </row>
        <row r="1776">
          <cell r="G1776" t="str">
            <v>个</v>
          </cell>
          <cell r="H1776">
            <v>1</v>
          </cell>
          <cell r="I1776" t="str">
            <v>污水泵</v>
          </cell>
          <cell r="J1776">
            <v>12</v>
          </cell>
          <cell r="K1776" t="str">
            <v>2002-01-01</v>
          </cell>
          <cell r="L1776">
            <v>6200</v>
          </cell>
          <cell r="M1776">
            <v>2761.18</v>
          </cell>
          <cell r="N1776">
            <v>3438.82</v>
          </cell>
        </row>
        <row r="1777">
          <cell r="C1777" t="str">
            <v>43221200B280023</v>
          </cell>
          <cell r="D1777" t="str">
            <v>排沙潜水泵</v>
          </cell>
          <cell r="E1777" t="str">
            <v>KGQ12-50</v>
          </cell>
        </row>
        <row r="1777">
          <cell r="G1777" t="str">
            <v>个</v>
          </cell>
          <cell r="H1777">
            <v>1</v>
          </cell>
          <cell r="I1777" t="str">
            <v>污水泵</v>
          </cell>
          <cell r="J1777">
            <v>12</v>
          </cell>
          <cell r="K1777" t="str">
            <v>2002-01-01</v>
          </cell>
          <cell r="L1777">
            <v>6200</v>
          </cell>
          <cell r="M1777">
            <v>2761.18</v>
          </cell>
          <cell r="N1777">
            <v>3438.82</v>
          </cell>
        </row>
        <row r="1778">
          <cell r="C1778" t="str">
            <v>43221200B280024</v>
          </cell>
          <cell r="D1778" t="str">
            <v>排沙潜水泵</v>
          </cell>
          <cell r="E1778" t="str">
            <v>KGQ12-50</v>
          </cell>
        </row>
        <row r="1778">
          <cell r="G1778" t="str">
            <v>个</v>
          </cell>
          <cell r="H1778">
            <v>1</v>
          </cell>
          <cell r="I1778" t="str">
            <v>污水泵</v>
          </cell>
          <cell r="J1778">
            <v>12</v>
          </cell>
          <cell r="K1778" t="str">
            <v>2002-01-01</v>
          </cell>
          <cell r="L1778">
            <v>6200</v>
          </cell>
          <cell r="M1778">
            <v>2761.18</v>
          </cell>
          <cell r="N1778">
            <v>3438.82</v>
          </cell>
        </row>
        <row r="1779">
          <cell r="C1779" t="str">
            <v>43221200B280033</v>
          </cell>
          <cell r="D1779" t="str">
            <v>排沙潜水泵</v>
          </cell>
          <cell r="E1779" t="str">
            <v>KGQ12-50</v>
          </cell>
        </row>
        <row r="1779">
          <cell r="G1779" t="str">
            <v>个</v>
          </cell>
          <cell r="H1779">
            <v>1</v>
          </cell>
          <cell r="I1779" t="str">
            <v>污水泵</v>
          </cell>
          <cell r="J1779">
            <v>12</v>
          </cell>
          <cell r="K1779" t="str">
            <v>2002-01-01</v>
          </cell>
          <cell r="L1779">
            <v>6200</v>
          </cell>
          <cell r="M1779">
            <v>2761.18</v>
          </cell>
          <cell r="N1779">
            <v>3438.82</v>
          </cell>
        </row>
        <row r="1780">
          <cell r="C1780" t="str">
            <v>43221200B280034</v>
          </cell>
          <cell r="D1780" t="str">
            <v>排沙潜水泵</v>
          </cell>
          <cell r="E1780" t="str">
            <v>KGQ12-50</v>
          </cell>
        </row>
        <row r="1780">
          <cell r="G1780" t="str">
            <v>个</v>
          </cell>
          <cell r="H1780">
            <v>1</v>
          </cell>
          <cell r="I1780" t="str">
            <v>污水泵</v>
          </cell>
          <cell r="J1780">
            <v>12</v>
          </cell>
          <cell r="K1780" t="str">
            <v>2002-01-01</v>
          </cell>
          <cell r="L1780">
            <v>6200</v>
          </cell>
          <cell r="M1780">
            <v>2761.18</v>
          </cell>
          <cell r="N1780">
            <v>3438.82</v>
          </cell>
        </row>
        <row r="1781">
          <cell r="C1781" t="str">
            <v>43221200B340001</v>
          </cell>
          <cell r="D1781" t="str">
            <v>排沙泵</v>
          </cell>
          <cell r="E1781" t="str">
            <v>KGQ5-35/4</v>
          </cell>
        </row>
        <row r="1781">
          <cell r="G1781" t="str">
            <v>个</v>
          </cell>
          <cell r="H1781">
            <v>1</v>
          </cell>
          <cell r="I1781" t="str">
            <v>污水泵</v>
          </cell>
          <cell r="J1781">
            <v>12</v>
          </cell>
          <cell r="K1781" t="str">
            <v>2002-01-02</v>
          </cell>
          <cell r="L1781">
            <v>5200</v>
          </cell>
          <cell r="M1781">
            <v>2314.95</v>
          </cell>
          <cell r="N1781">
            <v>2885.05</v>
          </cell>
        </row>
        <row r="1782">
          <cell r="C1782" t="str">
            <v>43221200B340002</v>
          </cell>
          <cell r="D1782" t="str">
            <v>排沙泵</v>
          </cell>
          <cell r="E1782" t="str">
            <v>KGQ5-35/4</v>
          </cell>
        </row>
        <row r="1782">
          <cell r="G1782" t="str">
            <v>个</v>
          </cell>
          <cell r="H1782">
            <v>1</v>
          </cell>
          <cell r="I1782" t="str">
            <v>污水泵</v>
          </cell>
          <cell r="J1782">
            <v>12</v>
          </cell>
          <cell r="K1782" t="str">
            <v>2002-01-02</v>
          </cell>
          <cell r="L1782">
            <v>5200</v>
          </cell>
          <cell r="M1782">
            <v>2314.95</v>
          </cell>
          <cell r="N1782">
            <v>2885.05</v>
          </cell>
        </row>
        <row r="1783">
          <cell r="C1783" t="str">
            <v>43221200B340003</v>
          </cell>
          <cell r="D1783" t="str">
            <v>排沙泵</v>
          </cell>
          <cell r="E1783" t="str">
            <v>KGQ5-35/4</v>
          </cell>
        </row>
        <row r="1783">
          <cell r="G1783" t="str">
            <v>个</v>
          </cell>
          <cell r="H1783">
            <v>1</v>
          </cell>
          <cell r="I1783" t="str">
            <v>污水泵</v>
          </cell>
          <cell r="J1783">
            <v>12</v>
          </cell>
          <cell r="K1783" t="str">
            <v>2002-01-02</v>
          </cell>
          <cell r="L1783">
            <v>5200</v>
          </cell>
          <cell r="M1783">
            <v>2314.95</v>
          </cell>
          <cell r="N1783">
            <v>2885.05</v>
          </cell>
        </row>
        <row r="1784">
          <cell r="C1784" t="str">
            <v>43221200B280029</v>
          </cell>
          <cell r="D1784" t="str">
            <v>排沙潜水泵</v>
          </cell>
          <cell r="E1784" t="str">
            <v>KGQ12-50</v>
          </cell>
        </row>
        <row r="1784">
          <cell r="G1784" t="str">
            <v>个</v>
          </cell>
          <cell r="H1784">
            <v>1</v>
          </cell>
          <cell r="I1784" t="str">
            <v>污水泵</v>
          </cell>
          <cell r="J1784">
            <v>12</v>
          </cell>
          <cell r="K1784" t="str">
            <v>2002-01-02</v>
          </cell>
          <cell r="L1784">
            <v>6200</v>
          </cell>
          <cell r="M1784">
            <v>2760.56</v>
          </cell>
          <cell r="N1784">
            <v>3439.44</v>
          </cell>
        </row>
        <row r="1785">
          <cell r="C1785" t="str">
            <v>43221200B190001</v>
          </cell>
          <cell r="D1785" t="str">
            <v>水泵</v>
          </cell>
          <cell r="E1785" t="str">
            <v>BQX15-30</v>
          </cell>
        </row>
        <row r="1785">
          <cell r="G1785" t="str">
            <v>个</v>
          </cell>
          <cell r="H1785">
            <v>1</v>
          </cell>
          <cell r="I1785" t="str">
            <v>污水泵</v>
          </cell>
          <cell r="J1785">
            <v>12</v>
          </cell>
          <cell r="K1785" t="str">
            <v>1998-11-25</v>
          </cell>
          <cell r="L1785">
            <v>3800</v>
          </cell>
          <cell r="M1785">
            <v>2662.9</v>
          </cell>
          <cell r="N1785">
            <v>1137.1</v>
          </cell>
        </row>
        <row r="1786">
          <cell r="C1786" t="str">
            <v>43221200B060006</v>
          </cell>
          <cell r="D1786" t="str">
            <v>排沙泵</v>
          </cell>
          <cell r="E1786" t="str">
            <v>KGQ50-50-37KW</v>
          </cell>
        </row>
        <row r="1786">
          <cell r="G1786" t="str">
            <v>个</v>
          </cell>
          <cell r="H1786">
            <v>1</v>
          </cell>
          <cell r="I1786" t="str">
            <v>污水泵</v>
          </cell>
          <cell r="J1786">
            <v>12</v>
          </cell>
          <cell r="K1786" t="str">
            <v>2003-10-30</v>
          </cell>
          <cell r="L1786">
            <v>43700</v>
          </cell>
          <cell r="M1786">
            <v>12973.5</v>
          </cell>
          <cell r="N1786">
            <v>30726.5</v>
          </cell>
        </row>
        <row r="1787">
          <cell r="C1787" t="str">
            <v>43221200B060007</v>
          </cell>
          <cell r="D1787" t="str">
            <v>排沙泵</v>
          </cell>
          <cell r="E1787" t="str">
            <v>KGQ50-50-37KW</v>
          </cell>
        </row>
        <row r="1787">
          <cell r="G1787" t="str">
            <v>个</v>
          </cell>
          <cell r="H1787">
            <v>1</v>
          </cell>
          <cell r="I1787" t="str">
            <v>污水泵</v>
          </cell>
          <cell r="J1787">
            <v>12</v>
          </cell>
          <cell r="K1787" t="str">
            <v>2003-10-30</v>
          </cell>
          <cell r="L1787">
            <v>43700</v>
          </cell>
          <cell r="M1787">
            <v>12973.5</v>
          </cell>
          <cell r="N1787">
            <v>30726.5</v>
          </cell>
        </row>
        <row r="1788">
          <cell r="C1788" t="str">
            <v>43225450B030002</v>
          </cell>
          <cell r="D1788" t="str">
            <v>电动试压泵</v>
          </cell>
          <cell r="E1788" t="str">
            <v>4DSX-40/25</v>
          </cell>
        </row>
        <row r="1788">
          <cell r="G1788" t="str">
            <v>个</v>
          </cell>
          <cell r="H1788">
            <v>1</v>
          </cell>
          <cell r="I1788" t="str">
            <v>试压往复泵</v>
          </cell>
          <cell r="J1788">
            <v>12</v>
          </cell>
          <cell r="K1788" t="str">
            <v>2002-01-02</v>
          </cell>
          <cell r="L1788">
            <v>4500</v>
          </cell>
          <cell r="M1788">
            <v>1881.48</v>
          </cell>
          <cell r="N1788">
            <v>2618.52</v>
          </cell>
        </row>
        <row r="1789">
          <cell r="C1789" t="str">
            <v>43225450B020001</v>
          </cell>
          <cell r="D1789" t="str">
            <v>电动试压泵</v>
          </cell>
          <cell r="E1789" t="str">
            <v>SY-3500</v>
          </cell>
        </row>
        <row r="1789">
          <cell r="G1789" t="str">
            <v>个</v>
          </cell>
          <cell r="H1789">
            <v>1</v>
          </cell>
          <cell r="I1789" t="str">
            <v>试压往复泵</v>
          </cell>
          <cell r="J1789">
            <v>12</v>
          </cell>
          <cell r="K1789" t="str">
            <v>2002-01-02</v>
          </cell>
          <cell r="L1789">
            <v>10900</v>
          </cell>
          <cell r="M1789">
            <v>4557.3</v>
          </cell>
          <cell r="N1789">
            <v>6342.7</v>
          </cell>
        </row>
        <row r="1790">
          <cell r="C1790" t="str">
            <v>43225015B090001</v>
          </cell>
          <cell r="D1790" t="str">
            <v>乳化液泵</v>
          </cell>
          <cell r="E1790" t="str">
            <v>XRB40/200</v>
          </cell>
        </row>
        <row r="1790">
          <cell r="G1790" t="str">
            <v>个</v>
          </cell>
          <cell r="H1790">
            <v>1</v>
          </cell>
          <cell r="I1790" t="str">
            <v>乳化液泵</v>
          </cell>
          <cell r="J1790">
            <v>12</v>
          </cell>
          <cell r="K1790" t="str">
            <v>2002-01-02</v>
          </cell>
          <cell r="L1790">
            <v>108000</v>
          </cell>
          <cell r="M1790">
            <v>50426.92</v>
          </cell>
          <cell r="N1790">
            <v>57573.08</v>
          </cell>
        </row>
        <row r="1791">
          <cell r="C1791" t="str">
            <v>43225015B470003</v>
          </cell>
          <cell r="D1791" t="str">
            <v>液压站</v>
          </cell>
          <cell r="E1791" t="str">
            <v>YBC/30/80</v>
          </cell>
        </row>
        <row r="1791">
          <cell r="G1791" t="str">
            <v>个</v>
          </cell>
          <cell r="H1791">
            <v>1</v>
          </cell>
          <cell r="I1791" t="str">
            <v>乳化液泵</v>
          </cell>
          <cell r="J1791">
            <v>12</v>
          </cell>
          <cell r="K1791" t="str">
            <v>2002-01-03</v>
          </cell>
          <cell r="L1791">
            <v>450000</v>
          </cell>
          <cell r="M1791">
            <v>200278.3</v>
          </cell>
          <cell r="N1791">
            <v>249721.7</v>
          </cell>
        </row>
        <row r="1792">
          <cell r="C1792" t="str">
            <v>43225015B470003</v>
          </cell>
          <cell r="D1792" t="str">
            <v>液压站</v>
          </cell>
          <cell r="E1792" t="str">
            <v>YBC/30/80</v>
          </cell>
        </row>
        <row r="1792">
          <cell r="G1792" t="str">
            <v>个</v>
          </cell>
          <cell r="H1792">
            <v>1</v>
          </cell>
          <cell r="I1792" t="str">
            <v>乳化液泵</v>
          </cell>
          <cell r="J1792">
            <v>12</v>
          </cell>
          <cell r="K1792" t="str">
            <v>2003-12-31</v>
          </cell>
          <cell r="L1792">
            <v>45000</v>
          </cell>
          <cell r="M1792">
            <v>13050</v>
          </cell>
          <cell r="N1792">
            <v>31950</v>
          </cell>
        </row>
        <row r="1793">
          <cell r="C1793" t="str">
            <v>43221200B420001</v>
          </cell>
          <cell r="D1793" t="str">
            <v>矿用隔爆型排沙泵</v>
          </cell>
          <cell r="E1793" t="str">
            <v>KQG-30/80/37KW</v>
          </cell>
        </row>
        <row r="1793">
          <cell r="G1793" t="str">
            <v>个</v>
          </cell>
          <cell r="H1793">
            <v>1</v>
          </cell>
          <cell r="I1793" t="str">
            <v>其他泵</v>
          </cell>
          <cell r="J1793">
            <v>10</v>
          </cell>
          <cell r="K1793" t="str">
            <v>2003-10-31</v>
          </cell>
          <cell r="L1793">
            <v>41800</v>
          </cell>
          <cell r="M1793">
            <v>15477.95</v>
          </cell>
          <cell r="N1793">
            <v>26322.05</v>
          </cell>
        </row>
        <row r="1794">
          <cell r="C1794" t="str">
            <v>43221200B420002</v>
          </cell>
          <cell r="D1794" t="str">
            <v>矿用隔爆型排沙泵</v>
          </cell>
          <cell r="E1794" t="str">
            <v>KQG-30/80/37KW</v>
          </cell>
        </row>
        <row r="1794">
          <cell r="G1794" t="str">
            <v>个</v>
          </cell>
          <cell r="H1794">
            <v>1</v>
          </cell>
          <cell r="I1794" t="str">
            <v>其他泵</v>
          </cell>
          <cell r="J1794">
            <v>10</v>
          </cell>
          <cell r="K1794" t="str">
            <v>2003-10-31</v>
          </cell>
          <cell r="L1794">
            <v>41800</v>
          </cell>
          <cell r="M1794">
            <v>14713.22</v>
          </cell>
          <cell r="N1794">
            <v>27086.78</v>
          </cell>
        </row>
        <row r="1795">
          <cell r="C1795" t="str">
            <v>43221013B470003</v>
          </cell>
          <cell r="D1795" t="str">
            <v>耐磨多级泵</v>
          </cell>
          <cell r="E1795" t="str">
            <v>MD85-45-4660V75KW</v>
          </cell>
        </row>
        <row r="1795">
          <cell r="G1795" t="str">
            <v>个</v>
          </cell>
          <cell r="H1795">
            <v>1</v>
          </cell>
          <cell r="I1795" t="str">
            <v>其他泵</v>
          </cell>
          <cell r="J1795">
            <v>10</v>
          </cell>
          <cell r="K1795" t="str">
            <v>2003-10-31</v>
          </cell>
          <cell r="L1795">
            <v>45000</v>
          </cell>
          <cell r="M1795">
            <v>15940.2</v>
          </cell>
          <cell r="N1795">
            <v>29059.8</v>
          </cell>
        </row>
        <row r="1796">
          <cell r="C1796" t="str">
            <v>43221013B470004</v>
          </cell>
          <cell r="D1796" t="str">
            <v>耐磨多级泵</v>
          </cell>
          <cell r="E1796" t="str">
            <v>MD85-45-4660V75KW</v>
          </cell>
        </row>
        <row r="1796">
          <cell r="G1796" t="str">
            <v>个</v>
          </cell>
          <cell r="H1796">
            <v>1</v>
          </cell>
          <cell r="I1796" t="str">
            <v>其他泵</v>
          </cell>
          <cell r="J1796">
            <v>10</v>
          </cell>
          <cell r="K1796" t="str">
            <v>2003-10-31</v>
          </cell>
          <cell r="L1796">
            <v>45000</v>
          </cell>
          <cell r="M1796">
            <v>15940.2</v>
          </cell>
          <cell r="N1796">
            <v>29059.8</v>
          </cell>
        </row>
        <row r="1797">
          <cell r="C1797" t="str">
            <v>43931013B070001</v>
          </cell>
          <cell r="D1797" t="str">
            <v>离心风机</v>
          </cell>
          <cell r="E1797" t="str">
            <v>4-71N08 4/22KW</v>
          </cell>
        </row>
        <row r="1797">
          <cell r="G1797" t="str">
            <v>个</v>
          </cell>
          <cell r="H1797">
            <v>1</v>
          </cell>
          <cell r="I1797" t="str">
            <v>一般离心通风机</v>
          </cell>
          <cell r="J1797">
            <v>14</v>
          </cell>
          <cell r="K1797" t="str">
            <v>2003-04-30</v>
          </cell>
          <cell r="L1797">
            <v>12500</v>
          </cell>
          <cell r="M1797">
            <v>3624.68</v>
          </cell>
          <cell r="N1797">
            <v>8875.32</v>
          </cell>
        </row>
        <row r="1798">
          <cell r="C1798" t="str">
            <v>43931013B050001</v>
          </cell>
          <cell r="D1798" t="str">
            <v>离心风机</v>
          </cell>
          <cell r="E1798" t="str">
            <v>4-71N08C　4/11KW</v>
          </cell>
        </row>
        <row r="1798">
          <cell r="G1798" t="str">
            <v>个</v>
          </cell>
          <cell r="H1798">
            <v>1</v>
          </cell>
          <cell r="I1798" t="str">
            <v>一般离心通风机</v>
          </cell>
          <cell r="J1798">
            <v>14</v>
          </cell>
          <cell r="K1798" t="str">
            <v>2003-10-30</v>
          </cell>
          <cell r="L1798">
            <v>15000</v>
          </cell>
          <cell r="M1798">
            <v>3817.18</v>
          </cell>
          <cell r="N1798">
            <v>11182.82</v>
          </cell>
        </row>
        <row r="1799">
          <cell r="C1799" t="str">
            <v>43931013B050002</v>
          </cell>
          <cell r="D1799" t="str">
            <v>离心风机</v>
          </cell>
          <cell r="E1799" t="str">
            <v>4-71N08C　4/11KW</v>
          </cell>
        </row>
        <row r="1799">
          <cell r="G1799" t="str">
            <v>个</v>
          </cell>
          <cell r="H1799">
            <v>1</v>
          </cell>
          <cell r="I1799" t="str">
            <v>一般离心通风机</v>
          </cell>
          <cell r="J1799">
            <v>14</v>
          </cell>
          <cell r="K1799" t="str">
            <v>2003-10-30</v>
          </cell>
          <cell r="L1799">
            <v>15000</v>
          </cell>
          <cell r="M1799">
            <v>3817.18</v>
          </cell>
          <cell r="N1799">
            <v>11182.82</v>
          </cell>
        </row>
        <row r="1800">
          <cell r="C1800" t="str">
            <v>43931013B050003</v>
          </cell>
          <cell r="D1800" t="str">
            <v>离心风机</v>
          </cell>
          <cell r="E1800" t="str">
            <v>4-71N08C　4/11KW</v>
          </cell>
        </row>
        <row r="1800">
          <cell r="G1800" t="str">
            <v>个</v>
          </cell>
          <cell r="H1800">
            <v>1</v>
          </cell>
          <cell r="I1800" t="str">
            <v>一般离心通风机</v>
          </cell>
          <cell r="J1800">
            <v>14</v>
          </cell>
          <cell r="K1800" t="str">
            <v>2003-10-30</v>
          </cell>
          <cell r="L1800">
            <v>15000</v>
          </cell>
          <cell r="M1800">
            <v>3817.18</v>
          </cell>
          <cell r="N1800">
            <v>11182.82</v>
          </cell>
        </row>
        <row r="1801">
          <cell r="C1801" t="str">
            <v>43931013B050004</v>
          </cell>
          <cell r="D1801" t="str">
            <v>离心风机</v>
          </cell>
          <cell r="E1801" t="str">
            <v>4-71N08C　4/11KW</v>
          </cell>
        </row>
        <row r="1801">
          <cell r="G1801" t="str">
            <v>个</v>
          </cell>
          <cell r="H1801">
            <v>1</v>
          </cell>
          <cell r="I1801" t="str">
            <v>一般离心通风机</v>
          </cell>
          <cell r="J1801">
            <v>14</v>
          </cell>
          <cell r="K1801" t="str">
            <v>2003-10-30</v>
          </cell>
          <cell r="L1801">
            <v>15000</v>
          </cell>
          <cell r="M1801">
            <v>3817.18</v>
          </cell>
          <cell r="N1801">
            <v>11182.82</v>
          </cell>
        </row>
        <row r="1802">
          <cell r="C1802" t="str">
            <v>43931020B280001</v>
          </cell>
          <cell r="D1802" t="str">
            <v>对旋风机</v>
          </cell>
          <cell r="E1802" t="str">
            <v>2BKJ-NO5.6</v>
          </cell>
        </row>
        <row r="1802">
          <cell r="G1802" t="str">
            <v>个</v>
          </cell>
          <cell r="H1802">
            <v>1</v>
          </cell>
          <cell r="I1802" t="str">
            <v>其他一般通风机</v>
          </cell>
          <cell r="J1802">
            <v>14</v>
          </cell>
          <cell r="K1802" t="str">
            <v>2002-01-02</v>
          </cell>
          <cell r="L1802">
            <v>25800</v>
          </cell>
          <cell r="M1802">
            <v>9860.08</v>
          </cell>
          <cell r="N1802">
            <v>15939.92</v>
          </cell>
        </row>
        <row r="1803">
          <cell r="C1803" t="str">
            <v>43931049B390001</v>
          </cell>
          <cell r="D1803" t="str">
            <v>鼓风机</v>
          </cell>
          <cell r="E1803" t="str">
            <v>GG</v>
          </cell>
        </row>
        <row r="1803">
          <cell r="G1803" t="str">
            <v>个</v>
          </cell>
          <cell r="H1803">
            <v>1</v>
          </cell>
          <cell r="I1803" t="str">
            <v>其他风机</v>
          </cell>
          <cell r="J1803">
            <v>14</v>
          </cell>
          <cell r="K1803" t="str">
            <v>2002-01-03</v>
          </cell>
          <cell r="L1803">
            <v>11700</v>
          </cell>
          <cell r="M1803">
            <v>4470.15</v>
          </cell>
          <cell r="N1803">
            <v>7229.85</v>
          </cell>
        </row>
        <row r="1804">
          <cell r="C1804" t="str">
            <v>43931049B390001</v>
          </cell>
          <cell r="D1804" t="str">
            <v>鼓风机</v>
          </cell>
          <cell r="E1804" t="str">
            <v>GG</v>
          </cell>
        </row>
        <row r="1804">
          <cell r="G1804" t="str">
            <v>个</v>
          </cell>
          <cell r="H1804">
            <v>1</v>
          </cell>
          <cell r="I1804" t="str">
            <v>其他风机</v>
          </cell>
          <cell r="J1804">
            <v>14</v>
          </cell>
          <cell r="K1804" t="str">
            <v>2002-01-03</v>
          </cell>
          <cell r="L1804">
            <v>400</v>
          </cell>
          <cell r="M1804">
            <v>400</v>
          </cell>
          <cell r="N1804">
            <v>0</v>
          </cell>
        </row>
        <row r="1805">
          <cell r="C1805" t="str">
            <v>43931049B390001</v>
          </cell>
          <cell r="D1805" t="str">
            <v>鼓风机</v>
          </cell>
          <cell r="E1805" t="str">
            <v>GG</v>
          </cell>
        </row>
        <row r="1805">
          <cell r="G1805" t="str">
            <v>个</v>
          </cell>
          <cell r="H1805">
            <v>1</v>
          </cell>
          <cell r="I1805" t="str">
            <v>其他风机</v>
          </cell>
          <cell r="J1805">
            <v>14</v>
          </cell>
          <cell r="K1805" t="str">
            <v>2003-12-31</v>
          </cell>
          <cell r="L1805">
            <v>11700</v>
          </cell>
          <cell r="M1805">
            <v>2925.12</v>
          </cell>
          <cell r="N1805">
            <v>8774.88</v>
          </cell>
        </row>
        <row r="1806">
          <cell r="C1806" t="str">
            <v>43233401B310001</v>
          </cell>
          <cell r="D1806" t="str">
            <v>空压机</v>
          </cell>
          <cell r="E1806" t="str">
            <v>W-3/5</v>
          </cell>
        </row>
        <row r="1806">
          <cell r="G1806" t="str">
            <v>个</v>
          </cell>
          <cell r="H1806">
            <v>1</v>
          </cell>
          <cell r="I1806" t="str">
            <v>一般动力用压缩机</v>
          </cell>
          <cell r="J1806">
            <v>16</v>
          </cell>
          <cell r="K1806" t="str">
            <v>1992-09-22</v>
          </cell>
          <cell r="L1806">
            <v>30000</v>
          </cell>
          <cell r="M1806">
            <v>28547.33</v>
          </cell>
          <cell r="N1806">
            <v>1452.67</v>
          </cell>
        </row>
        <row r="1807">
          <cell r="C1807" t="str">
            <v>43233401B140002</v>
          </cell>
          <cell r="D1807" t="str">
            <v>空压机</v>
          </cell>
          <cell r="E1807" t="str">
            <v>LGY31-18/7-4＃</v>
          </cell>
        </row>
        <row r="1807">
          <cell r="G1807" t="str">
            <v>个</v>
          </cell>
          <cell r="H1807">
            <v>1</v>
          </cell>
          <cell r="I1807" t="str">
            <v>一般动力用压缩机</v>
          </cell>
          <cell r="J1807">
            <v>16</v>
          </cell>
          <cell r="K1807" t="str">
            <v>1999-12-31</v>
          </cell>
          <cell r="L1807">
            <v>99400</v>
          </cell>
          <cell r="M1807">
            <v>51607.44</v>
          </cell>
          <cell r="N1807">
            <v>47792.56</v>
          </cell>
        </row>
        <row r="1808">
          <cell r="C1808" t="str">
            <v>43233401B230001</v>
          </cell>
          <cell r="D1808" t="str">
            <v>空压机</v>
          </cell>
          <cell r="E1808" t="str">
            <v>V0.6/10</v>
          </cell>
        </row>
        <row r="1808">
          <cell r="G1808" t="str">
            <v>个</v>
          </cell>
          <cell r="H1808">
            <v>1</v>
          </cell>
          <cell r="I1808" t="str">
            <v>一般动力用压缩机</v>
          </cell>
          <cell r="J1808">
            <v>16</v>
          </cell>
          <cell r="K1808" t="str">
            <v>2002-01-02</v>
          </cell>
          <cell r="L1808">
            <v>10000</v>
          </cell>
          <cell r="M1808">
            <v>3659.52</v>
          </cell>
          <cell r="N1808">
            <v>6340.48</v>
          </cell>
        </row>
        <row r="1809">
          <cell r="C1809" t="str">
            <v>43921049B030001</v>
          </cell>
          <cell r="D1809" t="str">
            <v>超声清洗机</v>
          </cell>
          <cell r="E1809" t="str">
            <v>H661A</v>
          </cell>
        </row>
        <row r="1809">
          <cell r="G1809" t="str">
            <v>个</v>
          </cell>
          <cell r="H1809">
            <v>1</v>
          </cell>
          <cell r="I1809" t="str">
            <v>清洗机</v>
          </cell>
          <cell r="J1809">
            <v>12</v>
          </cell>
          <cell r="K1809" t="str">
            <v>2002-01-02</v>
          </cell>
          <cell r="L1809">
            <v>21000</v>
          </cell>
          <cell r="M1809">
            <v>9804.94</v>
          </cell>
          <cell r="N1809">
            <v>11195.06</v>
          </cell>
        </row>
        <row r="1810">
          <cell r="C1810" t="str">
            <v>43921049A010003</v>
          </cell>
          <cell r="D1810" t="str">
            <v>高温清洗机</v>
          </cell>
          <cell r="E1810" t="str">
            <v>890型</v>
          </cell>
        </row>
        <row r="1810">
          <cell r="G1810" t="str">
            <v>个</v>
          </cell>
          <cell r="H1810">
            <v>1</v>
          </cell>
          <cell r="I1810" t="str">
            <v>清洗机</v>
          </cell>
          <cell r="J1810">
            <v>12</v>
          </cell>
          <cell r="K1810" t="str">
            <v>2002-01-02</v>
          </cell>
          <cell r="L1810">
            <v>105000</v>
          </cell>
          <cell r="M1810">
            <v>44468.7</v>
          </cell>
          <cell r="N1810">
            <v>60531.3</v>
          </cell>
        </row>
        <row r="1811">
          <cell r="C1811" t="str">
            <v>43921049A010001</v>
          </cell>
          <cell r="D1811" t="str">
            <v>高压冷热水清洗机</v>
          </cell>
          <cell r="E1811" t="str">
            <v>VHEVM890型</v>
          </cell>
        </row>
        <row r="1811">
          <cell r="G1811" t="str">
            <v>个</v>
          </cell>
          <cell r="H1811">
            <v>1</v>
          </cell>
          <cell r="I1811" t="str">
            <v>其他金属表面处理设备</v>
          </cell>
          <cell r="J1811">
            <v>21</v>
          </cell>
          <cell r="K1811" t="str">
            <v>2003-04-30</v>
          </cell>
          <cell r="L1811">
            <v>103300</v>
          </cell>
          <cell r="M1811">
            <v>22988.08</v>
          </cell>
          <cell r="N1811">
            <v>80311.92</v>
          </cell>
        </row>
        <row r="1812">
          <cell r="C1812" t="str">
            <v>43921049A010002</v>
          </cell>
          <cell r="D1812" t="str">
            <v>高压冷热水清洗机</v>
          </cell>
          <cell r="E1812" t="str">
            <v>vhevm890型</v>
          </cell>
        </row>
        <row r="1812">
          <cell r="G1812" t="str">
            <v>个</v>
          </cell>
          <cell r="H1812">
            <v>1</v>
          </cell>
          <cell r="I1812" t="str">
            <v>其他金属表面处理设备</v>
          </cell>
          <cell r="J1812">
            <v>21</v>
          </cell>
          <cell r="K1812" t="str">
            <v>2003-04-30</v>
          </cell>
          <cell r="L1812">
            <v>103300</v>
          </cell>
          <cell r="M1812">
            <v>22988.08</v>
          </cell>
          <cell r="N1812">
            <v>80311.92</v>
          </cell>
        </row>
        <row r="1813">
          <cell r="C1813" t="str">
            <v>46122301B880001</v>
          </cell>
          <cell r="D1813" t="str">
            <v>齿轮感应加热器</v>
          </cell>
          <cell r="E1813" t="str">
            <v>2J20K-4</v>
          </cell>
        </row>
        <row r="1813">
          <cell r="G1813" t="str">
            <v>个</v>
          </cell>
          <cell r="H1813">
            <v>1</v>
          </cell>
          <cell r="I1813" t="str">
            <v>其他金属表面处理设备</v>
          </cell>
          <cell r="J1813">
            <v>10</v>
          </cell>
          <cell r="K1813" t="str">
            <v>2003-12-31</v>
          </cell>
          <cell r="L1813">
            <v>18000</v>
          </cell>
          <cell r="M1813">
            <v>6228</v>
          </cell>
          <cell r="N1813">
            <v>11772</v>
          </cell>
        </row>
        <row r="1814">
          <cell r="C1814" t="str">
            <v>46122301B880002</v>
          </cell>
          <cell r="D1814" t="str">
            <v>轴承感应加热器</v>
          </cell>
          <cell r="E1814" t="str">
            <v>2J20K-4</v>
          </cell>
        </row>
        <row r="1814">
          <cell r="G1814" t="str">
            <v>个</v>
          </cell>
          <cell r="H1814">
            <v>1</v>
          </cell>
          <cell r="I1814" t="str">
            <v>其他金属表面处理设备</v>
          </cell>
          <cell r="J1814">
            <v>12</v>
          </cell>
          <cell r="K1814" t="str">
            <v>2003-12-31</v>
          </cell>
          <cell r="L1814">
            <v>18000</v>
          </cell>
          <cell r="M1814">
            <v>5220</v>
          </cell>
          <cell r="N1814">
            <v>12780</v>
          </cell>
        </row>
        <row r="1815">
          <cell r="C1815" t="str">
            <v>46122301B870008</v>
          </cell>
          <cell r="D1815" t="str">
            <v>轴承加热器</v>
          </cell>
          <cell r="E1815" t="str">
            <v>EJX20-2</v>
          </cell>
        </row>
        <row r="1815">
          <cell r="G1815" t="str">
            <v>个</v>
          </cell>
          <cell r="H1815">
            <v>1</v>
          </cell>
          <cell r="I1815" t="str">
            <v>其他金属表面处理设备</v>
          </cell>
          <cell r="J1815">
            <v>13</v>
          </cell>
          <cell r="K1815" t="str">
            <v>2003-12-31</v>
          </cell>
          <cell r="L1815">
            <v>5500</v>
          </cell>
          <cell r="M1815">
            <v>1476.67</v>
          </cell>
          <cell r="N1815">
            <v>4023.33</v>
          </cell>
        </row>
        <row r="1816">
          <cell r="C1816" t="str">
            <v>46122301B880004</v>
          </cell>
          <cell r="D1816" t="str">
            <v>轴承加热器</v>
          </cell>
          <cell r="E1816" t="str">
            <v>EJX20-2</v>
          </cell>
        </row>
        <row r="1816">
          <cell r="G1816" t="str">
            <v>个</v>
          </cell>
          <cell r="H1816">
            <v>1</v>
          </cell>
          <cell r="I1816" t="str">
            <v>其他金属表面处理设备</v>
          </cell>
          <cell r="J1816">
            <v>13</v>
          </cell>
          <cell r="K1816" t="str">
            <v>2003-12-31</v>
          </cell>
          <cell r="L1816">
            <v>16500</v>
          </cell>
          <cell r="M1816">
            <v>4429.68</v>
          </cell>
          <cell r="N1816">
            <v>12070.32</v>
          </cell>
        </row>
        <row r="1817">
          <cell r="C1817" t="str">
            <v>44441253B060002</v>
          </cell>
          <cell r="D1817" t="str">
            <v>电磁除铁器</v>
          </cell>
          <cell r="E1817" t="str">
            <v>YC12-110130-X</v>
          </cell>
        </row>
        <row r="1817">
          <cell r="G1817" t="str">
            <v>个</v>
          </cell>
          <cell r="H1817">
            <v>1</v>
          </cell>
          <cell r="I1817" t="str">
            <v>磁力除铁器</v>
          </cell>
          <cell r="J1817">
            <v>12</v>
          </cell>
          <cell r="K1817" t="str">
            <v>2002-01-01</v>
          </cell>
          <cell r="L1817">
            <v>4100</v>
          </cell>
          <cell r="M1817">
            <v>1380.54</v>
          </cell>
          <cell r="N1817">
            <v>2719.46</v>
          </cell>
        </row>
        <row r="1818">
          <cell r="C1818" t="str">
            <v>44441253B310002</v>
          </cell>
          <cell r="D1818" t="str">
            <v>永磁除铁器</v>
          </cell>
          <cell r="E1818" t="str">
            <v>RCY-C140</v>
          </cell>
        </row>
        <row r="1818">
          <cell r="G1818" t="str">
            <v>个</v>
          </cell>
          <cell r="H1818">
            <v>1</v>
          </cell>
          <cell r="I1818" t="str">
            <v>磁力除铁器</v>
          </cell>
          <cell r="J1818">
            <v>20</v>
          </cell>
          <cell r="K1818" t="str">
            <v>2003-12-31</v>
          </cell>
          <cell r="L1818">
            <v>105400</v>
          </cell>
          <cell r="M1818">
            <v>18761.2</v>
          </cell>
          <cell r="N1818">
            <v>86638.8</v>
          </cell>
        </row>
        <row r="1819">
          <cell r="C1819" t="str">
            <v>44412249B010001</v>
          </cell>
          <cell r="D1819" t="str">
            <v>钻机</v>
          </cell>
          <cell r="E1819" t="str">
            <v>KQ-150-5#</v>
          </cell>
        </row>
        <row r="1819">
          <cell r="G1819" t="str">
            <v>个</v>
          </cell>
          <cell r="H1819">
            <v>1</v>
          </cell>
          <cell r="I1819" t="str">
            <v>其他钻机</v>
          </cell>
          <cell r="J1819">
            <v>15</v>
          </cell>
          <cell r="K1819" t="str">
            <v>1992-01-02</v>
          </cell>
          <cell r="L1819">
            <v>213000</v>
          </cell>
          <cell r="M1819">
            <v>206610</v>
          </cell>
          <cell r="N1819">
            <v>6390</v>
          </cell>
        </row>
        <row r="1820">
          <cell r="C1820" t="str">
            <v>25310400001</v>
          </cell>
          <cell r="D1820" t="str">
            <v>锚杆钻机</v>
          </cell>
          <cell r="E1820" t="str">
            <v>MQT-55J2</v>
          </cell>
        </row>
        <row r="1820">
          <cell r="G1820" t="str">
            <v>个</v>
          </cell>
          <cell r="H1820">
            <v>1</v>
          </cell>
          <cell r="I1820" t="str">
            <v>锚杆台车</v>
          </cell>
          <cell r="J1820">
            <v>10</v>
          </cell>
          <cell r="K1820" t="str">
            <v>2002-07-01</v>
          </cell>
          <cell r="L1820">
            <v>15000</v>
          </cell>
          <cell r="M1820">
            <v>7265.64</v>
          </cell>
          <cell r="N1820">
            <v>7734.36</v>
          </cell>
        </row>
        <row r="1821">
          <cell r="C1821" t="str">
            <v>44412014B020001</v>
          </cell>
          <cell r="D1821" t="str">
            <v>装煤机</v>
          </cell>
          <cell r="E1821" t="str">
            <v>ZMZ B=17</v>
          </cell>
        </row>
        <row r="1821">
          <cell r="G1821" t="str">
            <v>个</v>
          </cell>
          <cell r="H1821">
            <v>1</v>
          </cell>
          <cell r="I1821" t="str">
            <v>装煤机</v>
          </cell>
          <cell r="J1821">
            <v>15</v>
          </cell>
          <cell r="K1821" t="str">
            <v>2002-01-03</v>
          </cell>
          <cell r="L1821">
            <v>1900</v>
          </cell>
          <cell r="M1821">
            <v>1900</v>
          </cell>
          <cell r="N1821">
            <v>0</v>
          </cell>
        </row>
        <row r="1822">
          <cell r="C1822" t="str">
            <v>44412014B020001</v>
          </cell>
          <cell r="D1822" t="str">
            <v>装煤机</v>
          </cell>
          <cell r="E1822" t="str">
            <v>ZMZ  B=17</v>
          </cell>
        </row>
        <row r="1822">
          <cell r="G1822" t="str">
            <v>个</v>
          </cell>
          <cell r="H1822">
            <v>1</v>
          </cell>
          <cell r="I1822" t="str">
            <v>装煤机</v>
          </cell>
          <cell r="J1822">
            <v>15</v>
          </cell>
          <cell r="K1822" t="str">
            <v>2003-12-31</v>
          </cell>
          <cell r="L1822">
            <v>61400</v>
          </cell>
          <cell r="M1822">
            <v>14367.74</v>
          </cell>
          <cell r="N1822">
            <v>47032.26</v>
          </cell>
        </row>
        <row r="1823">
          <cell r="C1823" t="str">
            <v>42194105B020036</v>
          </cell>
          <cell r="D1823" t="str">
            <v>液压支架</v>
          </cell>
          <cell r="E1823" t="str">
            <v>ZY3500-23</v>
          </cell>
        </row>
        <row r="1823">
          <cell r="G1823" t="str">
            <v>个</v>
          </cell>
          <cell r="H1823">
            <v>1</v>
          </cell>
          <cell r="I1823" t="str">
            <v>双柱掩护液压支架</v>
          </cell>
          <cell r="J1823">
            <v>8</v>
          </cell>
          <cell r="K1823" t="str">
            <v>1996-06-01</v>
          </cell>
          <cell r="L1823">
            <v>2900</v>
          </cell>
          <cell r="M1823">
            <v>2813</v>
          </cell>
          <cell r="N1823">
            <v>87</v>
          </cell>
        </row>
        <row r="1824">
          <cell r="C1824" t="str">
            <v>42194105A010064</v>
          </cell>
          <cell r="D1824" t="str">
            <v>中间液压支架</v>
          </cell>
          <cell r="E1824" t="str">
            <v>Y7625-22/43</v>
          </cell>
        </row>
        <row r="1824">
          <cell r="G1824" t="str">
            <v>个</v>
          </cell>
          <cell r="H1824">
            <v>1</v>
          </cell>
          <cell r="I1824" t="str">
            <v>双柱掩护液压支架</v>
          </cell>
          <cell r="J1824">
            <v>8</v>
          </cell>
          <cell r="K1824" t="str">
            <v>2002-01-02</v>
          </cell>
          <cell r="L1824">
            <v>927300</v>
          </cell>
          <cell r="M1824">
            <v>558242.94</v>
          </cell>
          <cell r="N1824">
            <v>369057.06</v>
          </cell>
        </row>
        <row r="1825">
          <cell r="C1825" t="str">
            <v>42194105A020008</v>
          </cell>
          <cell r="D1825" t="str">
            <v>中间液压支架</v>
          </cell>
          <cell r="E1825" t="str">
            <v>Y7625-22/43</v>
          </cell>
        </row>
        <row r="1825">
          <cell r="G1825" t="str">
            <v>个</v>
          </cell>
          <cell r="H1825">
            <v>1</v>
          </cell>
          <cell r="I1825" t="str">
            <v>双柱掩护液压支架</v>
          </cell>
          <cell r="J1825">
            <v>8</v>
          </cell>
          <cell r="K1825" t="str">
            <v>2002-01-02</v>
          </cell>
          <cell r="L1825">
            <v>927300</v>
          </cell>
          <cell r="M1825">
            <v>558242.94</v>
          </cell>
          <cell r="N1825">
            <v>369057.06</v>
          </cell>
        </row>
        <row r="1826">
          <cell r="C1826" t="str">
            <v>42194105A010065</v>
          </cell>
          <cell r="D1826" t="str">
            <v>中间液压支架</v>
          </cell>
          <cell r="E1826" t="str">
            <v>Y7625-22/43</v>
          </cell>
        </row>
        <row r="1826">
          <cell r="G1826" t="str">
            <v>个</v>
          </cell>
          <cell r="H1826">
            <v>1</v>
          </cell>
          <cell r="I1826" t="str">
            <v>双柱掩护液压支架</v>
          </cell>
          <cell r="J1826">
            <v>8</v>
          </cell>
          <cell r="K1826" t="str">
            <v>2002-01-02</v>
          </cell>
          <cell r="L1826">
            <v>927300</v>
          </cell>
          <cell r="M1826">
            <v>558242.94</v>
          </cell>
          <cell r="N1826">
            <v>369057.06</v>
          </cell>
        </row>
        <row r="1827">
          <cell r="C1827" t="str">
            <v>42194105A010066</v>
          </cell>
          <cell r="D1827" t="str">
            <v>中间液压支架</v>
          </cell>
          <cell r="E1827" t="str">
            <v>Y7625-22/43</v>
          </cell>
        </row>
        <row r="1827">
          <cell r="G1827" t="str">
            <v>个</v>
          </cell>
          <cell r="H1827">
            <v>1</v>
          </cell>
          <cell r="I1827" t="str">
            <v>双柱掩护液压支架</v>
          </cell>
          <cell r="J1827">
            <v>8</v>
          </cell>
          <cell r="K1827" t="str">
            <v>2002-01-02</v>
          </cell>
          <cell r="L1827">
            <v>927300</v>
          </cell>
          <cell r="M1827">
            <v>558242.94</v>
          </cell>
          <cell r="N1827">
            <v>369057.06</v>
          </cell>
        </row>
        <row r="1828">
          <cell r="C1828" t="str">
            <v>42194105A010067</v>
          </cell>
          <cell r="D1828" t="str">
            <v>中间液压支架</v>
          </cell>
          <cell r="E1828" t="str">
            <v>Y7625-22/43</v>
          </cell>
        </row>
        <row r="1828">
          <cell r="G1828" t="str">
            <v>个</v>
          </cell>
          <cell r="H1828">
            <v>1</v>
          </cell>
          <cell r="I1828" t="str">
            <v>双柱掩护液压支架</v>
          </cell>
          <cell r="J1828">
            <v>8</v>
          </cell>
          <cell r="K1828" t="str">
            <v>2002-01-02</v>
          </cell>
          <cell r="L1828">
            <v>927300</v>
          </cell>
          <cell r="M1828">
            <v>558242.94</v>
          </cell>
          <cell r="N1828">
            <v>369057.06</v>
          </cell>
        </row>
        <row r="1829">
          <cell r="C1829" t="str">
            <v>42194105A020001</v>
          </cell>
          <cell r="D1829" t="str">
            <v>端头液压支架</v>
          </cell>
          <cell r="E1829" t="str">
            <v>Y7625-22/43</v>
          </cell>
        </row>
        <row r="1829">
          <cell r="G1829" t="str">
            <v>个</v>
          </cell>
          <cell r="H1829">
            <v>1</v>
          </cell>
          <cell r="I1829" t="str">
            <v>双柱掩护液压支架</v>
          </cell>
          <cell r="J1829">
            <v>8</v>
          </cell>
          <cell r="K1829" t="str">
            <v>2002-01-02</v>
          </cell>
          <cell r="L1829">
            <v>927300</v>
          </cell>
          <cell r="M1829">
            <v>558242.94</v>
          </cell>
          <cell r="N1829">
            <v>369057.06</v>
          </cell>
        </row>
        <row r="1830">
          <cell r="C1830" t="str">
            <v>42194105A010068</v>
          </cell>
          <cell r="D1830" t="str">
            <v>中间液压支架</v>
          </cell>
          <cell r="E1830" t="str">
            <v>Y7625-22/43</v>
          </cell>
        </row>
        <row r="1830">
          <cell r="G1830" t="str">
            <v>个</v>
          </cell>
          <cell r="H1830">
            <v>1</v>
          </cell>
          <cell r="I1830" t="str">
            <v>双柱掩护液压支架</v>
          </cell>
          <cell r="J1830">
            <v>8</v>
          </cell>
          <cell r="K1830" t="str">
            <v>2002-01-02</v>
          </cell>
          <cell r="L1830">
            <v>927300</v>
          </cell>
          <cell r="M1830">
            <v>558242.94</v>
          </cell>
          <cell r="N1830">
            <v>369057.06</v>
          </cell>
        </row>
        <row r="1831">
          <cell r="C1831" t="str">
            <v>42194105A010069</v>
          </cell>
          <cell r="D1831" t="str">
            <v>中间液压支架</v>
          </cell>
          <cell r="E1831" t="str">
            <v>Y7625-22/43</v>
          </cell>
        </row>
        <row r="1831">
          <cell r="G1831" t="str">
            <v>个</v>
          </cell>
          <cell r="H1831">
            <v>1</v>
          </cell>
          <cell r="I1831" t="str">
            <v>双柱掩护液压支架</v>
          </cell>
          <cell r="J1831">
            <v>8</v>
          </cell>
          <cell r="K1831" t="str">
            <v>2002-01-02</v>
          </cell>
          <cell r="L1831">
            <v>927300</v>
          </cell>
          <cell r="M1831">
            <v>558242.94</v>
          </cell>
          <cell r="N1831">
            <v>369057.06</v>
          </cell>
        </row>
        <row r="1832">
          <cell r="C1832" t="str">
            <v>42194105A020002</v>
          </cell>
          <cell r="D1832" t="str">
            <v>端头液压支架</v>
          </cell>
          <cell r="E1832" t="str">
            <v>Y7625-22/43</v>
          </cell>
        </row>
        <row r="1832">
          <cell r="G1832" t="str">
            <v>个</v>
          </cell>
          <cell r="H1832">
            <v>1</v>
          </cell>
          <cell r="I1832" t="str">
            <v>双柱掩护液压支架</v>
          </cell>
          <cell r="J1832">
            <v>8</v>
          </cell>
          <cell r="K1832" t="str">
            <v>2002-01-02</v>
          </cell>
          <cell r="L1832">
            <v>927300</v>
          </cell>
          <cell r="M1832">
            <v>558242.94</v>
          </cell>
          <cell r="N1832">
            <v>369057.06</v>
          </cell>
        </row>
        <row r="1833">
          <cell r="C1833" t="str">
            <v>42194105A010070</v>
          </cell>
          <cell r="D1833" t="str">
            <v>中间液压支架</v>
          </cell>
          <cell r="E1833" t="str">
            <v>Y7625-22/43</v>
          </cell>
        </row>
        <row r="1833">
          <cell r="G1833" t="str">
            <v>个</v>
          </cell>
          <cell r="H1833">
            <v>1</v>
          </cell>
          <cell r="I1833" t="str">
            <v>双柱掩护液压支架</v>
          </cell>
          <cell r="J1833">
            <v>8</v>
          </cell>
          <cell r="K1833" t="str">
            <v>2002-01-02</v>
          </cell>
          <cell r="L1833">
            <v>927300</v>
          </cell>
          <cell r="M1833">
            <v>558242.94</v>
          </cell>
          <cell r="N1833">
            <v>369057.06</v>
          </cell>
        </row>
        <row r="1834">
          <cell r="C1834" t="str">
            <v>42194105A020003</v>
          </cell>
          <cell r="D1834" t="str">
            <v>端头液压支架</v>
          </cell>
          <cell r="E1834" t="str">
            <v>Y7625-22/43</v>
          </cell>
        </row>
        <row r="1834">
          <cell r="G1834" t="str">
            <v>个</v>
          </cell>
          <cell r="H1834">
            <v>1</v>
          </cell>
          <cell r="I1834" t="str">
            <v>双柱掩护液压支架</v>
          </cell>
          <cell r="J1834">
            <v>8</v>
          </cell>
          <cell r="K1834" t="str">
            <v>2002-01-02</v>
          </cell>
          <cell r="L1834">
            <v>927300</v>
          </cell>
          <cell r="M1834">
            <v>558242.94</v>
          </cell>
          <cell r="N1834">
            <v>369057.06</v>
          </cell>
        </row>
        <row r="1835">
          <cell r="C1835" t="str">
            <v>42194105A010071</v>
          </cell>
          <cell r="D1835" t="str">
            <v>中间液压支架</v>
          </cell>
          <cell r="E1835" t="str">
            <v>Y7625-22/43</v>
          </cell>
        </row>
        <row r="1835">
          <cell r="G1835" t="str">
            <v>个</v>
          </cell>
          <cell r="H1835">
            <v>1</v>
          </cell>
          <cell r="I1835" t="str">
            <v>双柱掩护液压支架</v>
          </cell>
          <cell r="J1835">
            <v>8</v>
          </cell>
          <cell r="K1835" t="str">
            <v>2002-01-02</v>
          </cell>
          <cell r="L1835">
            <v>927300</v>
          </cell>
          <cell r="M1835">
            <v>558242.94</v>
          </cell>
          <cell r="N1835">
            <v>369057.06</v>
          </cell>
        </row>
        <row r="1836">
          <cell r="C1836" t="str">
            <v>42194105A020004</v>
          </cell>
          <cell r="D1836" t="str">
            <v>端头液压支架</v>
          </cell>
          <cell r="E1836" t="str">
            <v>Y7625-22/43</v>
          </cell>
        </row>
        <row r="1836">
          <cell r="G1836" t="str">
            <v>个</v>
          </cell>
          <cell r="H1836">
            <v>1</v>
          </cell>
          <cell r="I1836" t="str">
            <v>双柱掩护液压支架</v>
          </cell>
          <cell r="J1836">
            <v>8</v>
          </cell>
          <cell r="K1836" t="str">
            <v>2002-01-02</v>
          </cell>
          <cell r="L1836">
            <v>927300</v>
          </cell>
          <cell r="M1836">
            <v>558242.94</v>
          </cell>
          <cell r="N1836">
            <v>369057.06</v>
          </cell>
        </row>
        <row r="1837">
          <cell r="C1837" t="str">
            <v>42194105A010072</v>
          </cell>
          <cell r="D1837" t="str">
            <v>中间液压支架</v>
          </cell>
          <cell r="E1837" t="str">
            <v>Y7625-22/43</v>
          </cell>
        </row>
        <row r="1837">
          <cell r="G1837" t="str">
            <v>个</v>
          </cell>
          <cell r="H1837">
            <v>1</v>
          </cell>
          <cell r="I1837" t="str">
            <v>双柱掩护液压支架</v>
          </cell>
          <cell r="J1837">
            <v>8</v>
          </cell>
          <cell r="K1837" t="str">
            <v>2002-01-02</v>
          </cell>
          <cell r="L1837">
            <v>927300</v>
          </cell>
          <cell r="M1837">
            <v>558242.94</v>
          </cell>
          <cell r="N1837">
            <v>369057.06</v>
          </cell>
        </row>
        <row r="1838">
          <cell r="C1838" t="str">
            <v>42194105A020005</v>
          </cell>
          <cell r="D1838" t="str">
            <v>端头液压支架</v>
          </cell>
          <cell r="E1838" t="str">
            <v>Y7625-22/43</v>
          </cell>
        </row>
        <row r="1838">
          <cell r="G1838" t="str">
            <v>个</v>
          </cell>
          <cell r="H1838">
            <v>1</v>
          </cell>
          <cell r="I1838" t="str">
            <v>双柱掩护液压支架</v>
          </cell>
          <cell r="J1838">
            <v>8</v>
          </cell>
          <cell r="K1838" t="str">
            <v>2002-01-02</v>
          </cell>
          <cell r="L1838">
            <v>927300</v>
          </cell>
          <cell r="M1838">
            <v>558242.94</v>
          </cell>
          <cell r="N1838">
            <v>369057.06</v>
          </cell>
        </row>
        <row r="1839">
          <cell r="C1839" t="str">
            <v>42194105A020006</v>
          </cell>
          <cell r="D1839" t="str">
            <v>端头液压支架</v>
          </cell>
          <cell r="E1839" t="str">
            <v>Y7625-22/43</v>
          </cell>
        </row>
        <row r="1839">
          <cell r="G1839" t="str">
            <v>个</v>
          </cell>
          <cell r="H1839">
            <v>1</v>
          </cell>
          <cell r="I1839" t="str">
            <v>双柱掩护液压支架</v>
          </cell>
          <cell r="J1839">
            <v>8</v>
          </cell>
          <cell r="K1839" t="str">
            <v>2002-01-02</v>
          </cell>
          <cell r="L1839">
            <v>927300</v>
          </cell>
          <cell r="M1839">
            <v>558242.94</v>
          </cell>
          <cell r="N1839">
            <v>369057.06</v>
          </cell>
        </row>
        <row r="1840">
          <cell r="C1840" t="str">
            <v>42194105A010075</v>
          </cell>
          <cell r="D1840" t="str">
            <v>中间液压支架</v>
          </cell>
          <cell r="E1840" t="str">
            <v>Y7625-22/43</v>
          </cell>
        </row>
        <row r="1840">
          <cell r="G1840" t="str">
            <v>个</v>
          </cell>
          <cell r="H1840">
            <v>1</v>
          </cell>
          <cell r="I1840" t="str">
            <v>双柱掩护液压支架</v>
          </cell>
          <cell r="J1840">
            <v>8</v>
          </cell>
          <cell r="K1840" t="str">
            <v>2002-01-02</v>
          </cell>
          <cell r="L1840">
            <v>927300</v>
          </cell>
          <cell r="M1840">
            <v>558242.94</v>
          </cell>
          <cell r="N1840">
            <v>369057.06</v>
          </cell>
        </row>
        <row r="1841">
          <cell r="C1841" t="str">
            <v>42194105A010076</v>
          </cell>
          <cell r="D1841" t="str">
            <v>中间液压支架</v>
          </cell>
          <cell r="E1841" t="str">
            <v>Y7625-22/43</v>
          </cell>
        </row>
        <row r="1841">
          <cell r="G1841" t="str">
            <v>个</v>
          </cell>
          <cell r="H1841">
            <v>1</v>
          </cell>
          <cell r="I1841" t="str">
            <v>双柱掩护液压支架</v>
          </cell>
          <cell r="J1841">
            <v>8</v>
          </cell>
          <cell r="K1841" t="str">
            <v>2002-01-02</v>
          </cell>
          <cell r="L1841">
            <v>927300</v>
          </cell>
          <cell r="M1841">
            <v>558242.94</v>
          </cell>
          <cell r="N1841">
            <v>369057.06</v>
          </cell>
        </row>
        <row r="1842">
          <cell r="C1842" t="str">
            <v>42194105A010077</v>
          </cell>
          <cell r="D1842" t="str">
            <v>中间液压支架</v>
          </cell>
          <cell r="E1842" t="str">
            <v>Y7625-22/43</v>
          </cell>
        </row>
        <row r="1842">
          <cell r="G1842" t="str">
            <v>个</v>
          </cell>
          <cell r="H1842">
            <v>1</v>
          </cell>
          <cell r="I1842" t="str">
            <v>双柱掩护液压支架</v>
          </cell>
          <cell r="J1842">
            <v>8</v>
          </cell>
          <cell r="K1842" t="str">
            <v>2002-01-02</v>
          </cell>
          <cell r="L1842">
            <v>927300</v>
          </cell>
          <cell r="M1842">
            <v>558242.94</v>
          </cell>
          <cell r="N1842">
            <v>369057.06</v>
          </cell>
        </row>
        <row r="1843">
          <cell r="C1843" t="str">
            <v>42194105A010078</v>
          </cell>
          <cell r="D1843" t="str">
            <v>中间液压支架</v>
          </cell>
          <cell r="E1843" t="str">
            <v>Y7625-22/43</v>
          </cell>
        </row>
        <row r="1843">
          <cell r="G1843" t="str">
            <v>个</v>
          </cell>
          <cell r="H1843">
            <v>1</v>
          </cell>
          <cell r="I1843" t="str">
            <v>双柱掩护液压支架</v>
          </cell>
          <cell r="J1843">
            <v>8</v>
          </cell>
          <cell r="K1843" t="str">
            <v>2002-01-02</v>
          </cell>
          <cell r="L1843">
            <v>927300</v>
          </cell>
          <cell r="M1843">
            <v>558242.94</v>
          </cell>
          <cell r="N1843">
            <v>369057.06</v>
          </cell>
        </row>
        <row r="1844">
          <cell r="C1844" t="str">
            <v>42194105A010079</v>
          </cell>
          <cell r="D1844" t="str">
            <v>中间液压支架</v>
          </cell>
          <cell r="E1844" t="str">
            <v>Y7625-22/43</v>
          </cell>
        </row>
        <row r="1844">
          <cell r="G1844" t="str">
            <v>个</v>
          </cell>
          <cell r="H1844">
            <v>1</v>
          </cell>
          <cell r="I1844" t="str">
            <v>双柱掩护液压支架</v>
          </cell>
          <cell r="J1844">
            <v>8</v>
          </cell>
          <cell r="K1844" t="str">
            <v>2002-01-02</v>
          </cell>
          <cell r="L1844">
            <v>927300</v>
          </cell>
          <cell r="M1844">
            <v>558242.94</v>
          </cell>
          <cell r="N1844">
            <v>369057.06</v>
          </cell>
        </row>
        <row r="1845">
          <cell r="C1845" t="str">
            <v>42194105A010080</v>
          </cell>
          <cell r="D1845" t="str">
            <v>中间液压支架</v>
          </cell>
          <cell r="E1845" t="str">
            <v>Y7625-22/43</v>
          </cell>
        </row>
        <row r="1845">
          <cell r="G1845" t="str">
            <v>个</v>
          </cell>
          <cell r="H1845">
            <v>1</v>
          </cell>
          <cell r="I1845" t="str">
            <v>双柱掩护液压支架</v>
          </cell>
          <cell r="J1845">
            <v>8</v>
          </cell>
          <cell r="K1845" t="str">
            <v>2002-01-02</v>
          </cell>
          <cell r="L1845">
            <v>927300</v>
          </cell>
          <cell r="M1845">
            <v>558242.94</v>
          </cell>
          <cell r="N1845">
            <v>369057.06</v>
          </cell>
        </row>
        <row r="1846">
          <cell r="C1846" t="str">
            <v>42194105A010082</v>
          </cell>
          <cell r="D1846" t="str">
            <v>中间液压支架</v>
          </cell>
          <cell r="E1846" t="str">
            <v>Y7625-22/43</v>
          </cell>
        </row>
        <row r="1846">
          <cell r="G1846" t="str">
            <v>个</v>
          </cell>
          <cell r="H1846">
            <v>1</v>
          </cell>
          <cell r="I1846" t="str">
            <v>双柱掩护液压支架</v>
          </cell>
          <cell r="J1846">
            <v>8</v>
          </cell>
          <cell r="K1846" t="str">
            <v>2002-01-02</v>
          </cell>
          <cell r="L1846">
            <v>927300</v>
          </cell>
          <cell r="M1846">
            <v>558242.94</v>
          </cell>
          <cell r="N1846">
            <v>369057.06</v>
          </cell>
        </row>
        <row r="1847">
          <cell r="C1847" t="str">
            <v>42194105A010271</v>
          </cell>
          <cell r="D1847" t="str">
            <v>液压支架</v>
          </cell>
          <cell r="E1847" t="str">
            <v>2*7625</v>
          </cell>
        </row>
        <row r="1847">
          <cell r="G1847" t="str">
            <v>个</v>
          </cell>
          <cell r="H1847">
            <v>1</v>
          </cell>
          <cell r="I1847" t="str">
            <v>双柱掩护液压支架</v>
          </cell>
          <cell r="J1847">
            <v>8</v>
          </cell>
          <cell r="K1847" t="str">
            <v>2002-01-02</v>
          </cell>
          <cell r="L1847">
            <v>927300</v>
          </cell>
          <cell r="M1847">
            <v>558242.94</v>
          </cell>
          <cell r="N1847">
            <v>369057.06</v>
          </cell>
        </row>
        <row r="1848">
          <cell r="C1848" t="str">
            <v>42194105A010083</v>
          </cell>
          <cell r="D1848" t="str">
            <v>中间液压支架</v>
          </cell>
          <cell r="E1848" t="str">
            <v>Y7625-22/43</v>
          </cell>
        </row>
        <row r="1848">
          <cell r="G1848" t="str">
            <v>个</v>
          </cell>
          <cell r="H1848">
            <v>1</v>
          </cell>
          <cell r="I1848" t="str">
            <v>双柱掩护液压支架</v>
          </cell>
          <cell r="J1848">
            <v>8</v>
          </cell>
          <cell r="K1848" t="str">
            <v>2002-01-02</v>
          </cell>
          <cell r="L1848">
            <v>927300</v>
          </cell>
          <cell r="M1848">
            <v>558242.94</v>
          </cell>
          <cell r="N1848">
            <v>369057.06</v>
          </cell>
        </row>
        <row r="1849">
          <cell r="C1849" t="str">
            <v>42194105A010084</v>
          </cell>
          <cell r="D1849" t="str">
            <v>中间液压支架</v>
          </cell>
          <cell r="E1849" t="str">
            <v>Y7625-22/43</v>
          </cell>
        </row>
        <row r="1849">
          <cell r="G1849" t="str">
            <v>个</v>
          </cell>
          <cell r="H1849">
            <v>1</v>
          </cell>
          <cell r="I1849" t="str">
            <v>双柱掩护液压支架</v>
          </cell>
          <cell r="J1849">
            <v>8</v>
          </cell>
          <cell r="K1849" t="str">
            <v>2002-01-02</v>
          </cell>
          <cell r="L1849">
            <v>927300</v>
          </cell>
          <cell r="M1849">
            <v>558242.94</v>
          </cell>
          <cell r="N1849">
            <v>369057.06</v>
          </cell>
        </row>
        <row r="1850">
          <cell r="C1850" t="str">
            <v>42194105A010085</v>
          </cell>
          <cell r="D1850" t="str">
            <v>中间液压支架</v>
          </cell>
          <cell r="E1850" t="str">
            <v>Y7625-22/43</v>
          </cell>
        </row>
        <row r="1850">
          <cell r="G1850" t="str">
            <v>个</v>
          </cell>
          <cell r="H1850">
            <v>1</v>
          </cell>
          <cell r="I1850" t="str">
            <v>双柱掩护液压支架</v>
          </cell>
          <cell r="J1850">
            <v>8</v>
          </cell>
          <cell r="K1850" t="str">
            <v>2002-01-02</v>
          </cell>
          <cell r="L1850">
            <v>927300</v>
          </cell>
          <cell r="M1850">
            <v>558242.94</v>
          </cell>
          <cell r="N1850">
            <v>369057.06</v>
          </cell>
        </row>
        <row r="1851">
          <cell r="C1851" t="str">
            <v>42194105A010086</v>
          </cell>
          <cell r="D1851" t="str">
            <v>中间液压支架</v>
          </cell>
          <cell r="E1851" t="str">
            <v>Y7625-22/43</v>
          </cell>
        </row>
        <row r="1851">
          <cell r="G1851" t="str">
            <v>个</v>
          </cell>
          <cell r="H1851">
            <v>1</v>
          </cell>
          <cell r="I1851" t="str">
            <v>双柱掩护液压支架</v>
          </cell>
          <cell r="J1851">
            <v>8</v>
          </cell>
          <cell r="K1851" t="str">
            <v>2002-01-02</v>
          </cell>
          <cell r="L1851">
            <v>927300</v>
          </cell>
          <cell r="M1851">
            <v>558242.94</v>
          </cell>
          <cell r="N1851">
            <v>369057.06</v>
          </cell>
        </row>
        <row r="1852">
          <cell r="C1852" t="str">
            <v>42194105A010087</v>
          </cell>
          <cell r="D1852" t="str">
            <v>中间液压支架</v>
          </cell>
          <cell r="E1852" t="str">
            <v>Y7625-22/43</v>
          </cell>
        </row>
        <row r="1852">
          <cell r="G1852" t="str">
            <v>个</v>
          </cell>
          <cell r="H1852">
            <v>1</v>
          </cell>
          <cell r="I1852" t="str">
            <v>双柱掩护液压支架</v>
          </cell>
          <cell r="J1852">
            <v>8</v>
          </cell>
          <cell r="K1852" t="str">
            <v>2002-01-02</v>
          </cell>
          <cell r="L1852">
            <v>927300</v>
          </cell>
          <cell r="M1852">
            <v>558242.94</v>
          </cell>
          <cell r="N1852">
            <v>369057.06</v>
          </cell>
        </row>
        <row r="1853">
          <cell r="C1853" t="str">
            <v>42194105A010273</v>
          </cell>
          <cell r="D1853" t="str">
            <v>液压支架</v>
          </cell>
          <cell r="E1853" t="str">
            <v>2*7625</v>
          </cell>
        </row>
        <row r="1853">
          <cell r="G1853" t="str">
            <v>个</v>
          </cell>
          <cell r="H1853">
            <v>1</v>
          </cell>
          <cell r="I1853" t="str">
            <v>双柱掩护液压支架</v>
          </cell>
          <cell r="J1853">
            <v>8</v>
          </cell>
          <cell r="K1853" t="str">
            <v>2002-01-02</v>
          </cell>
          <cell r="L1853">
            <v>927300</v>
          </cell>
          <cell r="M1853">
            <v>558242.94</v>
          </cell>
          <cell r="N1853">
            <v>369057.06</v>
          </cell>
        </row>
        <row r="1854">
          <cell r="C1854" t="str">
            <v>42194105A010089</v>
          </cell>
          <cell r="D1854" t="str">
            <v>中间液压支架</v>
          </cell>
          <cell r="E1854" t="str">
            <v>Y7625-22/43</v>
          </cell>
        </row>
        <row r="1854">
          <cell r="G1854" t="str">
            <v>个</v>
          </cell>
          <cell r="H1854">
            <v>1</v>
          </cell>
          <cell r="I1854" t="str">
            <v>双柱掩护液压支架</v>
          </cell>
          <cell r="J1854">
            <v>8</v>
          </cell>
          <cell r="K1854" t="str">
            <v>2002-01-02</v>
          </cell>
          <cell r="L1854">
            <v>927300</v>
          </cell>
          <cell r="M1854">
            <v>558242.94</v>
          </cell>
          <cell r="N1854">
            <v>369057.06</v>
          </cell>
        </row>
        <row r="1855">
          <cell r="C1855" t="str">
            <v>42194105A010090</v>
          </cell>
          <cell r="D1855" t="str">
            <v>中间液压支架</v>
          </cell>
          <cell r="E1855" t="str">
            <v>Y7625-22/43</v>
          </cell>
        </row>
        <row r="1855">
          <cell r="G1855" t="str">
            <v>个</v>
          </cell>
          <cell r="H1855">
            <v>1</v>
          </cell>
          <cell r="I1855" t="str">
            <v>双柱掩护液压支架</v>
          </cell>
          <cell r="J1855">
            <v>8</v>
          </cell>
          <cell r="K1855" t="str">
            <v>2002-01-02</v>
          </cell>
          <cell r="L1855">
            <v>927300</v>
          </cell>
          <cell r="M1855">
            <v>558242.94</v>
          </cell>
          <cell r="N1855">
            <v>369057.06</v>
          </cell>
        </row>
        <row r="1856">
          <cell r="C1856" t="str">
            <v>42194105A010031</v>
          </cell>
          <cell r="D1856" t="str">
            <v>液压支架</v>
          </cell>
          <cell r="E1856" t="str">
            <v>2*7625KN</v>
          </cell>
        </row>
        <row r="1856">
          <cell r="G1856" t="str">
            <v>个</v>
          </cell>
          <cell r="H1856">
            <v>1</v>
          </cell>
          <cell r="I1856" t="str">
            <v>双柱掩护液压支架</v>
          </cell>
          <cell r="J1856">
            <v>8</v>
          </cell>
          <cell r="K1856" t="str">
            <v>2002-01-02</v>
          </cell>
          <cell r="L1856">
            <v>927300</v>
          </cell>
          <cell r="M1856">
            <v>558242.94</v>
          </cell>
          <cell r="N1856">
            <v>369057.06</v>
          </cell>
        </row>
        <row r="1857">
          <cell r="C1857" t="str">
            <v>42194105A010035</v>
          </cell>
          <cell r="D1857" t="str">
            <v>液压支架</v>
          </cell>
          <cell r="E1857" t="str">
            <v>2*7625KN</v>
          </cell>
        </row>
        <row r="1857">
          <cell r="G1857" t="str">
            <v>个</v>
          </cell>
          <cell r="H1857">
            <v>1</v>
          </cell>
          <cell r="I1857" t="str">
            <v>双柱掩护液压支架</v>
          </cell>
          <cell r="J1857">
            <v>8</v>
          </cell>
          <cell r="K1857" t="str">
            <v>2002-01-02</v>
          </cell>
          <cell r="L1857">
            <v>927300</v>
          </cell>
          <cell r="M1857">
            <v>558242.94</v>
          </cell>
          <cell r="N1857">
            <v>369057.06</v>
          </cell>
        </row>
        <row r="1858">
          <cell r="C1858" t="str">
            <v>42194105A010043</v>
          </cell>
          <cell r="D1858" t="str">
            <v>液压支架</v>
          </cell>
          <cell r="E1858" t="str">
            <v>2*7625KN</v>
          </cell>
        </row>
        <row r="1858">
          <cell r="G1858" t="str">
            <v>个</v>
          </cell>
          <cell r="H1858">
            <v>1</v>
          </cell>
          <cell r="I1858" t="str">
            <v>双柱掩护液压支架</v>
          </cell>
          <cell r="J1858">
            <v>8</v>
          </cell>
          <cell r="K1858" t="str">
            <v>2002-01-02</v>
          </cell>
          <cell r="L1858">
            <v>927300</v>
          </cell>
          <cell r="M1858">
            <v>558242.94</v>
          </cell>
          <cell r="N1858">
            <v>369057.06</v>
          </cell>
        </row>
        <row r="1859">
          <cell r="C1859" t="str">
            <v>42194105A010051</v>
          </cell>
          <cell r="D1859" t="str">
            <v>液压支架</v>
          </cell>
          <cell r="E1859" t="str">
            <v>2*7625KN</v>
          </cell>
        </row>
        <row r="1859">
          <cell r="G1859" t="str">
            <v>个</v>
          </cell>
          <cell r="H1859">
            <v>1</v>
          </cell>
          <cell r="I1859" t="str">
            <v>双柱掩护液压支架</v>
          </cell>
          <cell r="J1859">
            <v>8</v>
          </cell>
          <cell r="K1859" t="str">
            <v>2002-01-02</v>
          </cell>
          <cell r="L1859">
            <v>927300</v>
          </cell>
          <cell r="M1859">
            <v>558242.94</v>
          </cell>
          <cell r="N1859">
            <v>369057.06</v>
          </cell>
        </row>
        <row r="1860">
          <cell r="C1860" t="str">
            <v>42194105A010054</v>
          </cell>
          <cell r="D1860" t="str">
            <v>液压支架</v>
          </cell>
          <cell r="E1860" t="str">
            <v>2*7625KN</v>
          </cell>
        </row>
        <row r="1860">
          <cell r="G1860" t="str">
            <v>个</v>
          </cell>
          <cell r="H1860">
            <v>1</v>
          </cell>
          <cell r="I1860" t="str">
            <v>双柱掩护液压支架</v>
          </cell>
          <cell r="J1860">
            <v>8</v>
          </cell>
          <cell r="K1860" t="str">
            <v>2002-01-02</v>
          </cell>
          <cell r="L1860">
            <v>927300</v>
          </cell>
          <cell r="M1860">
            <v>558242.94</v>
          </cell>
          <cell r="N1860">
            <v>369057.06</v>
          </cell>
        </row>
        <row r="1861">
          <cell r="C1861" t="str">
            <v>42194105A020007</v>
          </cell>
          <cell r="D1861" t="str">
            <v>液压支架</v>
          </cell>
          <cell r="E1861" t="str">
            <v>2*7625KN</v>
          </cell>
        </row>
        <row r="1861">
          <cell r="G1861" t="str">
            <v>个</v>
          </cell>
          <cell r="H1861">
            <v>1</v>
          </cell>
          <cell r="I1861" t="str">
            <v>双柱掩护液压支架</v>
          </cell>
          <cell r="J1861">
            <v>8</v>
          </cell>
          <cell r="K1861" t="str">
            <v>2002-01-02</v>
          </cell>
          <cell r="L1861">
            <v>927300</v>
          </cell>
          <cell r="M1861">
            <v>558242.94</v>
          </cell>
          <cell r="N1861">
            <v>369057.06</v>
          </cell>
        </row>
        <row r="1862">
          <cell r="C1862" t="str">
            <v>42194105A010093</v>
          </cell>
          <cell r="D1862" t="str">
            <v>中间液压支架</v>
          </cell>
          <cell r="E1862" t="str">
            <v>Y7625-22/43</v>
          </cell>
        </row>
        <row r="1862">
          <cell r="G1862" t="str">
            <v>个</v>
          </cell>
          <cell r="H1862">
            <v>1</v>
          </cell>
          <cell r="I1862" t="str">
            <v>双柱掩护液压支架</v>
          </cell>
          <cell r="J1862">
            <v>8</v>
          </cell>
          <cell r="K1862" t="str">
            <v>2002-01-02</v>
          </cell>
          <cell r="L1862">
            <v>927300</v>
          </cell>
          <cell r="M1862">
            <v>558242.94</v>
          </cell>
          <cell r="N1862">
            <v>369057.06</v>
          </cell>
        </row>
        <row r="1863">
          <cell r="C1863" t="str">
            <v>42194105A010137</v>
          </cell>
          <cell r="D1863" t="str">
            <v>液压支架</v>
          </cell>
          <cell r="E1863" t="str">
            <v>2*7625KN</v>
          </cell>
        </row>
        <row r="1863">
          <cell r="G1863" t="str">
            <v>个</v>
          </cell>
          <cell r="H1863">
            <v>1</v>
          </cell>
          <cell r="I1863" t="str">
            <v>双柱掩护液压支架</v>
          </cell>
          <cell r="J1863">
            <v>8</v>
          </cell>
          <cell r="K1863" t="str">
            <v>2002-01-02</v>
          </cell>
          <cell r="L1863">
            <v>927300</v>
          </cell>
          <cell r="M1863">
            <v>558242.94</v>
          </cell>
          <cell r="N1863">
            <v>369057.06</v>
          </cell>
        </row>
        <row r="1864">
          <cell r="C1864" t="str">
            <v>42194105A010094</v>
          </cell>
          <cell r="D1864" t="str">
            <v>中间液压支架</v>
          </cell>
          <cell r="E1864" t="str">
            <v>Y7625-22/43</v>
          </cell>
        </row>
        <row r="1864">
          <cell r="G1864" t="str">
            <v>个</v>
          </cell>
          <cell r="H1864">
            <v>1</v>
          </cell>
          <cell r="I1864" t="str">
            <v>双柱掩护液压支架</v>
          </cell>
          <cell r="J1864">
            <v>8</v>
          </cell>
          <cell r="K1864" t="str">
            <v>2002-01-02</v>
          </cell>
          <cell r="L1864">
            <v>927300</v>
          </cell>
          <cell r="M1864">
            <v>558242.94</v>
          </cell>
          <cell r="N1864">
            <v>369057.06</v>
          </cell>
        </row>
        <row r="1865">
          <cell r="C1865" t="str">
            <v>42194105A010095</v>
          </cell>
          <cell r="D1865" t="str">
            <v>中间液压支架</v>
          </cell>
          <cell r="E1865" t="str">
            <v>Y7625-22/43</v>
          </cell>
        </row>
        <row r="1865">
          <cell r="G1865" t="str">
            <v>个</v>
          </cell>
          <cell r="H1865">
            <v>1</v>
          </cell>
          <cell r="I1865" t="str">
            <v>双柱掩护液压支架</v>
          </cell>
          <cell r="J1865">
            <v>8</v>
          </cell>
          <cell r="K1865" t="str">
            <v>2002-01-02</v>
          </cell>
          <cell r="L1865">
            <v>927300</v>
          </cell>
          <cell r="M1865">
            <v>558242.94</v>
          </cell>
          <cell r="N1865">
            <v>369057.06</v>
          </cell>
        </row>
        <row r="1866">
          <cell r="C1866" t="str">
            <v>42194105A010096</v>
          </cell>
          <cell r="D1866" t="str">
            <v>中间液压支架</v>
          </cell>
          <cell r="E1866" t="str">
            <v>Y7625-22/43</v>
          </cell>
        </row>
        <row r="1866">
          <cell r="G1866" t="str">
            <v>个</v>
          </cell>
          <cell r="H1866">
            <v>1</v>
          </cell>
          <cell r="I1866" t="str">
            <v>双柱掩护液压支架</v>
          </cell>
          <cell r="J1866">
            <v>8</v>
          </cell>
          <cell r="K1866" t="str">
            <v>2002-01-02</v>
          </cell>
          <cell r="L1866">
            <v>927300</v>
          </cell>
          <cell r="M1866">
            <v>558242.94</v>
          </cell>
          <cell r="N1866">
            <v>369057.06</v>
          </cell>
        </row>
        <row r="1867">
          <cell r="C1867" t="str">
            <v>42194105A010097</v>
          </cell>
          <cell r="D1867" t="str">
            <v>中间液压支架</v>
          </cell>
          <cell r="E1867" t="str">
            <v>Y7625-22/43</v>
          </cell>
        </row>
        <row r="1867">
          <cell r="G1867" t="str">
            <v>个</v>
          </cell>
          <cell r="H1867">
            <v>1</v>
          </cell>
          <cell r="I1867" t="str">
            <v>双柱掩护液压支架</v>
          </cell>
          <cell r="J1867">
            <v>8</v>
          </cell>
          <cell r="K1867" t="str">
            <v>2002-01-02</v>
          </cell>
          <cell r="L1867">
            <v>927300</v>
          </cell>
          <cell r="M1867">
            <v>558242.94</v>
          </cell>
          <cell r="N1867">
            <v>369057.06</v>
          </cell>
        </row>
        <row r="1868">
          <cell r="C1868" t="str">
            <v>42194105A010098</v>
          </cell>
          <cell r="D1868" t="str">
            <v>中间液压支架</v>
          </cell>
          <cell r="E1868" t="str">
            <v>Y7625-22/43</v>
          </cell>
        </row>
        <row r="1868">
          <cell r="G1868" t="str">
            <v>个</v>
          </cell>
          <cell r="H1868">
            <v>1</v>
          </cell>
          <cell r="I1868" t="str">
            <v>双柱掩护液压支架</v>
          </cell>
          <cell r="J1868">
            <v>8</v>
          </cell>
          <cell r="K1868" t="str">
            <v>2002-01-02</v>
          </cell>
          <cell r="L1868">
            <v>927300</v>
          </cell>
          <cell r="M1868">
            <v>558242.94</v>
          </cell>
          <cell r="N1868">
            <v>369057.06</v>
          </cell>
        </row>
        <row r="1869">
          <cell r="C1869" t="str">
            <v>42194105A010099</v>
          </cell>
          <cell r="D1869" t="str">
            <v>中间液压支架</v>
          </cell>
          <cell r="E1869" t="str">
            <v>Y7625-22/43</v>
          </cell>
        </row>
        <row r="1869">
          <cell r="G1869" t="str">
            <v>个</v>
          </cell>
          <cell r="H1869">
            <v>1</v>
          </cell>
          <cell r="I1869" t="str">
            <v>双柱掩护液压支架</v>
          </cell>
          <cell r="J1869">
            <v>8</v>
          </cell>
          <cell r="K1869" t="str">
            <v>2002-01-02</v>
          </cell>
          <cell r="L1869">
            <v>927300</v>
          </cell>
          <cell r="M1869">
            <v>558242.94</v>
          </cell>
          <cell r="N1869">
            <v>369057.06</v>
          </cell>
        </row>
        <row r="1870">
          <cell r="C1870" t="str">
            <v>42194105A010138</v>
          </cell>
          <cell r="D1870" t="str">
            <v>液压支架</v>
          </cell>
          <cell r="E1870" t="str">
            <v>2*7625KN</v>
          </cell>
        </row>
        <row r="1870">
          <cell r="G1870" t="str">
            <v>个</v>
          </cell>
          <cell r="H1870">
            <v>1</v>
          </cell>
          <cell r="I1870" t="str">
            <v>双柱掩护液压支架</v>
          </cell>
          <cell r="J1870">
            <v>8</v>
          </cell>
          <cell r="K1870" t="str">
            <v>2002-01-02</v>
          </cell>
          <cell r="L1870">
            <v>927300</v>
          </cell>
          <cell r="M1870">
            <v>558242.94</v>
          </cell>
          <cell r="N1870">
            <v>369057.06</v>
          </cell>
        </row>
        <row r="1871">
          <cell r="C1871" t="str">
            <v>42194105A010100</v>
          </cell>
          <cell r="D1871" t="str">
            <v>中间液压支架</v>
          </cell>
          <cell r="E1871" t="str">
            <v>Y7625-22/43</v>
          </cell>
        </row>
        <row r="1871">
          <cell r="G1871" t="str">
            <v>个</v>
          </cell>
          <cell r="H1871">
            <v>1</v>
          </cell>
          <cell r="I1871" t="str">
            <v>双柱掩护液压支架</v>
          </cell>
          <cell r="J1871">
            <v>8</v>
          </cell>
          <cell r="K1871" t="str">
            <v>2002-01-02</v>
          </cell>
          <cell r="L1871">
            <v>927300</v>
          </cell>
          <cell r="M1871">
            <v>558242.94</v>
          </cell>
          <cell r="N1871">
            <v>369057.06</v>
          </cell>
        </row>
        <row r="1872">
          <cell r="C1872" t="str">
            <v>42194105A010139</v>
          </cell>
          <cell r="D1872" t="str">
            <v>液压支架</v>
          </cell>
          <cell r="E1872" t="str">
            <v>2*7625KN</v>
          </cell>
        </row>
        <row r="1872">
          <cell r="G1872" t="str">
            <v>个</v>
          </cell>
          <cell r="H1872">
            <v>1</v>
          </cell>
          <cell r="I1872" t="str">
            <v>双柱掩护液压支架</v>
          </cell>
          <cell r="J1872">
            <v>8</v>
          </cell>
          <cell r="K1872" t="str">
            <v>2002-01-02</v>
          </cell>
          <cell r="L1872">
            <v>1881200</v>
          </cell>
          <cell r="M1872">
            <v>1222949.85</v>
          </cell>
          <cell r="N1872">
            <v>658250.15</v>
          </cell>
        </row>
        <row r="1873">
          <cell r="C1873" t="str">
            <v>42194105A010101</v>
          </cell>
          <cell r="D1873" t="str">
            <v>中间液压支架</v>
          </cell>
          <cell r="E1873" t="str">
            <v>Y7625-22/43</v>
          </cell>
        </row>
        <row r="1873">
          <cell r="G1873" t="str">
            <v>个</v>
          </cell>
          <cell r="H1873">
            <v>1</v>
          </cell>
          <cell r="I1873" t="str">
            <v>双柱掩护液压支架</v>
          </cell>
          <cell r="J1873">
            <v>8</v>
          </cell>
          <cell r="K1873" t="str">
            <v>2002-01-02</v>
          </cell>
          <cell r="L1873">
            <v>927300</v>
          </cell>
          <cell r="M1873">
            <v>558242.94</v>
          </cell>
          <cell r="N1873">
            <v>369057.06</v>
          </cell>
        </row>
        <row r="1874">
          <cell r="C1874" t="str">
            <v>42194105A010140</v>
          </cell>
          <cell r="D1874" t="str">
            <v>液压支架</v>
          </cell>
          <cell r="E1874" t="str">
            <v>2*7625KN</v>
          </cell>
        </row>
        <row r="1874">
          <cell r="G1874" t="str">
            <v>个</v>
          </cell>
          <cell r="H1874">
            <v>1</v>
          </cell>
          <cell r="I1874" t="str">
            <v>双柱掩护液压支架</v>
          </cell>
          <cell r="J1874">
            <v>8</v>
          </cell>
          <cell r="K1874" t="str">
            <v>2002-01-02</v>
          </cell>
          <cell r="L1874">
            <v>1881200</v>
          </cell>
          <cell r="M1874">
            <v>1222949.85</v>
          </cell>
          <cell r="N1874">
            <v>658250.15</v>
          </cell>
        </row>
        <row r="1875">
          <cell r="C1875" t="str">
            <v>42194105A010104</v>
          </cell>
          <cell r="D1875" t="str">
            <v>中间液压支架</v>
          </cell>
          <cell r="E1875" t="str">
            <v>Y7625-22/43</v>
          </cell>
        </row>
        <row r="1875">
          <cell r="G1875" t="str">
            <v>个</v>
          </cell>
          <cell r="H1875">
            <v>1</v>
          </cell>
          <cell r="I1875" t="str">
            <v>双柱掩护液压支架</v>
          </cell>
          <cell r="J1875">
            <v>8</v>
          </cell>
          <cell r="K1875" t="str">
            <v>2002-01-02</v>
          </cell>
          <cell r="L1875">
            <v>927300</v>
          </cell>
          <cell r="M1875">
            <v>558242.94</v>
          </cell>
          <cell r="N1875">
            <v>369057.06</v>
          </cell>
        </row>
        <row r="1876">
          <cell r="C1876" t="str">
            <v>42194105A010141</v>
          </cell>
          <cell r="D1876" t="str">
            <v>液压支架</v>
          </cell>
          <cell r="E1876" t="str">
            <v>2*7625KN</v>
          </cell>
        </row>
        <row r="1876">
          <cell r="G1876" t="str">
            <v>个</v>
          </cell>
          <cell r="H1876">
            <v>1</v>
          </cell>
          <cell r="I1876" t="str">
            <v>双柱掩护液压支架</v>
          </cell>
          <cell r="J1876">
            <v>8</v>
          </cell>
          <cell r="K1876" t="str">
            <v>2002-01-02</v>
          </cell>
          <cell r="L1876">
            <v>927300</v>
          </cell>
          <cell r="M1876">
            <v>558242.94</v>
          </cell>
          <cell r="N1876">
            <v>369057.06</v>
          </cell>
        </row>
        <row r="1877">
          <cell r="C1877" t="str">
            <v>42194105A010103</v>
          </cell>
          <cell r="D1877" t="str">
            <v>中间液压支架</v>
          </cell>
          <cell r="E1877" t="str">
            <v>Y7625-22/43</v>
          </cell>
        </row>
        <row r="1877">
          <cell r="G1877" t="str">
            <v>个</v>
          </cell>
          <cell r="H1877">
            <v>1</v>
          </cell>
          <cell r="I1877" t="str">
            <v>双柱掩护液压支架</v>
          </cell>
          <cell r="J1877">
            <v>8</v>
          </cell>
          <cell r="K1877" t="str">
            <v>2002-01-02</v>
          </cell>
          <cell r="L1877">
            <v>927300</v>
          </cell>
          <cell r="M1877">
            <v>558242.94</v>
          </cell>
          <cell r="N1877">
            <v>369057.06</v>
          </cell>
        </row>
        <row r="1878">
          <cell r="C1878" t="str">
            <v>42194105A010142</v>
          </cell>
          <cell r="D1878" t="str">
            <v>液压支架</v>
          </cell>
          <cell r="E1878" t="str">
            <v>2*7625KN</v>
          </cell>
        </row>
        <row r="1878">
          <cell r="G1878" t="str">
            <v>个</v>
          </cell>
          <cell r="H1878">
            <v>1</v>
          </cell>
          <cell r="I1878" t="str">
            <v>双柱掩护液压支架</v>
          </cell>
          <cell r="J1878">
            <v>8</v>
          </cell>
          <cell r="K1878" t="str">
            <v>2002-01-02</v>
          </cell>
          <cell r="L1878">
            <v>927300</v>
          </cell>
          <cell r="M1878">
            <v>558242.94</v>
          </cell>
          <cell r="N1878">
            <v>369057.06</v>
          </cell>
        </row>
        <row r="1879">
          <cell r="C1879" t="str">
            <v>42194105A010143</v>
          </cell>
          <cell r="D1879" t="str">
            <v>液压支架</v>
          </cell>
          <cell r="E1879" t="str">
            <v>2*7625KN</v>
          </cell>
        </row>
        <row r="1879">
          <cell r="G1879" t="str">
            <v>个</v>
          </cell>
          <cell r="H1879">
            <v>1</v>
          </cell>
          <cell r="I1879" t="str">
            <v>双柱掩护液压支架</v>
          </cell>
          <cell r="J1879">
            <v>8</v>
          </cell>
          <cell r="K1879" t="str">
            <v>2002-01-02</v>
          </cell>
          <cell r="L1879">
            <v>927300</v>
          </cell>
          <cell r="M1879">
            <v>558242.94</v>
          </cell>
          <cell r="N1879">
            <v>369057.06</v>
          </cell>
        </row>
        <row r="1880">
          <cell r="C1880" t="str">
            <v>42194105A010102</v>
          </cell>
          <cell r="D1880" t="str">
            <v>中间液压支架</v>
          </cell>
          <cell r="E1880" t="str">
            <v>Y7625-22/43</v>
          </cell>
        </row>
        <row r="1880">
          <cell r="G1880" t="str">
            <v>个</v>
          </cell>
          <cell r="H1880">
            <v>1</v>
          </cell>
          <cell r="I1880" t="str">
            <v>双柱掩护液压支架</v>
          </cell>
          <cell r="J1880">
            <v>8</v>
          </cell>
          <cell r="K1880" t="str">
            <v>2002-01-02</v>
          </cell>
          <cell r="L1880">
            <v>927300</v>
          </cell>
          <cell r="M1880">
            <v>558242.94</v>
          </cell>
          <cell r="N1880">
            <v>369057.06</v>
          </cell>
        </row>
        <row r="1881">
          <cell r="C1881" t="str">
            <v>42194105A010152</v>
          </cell>
          <cell r="D1881" t="str">
            <v>液压支架</v>
          </cell>
          <cell r="E1881" t="str">
            <v>2*7625KN</v>
          </cell>
        </row>
        <row r="1881">
          <cell r="G1881" t="str">
            <v>个</v>
          </cell>
          <cell r="H1881">
            <v>1</v>
          </cell>
          <cell r="I1881" t="str">
            <v>双柱掩护液压支架</v>
          </cell>
          <cell r="J1881">
            <v>8</v>
          </cell>
          <cell r="K1881" t="str">
            <v>2002-01-02</v>
          </cell>
          <cell r="L1881">
            <v>927300</v>
          </cell>
          <cell r="M1881">
            <v>558242.94</v>
          </cell>
          <cell r="N1881">
            <v>369057.06</v>
          </cell>
        </row>
        <row r="1882">
          <cell r="C1882" t="str">
            <v>42194105A010153</v>
          </cell>
          <cell r="D1882" t="str">
            <v>液压支架</v>
          </cell>
          <cell r="E1882" t="str">
            <v>2*7625KN</v>
          </cell>
        </row>
        <row r="1882">
          <cell r="G1882" t="str">
            <v>个</v>
          </cell>
          <cell r="H1882">
            <v>1</v>
          </cell>
          <cell r="I1882" t="str">
            <v>双柱掩护液压支架</v>
          </cell>
          <cell r="J1882">
            <v>8</v>
          </cell>
          <cell r="K1882" t="str">
            <v>2002-01-02</v>
          </cell>
          <cell r="L1882">
            <v>927300</v>
          </cell>
          <cell r="M1882">
            <v>558242.94</v>
          </cell>
          <cell r="N1882">
            <v>369057.06</v>
          </cell>
        </row>
        <row r="1883">
          <cell r="C1883" t="str">
            <v>42194105A010154</v>
          </cell>
          <cell r="D1883" t="str">
            <v>液压支架</v>
          </cell>
          <cell r="E1883" t="str">
            <v>2*7625KN</v>
          </cell>
        </row>
        <row r="1883">
          <cell r="G1883" t="str">
            <v>个</v>
          </cell>
          <cell r="H1883">
            <v>1</v>
          </cell>
          <cell r="I1883" t="str">
            <v>双柱掩护液压支架</v>
          </cell>
          <cell r="J1883">
            <v>8</v>
          </cell>
          <cell r="K1883" t="str">
            <v>2002-01-02</v>
          </cell>
          <cell r="L1883">
            <v>927300</v>
          </cell>
          <cell r="M1883">
            <v>558242.94</v>
          </cell>
          <cell r="N1883">
            <v>369057.06</v>
          </cell>
        </row>
        <row r="1884">
          <cell r="C1884" t="str">
            <v>42194105A010155</v>
          </cell>
          <cell r="D1884" t="str">
            <v>液压支架</v>
          </cell>
          <cell r="E1884" t="str">
            <v>2*7625KN</v>
          </cell>
        </row>
        <row r="1884">
          <cell r="G1884" t="str">
            <v>个</v>
          </cell>
          <cell r="H1884">
            <v>1</v>
          </cell>
          <cell r="I1884" t="str">
            <v>双柱掩护液压支架</v>
          </cell>
          <cell r="J1884">
            <v>8</v>
          </cell>
          <cell r="K1884" t="str">
            <v>2002-01-02</v>
          </cell>
          <cell r="L1884">
            <v>927300</v>
          </cell>
          <cell r="M1884">
            <v>558242.94</v>
          </cell>
          <cell r="N1884">
            <v>369057.06</v>
          </cell>
        </row>
        <row r="1885">
          <cell r="C1885" t="str">
            <v>42194105A010105</v>
          </cell>
          <cell r="D1885" t="str">
            <v>中间液压支架</v>
          </cell>
          <cell r="E1885" t="str">
            <v>Y7625-22/43</v>
          </cell>
        </row>
        <row r="1885">
          <cell r="G1885" t="str">
            <v>个</v>
          </cell>
          <cell r="H1885">
            <v>1</v>
          </cell>
          <cell r="I1885" t="str">
            <v>双柱掩护液压支架</v>
          </cell>
          <cell r="J1885">
            <v>8</v>
          </cell>
          <cell r="K1885" t="str">
            <v>2002-01-02</v>
          </cell>
          <cell r="L1885">
            <v>927300</v>
          </cell>
          <cell r="M1885">
            <v>558242.94</v>
          </cell>
          <cell r="N1885">
            <v>369057.06</v>
          </cell>
        </row>
        <row r="1886">
          <cell r="C1886" t="str">
            <v>42194105A010106</v>
          </cell>
          <cell r="D1886" t="str">
            <v>中间液压支架</v>
          </cell>
          <cell r="E1886" t="str">
            <v>Y7625-22/43</v>
          </cell>
        </row>
        <row r="1886">
          <cell r="G1886" t="str">
            <v>个</v>
          </cell>
          <cell r="H1886">
            <v>1</v>
          </cell>
          <cell r="I1886" t="str">
            <v>双柱掩护液压支架</v>
          </cell>
          <cell r="J1886">
            <v>8</v>
          </cell>
          <cell r="K1886" t="str">
            <v>2002-01-02</v>
          </cell>
          <cell r="L1886">
            <v>927300</v>
          </cell>
          <cell r="M1886">
            <v>558242.94</v>
          </cell>
          <cell r="N1886">
            <v>369057.06</v>
          </cell>
        </row>
        <row r="1887">
          <cell r="C1887" t="str">
            <v>42194105A010107</v>
          </cell>
          <cell r="D1887" t="str">
            <v>中间液压支架</v>
          </cell>
          <cell r="E1887" t="str">
            <v>Y7625-22/43</v>
          </cell>
        </row>
        <row r="1887">
          <cell r="G1887" t="str">
            <v>个</v>
          </cell>
          <cell r="H1887">
            <v>1</v>
          </cell>
          <cell r="I1887" t="str">
            <v>双柱掩护液压支架</v>
          </cell>
          <cell r="J1887">
            <v>8</v>
          </cell>
          <cell r="K1887" t="str">
            <v>2002-01-02</v>
          </cell>
          <cell r="L1887">
            <v>927300</v>
          </cell>
          <cell r="M1887">
            <v>558242.94</v>
          </cell>
          <cell r="N1887">
            <v>369057.06</v>
          </cell>
        </row>
        <row r="1888">
          <cell r="C1888" t="str">
            <v>42194105A010108</v>
          </cell>
          <cell r="D1888" t="str">
            <v>中间液压支架</v>
          </cell>
          <cell r="E1888" t="str">
            <v>Y7625-22/43</v>
          </cell>
        </row>
        <row r="1888">
          <cell r="G1888" t="str">
            <v>个</v>
          </cell>
          <cell r="H1888">
            <v>1</v>
          </cell>
          <cell r="I1888" t="str">
            <v>双柱掩护液压支架</v>
          </cell>
          <cell r="J1888">
            <v>8</v>
          </cell>
          <cell r="K1888" t="str">
            <v>2002-01-02</v>
          </cell>
          <cell r="L1888">
            <v>927300</v>
          </cell>
          <cell r="M1888">
            <v>558242.94</v>
          </cell>
          <cell r="N1888">
            <v>369057.06</v>
          </cell>
        </row>
        <row r="1889">
          <cell r="C1889" t="str">
            <v>42194105A010109</v>
          </cell>
          <cell r="D1889" t="str">
            <v>中间液压支架</v>
          </cell>
          <cell r="E1889" t="str">
            <v>Y7625-22/43</v>
          </cell>
        </row>
        <row r="1889">
          <cell r="G1889" t="str">
            <v>个</v>
          </cell>
          <cell r="H1889">
            <v>1</v>
          </cell>
          <cell r="I1889" t="str">
            <v>双柱掩护液压支架</v>
          </cell>
          <cell r="J1889">
            <v>8</v>
          </cell>
          <cell r="K1889" t="str">
            <v>2002-01-02</v>
          </cell>
          <cell r="L1889">
            <v>927300</v>
          </cell>
          <cell r="M1889">
            <v>558242.94</v>
          </cell>
          <cell r="N1889">
            <v>369057.06</v>
          </cell>
        </row>
        <row r="1890">
          <cell r="C1890" t="str">
            <v>42194105A010110</v>
          </cell>
          <cell r="D1890" t="str">
            <v>中间液压支架</v>
          </cell>
          <cell r="E1890" t="str">
            <v>Y7625-22/43</v>
          </cell>
        </row>
        <row r="1890">
          <cell r="G1890" t="str">
            <v>个</v>
          </cell>
          <cell r="H1890">
            <v>1</v>
          </cell>
          <cell r="I1890" t="str">
            <v>双柱掩护液压支架</v>
          </cell>
          <cell r="J1890">
            <v>8</v>
          </cell>
          <cell r="K1890" t="str">
            <v>2002-01-02</v>
          </cell>
          <cell r="L1890">
            <v>927300</v>
          </cell>
          <cell r="M1890">
            <v>558242.94</v>
          </cell>
          <cell r="N1890">
            <v>369057.06</v>
          </cell>
        </row>
        <row r="1891">
          <cell r="C1891" t="str">
            <v>42194105A010156</v>
          </cell>
          <cell r="D1891" t="str">
            <v>液压支架</v>
          </cell>
          <cell r="E1891" t="str">
            <v>2*7625KN</v>
          </cell>
        </row>
        <row r="1891">
          <cell r="G1891" t="str">
            <v>个</v>
          </cell>
          <cell r="H1891">
            <v>1</v>
          </cell>
          <cell r="I1891" t="str">
            <v>双柱掩护液压支架</v>
          </cell>
          <cell r="J1891">
            <v>8</v>
          </cell>
          <cell r="K1891" t="str">
            <v>2002-01-02</v>
          </cell>
          <cell r="L1891">
            <v>927300</v>
          </cell>
          <cell r="M1891">
            <v>558242.94</v>
          </cell>
          <cell r="N1891">
            <v>369057.06</v>
          </cell>
        </row>
        <row r="1892">
          <cell r="C1892" t="str">
            <v>42194105A010157</v>
          </cell>
          <cell r="D1892" t="str">
            <v>液压支架</v>
          </cell>
          <cell r="E1892" t="str">
            <v>2*7625KN</v>
          </cell>
        </row>
        <row r="1892">
          <cell r="G1892" t="str">
            <v>个</v>
          </cell>
          <cell r="H1892">
            <v>1</v>
          </cell>
          <cell r="I1892" t="str">
            <v>双柱掩护液压支架</v>
          </cell>
          <cell r="J1892">
            <v>8</v>
          </cell>
          <cell r="K1892" t="str">
            <v>2002-01-02</v>
          </cell>
          <cell r="L1892">
            <v>927300</v>
          </cell>
          <cell r="M1892">
            <v>558242.94</v>
          </cell>
          <cell r="N1892">
            <v>369057.06</v>
          </cell>
        </row>
        <row r="1893">
          <cell r="C1893" t="str">
            <v>42194105A010111</v>
          </cell>
          <cell r="D1893" t="str">
            <v>中间液压支架</v>
          </cell>
          <cell r="E1893" t="str">
            <v>Y7625-22/43</v>
          </cell>
        </row>
        <row r="1893">
          <cell r="G1893" t="str">
            <v>个</v>
          </cell>
          <cell r="H1893">
            <v>1</v>
          </cell>
          <cell r="I1893" t="str">
            <v>双柱掩护液压支架</v>
          </cell>
          <cell r="J1893">
            <v>8</v>
          </cell>
          <cell r="K1893" t="str">
            <v>2002-01-02</v>
          </cell>
          <cell r="L1893">
            <v>927300</v>
          </cell>
          <cell r="M1893">
            <v>558242.94</v>
          </cell>
          <cell r="N1893">
            <v>369057.06</v>
          </cell>
        </row>
        <row r="1894">
          <cell r="C1894" t="str">
            <v>42194105A010158</v>
          </cell>
          <cell r="D1894" t="str">
            <v>液压支架</v>
          </cell>
          <cell r="E1894" t="str">
            <v>2*7625KN</v>
          </cell>
        </row>
        <row r="1894">
          <cell r="G1894" t="str">
            <v>个</v>
          </cell>
          <cell r="H1894">
            <v>1</v>
          </cell>
          <cell r="I1894" t="str">
            <v>双柱掩护液压支架</v>
          </cell>
          <cell r="J1894">
            <v>8</v>
          </cell>
          <cell r="K1894" t="str">
            <v>2002-01-02</v>
          </cell>
          <cell r="L1894">
            <v>927300</v>
          </cell>
          <cell r="M1894">
            <v>558242.94</v>
          </cell>
          <cell r="N1894">
            <v>369057.06</v>
          </cell>
        </row>
        <row r="1895">
          <cell r="C1895" t="str">
            <v>42194105A010159</v>
          </cell>
          <cell r="D1895" t="str">
            <v>液压支架</v>
          </cell>
          <cell r="E1895" t="str">
            <v>2*7625KN</v>
          </cell>
        </row>
        <row r="1895">
          <cell r="G1895" t="str">
            <v>个</v>
          </cell>
          <cell r="H1895">
            <v>1</v>
          </cell>
          <cell r="I1895" t="str">
            <v>双柱掩护液压支架</v>
          </cell>
          <cell r="J1895">
            <v>8</v>
          </cell>
          <cell r="K1895" t="str">
            <v>2002-01-02</v>
          </cell>
          <cell r="L1895">
            <v>927300</v>
          </cell>
          <cell r="M1895">
            <v>558242.94</v>
          </cell>
          <cell r="N1895">
            <v>369057.06</v>
          </cell>
        </row>
        <row r="1896">
          <cell r="C1896" t="str">
            <v>42194105A010160</v>
          </cell>
          <cell r="D1896" t="str">
            <v>液压支架</v>
          </cell>
          <cell r="E1896" t="str">
            <v>2*7625KN</v>
          </cell>
        </row>
        <row r="1896">
          <cell r="G1896" t="str">
            <v>个</v>
          </cell>
          <cell r="H1896">
            <v>1</v>
          </cell>
          <cell r="I1896" t="str">
            <v>双柱掩护液压支架</v>
          </cell>
          <cell r="J1896">
            <v>8</v>
          </cell>
          <cell r="K1896" t="str">
            <v>2002-01-02</v>
          </cell>
          <cell r="L1896">
            <v>927300</v>
          </cell>
          <cell r="M1896">
            <v>558242.94</v>
          </cell>
          <cell r="N1896">
            <v>369057.06</v>
          </cell>
        </row>
        <row r="1897">
          <cell r="C1897" t="str">
            <v>42194105A010161</v>
          </cell>
          <cell r="D1897" t="str">
            <v>液压支架</v>
          </cell>
          <cell r="E1897" t="str">
            <v>2*7625KN</v>
          </cell>
        </row>
        <row r="1897">
          <cell r="G1897" t="str">
            <v>个</v>
          </cell>
          <cell r="H1897">
            <v>1</v>
          </cell>
          <cell r="I1897" t="str">
            <v>双柱掩护液压支架</v>
          </cell>
          <cell r="J1897">
            <v>8</v>
          </cell>
          <cell r="K1897" t="str">
            <v>2002-01-02</v>
          </cell>
          <cell r="L1897">
            <v>927300</v>
          </cell>
          <cell r="M1897">
            <v>558242.94</v>
          </cell>
          <cell r="N1897">
            <v>369057.06</v>
          </cell>
        </row>
        <row r="1898">
          <cell r="C1898" t="str">
            <v>42194105A010162</v>
          </cell>
          <cell r="D1898" t="str">
            <v>液压支架</v>
          </cell>
          <cell r="E1898" t="str">
            <v>2*7625KN</v>
          </cell>
        </row>
        <row r="1898">
          <cell r="G1898" t="str">
            <v>个</v>
          </cell>
          <cell r="H1898">
            <v>1</v>
          </cell>
          <cell r="I1898" t="str">
            <v>双柱掩护液压支架</v>
          </cell>
          <cell r="J1898">
            <v>8</v>
          </cell>
          <cell r="K1898" t="str">
            <v>2002-01-02</v>
          </cell>
          <cell r="L1898">
            <v>927300</v>
          </cell>
          <cell r="M1898">
            <v>558242.94</v>
          </cell>
          <cell r="N1898">
            <v>369057.06</v>
          </cell>
        </row>
        <row r="1899">
          <cell r="C1899" t="str">
            <v>42194105A010163</v>
          </cell>
          <cell r="D1899" t="str">
            <v>液压支架</v>
          </cell>
          <cell r="E1899" t="str">
            <v>2*7625KN</v>
          </cell>
        </row>
        <row r="1899">
          <cell r="G1899" t="str">
            <v>个</v>
          </cell>
          <cell r="H1899">
            <v>1</v>
          </cell>
          <cell r="I1899" t="str">
            <v>双柱掩护液压支架</v>
          </cell>
          <cell r="J1899">
            <v>8</v>
          </cell>
          <cell r="K1899" t="str">
            <v>2002-01-02</v>
          </cell>
          <cell r="L1899">
            <v>927300</v>
          </cell>
          <cell r="M1899">
            <v>558242.94</v>
          </cell>
          <cell r="N1899">
            <v>369057.06</v>
          </cell>
        </row>
        <row r="1900">
          <cell r="C1900" t="str">
            <v>42194105A010112</v>
          </cell>
          <cell r="D1900" t="str">
            <v>中间液压支架</v>
          </cell>
          <cell r="E1900" t="str">
            <v>Y7625-22/43</v>
          </cell>
        </row>
        <row r="1900">
          <cell r="G1900" t="str">
            <v>个</v>
          </cell>
          <cell r="H1900">
            <v>1</v>
          </cell>
          <cell r="I1900" t="str">
            <v>双柱掩护液压支架</v>
          </cell>
          <cell r="J1900">
            <v>8</v>
          </cell>
          <cell r="K1900" t="str">
            <v>2002-01-02</v>
          </cell>
          <cell r="L1900">
            <v>927300</v>
          </cell>
          <cell r="M1900">
            <v>558242.94</v>
          </cell>
          <cell r="N1900">
            <v>369057.06</v>
          </cell>
        </row>
        <row r="1901">
          <cell r="C1901" t="str">
            <v>42194105A010164</v>
          </cell>
          <cell r="D1901" t="str">
            <v>液压支架</v>
          </cell>
          <cell r="E1901" t="str">
            <v>2*7625KN</v>
          </cell>
        </row>
        <row r="1901">
          <cell r="G1901" t="str">
            <v>个</v>
          </cell>
          <cell r="H1901">
            <v>1</v>
          </cell>
          <cell r="I1901" t="str">
            <v>双柱掩护液压支架</v>
          </cell>
          <cell r="J1901">
            <v>8</v>
          </cell>
          <cell r="K1901" t="str">
            <v>2002-01-02</v>
          </cell>
          <cell r="L1901">
            <v>927300</v>
          </cell>
          <cell r="M1901">
            <v>558242.94</v>
          </cell>
          <cell r="N1901">
            <v>369057.06</v>
          </cell>
        </row>
        <row r="1902">
          <cell r="C1902" t="str">
            <v>42194105A010113</v>
          </cell>
          <cell r="D1902" t="str">
            <v>中间液压支架</v>
          </cell>
          <cell r="E1902" t="str">
            <v>Y7625-22/43</v>
          </cell>
        </row>
        <row r="1902">
          <cell r="G1902" t="str">
            <v>个</v>
          </cell>
          <cell r="H1902">
            <v>1</v>
          </cell>
          <cell r="I1902" t="str">
            <v>双柱掩护液压支架</v>
          </cell>
          <cell r="J1902">
            <v>8</v>
          </cell>
          <cell r="K1902" t="str">
            <v>2002-01-02</v>
          </cell>
          <cell r="L1902">
            <v>927300</v>
          </cell>
          <cell r="M1902">
            <v>558242.94</v>
          </cell>
          <cell r="N1902">
            <v>369057.06</v>
          </cell>
        </row>
        <row r="1903">
          <cell r="C1903" t="str">
            <v>42194105A010165</v>
          </cell>
          <cell r="D1903" t="str">
            <v>液压支架</v>
          </cell>
          <cell r="E1903" t="str">
            <v>2*7625KN</v>
          </cell>
        </row>
        <row r="1903">
          <cell r="G1903" t="str">
            <v>个</v>
          </cell>
          <cell r="H1903">
            <v>1</v>
          </cell>
          <cell r="I1903" t="str">
            <v>双柱掩护液压支架</v>
          </cell>
          <cell r="J1903">
            <v>8</v>
          </cell>
          <cell r="K1903" t="str">
            <v>2002-01-02</v>
          </cell>
          <cell r="L1903">
            <v>927300</v>
          </cell>
          <cell r="M1903">
            <v>558242.94</v>
          </cell>
          <cell r="N1903">
            <v>369057.06</v>
          </cell>
        </row>
        <row r="1904">
          <cell r="C1904" t="str">
            <v>42194105A010114</v>
          </cell>
          <cell r="D1904" t="str">
            <v>中间液压支架</v>
          </cell>
          <cell r="E1904" t="str">
            <v>Y7625-22/43</v>
          </cell>
        </row>
        <row r="1904">
          <cell r="G1904" t="str">
            <v>个</v>
          </cell>
          <cell r="H1904">
            <v>1</v>
          </cell>
          <cell r="I1904" t="str">
            <v>双柱掩护液压支架</v>
          </cell>
          <cell r="J1904">
            <v>8</v>
          </cell>
          <cell r="K1904" t="str">
            <v>2002-01-02</v>
          </cell>
          <cell r="L1904">
            <v>927300</v>
          </cell>
          <cell r="M1904">
            <v>558242.94</v>
          </cell>
          <cell r="N1904">
            <v>369057.06</v>
          </cell>
        </row>
        <row r="1905">
          <cell r="C1905" t="str">
            <v>42194105A010166</v>
          </cell>
          <cell r="D1905" t="str">
            <v>液压支架</v>
          </cell>
          <cell r="E1905" t="str">
            <v>2*7625KN</v>
          </cell>
        </row>
        <row r="1905">
          <cell r="G1905" t="str">
            <v>个</v>
          </cell>
          <cell r="H1905">
            <v>1</v>
          </cell>
          <cell r="I1905" t="str">
            <v>双柱掩护液压支架</v>
          </cell>
          <cell r="J1905">
            <v>8</v>
          </cell>
          <cell r="K1905" t="str">
            <v>2002-01-02</v>
          </cell>
          <cell r="L1905">
            <v>927300</v>
          </cell>
          <cell r="M1905">
            <v>558242.94</v>
          </cell>
          <cell r="N1905">
            <v>369057.06</v>
          </cell>
        </row>
        <row r="1906">
          <cell r="C1906" t="str">
            <v>42194105A010115</v>
          </cell>
          <cell r="D1906" t="str">
            <v>中间液压支架</v>
          </cell>
          <cell r="E1906" t="str">
            <v>Y7625-22/43</v>
          </cell>
        </row>
        <row r="1906">
          <cell r="G1906" t="str">
            <v>个</v>
          </cell>
          <cell r="H1906">
            <v>1</v>
          </cell>
          <cell r="I1906" t="str">
            <v>双柱掩护液压支架</v>
          </cell>
          <cell r="J1906">
            <v>8</v>
          </cell>
          <cell r="K1906" t="str">
            <v>2002-01-02</v>
          </cell>
          <cell r="L1906">
            <v>927300</v>
          </cell>
          <cell r="M1906">
            <v>558242.94</v>
          </cell>
          <cell r="N1906">
            <v>369057.06</v>
          </cell>
        </row>
        <row r="1907">
          <cell r="C1907" t="str">
            <v>42194105A010167</v>
          </cell>
          <cell r="D1907" t="str">
            <v>液压支架</v>
          </cell>
          <cell r="E1907" t="str">
            <v>2*7625KN</v>
          </cell>
        </row>
        <row r="1907">
          <cell r="G1907" t="str">
            <v>个</v>
          </cell>
          <cell r="H1907">
            <v>1</v>
          </cell>
          <cell r="I1907" t="str">
            <v>双柱掩护液压支架</v>
          </cell>
          <cell r="J1907">
            <v>8</v>
          </cell>
          <cell r="K1907" t="str">
            <v>2002-01-02</v>
          </cell>
          <cell r="L1907">
            <v>927300</v>
          </cell>
          <cell r="M1907">
            <v>558242.94</v>
          </cell>
          <cell r="N1907">
            <v>369057.06</v>
          </cell>
        </row>
        <row r="1908">
          <cell r="C1908" t="str">
            <v>42194105A010168</v>
          </cell>
          <cell r="D1908" t="str">
            <v>液压支架</v>
          </cell>
          <cell r="E1908" t="str">
            <v>2*7625KN</v>
          </cell>
        </row>
        <row r="1908">
          <cell r="G1908" t="str">
            <v>个</v>
          </cell>
          <cell r="H1908">
            <v>1</v>
          </cell>
          <cell r="I1908" t="str">
            <v>双柱掩护液压支架</v>
          </cell>
          <cell r="J1908">
            <v>8</v>
          </cell>
          <cell r="K1908" t="str">
            <v>2002-01-02</v>
          </cell>
          <cell r="L1908">
            <v>927300</v>
          </cell>
          <cell r="M1908">
            <v>558242.94</v>
          </cell>
          <cell r="N1908">
            <v>369057.06</v>
          </cell>
        </row>
        <row r="1909">
          <cell r="C1909" t="str">
            <v>42194105A010116</v>
          </cell>
          <cell r="D1909" t="str">
            <v>中间液压支架</v>
          </cell>
          <cell r="E1909" t="str">
            <v>Y7625-22/43</v>
          </cell>
        </row>
        <row r="1909">
          <cell r="G1909" t="str">
            <v>个</v>
          </cell>
          <cell r="H1909">
            <v>1</v>
          </cell>
          <cell r="I1909" t="str">
            <v>双柱掩护液压支架</v>
          </cell>
          <cell r="J1909">
            <v>8</v>
          </cell>
          <cell r="K1909" t="str">
            <v>2002-01-02</v>
          </cell>
          <cell r="L1909">
            <v>927300</v>
          </cell>
          <cell r="M1909">
            <v>558242.94</v>
          </cell>
          <cell r="N1909">
            <v>369057.06</v>
          </cell>
        </row>
        <row r="1910">
          <cell r="C1910" t="str">
            <v>42194105A010169</v>
          </cell>
          <cell r="D1910" t="str">
            <v>液压支架</v>
          </cell>
          <cell r="E1910" t="str">
            <v>2*7625KN</v>
          </cell>
        </row>
        <row r="1910">
          <cell r="G1910" t="str">
            <v>个</v>
          </cell>
          <cell r="H1910">
            <v>1</v>
          </cell>
          <cell r="I1910" t="str">
            <v>双柱掩护液压支架</v>
          </cell>
          <cell r="J1910">
            <v>8</v>
          </cell>
          <cell r="K1910" t="str">
            <v>2002-01-02</v>
          </cell>
          <cell r="L1910">
            <v>927300</v>
          </cell>
          <cell r="M1910">
            <v>558242.94</v>
          </cell>
          <cell r="N1910">
            <v>369057.06</v>
          </cell>
        </row>
        <row r="1911">
          <cell r="C1911" t="str">
            <v>42194105A010170</v>
          </cell>
          <cell r="D1911" t="str">
            <v>液压支架</v>
          </cell>
          <cell r="E1911" t="str">
            <v>2*7625KN</v>
          </cell>
        </row>
        <row r="1911">
          <cell r="G1911" t="str">
            <v>个</v>
          </cell>
          <cell r="H1911">
            <v>1</v>
          </cell>
          <cell r="I1911" t="str">
            <v>双柱掩护液压支架</v>
          </cell>
          <cell r="J1911">
            <v>8</v>
          </cell>
          <cell r="K1911" t="str">
            <v>2002-01-02</v>
          </cell>
          <cell r="L1911">
            <v>927300</v>
          </cell>
          <cell r="M1911">
            <v>558242.94</v>
          </cell>
          <cell r="N1911">
            <v>369057.06</v>
          </cell>
        </row>
        <row r="1912">
          <cell r="C1912" t="str">
            <v>42194105A010117</v>
          </cell>
          <cell r="D1912" t="str">
            <v>中间液压支架</v>
          </cell>
          <cell r="E1912" t="str">
            <v>Y7625-22/43</v>
          </cell>
        </row>
        <row r="1912">
          <cell r="G1912" t="str">
            <v>个</v>
          </cell>
          <cell r="H1912">
            <v>1</v>
          </cell>
          <cell r="I1912" t="str">
            <v>双柱掩护液压支架</v>
          </cell>
          <cell r="J1912">
            <v>8</v>
          </cell>
          <cell r="K1912" t="str">
            <v>2002-01-02</v>
          </cell>
          <cell r="L1912">
            <v>927300</v>
          </cell>
          <cell r="M1912">
            <v>558242.94</v>
          </cell>
          <cell r="N1912">
            <v>369057.06</v>
          </cell>
        </row>
        <row r="1913">
          <cell r="C1913" t="str">
            <v>42194105A010171</v>
          </cell>
          <cell r="D1913" t="str">
            <v>液压支架</v>
          </cell>
          <cell r="E1913" t="str">
            <v>2*7625KN</v>
          </cell>
        </row>
        <row r="1913">
          <cell r="G1913" t="str">
            <v>个</v>
          </cell>
          <cell r="H1913">
            <v>1</v>
          </cell>
          <cell r="I1913" t="str">
            <v>双柱掩护液压支架</v>
          </cell>
          <cell r="J1913">
            <v>8</v>
          </cell>
          <cell r="K1913" t="str">
            <v>2002-01-02</v>
          </cell>
          <cell r="L1913">
            <v>927300</v>
          </cell>
          <cell r="M1913">
            <v>558242.94</v>
          </cell>
          <cell r="N1913">
            <v>369057.06</v>
          </cell>
        </row>
        <row r="1914">
          <cell r="C1914" t="str">
            <v>42194105A010172</v>
          </cell>
          <cell r="D1914" t="str">
            <v>液压支架</v>
          </cell>
          <cell r="E1914" t="str">
            <v>2*7625KN</v>
          </cell>
        </row>
        <row r="1914">
          <cell r="G1914" t="str">
            <v>个</v>
          </cell>
          <cell r="H1914">
            <v>1</v>
          </cell>
          <cell r="I1914" t="str">
            <v>双柱掩护液压支架</v>
          </cell>
          <cell r="J1914">
            <v>8</v>
          </cell>
          <cell r="K1914" t="str">
            <v>2002-01-02</v>
          </cell>
          <cell r="L1914">
            <v>927300</v>
          </cell>
          <cell r="M1914">
            <v>558242.94</v>
          </cell>
          <cell r="N1914">
            <v>369057.06</v>
          </cell>
        </row>
        <row r="1915">
          <cell r="C1915" t="str">
            <v>42194105A010173</v>
          </cell>
          <cell r="D1915" t="str">
            <v>液压支架</v>
          </cell>
          <cell r="E1915" t="str">
            <v>2*7625KN</v>
          </cell>
        </row>
        <row r="1915">
          <cell r="G1915" t="str">
            <v>个</v>
          </cell>
          <cell r="H1915">
            <v>1</v>
          </cell>
          <cell r="I1915" t="str">
            <v>双柱掩护液压支架</v>
          </cell>
          <cell r="J1915">
            <v>8</v>
          </cell>
          <cell r="K1915" t="str">
            <v>2002-01-02</v>
          </cell>
          <cell r="L1915">
            <v>927300</v>
          </cell>
          <cell r="M1915">
            <v>558242.94</v>
          </cell>
          <cell r="N1915">
            <v>369057.06</v>
          </cell>
        </row>
        <row r="1916">
          <cell r="C1916" t="str">
            <v>42194105A010174</v>
          </cell>
          <cell r="D1916" t="str">
            <v>液压支架</v>
          </cell>
          <cell r="E1916" t="str">
            <v>2*7625KN</v>
          </cell>
        </row>
        <row r="1916">
          <cell r="G1916" t="str">
            <v>个</v>
          </cell>
          <cell r="H1916">
            <v>1</v>
          </cell>
          <cell r="I1916" t="str">
            <v>双柱掩护液压支架</v>
          </cell>
          <cell r="J1916">
            <v>8</v>
          </cell>
          <cell r="K1916" t="str">
            <v>2002-01-02</v>
          </cell>
          <cell r="L1916">
            <v>927300</v>
          </cell>
          <cell r="M1916">
            <v>558242.94</v>
          </cell>
          <cell r="N1916">
            <v>369057.06</v>
          </cell>
        </row>
        <row r="1917">
          <cell r="C1917" t="str">
            <v>42194105A010175</v>
          </cell>
          <cell r="D1917" t="str">
            <v>液压支架</v>
          </cell>
          <cell r="E1917" t="str">
            <v>2*7625KN</v>
          </cell>
        </row>
        <row r="1917">
          <cell r="G1917" t="str">
            <v>个</v>
          </cell>
          <cell r="H1917">
            <v>1</v>
          </cell>
          <cell r="I1917" t="str">
            <v>双柱掩护液压支架</v>
          </cell>
          <cell r="J1917">
            <v>8</v>
          </cell>
          <cell r="K1917" t="str">
            <v>2002-01-02</v>
          </cell>
          <cell r="L1917">
            <v>927300</v>
          </cell>
          <cell r="M1917">
            <v>558242.94</v>
          </cell>
          <cell r="N1917">
            <v>369057.06</v>
          </cell>
        </row>
        <row r="1918">
          <cell r="C1918" t="str">
            <v>42194105A010081</v>
          </cell>
          <cell r="D1918" t="str">
            <v>中间液压支架</v>
          </cell>
          <cell r="E1918" t="str">
            <v>Y7625-22/43</v>
          </cell>
        </row>
        <row r="1918">
          <cell r="G1918" t="str">
            <v>个</v>
          </cell>
          <cell r="H1918">
            <v>1</v>
          </cell>
          <cell r="I1918" t="str">
            <v>双柱掩护液压支架</v>
          </cell>
          <cell r="J1918">
            <v>8</v>
          </cell>
          <cell r="K1918" t="str">
            <v>2002-01-02</v>
          </cell>
          <cell r="L1918">
            <v>927300</v>
          </cell>
          <cell r="M1918">
            <v>558242.94</v>
          </cell>
          <cell r="N1918">
            <v>369057.06</v>
          </cell>
        </row>
        <row r="1919">
          <cell r="C1919" t="str">
            <v>42194105A010176</v>
          </cell>
          <cell r="D1919" t="str">
            <v>液压支架</v>
          </cell>
          <cell r="E1919" t="str">
            <v>2*7625KN</v>
          </cell>
        </row>
        <row r="1919">
          <cell r="G1919" t="str">
            <v>个</v>
          </cell>
          <cell r="H1919">
            <v>1</v>
          </cell>
          <cell r="I1919" t="str">
            <v>双柱掩护液压支架</v>
          </cell>
          <cell r="J1919">
            <v>8</v>
          </cell>
          <cell r="K1919" t="str">
            <v>2002-01-02</v>
          </cell>
          <cell r="L1919">
            <v>927300</v>
          </cell>
          <cell r="M1919">
            <v>558242.94</v>
          </cell>
          <cell r="N1919">
            <v>369057.06</v>
          </cell>
        </row>
        <row r="1920">
          <cell r="C1920" t="str">
            <v>42194105A010177</v>
          </cell>
          <cell r="D1920" t="str">
            <v>液压支架</v>
          </cell>
          <cell r="E1920" t="str">
            <v>2*7625KN</v>
          </cell>
        </row>
        <row r="1920">
          <cell r="G1920" t="str">
            <v>个</v>
          </cell>
          <cell r="H1920">
            <v>1</v>
          </cell>
          <cell r="I1920" t="str">
            <v>双柱掩护液压支架</v>
          </cell>
          <cell r="J1920">
            <v>8</v>
          </cell>
          <cell r="K1920" t="str">
            <v>2002-01-02</v>
          </cell>
          <cell r="L1920">
            <v>927300</v>
          </cell>
          <cell r="M1920">
            <v>558242.94</v>
          </cell>
          <cell r="N1920">
            <v>369057.06</v>
          </cell>
        </row>
        <row r="1921">
          <cell r="C1921" t="str">
            <v>42194105A010118</v>
          </cell>
          <cell r="D1921" t="str">
            <v>中间液压支架</v>
          </cell>
          <cell r="E1921" t="str">
            <v>Y7625-22/43</v>
          </cell>
        </row>
        <row r="1921">
          <cell r="G1921" t="str">
            <v>个</v>
          </cell>
          <cell r="H1921">
            <v>1</v>
          </cell>
          <cell r="I1921" t="str">
            <v>双柱掩护液压支架</v>
          </cell>
          <cell r="J1921">
            <v>8</v>
          </cell>
          <cell r="K1921" t="str">
            <v>2002-01-02</v>
          </cell>
          <cell r="L1921">
            <v>927300</v>
          </cell>
          <cell r="M1921">
            <v>558242.94</v>
          </cell>
          <cell r="N1921">
            <v>369057.06</v>
          </cell>
        </row>
        <row r="1922">
          <cell r="C1922" t="str">
            <v>42194105A010178</v>
          </cell>
          <cell r="D1922" t="str">
            <v>液压支架</v>
          </cell>
          <cell r="E1922" t="str">
            <v>2*7625KN</v>
          </cell>
        </row>
        <row r="1922">
          <cell r="G1922" t="str">
            <v>个</v>
          </cell>
          <cell r="H1922">
            <v>1</v>
          </cell>
          <cell r="I1922" t="str">
            <v>双柱掩护液压支架</v>
          </cell>
          <cell r="J1922">
            <v>8</v>
          </cell>
          <cell r="K1922" t="str">
            <v>2002-01-02</v>
          </cell>
          <cell r="L1922">
            <v>927300</v>
          </cell>
          <cell r="M1922">
            <v>558242.94</v>
          </cell>
          <cell r="N1922">
            <v>369057.06</v>
          </cell>
        </row>
        <row r="1923">
          <cell r="C1923" t="str">
            <v>42194105A010120</v>
          </cell>
          <cell r="D1923" t="str">
            <v>中间液压支架</v>
          </cell>
          <cell r="E1923" t="str">
            <v>Y7625-22/43</v>
          </cell>
        </row>
        <row r="1923">
          <cell r="G1923" t="str">
            <v>个</v>
          </cell>
          <cell r="H1923">
            <v>1</v>
          </cell>
          <cell r="I1923" t="str">
            <v>双柱掩护液压支架</v>
          </cell>
          <cell r="J1923">
            <v>8</v>
          </cell>
          <cell r="K1923" t="str">
            <v>2002-01-02</v>
          </cell>
          <cell r="L1923">
            <v>927300</v>
          </cell>
          <cell r="M1923">
            <v>558242.94</v>
          </cell>
          <cell r="N1923">
            <v>369057.06</v>
          </cell>
        </row>
        <row r="1924">
          <cell r="C1924" t="str">
            <v>42194105A010179</v>
          </cell>
          <cell r="D1924" t="str">
            <v>液压支架</v>
          </cell>
          <cell r="E1924" t="str">
            <v>2*7625KN</v>
          </cell>
        </row>
        <row r="1924">
          <cell r="G1924" t="str">
            <v>个</v>
          </cell>
          <cell r="H1924">
            <v>1</v>
          </cell>
          <cell r="I1924" t="str">
            <v>双柱掩护液压支架</v>
          </cell>
          <cell r="J1924">
            <v>8</v>
          </cell>
          <cell r="K1924" t="str">
            <v>2002-01-02</v>
          </cell>
          <cell r="L1924">
            <v>927300</v>
          </cell>
          <cell r="M1924">
            <v>558242.94</v>
          </cell>
          <cell r="N1924">
            <v>369057.06</v>
          </cell>
        </row>
        <row r="1925">
          <cell r="C1925" t="str">
            <v>42194105A010180</v>
          </cell>
          <cell r="D1925" t="str">
            <v>液压支架</v>
          </cell>
          <cell r="E1925" t="str">
            <v>2*7625KN</v>
          </cell>
        </row>
        <row r="1925">
          <cell r="G1925" t="str">
            <v>个</v>
          </cell>
          <cell r="H1925">
            <v>1</v>
          </cell>
          <cell r="I1925" t="str">
            <v>双柱掩护液压支架</v>
          </cell>
          <cell r="J1925">
            <v>8</v>
          </cell>
          <cell r="K1925" t="str">
            <v>2002-01-02</v>
          </cell>
          <cell r="L1925">
            <v>927300</v>
          </cell>
          <cell r="M1925">
            <v>558242.94</v>
          </cell>
          <cell r="N1925">
            <v>369057.06</v>
          </cell>
        </row>
        <row r="1926">
          <cell r="C1926" t="str">
            <v>42194105A010181</v>
          </cell>
          <cell r="D1926" t="str">
            <v>液压支架</v>
          </cell>
          <cell r="E1926" t="str">
            <v>2*7625KN</v>
          </cell>
        </row>
        <row r="1926">
          <cell r="G1926" t="str">
            <v>个</v>
          </cell>
          <cell r="H1926">
            <v>1</v>
          </cell>
          <cell r="I1926" t="str">
            <v>双柱掩护液压支架</v>
          </cell>
          <cell r="J1926">
            <v>8</v>
          </cell>
          <cell r="K1926" t="str">
            <v>2002-01-02</v>
          </cell>
          <cell r="L1926">
            <v>927300</v>
          </cell>
          <cell r="M1926">
            <v>558242.94</v>
          </cell>
          <cell r="N1926">
            <v>369057.06</v>
          </cell>
        </row>
        <row r="1927">
          <cell r="C1927" t="str">
            <v>42194105A010121</v>
          </cell>
          <cell r="D1927" t="str">
            <v>中间液压支架</v>
          </cell>
          <cell r="E1927" t="str">
            <v>Y7625-22/43</v>
          </cell>
        </row>
        <row r="1927">
          <cell r="G1927" t="str">
            <v>个</v>
          </cell>
          <cell r="H1927">
            <v>1</v>
          </cell>
          <cell r="I1927" t="str">
            <v>双柱掩护液压支架</v>
          </cell>
          <cell r="J1927">
            <v>8</v>
          </cell>
          <cell r="K1927" t="str">
            <v>2002-01-02</v>
          </cell>
          <cell r="L1927">
            <v>927300</v>
          </cell>
          <cell r="M1927">
            <v>558242.94</v>
          </cell>
          <cell r="N1927">
            <v>369057.06</v>
          </cell>
        </row>
        <row r="1928">
          <cell r="C1928" t="str">
            <v>42194105A010017</v>
          </cell>
          <cell r="D1928" t="str">
            <v>中间液压支架</v>
          </cell>
          <cell r="E1928" t="str">
            <v>Y7625-22/43</v>
          </cell>
        </row>
        <row r="1928">
          <cell r="G1928" t="str">
            <v>个</v>
          </cell>
          <cell r="H1928">
            <v>1</v>
          </cell>
          <cell r="I1928" t="str">
            <v>双柱掩护液压支架</v>
          </cell>
          <cell r="J1928">
            <v>8</v>
          </cell>
          <cell r="K1928" t="str">
            <v>2002-01-02</v>
          </cell>
          <cell r="L1928">
            <v>927300</v>
          </cell>
          <cell r="M1928">
            <v>558242.94</v>
          </cell>
          <cell r="N1928">
            <v>369057.06</v>
          </cell>
        </row>
        <row r="1929">
          <cell r="C1929" t="str">
            <v>42194105A010182</v>
          </cell>
          <cell r="D1929" t="str">
            <v>液压支架</v>
          </cell>
          <cell r="E1929" t="str">
            <v>2*7625KN</v>
          </cell>
        </row>
        <row r="1929">
          <cell r="G1929" t="str">
            <v>个</v>
          </cell>
          <cell r="H1929">
            <v>1</v>
          </cell>
          <cell r="I1929" t="str">
            <v>双柱掩护液压支架</v>
          </cell>
          <cell r="J1929">
            <v>8</v>
          </cell>
          <cell r="K1929" t="str">
            <v>2002-01-02</v>
          </cell>
          <cell r="L1929">
            <v>927300</v>
          </cell>
          <cell r="M1929">
            <v>558242.94</v>
          </cell>
          <cell r="N1929">
            <v>369057.06</v>
          </cell>
        </row>
        <row r="1930">
          <cell r="C1930" t="str">
            <v>42194105A010122</v>
          </cell>
          <cell r="D1930" t="str">
            <v>中间液压支架</v>
          </cell>
          <cell r="E1930" t="str">
            <v>Y7625-22/43</v>
          </cell>
        </row>
        <row r="1930">
          <cell r="G1930" t="str">
            <v>个</v>
          </cell>
          <cell r="H1930">
            <v>1</v>
          </cell>
          <cell r="I1930" t="str">
            <v>双柱掩护液压支架</v>
          </cell>
          <cell r="J1930">
            <v>8</v>
          </cell>
          <cell r="K1930" t="str">
            <v>2002-01-02</v>
          </cell>
          <cell r="L1930">
            <v>927300</v>
          </cell>
          <cell r="M1930">
            <v>558242.94</v>
          </cell>
          <cell r="N1930">
            <v>369057.06</v>
          </cell>
        </row>
        <row r="1931">
          <cell r="C1931" t="str">
            <v>42194105A010183</v>
          </cell>
          <cell r="D1931" t="str">
            <v>液压支架</v>
          </cell>
          <cell r="E1931" t="str">
            <v>2*7625KN</v>
          </cell>
        </row>
        <row r="1931">
          <cell r="G1931" t="str">
            <v>个</v>
          </cell>
          <cell r="H1931">
            <v>1</v>
          </cell>
          <cell r="I1931" t="str">
            <v>双柱掩护液压支架</v>
          </cell>
          <cell r="J1931">
            <v>8</v>
          </cell>
          <cell r="K1931" t="str">
            <v>2002-01-02</v>
          </cell>
          <cell r="L1931">
            <v>927300</v>
          </cell>
          <cell r="M1931">
            <v>558242.94</v>
          </cell>
          <cell r="N1931">
            <v>369057.06</v>
          </cell>
        </row>
        <row r="1932">
          <cell r="C1932" t="str">
            <v>42194105A010018</v>
          </cell>
          <cell r="D1932" t="str">
            <v>中间液压支架</v>
          </cell>
          <cell r="E1932" t="str">
            <v>Y7625-22/43</v>
          </cell>
        </row>
        <row r="1932">
          <cell r="G1932" t="str">
            <v>个</v>
          </cell>
          <cell r="H1932">
            <v>1</v>
          </cell>
          <cell r="I1932" t="str">
            <v>双柱掩护液压支架</v>
          </cell>
          <cell r="J1932">
            <v>8</v>
          </cell>
          <cell r="K1932" t="str">
            <v>2002-01-02</v>
          </cell>
          <cell r="L1932">
            <v>927300</v>
          </cell>
          <cell r="M1932">
            <v>558242.94</v>
          </cell>
          <cell r="N1932">
            <v>369057.06</v>
          </cell>
        </row>
        <row r="1933">
          <cell r="C1933" t="str">
            <v>42194105A010184</v>
          </cell>
          <cell r="D1933" t="str">
            <v>液压支架</v>
          </cell>
          <cell r="E1933" t="str">
            <v>2*7625KN</v>
          </cell>
        </row>
        <row r="1933">
          <cell r="G1933" t="str">
            <v>个</v>
          </cell>
          <cell r="H1933">
            <v>1</v>
          </cell>
          <cell r="I1933" t="str">
            <v>双柱掩护液压支架</v>
          </cell>
          <cell r="J1933">
            <v>8</v>
          </cell>
          <cell r="K1933" t="str">
            <v>2002-01-02</v>
          </cell>
          <cell r="L1933">
            <v>927300</v>
          </cell>
          <cell r="M1933">
            <v>558242.94</v>
          </cell>
          <cell r="N1933">
            <v>369057.06</v>
          </cell>
        </row>
        <row r="1934">
          <cell r="C1934" t="str">
            <v>42194105A010125</v>
          </cell>
          <cell r="D1934" t="str">
            <v>中间液压支架</v>
          </cell>
          <cell r="E1934" t="str">
            <v>Y7625-22/43</v>
          </cell>
        </row>
        <row r="1934">
          <cell r="G1934" t="str">
            <v>个</v>
          </cell>
          <cell r="H1934">
            <v>1</v>
          </cell>
          <cell r="I1934" t="str">
            <v>双柱掩护液压支架</v>
          </cell>
          <cell r="J1934">
            <v>8</v>
          </cell>
          <cell r="K1934" t="str">
            <v>2002-01-02</v>
          </cell>
          <cell r="L1934">
            <v>927300</v>
          </cell>
          <cell r="M1934">
            <v>558242.94</v>
          </cell>
          <cell r="N1934">
            <v>369057.06</v>
          </cell>
        </row>
        <row r="1935">
          <cell r="C1935" t="str">
            <v>42194105A010185</v>
          </cell>
          <cell r="D1935" t="str">
            <v>液压支架</v>
          </cell>
          <cell r="E1935" t="str">
            <v>2*7625KN</v>
          </cell>
        </row>
        <row r="1935">
          <cell r="G1935" t="str">
            <v>个</v>
          </cell>
          <cell r="H1935">
            <v>1</v>
          </cell>
          <cell r="I1935" t="str">
            <v>双柱掩护液压支架</v>
          </cell>
          <cell r="J1935">
            <v>8</v>
          </cell>
          <cell r="K1935" t="str">
            <v>2002-01-02</v>
          </cell>
          <cell r="L1935">
            <v>927300</v>
          </cell>
          <cell r="M1935">
            <v>558242.94</v>
          </cell>
          <cell r="N1935">
            <v>369057.06</v>
          </cell>
        </row>
        <row r="1936">
          <cell r="C1936" t="str">
            <v>42194105A010019</v>
          </cell>
          <cell r="D1936" t="str">
            <v>中间液压支架</v>
          </cell>
          <cell r="E1936" t="str">
            <v>Y7625-22/43</v>
          </cell>
        </row>
        <row r="1936">
          <cell r="G1936" t="str">
            <v>个</v>
          </cell>
          <cell r="H1936">
            <v>1</v>
          </cell>
          <cell r="I1936" t="str">
            <v>双柱掩护液压支架</v>
          </cell>
          <cell r="J1936">
            <v>8</v>
          </cell>
          <cell r="K1936" t="str">
            <v>2002-01-02</v>
          </cell>
          <cell r="L1936">
            <v>927300</v>
          </cell>
          <cell r="M1936">
            <v>558242.94</v>
          </cell>
          <cell r="N1936">
            <v>369057.06</v>
          </cell>
        </row>
        <row r="1937">
          <cell r="C1937" t="str">
            <v>42194105A010119</v>
          </cell>
          <cell r="D1937" t="str">
            <v>中间液压支架</v>
          </cell>
          <cell r="E1937" t="str">
            <v>Y7625-22/43</v>
          </cell>
        </row>
        <row r="1937">
          <cell r="G1937" t="str">
            <v>个</v>
          </cell>
          <cell r="H1937">
            <v>1</v>
          </cell>
          <cell r="I1937" t="str">
            <v>双柱掩护液压支架</v>
          </cell>
          <cell r="J1937">
            <v>8</v>
          </cell>
          <cell r="K1937" t="str">
            <v>2002-01-02</v>
          </cell>
          <cell r="L1937">
            <v>927300</v>
          </cell>
          <cell r="M1937">
            <v>558242.94</v>
          </cell>
          <cell r="N1937">
            <v>369057.06</v>
          </cell>
        </row>
        <row r="1938">
          <cell r="C1938" t="str">
            <v>42194105A010186</v>
          </cell>
          <cell r="D1938" t="str">
            <v>液压支架</v>
          </cell>
          <cell r="E1938" t="str">
            <v>2*7625KN</v>
          </cell>
        </row>
        <row r="1938">
          <cell r="G1938" t="str">
            <v>个</v>
          </cell>
          <cell r="H1938">
            <v>1</v>
          </cell>
          <cell r="I1938" t="str">
            <v>双柱掩护液压支架</v>
          </cell>
          <cell r="J1938">
            <v>8</v>
          </cell>
          <cell r="K1938" t="str">
            <v>2002-01-02</v>
          </cell>
          <cell r="L1938">
            <v>927300</v>
          </cell>
          <cell r="M1938">
            <v>558242.94</v>
          </cell>
          <cell r="N1938">
            <v>369057.06</v>
          </cell>
        </row>
        <row r="1939">
          <cell r="C1939" t="str">
            <v>42194105A010187</v>
          </cell>
          <cell r="D1939" t="str">
            <v>液压支架</v>
          </cell>
          <cell r="E1939" t="str">
            <v>2*7625KN</v>
          </cell>
        </row>
        <row r="1939">
          <cell r="G1939" t="str">
            <v>个</v>
          </cell>
          <cell r="H1939">
            <v>1</v>
          </cell>
          <cell r="I1939" t="str">
            <v>双柱掩护液压支架</v>
          </cell>
          <cell r="J1939">
            <v>8</v>
          </cell>
          <cell r="K1939" t="str">
            <v>2002-01-02</v>
          </cell>
          <cell r="L1939">
            <v>927300</v>
          </cell>
          <cell r="M1939">
            <v>558242.94</v>
          </cell>
          <cell r="N1939">
            <v>369057.06</v>
          </cell>
        </row>
        <row r="1940">
          <cell r="C1940" t="str">
            <v>42194105A010126</v>
          </cell>
          <cell r="D1940" t="str">
            <v>中间液压支架</v>
          </cell>
          <cell r="E1940" t="str">
            <v>Y7625-22/43</v>
          </cell>
        </row>
        <row r="1940">
          <cell r="G1940" t="str">
            <v>个</v>
          </cell>
          <cell r="H1940">
            <v>1</v>
          </cell>
          <cell r="I1940" t="str">
            <v>双柱掩护液压支架</v>
          </cell>
          <cell r="J1940">
            <v>8</v>
          </cell>
          <cell r="K1940" t="str">
            <v>2002-01-02</v>
          </cell>
          <cell r="L1940">
            <v>927300</v>
          </cell>
          <cell r="M1940">
            <v>558242.94</v>
          </cell>
          <cell r="N1940">
            <v>369057.06</v>
          </cell>
        </row>
        <row r="1941">
          <cell r="C1941" t="str">
            <v>42194105A010188</v>
          </cell>
          <cell r="D1941" t="str">
            <v>液压支架</v>
          </cell>
          <cell r="E1941" t="str">
            <v>2*7625KN</v>
          </cell>
        </row>
        <row r="1941">
          <cell r="G1941" t="str">
            <v>个</v>
          </cell>
          <cell r="H1941">
            <v>1</v>
          </cell>
          <cell r="I1941" t="str">
            <v>双柱掩护液压支架</v>
          </cell>
          <cell r="J1941">
            <v>8</v>
          </cell>
          <cell r="K1941" t="str">
            <v>2002-01-02</v>
          </cell>
          <cell r="L1941">
            <v>927300</v>
          </cell>
          <cell r="M1941">
            <v>558242.94</v>
          </cell>
          <cell r="N1941">
            <v>369057.06</v>
          </cell>
        </row>
        <row r="1942">
          <cell r="C1942" t="str">
            <v>42194105A010020</v>
          </cell>
          <cell r="D1942" t="str">
            <v>中间液压支架</v>
          </cell>
          <cell r="E1942" t="str">
            <v>Y7625-22/43</v>
          </cell>
        </row>
        <row r="1942">
          <cell r="G1942" t="str">
            <v>个</v>
          </cell>
          <cell r="H1942">
            <v>1</v>
          </cell>
          <cell r="I1942" t="str">
            <v>双柱掩护液压支架</v>
          </cell>
          <cell r="J1942">
            <v>8</v>
          </cell>
          <cell r="K1942" t="str">
            <v>2002-01-02</v>
          </cell>
          <cell r="L1942">
            <v>927300</v>
          </cell>
          <cell r="M1942">
            <v>558242.94</v>
          </cell>
          <cell r="N1942">
            <v>369057.06</v>
          </cell>
        </row>
        <row r="1943">
          <cell r="C1943" t="str">
            <v>42194105A010189</v>
          </cell>
          <cell r="D1943" t="str">
            <v>液压支架</v>
          </cell>
          <cell r="E1943" t="str">
            <v>2*7625KN</v>
          </cell>
        </row>
        <row r="1943">
          <cell r="G1943" t="str">
            <v>个</v>
          </cell>
          <cell r="H1943">
            <v>1</v>
          </cell>
          <cell r="I1943" t="str">
            <v>双柱掩护液压支架</v>
          </cell>
          <cell r="J1943">
            <v>8</v>
          </cell>
          <cell r="K1943" t="str">
            <v>2002-01-02</v>
          </cell>
          <cell r="L1943">
            <v>927300</v>
          </cell>
          <cell r="M1943">
            <v>558242.94</v>
          </cell>
          <cell r="N1943">
            <v>369057.06</v>
          </cell>
        </row>
        <row r="1944">
          <cell r="C1944" t="str">
            <v>42194105A010123</v>
          </cell>
          <cell r="D1944" t="str">
            <v>中间液压支架</v>
          </cell>
          <cell r="E1944" t="str">
            <v>Y7625-22/43</v>
          </cell>
        </row>
        <row r="1944">
          <cell r="G1944" t="str">
            <v>个</v>
          </cell>
          <cell r="H1944">
            <v>1</v>
          </cell>
          <cell r="I1944" t="str">
            <v>双柱掩护液压支架</v>
          </cell>
          <cell r="J1944">
            <v>8</v>
          </cell>
          <cell r="K1944" t="str">
            <v>2002-01-02</v>
          </cell>
          <cell r="L1944">
            <v>927300</v>
          </cell>
          <cell r="M1944">
            <v>558242.94</v>
          </cell>
          <cell r="N1944">
            <v>369057.06</v>
          </cell>
        </row>
        <row r="1945">
          <cell r="C1945" t="str">
            <v>42194105A010190</v>
          </cell>
          <cell r="D1945" t="str">
            <v>液压支架</v>
          </cell>
          <cell r="E1945" t="str">
            <v>2*7625KN</v>
          </cell>
        </row>
        <row r="1945">
          <cell r="G1945" t="str">
            <v>个</v>
          </cell>
          <cell r="H1945">
            <v>1</v>
          </cell>
          <cell r="I1945" t="str">
            <v>双柱掩护液压支架</v>
          </cell>
          <cell r="J1945">
            <v>8</v>
          </cell>
          <cell r="K1945" t="str">
            <v>2002-01-02</v>
          </cell>
          <cell r="L1945">
            <v>927300</v>
          </cell>
          <cell r="M1945">
            <v>558242.94</v>
          </cell>
          <cell r="N1945">
            <v>369057.06</v>
          </cell>
        </row>
        <row r="1946">
          <cell r="C1946" t="str">
            <v>42194105A010191</v>
          </cell>
          <cell r="D1946" t="str">
            <v>液压支架</v>
          </cell>
          <cell r="E1946" t="str">
            <v>2*7625KN</v>
          </cell>
        </row>
        <row r="1946">
          <cell r="G1946" t="str">
            <v>个</v>
          </cell>
          <cell r="H1946">
            <v>1</v>
          </cell>
          <cell r="I1946" t="str">
            <v>双柱掩护液压支架</v>
          </cell>
          <cell r="J1946">
            <v>8</v>
          </cell>
          <cell r="K1946" t="str">
            <v>2002-01-02</v>
          </cell>
          <cell r="L1946">
            <v>927300</v>
          </cell>
          <cell r="M1946">
            <v>558242.94</v>
          </cell>
          <cell r="N1946">
            <v>369057.06</v>
          </cell>
        </row>
        <row r="1947">
          <cell r="C1947" t="str">
            <v>42194105A010127</v>
          </cell>
          <cell r="D1947" t="str">
            <v>中间液压支架</v>
          </cell>
          <cell r="E1947" t="str">
            <v>Y7625-22/43</v>
          </cell>
        </row>
        <row r="1947">
          <cell r="G1947" t="str">
            <v>个</v>
          </cell>
          <cell r="H1947">
            <v>1</v>
          </cell>
          <cell r="I1947" t="str">
            <v>双柱掩护液压支架</v>
          </cell>
          <cell r="J1947">
            <v>8</v>
          </cell>
          <cell r="K1947" t="str">
            <v>2002-01-02</v>
          </cell>
          <cell r="L1947">
            <v>927300</v>
          </cell>
          <cell r="M1947">
            <v>558242.94</v>
          </cell>
          <cell r="N1947">
            <v>369057.06</v>
          </cell>
        </row>
        <row r="1948">
          <cell r="C1948" t="str">
            <v>42194105A010124</v>
          </cell>
          <cell r="D1948" t="str">
            <v>中间液压支架</v>
          </cell>
          <cell r="E1948" t="str">
            <v>Y7625-22/43</v>
          </cell>
        </row>
        <row r="1948">
          <cell r="G1948" t="str">
            <v>个</v>
          </cell>
          <cell r="H1948">
            <v>1</v>
          </cell>
          <cell r="I1948" t="str">
            <v>双柱掩护液压支架</v>
          </cell>
          <cell r="J1948">
            <v>8</v>
          </cell>
          <cell r="K1948" t="str">
            <v>2002-01-02</v>
          </cell>
          <cell r="L1948">
            <v>927300</v>
          </cell>
          <cell r="M1948">
            <v>558242.94</v>
          </cell>
          <cell r="N1948">
            <v>369057.06</v>
          </cell>
        </row>
        <row r="1949">
          <cell r="C1949" t="str">
            <v>42194105A010192</v>
          </cell>
          <cell r="D1949" t="str">
            <v>液压支架</v>
          </cell>
          <cell r="E1949" t="str">
            <v>2*7625KN</v>
          </cell>
        </row>
        <row r="1949">
          <cell r="G1949" t="str">
            <v>个</v>
          </cell>
          <cell r="H1949">
            <v>1</v>
          </cell>
          <cell r="I1949" t="str">
            <v>双柱掩护液压支架</v>
          </cell>
          <cell r="J1949">
            <v>8</v>
          </cell>
          <cell r="K1949" t="str">
            <v>2002-01-02</v>
          </cell>
          <cell r="L1949">
            <v>927300</v>
          </cell>
          <cell r="M1949">
            <v>558242.94</v>
          </cell>
          <cell r="N1949">
            <v>369057.06</v>
          </cell>
        </row>
        <row r="1950">
          <cell r="C1950" t="str">
            <v>42194105A010128</v>
          </cell>
          <cell r="D1950" t="str">
            <v>中间液压支架</v>
          </cell>
          <cell r="E1950" t="str">
            <v>Y7625-22/43</v>
          </cell>
        </row>
        <row r="1950">
          <cell r="G1950" t="str">
            <v>个</v>
          </cell>
          <cell r="H1950">
            <v>1</v>
          </cell>
          <cell r="I1950" t="str">
            <v>双柱掩护液压支架</v>
          </cell>
          <cell r="J1950">
            <v>8</v>
          </cell>
          <cell r="K1950" t="str">
            <v>2002-01-02</v>
          </cell>
          <cell r="L1950">
            <v>927300</v>
          </cell>
          <cell r="M1950">
            <v>558242.94</v>
          </cell>
          <cell r="N1950">
            <v>369057.06</v>
          </cell>
        </row>
        <row r="1951">
          <cell r="C1951" t="str">
            <v>42194105A010194</v>
          </cell>
          <cell r="D1951" t="str">
            <v>液压支架</v>
          </cell>
          <cell r="E1951" t="str">
            <v>2*7625KN</v>
          </cell>
        </row>
        <row r="1951">
          <cell r="G1951" t="str">
            <v>个</v>
          </cell>
          <cell r="H1951">
            <v>1</v>
          </cell>
          <cell r="I1951" t="str">
            <v>双柱掩护液压支架</v>
          </cell>
          <cell r="J1951">
            <v>8</v>
          </cell>
          <cell r="K1951" t="str">
            <v>2002-01-02</v>
          </cell>
          <cell r="L1951">
            <v>927300</v>
          </cell>
          <cell r="M1951">
            <v>558242.94</v>
          </cell>
          <cell r="N1951">
            <v>369057.06</v>
          </cell>
        </row>
        <row r="1952">
          <cell r="C1952" t="str">
            <v>42194105A010022</v>
          </cell>
          <cell r="D1952" t="str">
            <v>中间液压支架</v>
          </cell>
          <cell r="E1952" t="str">
            <v>Y7625-22/43</v>
          </cell>
        </row>
        <row r="1952">
          <cell r="G1952" t="str">
            <v>个</v>
          </cell>
          <cell r="H1952">
            <v>1</v>
          </cell>
          <cell r="I1952" t="str">
            <v>双柱掩护液压支架</v>
          </cell>
          <cell r="J1952">
            <v>8</v>
          </cell>
          <cell r="K1952" t="str">
            <v>2002-01-02</v>
          </cell>
          <cell r="L1952">
            <v>927300</v>
          </cell>
          <cell r="M1952">
            <v>558242.94</v>
          </cell>
          <cell r="N1952">
            <v>369057.06</v>
          </cell>
        </row>
        <row r="1953">
          <cell r="C1953" t="str">
            <v>42194105A010195</v>
          </cell>
          <cell r="D1953" t="str">
            <v>液压支架</v>
          </cell>
          <cell r="E1953" t="str">
            <v>2*7625KN</v>
          </cell>
        </row>
        <row r="1953">
          <cell r="G1953" t="str">
            <v>个</v>
          </cell>
          <cell r="H1953">
            <v>1</v>
          </cell>
          <cell r="I1953" t="str">
            <v>双柱掩护液压支架</v>
          </cell>
          <cell r="J1953">
            <v>8</v>
          </cell>
          <cell r="K1953" t="str">
            <v>2002-01-02</v>
          </cell>
          <cell r="L1953">
            <v>927300</v>
          </cell>
          <cell r="M1953">
            <v>558242.94</v>
          </cell>
          <cell r="N1953">
            <v>369057.06</v>
          </cell>
        </row>
        <row r="1954">
          <cell r="C1954" t="str">
            <v>42194105A010129</v>
          </cell>
          <cell r="D1954" t="str">
            <v>中间液压支架</v>
          </cell>
          <cell r="E1954" t="str">
            <v>Y7625-22/43</v>
          </cell>
        </row>
        <row r="1954">
          <cell r="G1954" t="str">
            <v>个</v>
          </cell>
          <cell r="H1954">
            <v>1</v>
          </cell>
          <cell r="I1954" t="str">
            <v>双柱掩护液压支架</v>
          </cell>
          <cell r="J1954">
            <v>8</v>
          </cell>
          <cell r="K1954" t="str">
            <v>2002-01-02</v>
          </cell>
          <cell r="L1954">
            <v>927300</v>
          </cell>
          <cell r="M1954">
            <v>558242.94</v>
          </cell>
          <cell r="N1954">
            <v>369057.06</v>
          </cell>
        </row>
        <row r="1955">
          <cell r="C1955" t="str">
            <v>42194105A010196</v>
          </cell>
          <cell r="D1955" t="str">
            <v>液压支架</v>
          </cell>
          <cell r="E1955" t="str">
            <v>2*7625KN</v>
          </cell>
        </row>
        <row r="1955">
          <cell r="G1955" t="str">
            <v>个</v>
          </cell>
          <cell r="H1955">
            <v>1</v>
          </cell>
          <cell r="I1955" t="str">
            <v>双柱掩护液压支架</v>
          </cell>
          <cell r="J1955">
            <v>8</v>
          </cell>
          <cell r="K1955" t="str">
            <v>2002-01-02</v>
          </cell>
          <cell r="L1955">
            <v>927300</v>
          </cell>
          <cell r="M1955">
            <v>558242.94</v>
          </cell>
          <cell r="N1955">
            <v>369057.06</v>
          </cell>
        </row>
        <row r="1956">
          <cell r="C1956" t="str">
            <v>42194105A010197</v>
          </cell>
          <cell r="D1956" t="str">
            <v>液压支架</v>
          </cell>
          <cell r="E1956" t="str">
            <v>2*7625KN</v>
          </cell>
        </row>
        <row r="1956">
          <cell r="G1956" t="str">
            <v>个</v>
          </cell>
          <cell r="H1956">
            <v>1</v>
          </cell>
          <cell r="I1956" t="str">
            <v>双柱掩护液压支架</v>
          </cell>
          <cell r="J1956">
            <v>8</v>
          </cell>
          <cell r="K1956" t="str">
            <v>2002-01-02</v>
          </cell>
          <cell r="L1956">
            <v>927300</v>
          </cell>
          <cell r="M1956">
            <v>558242.94</v>
          </cell>
          <cell r="N1956">
            <v>369057.06</v>
          </cell>
        </row>
        <row r="1957">
          <cell r="C1957" t="str">
            <v>42194105A010023</v>
          </cell>
          <cell r="D1957" t="str">
            <v>中间液压支架</v>
          </cell>
          <cell r="E1957" t="str">
            <v>Y7625-22/43</v>
          </cell>
        </row>
        <row r="1957">
          <cell r="G1957" t="str">
            <v>个</v>
          </cell>
          <cell r="H1957">
            <v>1</v>
          </cell>
          <cell r="I1957" t="str">
            <v>双柱掩护液压支架</v>
          </cell>
          <cell r="J1957">
            <v>8</v>
          </cell>
          <cell r="K1957" t="str">
            <v>2002-01-02</v>
          </cell>
          <cell r="L1957">
            <v>927300</v>
          </cell>
          <cell r="M1957">
            <v>558242.94</v>
          </cell>
          <cell r="N1957">
            <v>369057.06</v>
          </cell>
        </row>
        <row r="1958">
          <cell r="C1958" t="str">
            <v>42194105A010001</v>
          </cell>
          <cell r="D1958" t="str">
            <v>中间液压支架</v>
          </cell>
          <cell r="E1958" t="str">
            <v>Y7625-22/43</v>
          </cell>
        </row>
        <row r="1958">
          <cell r="G1958" t="str">
            <v>个</v>
          </cell>
          <cell r="H1958">
            <v>1</v>
          </cell>
          <cell r="I1958" t="str">
            <v>双柱掩护液压支架</v>
          </cell>
          <cell r="J1958">
            <v>8</v>
          </cell>
          <cell r="K1958" t="str">
            <v>2002-01-02</v>
          </cell>
          <cell r="L1958">
            <v>927300</v>
          </cell>
          <cell r="M1958">
            <v>558242.94</v>
          </cell>
          <cell r="N1958">
            <v>369057.06</v>
          </cell>
        </row>
        <row r="1959">
          <cell r="C1959" t="str">
            <v>42194105A010198</v>
          </cell>
          <cell r="D1959" t="str">
            <v>液压支架</v>
          </cell>
          <cell r="E1959" t="str">
            <v>2*7625KN</v>
          </cell>
        </row>
        <row r="1959">
          <cell r="G1959" t="str">
            <v>个</v>
          </cell>
          <cell r="H1959">
            <v>1</v>
          </cell>
          <cell r="I1959" t="str">
            <v>双柱掩护液压支架</v>
          </cell>
          <cell r="J1959">
            <v>8</v>
          </cell>
          <cell r="K1959" t="str">
            <v>2002-01-02</v>
          </cell>
          <cell r="L1959">
            <v>927300</v>
          </cell>
          <cell r="M1959">
            <v>558242.94</v>
          </cell>
          <cell r="N1959">
            <v>369057.06</v>
          </cell>
        </row>
        <row r="1960">
          <cell r="C1960" t="str">
            <v>42194105A010199</v>
          </cell>
          <cell r="D1960" t="str">
            <v>液压支架</v>
          </cell>
          <cell r="E1960" t="str">
            <v>2*7625KN</v>
          </cell>
        </row>
        <row r="1960">
          <cell r="G1960" t="str">
            <v>个</v>
          </cell>
          <cell r="H1960">
            <v>1</v>
          </cell>
          <cell r="I1960" t="str">
            <v>双柱掩护液压支架</v>
          </cell>
          <cell r="J1960">
            <v>8</v>
          </cell>
          <cell r="K1960" t="str">
            <v>2002-01-02</v>
          </cell>
          <cell r="L1960">
            <v>927300</v>
          </cell>
          <cell r="M1960">
            <v>558242.94</v>
          </cell>
          <cell r="N1960">
            <v>369057.06</v>
          </cell>
        </row>
        <row r="1961">
          <cell r="C1961" t="str">
            <v>42194105A010016</v>
          </cell>
          <cell r="D1961" t="str">
            <v>中间液压支架</v>
          </cell>
          <cell r="E1961" t="str">
            <v>Y7625-22/43</v>
          </cell>
        </row>
        <row r="1961">
          <cell r="G1961" t="str">
            <v>个</v>
          </cell>
          <cell r="H1961">
            <v>1</v>
          </cell>
          <cell r="I1961" t="str">
            <v>双柱掩护液压支架</v>
          </cell>
          <cell r="J1961">
            <v>8</v>
          </cell>
          <cell r="K1961" t="str">
            <v>2002-01-02</v>
          </cell>
          <cell r="L1961">
            <v>927300</v>
          </cell>
          <cell r="M1961">
            <v>558242.94</v>
          </cell>
          <cell r="N1961">
            <v>369057.06</v>
          </cell>
        </row>
        <row r="1962">
          <cell r="C1962" t="str">
            <v>42194105A010200</v>
          </cell>
          <cell r="D1962" t="str">
            <v>液压支架</v>
          </cell>
          <cell r="E1962" t="str">
            <v>2*7625KN</v>
          </cell>
        </row>
        <row r="1962">
          <cell r="G1962" t="str">
            <v>个</v>
          </cell>
          <cell r="H1962">
            <v>1</v>
          </cell>
          <cell r="I1962" t="str">
            <v>双柱掩护液压支架</v>
          </cell>
          <cell r="J1962">
            <v>8</v>
          </cell>
          <cell r="K1962" t="str">
            <v>2002-01-02</v>
          </cell>
          <cell r="L1962">
            <v>927300</v>
          </cell>
          <cell r="M1962">
            <v>558242.94</v>
          </cell>
          <cell r="N1962">
            <v>369057.06</v>
          </cell>
        </row>
        <row r="1963">
          <cell r="C1963" t="str">
            <v>42194105A010025</v>
          </cell>
          <cell r="D1963" t="str">
            <v>中间液压支架</v>
          </cell>
          <cell r="E1963" t="str">
            <v>Y7625-22/43</v>
          </cell>
        </row>
        <row r="1963">
          <cell r="G1963" t="str">
            <v>个</v>
          </cell>
          <cell r="H1963">
            <v>1</v>
          </cell>
          <cell r="I1963" t="str">
            <v>双柱掩护液压支架</v>
          </cell>
          <cell r="J1963">
            <v>8</v>
          </cell>
          <cell r="K1963" t="str">
            <v>2002-01-02</v>
          </cell>
          <cell r="L1963">
            <v>927300</v>
          </cell>
          <cell r="M1963">
            <v>558242.94</v>
          </cell>
          <cell r="N1963">
            <v>369057.06</v>
          </cell>
        </row>
        <row r="1964">
          <cell r="C1964" t="str">
            <v>42194105A010201</v>
          </cell>
          <cell r="D1964" t="str">
            <v>液压支架</v>
          </cell>
          <cell r="E1964" t="str">
            <v>2*7625KN</v>
          </cell>
        </row>
        <row r="1964">
          <cell r="G1964" t="str">
            <v>个</v>
          </cell>
          <cell r="H1964">
            <v>1</v>
          </cell>
          <cell r="I1964" t="str">
            <v>双柱掩护液压支架</v>
          </cell>
          <cell r="J1964">
            <v>8</v>
          </cell>
          <cell r="K1964" t="str">
            <v>2002-01-02</v>
          </cell>
          <cell r="L1964">
            <v>927300</v>
          </cell>
          <cell r="M1964">
            <v>558242.94</v>
          </cell>
          <cell r="N1964">
            <v>369057.06</v>
          </cell>
        </row>
        <row r="1965">
          <cell r="C1965" t="str">
            <v>42194105A010026</v>
          </cell>
          <cell r="D1965" t="str">
            <v>中间液压支架</v>
          </cell>
          <cell r="E1965" t="str">
            <v>Y7625-22/43</v>
          </cell>
        </row>
        <row r="1965">
          <cell r="G1965" t="str">
            <v>个</v>
          </cell>
          <cell r="H1965">
            <v>1</v>
          </cell>
          <cell r="I1965" t="str">
            <v>双柱掩护液压支架</v>
          </cell>
          <cell r="J1965">
            <v>8</v>
          </cell>
          <cell r="K1965" t="str">
            <v>2002-01-02</v>
          </cell>
          <cell r="L1965">
            <v>927300</v>
          </cell>
          <cell r="M1965">
            <v>558242.94</v>
          </cell>
          <cell r="N1965">
            <v>369057.06</v>
          </cell>
        </row>
        <row r="1966">
          <cell r="C1966" t="str">
            <v>42194105A010202</v>
          </cell>
          <cell r="D1966" t="str">
            <v>液压支架</v>
          </cell>
          <cell r="E1966" t="str">
            <v>2*7625KN</v>
          </cell>
        </row>
        <row r="1966">
          <cell r="G1966" t="str">
            <v>个</v>
          </cell>
          <cell r="H1966">
            <v>1</v>
          </cell>
          <cell r="I1966" t="str">
            <v>双柱掩护液压支架</v>
          </cell>
          <cell r="J1966">
            <v>8</v>
          </cell>
          <cell r="K1966" t="str">
            <v>2002-01-02</v>
          </cell>
          <cell r="L1966">
            <v>927300</v>
          </cell>
          <cell r="M1966">
            <v>558242.94</v>
          </cell>
          <cell r="N1966">
            <v>369057.06</v>
          </cell>
        </row>
        <row r="1967">
          <cell r="C1967" t="str">
            <v>42194105A010027</v>
          </cell>
          <cell r="D1967" t="str">
            <v>中间液压支架</v>
          </cell>
          <cell r="E1967" t="str">
            <v>Y7625-22/43</v>
          </cell>
        </row>
        <row r="1967">
          <cell r="G1967" t="str">
            <v>个</v>
          </cell>
          <cell r="H1967">
            <v>1</v>
          </cell>
          <cell r="I1967" t="str">
            <v>双柱掩护液压支架</v>
          </cell>
          <cell r="J1967">
            <v>8</v>
          </cell>
          <cell r="K1967" t="str">
            <v>2002-01-02</v>
          </cell>
          <cell r="L1967">
            <v>927300</v>
          </cell>
          <cell r="M1967">
            <v>558242.94</v>
          </cell>
          <cell r="N1967">
            <v>369057.06</v>
          </cell>
        </row>
        <row r="1968">
          <cell r="C1968" t="str">
            <v>42194105A010028</v>
          </cell>
          <cell r="D1968" t="str">
            <v>中间液压支架</v>
          </cell>
          <cell r="E1968" t="str">
            <v>Y7625-22/43</v>
          </cell>
        </row>
        <row r="1968">
          <cell r="G1968" t="str">
            <v>个</v>
          </cell>
          <cell r="H1968">
            <v>1</v>
          </cell>
          <cell r="I1968" t="str">
            <v>双柱掩护液压支架</v>
          </cell>
          <cell r="J1968">
            <v>8</v>
          </cell>
          <cell r="K1968" t="str">
            <v>2002-01-02</v>
          </cell>
          <cell r="L1968">
            <v>927300</v>
          </cell>
          <cell r="M1968">
            <v>558242.94</v>
          </cell>
          <cell r="N1968">
            <v>369057.06</v>
          </cell>
        </row>
        <row r="1969">
          <cell r="C1969" t="str">
            <v>42194105A010029</v>
          </cell>
          <cell r="D1969" t="str">
            <v>中间液压支架</v>
          </cell>
          <cell r="E1969" t="str">
            <v>Y7625-22/43</v>
          </cell>
        </row>
        <row r="1969">
          <cell r="G1969" t="str">
            <v>个</v>
          </cell>
          <cell r="H1969">
            <v>1</v>
          </cell>
          <cell r="I1969" t="str">
            <v>双柱掩护液压支架</v>
          </cell>
          <cell r="J1969">
            <v>8</v>
          </cell>
          <cell r="K1969" t="str">
            <v>2002-01-02</v>
          </cell>
          <cell r="L1969">
            <v>927300</v>
          </cell>
          <cell r="M1969">
            <v>558242.94</v>
          </cell>
          <cell r="N1969">
            <v>369057.06</v>
          </cell>
        </row>
        <row r="1970">
          <cell r="C1970" t="str">
            <v>42194105A010030</v>
          </cell>
          <cell r="D1970" t="str">
            <v>中间液压支架</v>
          </cell>
          <cell r="E1970" t="str">
            <v>Y7625-22/43</v>
          </cell>
        </row>
        <row r="1970">
          <cell r="G1970" t="str">
            <v>个</v>
          </cell>
          <cell r="H1970">
            <v>1</v>
          </cell>
          <cell r="I1970" t="str">
            <v>双柱掩护液压支架</v>
          </cell>
          <cell r="J1970">
            <v>8</v>
          </cell>
          <cell r="K1970" t="str">
            <v>2002-01-02</v>
          </cell>
          <cell r="L1970">
            <v>927300</v>
          </cell>
          <cell r="M1970">
            <v>558242.94</v>
          </cell>
          <cell r="N1970">
            <v>369057.06</v>
          </cell>
        </row>
        <row r="1971">
          <cell r="C1971" t="str">
            <v>42194105A010024</v>
          </cell>
          <cell r="D1971" t="str">
            <v>中间液压支架</v>
          </cell>
          <cell r="E1971" t="str">
            <v>Y7625-22/43</v>
          </cell>
        </row>
        <row r="1971">
          <cell r="G1971" t="str">
            <v>个</v>
          </cell>
          <cell r="H1971">
            <v>1</v>
          </cell>
          <cell r="I1971" t="str">
            <v>双柱掩护液压支架</v>
          </cell>
          <cell r="J1971">
            <v>8</v>
          </cell>
          <cell r="K1971" t="str">
            <v>2002-01-02</v>
          </cell>
          <cell r="L1971">
            <v>927300</v>
          </cell>
          <cell r="M1971">
            <v>558242.94</v>
          </cell>
          <cell r="N1971">
            <v>369057.06</v>
          </cell>
        </row>
        <row r="1972">
          <cell r="C1972" t="str">
            <v>42194105A010032</v>
          </cell>
          <cell r="D1972" t="str">
            <v>中间液压支架</v>
          </cell>
          <cell r="E1972" t="str">
            <v>Y7625-22/43</v>
          </cell>
        </row>
        <row r="1972">
          <cell r="G1972" t="str">
            <v>个</v>
          </cell>
          <cell r="H1972">
            <v>1</v>
          </cell>
          <cell r="I1972" t="str">
            <v>双柱掩护液压支架</v>
          </cell>
          <cell r="J1972">
            <v>8</v>
          </cell>
          <cell r="K1972" t="str">
            <v>2002-01-02</v>
          </cell>
          <cell r="L1972">
            <v>927300</v>
          </cell>
          <cell r="M1972">
            <v>558242.94</v>
          </cell>
          <cell r="N1972">
            <v>369057.06</v>
          </cell>
        </row>
        <row r="1973">
          <cell r="C1973" t="str">
            <v>42194105A010033</v>
          </cell>
          <cell r="D1973" t="str">
            <v>中间液压支架</v>
          </cell>
          <cell r="E1973" t="str">
            <v>Y7625-22/43</v>
          </cell>
        </row>
        <row r="1973">
          <cell r="G1973" t="str">
            <v>个</v>
          </cell>
          <cell r="H1973">
            <v>1</v>
          </cell>
          <cell r="I1973" t="str">
            <v>双柱掩护液压支架</v>
          </cell>
          <cell r="J1973">
            <v>8</v>
          </cell>
          <cell r="K1973" t="str">
            <v>2002-01-02</v>
          </cell>
          <cell r="L1973">
            <v>927300</v>
          </cell>
          <cell r="M1973">
            <v>558242.94</v>
          </cell>
          <cell r="N1973">
            <v>369057.06</v>
          </cell>
        </row>
        <row r="1974">
          <cell r="C1974" t="str">
            <v>42194105A010034</v>
          </cell>
          <cell r="D1974" t="str">
            <v>中间液压支架</v>
          </cell>
          <cell r="E1974" t="str">
            <v>Y7625-22/43</v>
          </cell>
        </row>
        <row r="1974">
          <cell r="G1974" t="str">
            <v>个</v>
          </cell>
          <cell r="H1974">
            <v>1</v>
          </cell>
          <cell r="I1974" t="str">
            <v>双柱掩护液压支架</v>
          </cell>
          <cell r="J1974">
            <v>8</v>
          </cell>
          <cell r="K1974" t="str">
            <v>2002-01-02</v>
          </cell>
          <cell r="L1974">
            <v>927300</v>
          </cell>
          <cell r="M1974">
            <v>558242.94</v>
          </cell>
          <cell r="N1974">
            <v>369057.06</v>
          </cell>
        </row>
        <row r="1975">
          <cell r="C1975" t="str">
            <v>42194105A020009</v>
          </cell>
          <cell r="D1975" t="str">
            <v>中间液压支架</v>
          </cell>
          <cell r="E1975" t="str">
            <v>Y7625-22/43</v>
          </cell>
        </row>
        <row r="1975">
          <cell r="G1975" t="str">
            <v>个</v>
          </cell>
          <cell r="H1975">
            <v>1</v>
          </cell>
          <cell r="I1975" t="str">
            <v>双柱掩护液压支架</v>
          </cell>
          <cell r="J1975">
            <v>8</v>
          </cell>
          <cell r="K1975" t="str">
            <v>2002-01-02</v>
          </cell>
          <cell r="L1975">
            <v>927300</v>
          </cell>
          <cell r="M1975">
            <v>558242.94</v>
          </cell>
          <cell r="N1975">
            <v>369057.06</v>
          </cell>
        </row>
        <row r="1976">
          <cell r="C1976" t="str">
            <v>42194105A010036</v>
          </cell>
          <cell r="D1976" t="str">
            <v>中间液压支架</v>
          </cell>
          <cell r="E1976" t="str">
            <v>Y7625-22/43</v>
          </cell>
        </row>
        <row r="1976">
          <cell r="G1976" t="str">
            <v>个</v>
          </cell>
          <cell r="H1976">
            <v>1</v>
          </cell>
          <cell r="I1976" t="str">
            <v>双柱掩护液压支架</v>
          </cell>
          <cell r="J1976">
            <v>8</v>
          </cell>
          <cell r="K1976" t="str">
            <v>2002-01-02</v>
          </cell>
          <cell r="L1976">
            <v>927300</v>
          </cell>
          <cell r="M1976">
            <v>558242.94</v>
          </cell>
          <cell r="N1976">
            <v>369057.06</v>
          </cell>
        </row>
        <row r="1977">
          <cell r="C1977" t="str">
            <v>42194105A010037</v>
          </cell>
          <cell r="D1977" t="str">
            <v>中间液压支架</v>
          </cell>
          <cell r="E1977" t="str">
            <v>Y7625-22/43</v>
          </cell>
        </row>
        <row r="1977">
          <cell r="G1977" t="str">
            <v>个</v>
          </cell>
          <cell r="H1977">
            <v>1</v>
          </cell>
          <cell r="I1977" t="str">
            <v>双柱掩护液压支架</v>
          </cell>
          <cell r="J1977">
            <v>8</v>
          </cell>
          <cell r="K1977" t="str">
            <v>2002-01-02</v>
          </cell>
          <cell r="L1977">
            <v>927300</v>
          </cell>
          <cell r="M1977">
            <v>558242.94</v>
          </cell>
          <cell r="N1977">
            <v>369057.06</v>
          </cell>
        </row>
        <row r="1978">
          <cell r="C1978" t="str">
            <v>42194105A010038</v>
          </cell>
          <cell r="D1978" t="str">
            <v>中间液压支架</v>
          </cell>
          <cell r="E1978" t="str">
            <v>Y7625-22/43</v>
          </cell>
        </row>
        <row r="1978">
          <cell r="G1978" t="str">
            <v>个</v>
          </cell>
          <cell r="H1978">
            <v>1</v>
          </cell>
          <cell r="I1978" t="str">
            <v>双柱掩护液压支架</v>
          </cell>
          <cell r="J1978">
            <v>8</v>
          </cell>
          <cell r="K1978" t="str">
            <v>2002-01-02</v>
          </cell>
          <cell r="L1978">
            <v>927300</v>
          </cell>
          <cell r="M1978">
            <v>558242.94</v>
          </cell>
          <cell r="N1978">
            <v>369057.06</v>
          </cell>
        </row>
        <row r="1979">
          <cell r="C1979" t="str">
            <v>42194105A010039</v>
          </cell>
          <cell r="D1979" t="str">
            <v>中间液压支架</v>
          </cell>
          <cell r="E1979" t="str">
            <v>Y7625-22/43</v>
          </cell>
        </row>
        <row r="1979">
          <cell r="G1979" t="str">
            <v>个</v>
          </cell>
          <cell r="H1979">
            <v>1</v>
          </cell>
          <cell r="I1979" t="str">
            <v>双柱掩护液压支架</v>
          </cell>
          <cell r="J1979">
            <v>8</v>
          </cell>
          <cell r="K1979" t="str">
            <v>2002-01-02</v>
          </cell>
          <cell r="L1979">
            <v>927300</v>
          </cell>
          <cell r="M1979">
            <v>558242.94</v>
          </cell>
          <cell r="N1979">
            <v>369057.06</v>
          </cell>
        </row>
        <row r="1980">
          <cell r="C1980" t="str">
            <v>42194105A010040</v>
          </cell>
          <cell r="D1980" t="str">
            <v>中间液压支架</v>
          </cell>
          <cell r="E1980" t="str">
            <v>Y7625-22/43</v>
          </cell>
        </row>
        <row r="1980">
          <cell r="G1980" t="str">
            <v>个</v>
          </cell>
          <cell r="H1980">
            <v>1</v>
          </cell>
          <cell r="I1980" t="str">
            <v>双柱掩护液压支架</v>
          </cell>
          <cell r="J1980">
            <v>8</v>
          </cell>
          <cell r="K1980" t="str">
            <v>2002-01-02</v>
          </cell>
          <cell r="L1980">
            <v>927300</v>
          </cell>
          <cell r="M1980">
            <v>558242.94</v>
          </cell>
          <cell r="N1980">
            <v>369057.06</v>
          </cell>
        </row>
        <row r="1981">
          <cell r="C1981" t="str">
            <v>42194105A010041</v>
          </cell>
          <cell r="D1981" t="str">
            <v>中间液压支架</v>
          </cell>
          <cell r="E1981" t="str">
            <v>Y7625-22/43</v>
          </cell>
        </row>
        <row r="1981">
          <cell r="G1981" t="str">
            <v>个</v>
          </cell>
          <cell r="H1981">
            <v>1</v>
          </cell>
          <cell r="I1981" t="str">
            <v>双柱掩护液压支架</v>
          </cell>
          <cell r="J1981">
            <v>8</v>
          </cell>
          <cell r="K1981" t="str">
            <v>2002-01-02</v>
          </cell>
          <cell r="L1981">
            <v>927300</v>
          </cell>
          <cell r="M1981">
            <v>558242.94</v>
          </cell>
          <cell r="N1981">
            <v>369057.06</v>
          </cell>
        </row>
        <row r="1982">
          <cell r="C1982" t="str">
            <v>42194105A010042</v>
          </cell>
          <cell r="D1982" t="str">
            <v>中间液压支架</v>
          </cell>
          <cell r="E1982" t="str">
            <v>Y7625-22/43</v>
          </cell>
        </row>
        <row r="1982">
          <cell r="G1982" t="str">
            <v>个</v>
          </cell>
          <cell r="H1982">
            <v>1</v>
          </cell>
          <cell r="I1982" t="str">
            <v>双柱掩护液压支架</v>
          </cell>
          <cell r="J1982">
            <v>8</v>
          </cell>
          <cell r="K1982" t="str">
            <v>2002-01-02</v>
          </cell>
          <cell r="L1982">
            <v>927300</v>
          </cell>
          <cell r="M1982">
            <v>558242.94</v>
          </cell>
          <cell r="N1982">
            <v>369057.06</v>
          </cell>
        </row>
        <row r="1983">
          <cell r="C1983" t="str">
            <v>42194105A020010</v>
          </cell>
          <cell r="D1983" t="str">
            <v>中间液压支架</v>
          </cell>
          <cell r="E1983" t="str">
            <v>Y7625-22/43</v>
          </cell>
        </row>
        <row r="1983">
          <cell r="G1983" t="str">
            <v>个</v>
          </cell>
          <cell r="H1983">
            <v>1</v>
          </cell>
          <cell r="I1983" t="str">
            <v>双柱掩护液压支架</v>
          </cell>
          <cell r="J1983">
            <v>8</v>
          </cell>
          <cell r="K1983" t="str">
            <v>2002-01-02</v>
          </cell>
          <cell r="L1983">
            <v>927300</v>
          </cell>
          <cell r="M1983">
            <v>558242.94</v>
          </cell>
          <cell r="N1983">
            <v>369057.06</v>
          </cell>
        </row>
        <row r="1984">
          <cell r="C1984" t="str">
            <v>42194105A010044</v>
          </cell>
          <cell r="D1984" t="str">
            <v>中间液压支架</v>
          </cell>
          <cell r="E1984" t="str">
            <v>Y7625-22/43</v>
          </cell>
        </row>
        <row r="1984">
          <cell r="G1984" t="str">
            <v>个</v>
          </cell>
          <cell r="H1984">
            <v>1</v>
          </cell>
          <cell r="I1984" t="str">
            <v>双柱掩护液压支架</v>
          </cell>
          <cell r="J1984">
            <v>8</v>
          </cell>
          <cell r="K1984" t="str">
            <v>2002-01-02</v>
          </cell>
          <cell r="L1984">
            <v>927300</v>
          </cell>
          <cell r="M1984">
            <v>558242.94</v>
          </cell>
          <cell r="N1984">
            <v>369057.06</v>
          </cell>
        </row>
        <row r="1985">
          <cell r="C1985" t="str">
            <v>42194105A010045</v>
          </cell>
          <cell r="D1985" t="str">
            <v>中间液压支架</v>
          </cell>
          <cell r="E1985" t="str">
            <v>Y7625-22/43</v>
          </cell>
        </row>
        <row r="1985">
          <cell r="G1985" t="str">
            <v>个</v>
          </cell>
          <cell r="H1985">
            <v>1</v>
          </cell>
          <cell r="I1985" t="str">
            <v>双柱掩护液压支架</v>
          </cell>
          <cell r="J1985">
            <v>8</v>
          </cell>
          <cell r="K1985" t="str">
            <v>2002-01-02</v>
          </cell>
          <cell r="L1985">
            <v>927300</v>
          </cell>
          <cell r="M1985">
            <v>558242.94</v>
          </cell>
          <cell r="N1985">
            <v>369057.06</v>
          </cell>
        </row>
        <row r="1986">
          <cell r="C1986" t="str">
            <v>42194105A010046</v>
          </cell>
          <cell r="D1986" t="str">
            <v>中间液压支架</v>
          </cell>
          <cell r="E1986" t="str">
            <v>Y7625-22/43</v>
          </cell>
        </row>
        <row r="1986">
          <cell r="G1986" t="str">
            <v>个</v>
          </cell>
          <cell r="H1986">
            <v>1</v>
          </cell>
          <cell r="I1986" t="str">
            <v>双柱掩护液压支架</v>
          </cell>
          <cell r="J1986">
            <v>8</v>
          </cell>
          <cell r="K1986" t="str">
            <v>2002-01-02</v>
          </cell>
          <cell r="L1986">
            <v>927300</v>
          </cell>
          <cell r="M1986">
            <v>558242.94</v>
          </cell>
          <cell r="N1986">
            <v>369057.06</v>
          </cell>
        </row>
        <row r="1987">
          <cell r="C1987" t="str">
            <v>42194105A010047</v>
          </cell>
          <cell r="D1987" t="str">
            <v>中间液压支架</v>
          </cell>
          <cell r="E1987" t="str">
            <v>Y7625-22/43</v>
          </cell>
        </row>
        <row r="1987">
          <cell r="G1987" t="str">
            <v>个</v>
          </cell>
          <cell r="H1987">
            <v>1</v>
          </cell>
          <cell r="I1987" t="str">
            <v>双柱掩护液压支架</v>
          </cell>
          <cell r="J1987">
            <v>8</v>
          </cell>
          <cell r="K1987" t="str">
            <v>2002-01-02</v>
          </cell>
          <cell r="L1987">
            <v>927300</v>
          </cell>
          <cell r="M1987">
            <v>558242.94</v>
          </cell>
          <cell r="N1987">
            <v>369057.06</v>
          </cell>
        </row>
        <row r="1988">
          <cell r="C1988" t="str">
            <v>42194105A010048</v>
          </cell>
          <cell r="D1988" t="str">
            <v>中间液压支架</v>
          </cell>
          <cell r="E1988" t="str">
            <v>Y7625-22/43</v>
          </cell>
        </row>
        <row r="1988">
          <cell r="G1988" t="str">
            <v>个</v>
          </cell>
          <cell r="H1988">
            <v>1</v>
          </cell>
          <cell r="I1988" t="str">
            <v>双柱掩护液压支架</v>
          </cell>
          <cell r="J1988">
            <v>8</v>
          </cell>
          <cell r="K1988" t="str">
            <v>2002-01-02</v>
          </cell>
          <cell r="L1988">
            <v>927300</v>
          </cell>
          <cell r="M1988">
            <v>558242.94</v>
          </cell>
          <cell r="N1988">
            <v>369057.06</v>
          </cell>
        </row>
        <row r="1989">
          <cell r="C1989" t="str">
            <v>42194105A010049</v>
          </cell>
          <cell r="D1989" t="str">
            <v>中间液压支架</v>
          </cell>
          <cell r="E1989" t="str">
            <v>Y7625-22/43</v>
          </cell>
        </row>
        <row r="1989">
          <cell r="G1989" t="str">
            <v>个</v>
          </cell>
          <cell r="H1989">
            <v>1</v>
          </cell>
          <cell r="I1989" t="str">
            <v>双柱掩护液压支架</v>
          </cell>
          <cell r="J1989">
            <v>8</v>
          </cell>
          <cell r="K1989" t="str">
            <v>2002-01-02</v>
          </cell>
          <cell r="L1989">
            <v>927300</v>
          </cell>
          <cell r="M1989">
            <v>558242.94</v>
          </cell>
          <cell r="N1989">
            <v>369057.06</v>
          </cell>
        </row>
        <row r="1990">
          <cell r="C1990" t="str">
            <v>42194105A010050</v>
          </cell>
          <cell r="D1990" t="str">
            <v>中间液压支架</v>
          </cell>
          <cell r="E1990" t="str">
            <v>Y7625-22/43</v>
          </cell>
        </row>
        <row r="1990">
          <cell r="G1990" t="str">
            <v>个</v>
          </cell>
          <cell r="H1990">
            <v>1</v>
          </cell>
          <cell r="I1990" t="str">
            <v>双柱掩护液压支架</v>
          </cell>
          <cell r="J1990">
            <v>8</v>
          </cell>
          <cell r="K1990" t="str">
            <v>2002-01-02</v>
          </cell>
          <cell r="L1990">
            <v>927300</v>
          </cell>
          <cell r="M1990">
            <v>558242.94</v>
          </cell>
          <cell r="N1990">
            <v>369057.06</v>
          </cell>
        </row>
        <row r="1991">
          <cell r="C1991" t="str">
            <v>42194105A020011</v>
          </cell>
          <cell r="D1991" t="str">
            <v>中间液压支架</v>
          </cell>
          <cell r="E1991" t="str">
            <v>Y7625-22/43</v>
          </cell>
        </row>
        <row r="1991">
          <cell r="G1991" t="str">
            <v>个</v>
          </cell>
          <cell r="H1991">
            <v>1</v>
          </cell>
          <cell r="I1991" t="str">
            <v>双柱掩护液压支架</v>
          </cell>
          <cell r="J1991">
            <v>8</v>
          </cell>
          <cell r="K1991" t="str">
            <v>2002-01-02</v>
          </cell>
          <cell r="L1991">
            <v>927300</v>
          </cell>
          <cell r="M1991">
            <v>558242.94</v>
          </cell>
          <cell r="N1991">
            <v>369057.06</v>
          </cell>
        </row>
        <row r="1992">
          <cell r="C1992" t="str">
            <v>42194105A010052</v>
          </cell>
          <cell r="D1992" t="str">
            <v>中间液压支架</v>
          </cell>
          <cell r="E1992" t="str">
            <v>Y7625-22/43</v>
          </cell>
        </row>
        <row r="1992">
          <cell r="G1992" t="str">
            <v>个</v>
          </cell>
          <cell r="H1992">
            <v>1</v>
          </cell>
          <cell r="I1992" t="str">
            <v>双柱掩护液压支架</v>
          </cell>
          <cell r="J1992">
            <v>8</v>
          </cell>
          <cell r="K1992" t="str">
            <v>2002-01-02</v>
          </cell>
          <cell r="L1992">
            <v>927300</v>
          </cell>
          <cell r="M1992">
            <v>558242.94</v>
          </cell>
          <cell r="N1992">
            <v>369057.06</v>
          </cell>
        </row>
        <row r="1993">
          <cell r="C1993" t="str">
            <v>42194105A010053</v>
          </cell>
          <cell r="D1993" t="str">
            <v>中间液压支架</v>
          </cell>
          <cell r="E1993" t="str">
            <v>Y7625-22/43</v>
          </cell>
        </row>
        <row r="1993">
          <cell r="G1993" t="str">
            <v>个</v>
          </cell>
          <cell r="H1993">
            <v>1</v>
          </cell>
          <cell r="I1993" t="str">
            <v>双柱掩护液压支架</v>
          </cell>
          <cell r="J1993">
            <v>8</v>
          </cell>
          <cell r="K1993" t="str">
            <v>2002-01-02</v>
          </cell>
          <cell r="L1993">
            <v>927300</v>
          </cell>
          <cell r="M1993">
            <v>558242.94</v>
          </cell>
          <cell r="N1993">
            <v>369057.06</v>
          </cell>
        </row>
        <row r="1994">
          <cell r="C1994" t="str">
            <v>42194105A020012</v>
          </cell>
          <cell r="D1994" t="str">
            <v>中间液压支架</v>
          </cell>
          <cell r="E1994" t="str">
            <v>Y7625-22/43</v>
          </cell>
        </row>
        <row r="1994">
          <cell r="G1994" t="str">
            <v>个</v>
          </cell>
          <cell r="H1994">
            <v>1</v>
          </cell>
          <cell r="I1994" t="str">
            <v>双柱掩护液压支架</v>
          </cell>
          <cell r="J1994">
            <v>8</v>
          </cell>
          <cell r="K1994" t="str">
            <v>2002-01-02</v>
          </cell>
          <cell r="L1994">
            <v>927300</v>
          </cell>
          <cell r="M1994">
            <v>558242.94</v>
          </cell>
          <cell r="N1994">
            <v>369057.06</v>
          </cell>
        </row>
        <row r="1995">
          <cell r="C1995" t="str">
            <v>42194105A010055</v>
          </cell>
          <cell r="D1995" t="str">
            <v>中间液压支架</v>
          </cell>
          <cell r="E1995" t="str">
            <v>Y7625-22/43</v>
          </cell>
        </row>
        <row r="1995">
          <cell r="G1995" t="str">
            <v>个</v>
          </cell>
          <cell r="H1995">
            <v>1</v>
          </cell>
          <cell r="I1995" t="str">
            <v>双柱掩护液压支架</v>
          </cell>
          <cell r="J1995">
            <v>8</v>
          </cell>
          <cell r="K1995" t="str">
            <v>2002-01-02</v>
          </cell>
          <cell r="L1995">
            <v>927300</v>
          </cell>
          <cell r="M1995">
            <v>558242.94</v>
          </cell>
          <cell r="N1995">
            <v>369057.06</v>
          </cell>
        </row>
        <row r="1996">
          <cell r="C1996" t="str">
            <v>42194105A010056</v>
          </cell>
          <cell r="D1996" t="str">
            <v>中间液压支架</v>
          </cell>
          <cell r="E1996" t="str">
            <v>Y7625-22/43</v>
          </cell>
        </row>
        <row r="1996">
          <cell r="G1996" t="str">
            <v>个</v>
          </cell>
          <cell r="H1996">
            <v>1</v>
          </cell>
          <cell r="I1996" t="str">
            <v>双柱掩护液压支架</v>
          </cell>
          <cell r="J1996">
            <v>8</v>
          </cell>
          <cell r="K1996" t="str">
            <v>2002-01-02</v>
          </cell>
          <cell r="L1996">
            <v>927300</v>
          </cell>
          <cell r="M1996">
            <v>558242.94</v>
          </cell>
          <cell r="N1996">
            <v>369057.06</v>
          </cell>
        </row>
        <row r="1997">
          <cell r="C1997" t="str">
            <v>42194105A010057</v>
          </cell>
          <cell r="D1997" t="str">
            <v>中间液压支架</v>
          </cell>
          <cell r="E1997" t="str">
            <v>Y7625-22/43</v>
          </cell>
        </row>
        <row r="1997">
          <cell r="G1997" t="str">
            <v>个</v>
          </cell>
          <cell r="H1997">
            <v>1</v>
          </cell>
          <cell r="I1997" t="str">
            <v>双柱掩护液压支架</v>
          </cell>
          <cell r="J1997">
            <v>8</v>
          </cell>
          <cell r="K1997" t="str">
            <v>2002-01-02</v>
          </cell>
          <cell r="L1997">
            <v>927300</v>
          </cell>
          <cell r="M1997">
            <v>558242.94</v>
          </cell>
          <cell r="N1997">
            <v>369057.06</v>
          </cell>
        </row>
        <row r="1998">
          <cell r="C1998" t="str">
            <v>42194105A010058</v>
          </cell>
          <cell r="D1998" t="str">
            <v>中间液压支架</v>
          </cell>
          <cell r="E1998" t="str">
            <v>Y7625-22/43</v>
          </cell>
        </row>
        <row r="1998">
          <cell r="G1998" t="str">
            <v>个</v>
          </cell>
          <cell r="H1998">
            <v>1</v>
          </cell>
          <cell r="I1998" t="str">
            <v>双柱掩护液压支架</v>
          </cell>
          <cell r="J1998">
            <v>8</v>
          </cell>
          <cell r="K1998" t="str">
            <v>2002-01-02</v>
          </cell>
          <cell r="L1998">
            <v>927300</v>
          </cell>
          <cell r="M1998">
            <v>558242.94</v>
          </cell>
          <cell r="N1998">
            <v>369057.06</v>
          </cell>
        </row>
        <row r="1999">
          <cell r="C1999" t="str">
            <v>42194105A010059</v>
          </cell>
          <cell r="D1999" t="str">
            <v>中间液压支架</v>
          </cell>
          <cell r="E1999" t="str">
            <v>Y7625-22/43</v>
          </cell>
        </row>
        <row r="1999">
          <cell r="G1999" t="str">
            <v>个</v>
          </cell>
          <cell r="H1999">
            <v>1</v>
          </cell>
          <cell r="I1999" t="str">
            <v>双柱掩护液压支架</v>
          </cell>
          <cell r="J1999">
            <v>8</v>
          </cell>
          <cell r="K1999" t="str">
            <v>2002-01-02</v>
          </cell>
          <cell r="L1999">
            <v>927300</v>
          </cell>
          <cell r="M1999">
            <v>558242.94</v>
          </cell>
          <cell r="N1999">
            <v>369057.06</v>
          </cell>
        </row>
        <row r="2000">
          <cell r="C2000" t="str">
            <v>42194105A010060</v>
          </cell>
          <cell r="D2000" t="str">
            <v>中间液压支架</v>
          </cell>
          <cell r="E2000" t="str">
            <v>Y7625-22/43</v>
          </cell>
        </row>
        <row r="2000">
          <cell r="G2000" t="str">
            <v>个</v>
          </cell>
          <cell r="H2000">
            <v>1</v>
          </cell>
          <cell r="I2000" t="str">
            <v>双柱掩护液压支架</v>
          </cell>
          <cell r="J2000">
            <v>8</v>
          </cell>
          <cell r="K2000" t="str">
            <v>2002-01-02</v>
          </cell>
          <cell r="L2000">
            <v>927300</v>
          </cell>
          <cell r="M2000">
            <v>558242.94</v>
          </cell>
          <cell r="N2000">
            <v>369057.06</v>
          </cell>
        </row>
        <row r="2001">
          <cell r="C2001" t="str">
            <v>42194105A010061</v>
          </cell>
          <cell r="D2001" t="str">
            <v>中间液压支架</v>
          </cell>
          <cell r="E2001" t="str">
            <v>Y7625-22/43</v>
          </cell>
        </row>
        <row r="2001">
          <cell r="G2001" t="str">
            <v>个</v>
          </cell>
          <cell r="H2001">
            <v>1</v>
          </cell>
          <cell r="I2001" t="str">
            <v>双柱掩护液压支架</v>
          </cell>
          <cell r="J2001">
            <v>8</v>
          </cell>
          <cell r="K2001" t="str">
            <v>2002-01-02</v>
          </cell>
          <cell r="L2001">
            <v>927300</v>
          </cell>
          <cell r="M2001">
            <v>558242.94</v>
          </cell>
          <cell r="N2001">
            <v>369057.06</v>
          </cell>
        </row>
        <row r="2002">
          <cell r="C2002" t="str">
            <v>42194105A010062</v>
          </cell>
          <cell r="D2002" t="str">
            <v>中间液压支架</v>
          </cell>
          <cell r="E2002" t="str">
            <v>Y7625-22/43</v>
          </cell>
        </row>
        <row r="2002">
          <cell r="G2002" t="str">
            <v>个</v>
          </cell>
          <cell r="H2002">
            <v>1</v>
          </cell>
          <cell r="I2002" t="str">
            <v>双柱掩护液压支架</v>
          </cell>
          <cell r="J2002">
            <v>8</v>
          </cell>
          <cell r="K2002" t="str">
            <v>2002-01-02</v>
          </cell>
          <cell r="L2002">
            <v>927300</v>
          </cell>
          <cell r="M2002">
            <v>558242.94</v>
          </cell>
          <cell r="N2002">
            <v>369057.06</v>
          </cell>
        </row>
        <row r="2003">
          <cell r="C2003" t="str">
            <v>42194105A010063</v>
          </cell>
          <cell r="D2003" t="str">
            <v>中间液压支架</v>
          </cell>
          <cell r="E2003" t="str">
            <v>Y7625-22/43</v>
          </cell>
        </row>
        <row r="2003">
          <cell r="G2003" t="str">
            <v>个</v>
          </cell>
          <cell r="H2003">
            <v>1</v>
          </cell>
          <cell r="I2003" t="str">
            <v>双柱掩护液压支架</v>
          </cell>
          <cell r="J2003">
            <v>8</v>
          </cell>
          <cell r="K2003" t="str">
            <v>2002-01-02</v>
          </cell>
          <cell r="L2003">
            <v>927300</v>
          </cell>
          <cell r="M2003">
            <v>558242.94</v>
          </cell>
          <cell r="N2003">
            <v>369057.06</v>
          </cell>
        </row>
        <row r="2004">
          <cell r="C2004" t="str">
            <v>42194105A010203</v>
          </cell>
          <cell r="D2004" t="str">
            <v>液压支架</v>
          </cell>
          <cell r="E2004" t="str">
            <v>2*7625KN</v>
          </cell>
        </row>
        <row r="2004">
          <cell r="G2004" t="str">
            <v>个</v>
          </cell>
          <cell r="H2004">
            <v>1</v>
          </cell>
          <cell r="I2004" t="str">
            <v>双柱掩护液压支架</v>
          </cell>
          <cell r="J2004">
            <v>8</v>
          </cell>
          <cell r="K2004" t="str">
            <v>2002-01-02</v>
          </cell>
          <cell r="L2004">
            <v>927300</v>
          </cell>
          <cell r="M2004">
            <v>558242.94</v>
          </cell>
          <cell r="N2004">
            <v>369057.06</v>
          </cell>
        </row>
        <row r="2005">
          <cell r="C2005" t="str">
            <v>42194105A010204</v>
          </cell>
          <cell r="D2005" t="str">
            <v>液压支架</v>
          </cell>
          <cell r="E2005" t="str">
            <v>2*7625KN</v>
          </cell>
        </row>
        <row r="2005">
          <cell r="G2005" t="str">
            <v>个</v>
          </cell>
          <cell r="H2005">
            <v>1</v>
          </cell>
          <cell r="I2005" t="str">
            <v>双柱掩护液压支架</v>
          </cell>
          <cell r="J2005">
            <v>8</v>
          </cell>
          <cell r="K2005" t="str">
            <v>2002-01-02</v>
          </cell>
          <cell r="L2005">
            <v>927300</v>
          </cell>
          <cell r="M2005">
            <v>558242.94</v>
          </cell>
          <cell r="N2005">
            <v>369057.06</v>
          </cell>
        </row>
        <row r="2006">
          <cell r="C2006" t="str">
            <v>42194105A010205</v>
          </cell>
          <cell r="D2006" t="str">
            <v>液压支架</v>
          </cell>
          <cell r="E2006" t="str">
            <v>2*7625KN</v>
          </cell>
        </row>
        <row r="2006">
          <cell r="G2006" t="str">
            <v>个</v>
          </cell>
          <cell r="H2006">
            <v>1</v>
          </cell>
          <cell r="I2006" t="str">
            <v>双柱掩护液压支架</v>
          </cell>
          <cell r="J2006">
            <v>8</v>
          </cell>
          <cell r="K2006" t="str">
            <v>2002-01-02</v>
          </cell>
          <cell r="L2006">
            <v>927300</v>
          </cell>
          <cell r="M2006">
            <v>558242.94</v>
          </cell>
          <cell r="N2006">
            <v>369057.06</v>
          </cell>
        </row>
        <row r="2007">
          <cell r="C2007" t="str">
            <v>42194105A010206</v>
          </cell>
          <cell r="D2007" t="str">
            <v>液压支架</v>
          </cell>
          <cell r="E2007" t="str">
            <v>2*7625KN</v>
          </cell>
        </row>
        <row r="2007">
          <cell r="G2007" t="str">
            <v>个</v>
          </cell>
          <cell r="H2007">
            <v>1</v>
          </cell>
          <cell r="I2007" t="str">
            <v>双柱掩护液压支架</v>
          </cell>
          <cell r="J2007">
            <v>8</v>
          </cell>
          <cell r="K2007" t="str">
            <v>2002-01-02</v>
          </cell>
          <cell r="L2007">
            <v>927300</v>
          </cell>
          <cell r="M2007">
            <v>558242.94</v>
          </cell>
          <cell r="N2007">
            <v>369057.06</v>
          </cell>
        </row>
        <row r="2008">
          <cell r="C2008" t="str">
            <v>42194105A010207</v>
          </cell>
          <cell r="D2008" t="str">
            <v>液压支架</v>
          </cell>
          <cell r="E2008" t="str">
            <v>2*7625KN</v>
          </cell>
        </row>
        <row r="2008">
          <cell r="G2008" t="str">
            <v>个</v>
          </cell>
          <cell r="H2008">
            <v>1</v>
          </cell>
          <cell r="I2008" t="str">
            <v>双柱掩护液压支架</v>
          </cell>
          <cell r="J2008">
            <v>8</v>
          </cell>
          <cell r="K2008" t="str">
            <v>2002-01-02</v>
          </cell>
          <cell r="L2008">
            <v>927300</v>
          </cell>
          <cell r="M2008">
            <v>558242.94</v>
          </cell>
          <cell r="N2008">
            <v>369057.06</v>
          </cell>
        </row>
        <row r="2009">
          <cell r="C2009" t="str">
            <v>42194105A010208</v>
          </cell>
          <cell r="D2009" t="str">
            <v>液压支架</v>
          </cell>
          <cell r="E2009" t="str">
            <v>2*7625KN</v>
          </cell>
        </row>
        <row r="2009">
          <cell r="G2009" t="str">
            <v>个</v>
          </cell>
          <cell r="H2009">
            <v>1</v>
          </cell>
          <cell r="I2009" t="str">
            <v>双柱掩护液压支架</v>
          </cell>
          <cell r="J2009">
            <v>8</v>
          </cell>
          <cell r="K2009" t="str">
            <v>2002-01-02</v>
          </cell>
          <cell r="L2009">
            <v>927300</v>
          </cell>
          <cell r="M2009">
            <v>558242.94</v>
          </cell>
          <cell r="N2009">
            <v>369057.06</v>
          </cell>
        </row>
        <row r="2010">
          <cell r="C2010" t="str">
            <v>42194105A010209</v>
          </cell>
          <cell r="D2010" t="str">
            <v>液压支架</v>
          </cell>
          <cell r="E2010" t="str">
            <v>2*7625KN</v>
          </cell>
        </row>
        <row r="2010">
          <cell r="G2010" t="str">
            <v>个</v>
          </cell>
          <cell r="H2010">
            <v>1</v>
          </cell>
          <cell r="I2010" t="str">
            <v>双柱掩护液压支架</v>
          </cell>
          <cell r="J2010">
            <v>8</v>
          </cell>
          <cell r="K2010" t="str">
            <v>2002-01-02</v>
          </cell>
          <cell r="L2010">
            <v>927300</v>
          </cell>
          <cell r="M2010">
            <v>558242.94</v>
          </cell>
          <cell r="N2010">
            <v>369057.06</v>
          </cell>
        </row>
        <row r="2011">
          <cell r="C2011" t="str">
            <v>42194105A010210</v>
          </cell>
          <cell r="D2011" t="str">
            <v>液压支架</v>
          </cell>
          <cell r="E2011" t="str">
            <v>2*7625KN</v>
          </cell>
        </row>
        <row r="2011">
          <cell r="G2011" t="str">
            <v>个</v>
          </cell>
          <cell r="H2011">
            <v>1</v>
          </cell>
          <cell r="I2011" t="str">
            <v>双柱掩护液压支架</v>
          </cell>
          <cell r="J2011">
            <v>8</v>
          </cell>
          <cell r="K2011" t="str">
            <v>2002-01-02</v>
          </cell>
          <cell r="L2011">
            <v>927300</v>
          </cell>
          <cell r="M2011">
            <v>558242.94</v>
          </cell>
          <cell r="N2011">
            <v>369057.06</v>
          </cell>
        </row>
        <row r="2012">
          <cell r="C2012" t="str">
            <v>42194105A010211</v>
          </cell>
          <cell r="D2012" t="str">
            <v>液压支架</v>
          </cell>
          <cell r="E2012" t="str">
            <v>2*7625KN</v>
          </cell>
        </row>
        <row r="2012">
          <cell r="G2012" t="str">
            <v>个</v>
          </cell>
          <cell r="H2012">
            <v>1</v>
          </cell>
          <cell r="I2012" t="str">
            <v>双柱掩护液压支架</v>
          </cell>
          <cell r="J2012">
            <v>8</v>
          </cell>
          <cell r="K2012" t="str">
            <v>2002-01-02</v>
          </cell>
          <cell r="L2012">
            <v>927300</v>
          </cell>
          <cell r="M2012">
            <v>558242.94</v>
          </cell>
          <cell r="N2012">
            <v>369057.06</v>
          </cell>
        </row>
        <row r="2013">
          <cell r="C2013" t="str">
            <v>42194105A010212</v>
          </cell>
          <cell r="D2013" t="str">
            <v>液压支架</v>
          </cell>
          <cell r="E2013" t="str">
            <v>2*7625KN</v>
          </cell>
        </row>
        <row r="2013">
          <cell r="G2013" t="str">
            <v>个</v>
          </cell>
          <cell r="H2013">
            <v>1</v>
          </cell>
          <cell r="I2013" t="str">
            <v>双柱掩护液压支架</v>
          </cell>
          <cell r="J2013">
            <v>8</v>
          </cell>
          <cell r="K2013" t="str">
            <v>2002-01-02</v>
          </cell>
          <cell r="L2013">
            <v>927300</v>
          </cell>
          <cell r="M2013">
            <v>558242.94</v>
          </cell>
          <cell r="N2013">
            <v>369057.06</v>
          </cell>
        </row>
        <row r="2014">
          <cell r="C2014" t="str">
            <v>42194105A010213</v>
          </cell>
          <cell r="D2014" t="str">
            <v>液压支架</v>
          </cell>
          <cell r="E2014" t="str">
            <v>2*7625KN</v>
          </cell>
        </row>
        <row r="2014">
          <cell r="G2014" t="str">
            <v>个</v>
          </cell>
          <cell r="H2014">
            <v>1</v>
          </cell>
          <cell r="I2014" t="str">
            <v>双柱掩护液压支架</v>
          </cell>
          <cell r="J2014">
            <v>8</v>
          </cell>
          <cell r="K2014" t="str">
            <v>2002-01-02</v>
          </cell>
          <cell r="L2014">
            <v>927300</v>
          </cell>
          <cell r="M2014">
            <v>558242.94</v>
          </cell>
          <cell r="N2014">
            <v>369057.06</v>
          </cell>
        </row>
        <row r="2015">
          <cell r="C2015" t="str">
            <v>42194105A010214</v>
          </cell>
          <cell r="D2015" t="str">
            <v>液压支架</v>
          </cell>
          <cell r="E2015" t="str">
            <v>2*7625KN</v>
          </cell>
        </row>
        <row r="2015">
          <cell r="G2015" t="str">
            <v>个</v>
          </cell>
          <cell r="H2015">
            <v>1</v>
          </cell>
          <cell r="I2015" t="str">
            <v>双柱掩护液压支架</v>
          </cell>
          <cell r="J2015">
            <v>8</v>
          </cell>
          <cell r="K2015" t="str">
            <v>2002-01-02</v>
          </cell>
          <cell r="L2015">
            <v>927300</v>
          </cell>
          <cell r="M2015">
            <v>558242.94</v>
          </cell>
          <cell r="N2015">
            <v>369057.06</v>
          </cell>
        </row>
        <row r="2016">
          <cell r="C2016" t="str">
            <v>42194105A010215</v>
          </cell>
          <cell r="D2016" t="str">
            <v>液压支架</v>
          </cell>
          <cell r="E2016" t="str">
            <v>2*7625KN</v>
          </cell>
        </row>
        <row r="2016">
          <cell r="G2016" t="str">
            <v>个</v>
          </cell>
          <cell r="H2016">
            <v>1</v>
          </cell>
          <cell r="I2016" t="str">
            <v>双柱掩护液压支架</v>
          </cell>
          <cell r="J2016">
            <v>8</v>
          </cell>
          <cell r="K2016" t="str">
            <v>2002-01-02</v>
          </cell>
          <cell r="L2016">
            <v>927300</v>
          </cell>
          <cell r="M2016">
            <v>558242.94</v>
          </cell>
          <cell r="N2016">
            <v>369057.06</v>
          </cell>
        </row>
        <row r="2017">
          <cell r="C2017" t="str">
            <v>42194105A010216</v>
          </cell>
          <cell r="D2017" t="str">
            <v>液压支架</v>
          </cell>
          <cell r="E2017" t="str">
            <v>2*7625KN</v>
          </cell>
        </row>
        <row r="2017">
          <cell r="G2017" t="str">
            <v>个</v>
          </cell>
          <cell r="H2017">
            <v>1</v>
          </cell>
          <cell r="I2017" t="str">
            <v>双柱掩护液压支架</v>
          </cell>
          <cell r="J2017">
            <v>8</v>
          </cell>
          <cell r="K2017" t="str">
            <v>2002-01-02</v>
          </cell>
          <cell r="L2017">
            <v>927300</v>
          </cell>
          <cell r="M2017">
            <v>558242.94</v>
          </cell>
          <cell r="N2017">
            <v>369057.06</v>
          </cell>
        </row>
        <row r="2018">
          <cell r="C2018" t="str">
            <v>42194105A010217</v>
          </cell>
          <cell r="D2018" t="str">
            <v>液压支架</v>
          </cell>
          <cell r="E2018" t="str">
            <v>2*7625KN</v>
          </cell>
        </row>
        <row r="2018">
          <cell r="G2018" t="str">
            <v>个</v>
          </cell>
          <cell r="H2018">
            <v>1</v>
          </cell>
          <cell r="I2018" t="str">
            <v>双柱掩护液压支架</v>
          </cell>
          <cell r="J2018">
            <v>8</v>
          </cell>
          <cell r="K2018" t="str">
            <v>2002-01-02</v>
          </cell>
          <cell r="L2018">
            <v>927300</v>
          </cell>
          <cell r="M2018">
            <v>558242.94</v>
          </cell>
          <cell r="N2018">
            <v>369057.06</v>
          </cell>
        </row>
        <row r="2019">
          <cell r="C2019" t="str">
            <v>42194105A010218</v>
          </cell>
          <cell r="D2019" t="str">
            <v>液压支架</v>
          </cell>
          <cell r="E2019" t="str">
            <v>2*7625KN</v>
          </cell>
        </row>
        <row r="2019">
          <cell r="G2019" t="str">
            <v>个</v>
          </cell>
          <cell r="H2019">
            <v>1</v>
          </cell>
          <cell r="I2019" t="str">
            <v>双柱掩护液压支架</v>
          </cell>
          <cell r="J2019">
            <v>8</v>
          </cell>
          <cell r="K2019" t="str">
            <v>2002-01-02</v>
          </cell>
          <cell r="L2019">
            <v>927300</v>
          </cell>
          <cell r="M2019">
            <v>558242.94</v>
          </cell>
          <cell r="N2019">
            <v>369057.06</v>
          </cell>
        </row>
        <row r="2020">
          <cell r="C2020" t="str">
            <v>42194105A010219</v>
          </cell>
          <cell r="D2020" t="str">
            <v>液压支架</v>
          </cell>
          <cell r="E2020" t="str">
            <v>2*7625KN</v>
          </cell>
        </row>
        <row r="2020">
          <cell r="G2020" t="str">
            <v>个</v>
          </cell>
          <cell r="H2020">
            <v>1</v>
          </cell>
          <cell r="I2020" t="str">
            <v>双柱掩护液压支架</v>
          </cell>
          <cell r="J2020">
            <v>8</v>
          </cell>
          <cell r="K2020" t="str">
            <v>2002-01-02</v>
          </cell>
          <cell r="L2020">
            <v>927300</v>
          </cell>
          <cell r="M2020">
            <v>558242.94</v>
          </cell>
          <cell r="N2020">
            <v>369057.06</v>
          </cell>
        </row>
        <row r="2021">
          <cell r="C2021" t="str">
            <v>42194105A010220</v>
          </cell>
          <cell r="D2021" t="str">
            <v>液压支架</v>
          </cell>
          <cell r="E2021" t="str">
            <v>2*7625KN</v>
          </cell>
        </row>
        <row r="2021">
          <cell r="G2021" t="str">
            <v>个</v>
          </cell>
          <cell r="H2021">
            <v>1</v>
          </cell>
          <cell r="I2021" t="str">
            <v>双柱掩护液压支架</v>
          </cell>
          <cell r="J2021">
            <v>8</v>
          </cell>
          <cell r="K2021" t="str">
            <v>2002-01-02</v>
          </cell>
          <cell r="L2021">
            <v>927300</v>
          </cell>
          <cell r="M2021">
            <v>558242.94</v>
          </cell>
          <cell r="N2021">
            <v>369057.06</v>
          </cell>
        </row>
        <row r="2022">
          <cell r="C2022" t="str">
            <v>42194105A010221</v>
          </cell>
          <cell r="D2022" t="str">
            <v>液压支架</v>
          </cell>
          <cell r="E2022" t="str">
            <v>2*7625KN</v>
          </cell>
        </row>
        <row r="2022">
          <cell r="G2022" t="str">
            <v>个</v>
          </cell>
          <cell r="H2022">
            <v>1</v>
          </cell>
          <cell r="I2022" t="str">
            <v>双柱掩护液压支架</v>
          </cell>
          <cell r="J2022">
            <v>8</v>
          </cell>
          <cell r="K2022" t="str">
            <v>2002-01-02</v>
          </cell>
          <cell r="L2022">
            <v>927300</v>
          </cell>
          <cell r="M2022">
            <v>558242.94</v>
          </cell>
          <cell r="N2022">
            <v>369057.06</v>
          </cell>
        </row>
        <row r="2023">
          <cell r="C2023" t="str">
            <v>42194105A010222</v>
          </cell>
          <cell r="D2023" t="str">
            <v>液压支架</v>
          </cell>
          <cell r="E2023" t="str">
            <v>2*7625KN</v>
          </cell>
        </row>
        <row r="2023">
          <cell r="G2023" t="str">
            <v>个</v>
          </cell>
          <cell r="H2023">
            <v>1</v>
          </cell>
          <cell r="I2023" t="str">
            <v>双柱掩护液压支架</v>
          </cell>
          <cell r="J2023">
            <v>8</v>
          </cell>
          <cell r="K2023" t="str">
            <v>2002-01-02</v>
          </cell>
          <cell r="L2023">
            <v>927300</v>
          </cell>
          <cell r="M2023">
            <v>558242.94</v>
          </cell>
          <cell r="N2023">
            <v>369057.06</v>
          </cell>
        </row>
        <row r="2024">
          <cell r="C2024" t="str">
            <v>42194105A010223</v>
          </cell>
          <cell r="D2024" t="str">
            <v>液压支架</v>
          </cell>
          <cell r="E2024" t="str">
            <v>2*7625KN</v>
          </cell>
        </row>
        <row r="2024">
          <cell r="G2024" t="str">
            <v>个</v>
          </cell>
          <cell r="H2024">
            <v>1</v>
          </cell>
          <cell r="I2024" t="str">
            <v>双柱掩护液压支架</v>
          </cell>
          <cell r="J2024">
            <v>8</v>
          </cell>
          <cell r="K2024" t="str">
            <v>2002-01-02</v>
          </cell>
          <cell r="L2024">
            <v>927300</v>
          </cell>
          <cell r="M2024">
            <v>558242.94</v>
          </cell>
          <cell r="N2024">
            <v>369057.06</v>
          </cell>
        </row>
        <row r="2025">
          <cell r="C2025" t="str">
            <v>42194105A010224</v>
          </cell>
          <cell r="D2025" t="str">
            <v>液压支架</v>
          </cell>
          <cell r="E2025" t="str">
            <v>2*7625KN</v>
          </cell>
        </row>
        <row r="2025">
          <cell r="G2025" t="str">
            <v>个</v>
          </cell>
          <cell r="H2025">
            <v>1</v>
          </cell>
          <cell r="I2025" t="str">
            <v>双柱掩护液压支架</v>
          </cell>
          <cell r="J2025">
            <v>8</v>
          </cell>
          <cell r="K2025" t="str">
            <v>2002-01-02</v>
          </cell>
          <cell r="L2025">
            <v>927300</v>
          </cell>
          <cell r="M2025">
            <v>558242.94</v>
          </cell>
          <cell r="N2025">
            <v>369057.06</v>
          </cell>
        </row>
        <row r="2026">
          <cell r="C2026" t="str">
            <v>42194105A010226</v>
          </cell>
          <cell r="D2026" t="str">
            <v>液压支架</v>
          </cell>
          <cell r="E2026" t="str">
            <v>2*7625KN</v>
          </cell>
        </row>
        <row r="2026">
          <cell r="G2026" t="str">
            <v>个</v>
          </cell>
          <cell r="H2026">
            <v>1</v>
          </cell>
          <cell r="I2026" t="str">
            <v>双柱掩护液压支架</v>
          </cell>
          <cell r="J2026">
            <v>8</v>
          </cell>
          <cell r="K2026" t="str">
            <v>2002-01-02</v>
          </cell>
          <cell r="L2026">
            <v>927300</v>
          </cell>
          <cell r="M2026">
            <v>558242.94</v>
          </cell>
          <cell r="N2026">
            <v>369057.06</v>
          </cell>
        </row>
        <row r="2027">
          <cell r="C2027" t="str">
            <v>42194105A010227</v>
          </cell>
          <cell r="D2027" t="str">
            <v>液压支架</v>
          </cell>
          <cell r="E2027" t="str">
            <v>2*7625KN</v>
          </cell>
        </row>
        <row r="2027">
          <cell r="G2027" t="str">
            <v>个</v>
          </cell>
          <cell r="H2027">
            <v>1</v>
          </cell>
          <cell r="I2027" t="str">
            <v>双柱掩护液压支架</v>
          </cell>
          <cell r="J2027">
            <v>8</v>
          </cell>
          <cell r="K2027" t="str">
            <v>2002-01-02</v>
          </cell>
          <cell r="L2027">
            <v>927300</v>
          </cell>
          <cell r="M2027">
            <v>558242.94</v>
          </cell>
          <cell r="N2027">
            <v>369057.06</v>
          </cell>
        </row>
        <row r="2028">
          <cell r="C2028" t="str">
            <v>42194105A010228</v>
          </cell>
          <cell r="D2028" t="str">
            <v>液压支架</v>
          </cell>
          <cell r="E2028" t="str">
            <v>2*7625KN</v>
          </cell>
        </row>
        <row r="2028">
          <cell r="G2028" t="str">
            <v>个</v>
          </cell>
          <cell r="H2028">
            <v>1</v>
          </cell>
          <cell r="I2028" t="str">
            <v>双柱掩护液压支架</v>
          </cell>
          <cell r="J2028">
            <v>8</v>
          </cell>
          <cell r="K2028" t="str">
            <v>2002-01-02</v>
          </cell>
          <cell r="L2028">
            <v>927300</v>
          </cell>
          <cell r="M2028">
            <v>558242.94</v>
          </cell>
          <cell r="N2028">
            <v>369057.06</v>
          </cell>
        </row>
        <row r="2029">
          <cell r="C2029" t="str">
            <v>42194105A010229</v>
          </cell>
          <cell r="D2029" t="str">
            <v>液压支架</v>
          </cell>
          <cell r="E2029" t="str">
            <v>2*7625KN</v>
          </cell>
        </row>
        <row r="2029">
          <cell r="G2029" t="str">
            <v>个</v>
          </cell>
          <cell r="H2029">
            <v>1</v>
          </cell>
          <cell r="I2029" t="str">
            <v>双柱掩护液压支架</v>
          </cell>
          <cell r="J2029">
            <v>8</v>
          </cell>
          <cell r="K2029" t="str">
            <v>2002-01-02</v>
          </cell>
          <cell r="L2029">
            <v>927300</v>
          </cell>
          <cell r="M2029">
            <v>558242.94</v>
          </cell>
          <cell r="N2029">
            <v>369057.06</v>
          </cell>
        </row>
        <row r="2030">
          <cell r="C2030" t="str">
            <v>42194105A010230</v>
          </cell>
          <cell r="D2030" t="str">
            <v>液压支架</v>
          </cell>
          <cell r="E2030" t="str">
            <v>2*7625KN</v>
          </cell>
        </row>
        <row r="2030">
          <cell r="G2030" t="str">
            <v>个</v>
          </cell>
          <cell r="H2030">
            <v>1</v>
          </cell>
          <cell r="I2030" t="str">
            <v>双柱掩护液压支架</v>
          </cell>
          <cell r="J2030">
            <v>8</v>
          </cell>
          <cell r="K2030" t="str">
            <v>2002-01-02</v>
          </cell>
          <cell r="L2030">
            <v>927300</v>
          </cell>
          <cell r="M2030">
            <v>558242.94</v>
          </cell>
          <cell r="N2030">
            <v>369057.06</v>
          </cell>
        </row>
        <row r="2031">
          <cell r="C2031" t="str">
            <v>42194105A010231</v>
          </cell>
          <cell r="D2031" t="str">
            <v>液压支架</v>
          </cell>
          <cell r="E2031" t="str">
            <v>2*7625KN</v>
          </cell>
        </row>
        <row r="2031">
          <cell r="G2031" t="str">
            <v>个</v>
          </cell>
          <cell r="H2031">
            <v>1</v>
          </cell>
          <cell r="I2031" t="str">
            <v>双柱掩护液压支架</v>
          </cell>
          <cell r="J2031">
            <v>8</v>
          </cell>
          <cell r="K2031" t="str">
            <v>2002-01-02</v>
          </cell>
          <cell r="L2031">
            <v>927300</v>
          </cell>
          <cell r="M2031">
            <v>558242.94</v>
          </cell>
          <cell r="N2031">
            <v>369057.06</v>
          </cell>
        </row>
        <row r="2032">
          <cell r="C2032" t="str">
            <v>42194105A010250</v>
          </cell>
          <cell r="D2032" t="str">
            <v>液压支架</v>
          </cell>
          <cell r="E2032" t="str">
            <v>2*7625KN</v>
          </cell>
        </row>
        <row r="2032">
          <cell r="G2032" t="str">
            <v>个</v>
          </cell>
          <cell r="H2032">
            <v>1</v>
          </cell>
          <cell r="I2032" t="str">
            <v>双柱掩护液压支架</v>
          </cell>
          <cell r="J2032">
            <v>8</v>
          </cell>
          <cell r="K2032" t="str">
            <v>2002-01-02</v>
          </cell>
          <cell r="L2032">
            <v>927300</v>
          </cell>
          <cell r="M2032">
            <v>558242.94</v>
          </cell>
          <cell r="N2032">
            <v>369057.06</v>
          </cell>
        </row>
        <row r="2033">
          <cell r="C2033" t="str">
            <v>42194105A010232</v>
          </cell>
          <cell r="D2033" t="str">
            <v>液压支架</v>
          </cell>
          <cell r="E2033" t="str">
            <v>2*7625KN</v>
          </cell>
        </row>
        <row r="2033">
          <cell r="G2033" t="str">
            <v>个</v>
          </cell>
          <cell r="H2033">
            <v>1</v>
          </cell>
          <cell r="I2033" t="str">
            <v>双柱掩护液压支架</v>
          </cell>
          <cell r="J2033">
            <v>8</v>
          </cell>
          <cell r="K2033" t="str">
            <v>2002-01-02</v>
          </cell>
          <cell r="L2033">
            <v>927300</v>
          </cell>
          <cell r="M2033">
            <v>558242.94</v>
          </cell>
          <cell r="N2033">
            <v>369057.06</v>
          </cell>
        </row>
        <row r="2034">
          <cell r="C2034" t="str">
            <v>42194105A010233</v>
          </cell>
          <cell r="D2034" t="str">
            <v>液压支架</v>
          </cell>
          <cell r="E2034" t="str">
            <v>2*7625KN</v>
          </cell>
        </row>
        <row r="2034">
          <cell r="G2034" t="str">
            <v>个</v>
          </cell>
          <cell r="H2034">
            <v>1</v>
          </cell>
          <cell r="I2034" t="str">
            <v>双柱掩护液压支架</v>
          </cell>
          <cell r="J2034">
            <v>8</v>
          </cell>
          <cell r="K2034" t="str">
            <v>2002-01-02</v>
          </cell>
          <cell r="L2034">
            <v>927300</v>
          </cell>
          <cell r="M2034">
            <v>558242.94</v>
          </cell>
          <cell r="N2034">
            <v>369057.06</v>
          </cell>
        </row>
        <row r="2035">
          <cell r="C2035" t="str">
            <v>42194105A010234</v>
          </cell>
          <cell r="D2035" t="str">
            <v>液压支架</v>
          </cell>
          <cell r="E2035" t="str">
            <v>2*7625KN</v>
          </cell>
        </row>
        <row r="2035">
          <cell r="G2035" t="str">
            <v>个</v>
          </cell>
          <cell r="H2035">
            <v>1</v>
          </cell>
          <cell r="I2035" t="str">
            <v>双柱掩护液压支架</v>
          </cell>
          <cell r="J2035">
            <v>8</v>
          </cell>
          <cell r="K2035" t="str">
            <v>2002-01-02</v>
          </cell>
          <cell r="L2035">
            <v>927300</v>
          </cell>
          <cell r="M2035">
            <v>558242.94</v>
          </cell>
          <cell r="N2035">
            <v>369057.06</v>
          </cell>
        </row>
        <row r="2036">
          <cell r="C2036" t="str">
            <v>42194105A010251</v>
          </cell>
          <cell r="D2036" t="str">
            <v>液压支架</v>
          </cell>
          <cell r="E2036" t="str">
            <v>2*7625KN</v>
          </cell>
        </row>
        <row r="2036">
          <cell r="G2036" t="str">
            <v>个</v>
          </cell>
          <cell r="H2036">
            <v>1</v>
          </cell>
          <cell r="I2036" t="str">
            <v>双柱掩护液压支架</v>
          </cell>
          <cell r="J2036">
            <v>8</v>
          </cell>
          <cell r="K2036" t="str">
            <v>2002-01-02</v>
          </cell>
          <cell r="L2036">
            <v>927300</v>
          </cell>
          <cell r="M2036">
            <v>558242.94</v>
          </cell>
          <cell r="N2036">
            <v>369057.06</v>
          </cell>
        </row>
        <row r="2037">
          <cell r="C2037" t="str">
            <v>42194105A010252</v>
          </cell>
          <cell r="D2037" t="str">
            <v>液压支架</v>
          </cell>
          <cell r="E2037" t="str">
            <v>2*7625KN</v>
          </cell>
        </row>
        <row r="2037">
          <cell r="G2037" t="str">
            <v>个</v>
          </cell>
          <cell r="H2037">
            <v>1</v>
          </cell>
          <cell r="I2037" t="str">
            <v>双柱掩护液压支架</v>
          </cell>
          <cell r="J2037">
            <v>8</v>
          </cell>
          <cell r="K2037" t="str">
            <v>2002-01-02</v>
          </cell>
          <cell r="L2037">
            <v>927300</v>
          </cell>
          <cell r="M2037">
            <v>558242.94</v>
          </cell>
          <cell r="N2037">
            <v>369057.06</v>
          </cell>
        </row>
        <row r="2038">
          <cell r="C2038" t="str">
            <v>42194105A010235</v>
          </cell>
          <cell r="D2038" t="str">
            <v>液压支架</v>
          </cell>
          <cell r="E2038" t="str">
            <v>2*7625KN</v>
          </cell>
        </row>
        <row r="2038">
          <cell r="G2038" t="str">
            <v>个</v>
          </cell>
          <cell r="H2038">
            <v>1</v>
          </cell>
          <cell r="I2038" t="str">
            <v>双柱掩护液压支架</v>
          </cell>
          <cell r="J2038">
            <v>8</v>
          </cell>
          <cell r="K2038" t="str">
            <v>2002-01-02</v>
          </cell>
          <cell r="L2038">
            <v>927300</v>
          </cell>
          <cell r="M2038">
            <v>558242.94</v>
          </cell>
          <cell r="N2038">
            <v>369057.06</v>
          </cell>
        </row>
        <row r="2039">
          <cell r="C2039" t="str">
            <v>42194105A010236</v>
          </cell>
          <cell r="D2039" t="str">
            <v>液压支架</v>
          </cell>
          <cell r="E2039" t="str">
            <v>2*7625KN</v>
          </cell>
        </row>
        <row r="2039">
          <cell r="G2039" t="str">
            <v>个</v>
          </cell>
          <cell r="H2039">
            <v>1</v>
          </cell>
          <cell r="I2039" t="str">
            <v>双柱掩护液压支架</v>
          </cell>
          <cell r="J2039">
            <v>8</v>
          </cell>
          <cell r="K2039" t="str">
            <v>2002-01-02</v>
          </cell>
          <cell r="L2039">
            <v>927300</v>
          </cell>
          <cell r="M2039">
            <v>558242.94</v>
          </cell>
          <cell r="N2039">
            <v>369057.06</v>
          </cell>
        </row>
        <row r="2040">
          <cell r="C2040" t="str">
            <v>42194105A010253</v>
          </cell>
          <cell r="D2040" t="str">
            <v>液压支架</v>
          </cell>
          <cell r="E2040" t="str">
            <v>2*7625KN</v>
          </cell>
        </row>
        <row r="2040">
          <cell r="G2040" t="str">
            <v>个</v>
          </cell>
          <cell r="H2040">
            <v>1</v>
          </cell>
          <cell r="I2040" t="str">
            <v>双柱掩护液压支架</v>
          </cell>
          <cell r="J2040">
            <v>8</v>
          </cell>
          <cell r="K2040" t="str">
            <v>2002-01-02</v>
          </cell>
          <cell r="L2040">
            <v>927300</v>
          </cell>
          <cell r="M2040">
            <v>558242.94</v>
          </cell>
          <cell r="N2040">
            <v>369057.06</v>
          </cell>
        </row>
        <row r="2041">
          <cell r="C2041" t="str">
            <v>42194105A010237</v>
          </cell>
          <cell r="D2041" t="str">
            <v>液压支架</v>
          </cell>
          <cell r="E2041" t="str">
            <v>2*7625KN</v>
          </cell>
        </row>
        <row r="2041">
          <cell r="G2041" t="str">
            <v>个</v>
          </cell>
          <cell r="H2041">
            <v>1</v>
          </cell>
          <cell r="I2041" t="str">
            <v>双柱掩护液压支架</v>
          </cell>
          <cell r="J2041">
            <v>8</v>
          </cell>
          <cell r="K2041" t="str">
            <v>2002-01-02</v>
          </cell>
          <cell r="L2041">
            <v>927300</v>
          </cell>
          <cell r="M2041">
            <v>558242.94</v>
          </cell>
          <cell r="N2041">
            <v>369057.06</v>
          </cell>
        </row>
        <row r="2042">
          <cell r="C2042" t="str">
            <v>42194105A010254</v>
          </cell>
          <cell r="D2042" t="str">
            <v>液压支架</v>
          </cell>
          <cell r="E2042" t="str">
            <v>2*7625KN</v>
          </cell>
        </row>
        <row r="2042">
          <cell r="G2042" t="str">
            <v>个</v>
          </cell>
          <cell r="H2042">
            <v>1</v>
          </cell>
          <cell r="I2042" t="str">
            <v>双柱掩护液压支架</v>
          </cell>
          <cell r="J2042">
            <v>8</v>
          </cell>
          <cell r="K2042" t="str">
            <v>2002-01-02</v>
          </cell>
          <cell r="L2042">
            <v>927300</v>
          </cell>
          <cell r="M2042">
            <v>558242.94</v>
          </cell>
          <cell r="N2042">
            <v>369057.06</v>
          </cell>
        </row>
        <row r="2043">
          <cell r="C2043" t="str">
            <v>42194105A010238</v>
          </cell>
          <cell r="D2043" t="str">
            <v>液压支架</v>
          </cell>
          <cell r="E2043" t="str">
            <v>2*7625KN</v>
          </cell>
        </row>
        <row r="2043">
          <cell r="G2043" t="str">
            <v>个</v>
          </cell>
          <cell r="H2043">
            <v>1</v>
          </cell>
          <cell r="I2043" t="str">
            <v>双柱掩护液压支架</v>
          </cell>
          <cell r="J2043">
            <v>8</v>
          </cell>
          <cell r="K2043" t="str">
            <v>2002-01-02</v>
          </cell>
          <cell r="L2043">
            <v>927300</v>
          </cell>
          <cell r="M2043">
            <v>558242.94</v>
          </cell>
          <cell r="N2043">
            <v>369057.06</v>
          </cell>
        </row>
        <row r="2044">
          <cell r="C2044" t="str">
            <v>42194105A010239</v>
          </cell>
          <cell r="D2044" t="str">
            <v>液压支架</v>
          </cell>
          <cell r="E2044" t="str">
            <v>2*7625KN</v>
          </cell>
        </row>
        <row r="2044">
          <cell r="G2044" t="str">
            <v>个</v>
          </cell>
          <cell r="H2044">
            <v>1</v>
          </cell>
          <cell r="I2044" t="str">
            <v>双柱掩护液压支架</v>
          </cell>
          <cell r="J2044">
            <v>8</v>
          </cell>
          <cell r="K2044" t="str">
            <v>2002-01-02</v>
          </cell>
          <cell r="L2044">
            <v>927300</v>
          </cell>
          <cell r="M2044">
            <v>558242.94</v>
          </cell>
          <cell r="N2044">
            <v>369057.06</v>
          </cell>
        </row>
        <row r="2045">
          <cell r="C2045" t="str">
            <v>42194105A010255</v>
          </cell>
          <cell r="D2045" t="str">
            <v>液压支架</v>
          </cell>
          <cell r="E2045" t="str">
            <v>2*7625KN</v>
          </cell>
        </row>
        <row r="2045">
          <cell r="G2045" t="str">
            <v>个</v>
          </cell>
          <cell r="H2045">
            <v>1</v>
          </cell>
          <cell r="I2045" t="str">
            <v>双柱掩护液压支架</v>
          </cell>
          <cell r="J2045">
            <v>8</v>
          </cell>
          <cell r="K2045" t="str">
            <v>2002-01-02</v>
          </cell>
          <cell r="L2045">
            <v>927300</v>
          </cell>
          <cell r="M2045">
            <v>558242.94</v>
          </cell>
          <cell r="N2045">
            <v>369057.06</v>
          </cell>
        </row>
        <row r="2046">
          <cell r="C2046" t="str">
            <v>42194105A010240</v>
          </cell>
          <cell r="D2046" t="str">
            <v>液压支架</v>
          </cell>
          <cell r="E2046" t="str">
            <v>2*7625KN</v>
          </cell>
        </row>
        <row r="2046">
          <cell r="G2046" t="str">
            <v>个</v>
          </cell>
          <cell r="H2046">
            <v>1</v>
          </cell>
          <cell r="I2046" t="str">
            <v>双柱掩护液压支架</v>
          </cell>
          <cell r="J2046">
            <v>8</v>
          </cell>
          <cell r="K2046" t="str">
            <v>2002-01-02</v>
          </cell>
          <cell r="L2046">
            <v>927300</v>
          </cell>
          <cell r="M2046">
            <v>558242.94</v>
          </cell>
          <cell r="N2046">
            <v>369057.06</v>
          </cell>
        </row>
        <row r="2047">
          <cell r="C2047" t="str">
            <v>42194105A010241</v>
          </cell>
          <cell r="D2047" t="str">
            <v>液压支架</v>
          </cell>
          <cell r="E2047" t="str">
            <v>2*7625KN</v>
          </cell>
        </row>
        <row r="2047">
          <cell r="G2047" t="str">
            <v>个</v>
          </cell>
          <cell r="H2047">
            <v>1</v>
          </cell>
          <cell r="I2047" t="str">
            <v>双柱掩护液压支架</v>
          </cell>
          <cell r="J2047">
            <v>8</v>
          </cell>
          <cell r="K2047" t="str">
            <v>2002-01-02</v>
          </cell>
          <cell r="L2047">
            <v>927300</v>
          </cell>
          <cell r="M2047">
            <v>558242.94</v>
          </cell>
          <cell r="N2047">
            <v>369057.06</v>
          </cell>
        </row>
        <row r="2048">
          <cell r="C2048" t="str">
            <v>42194105A010242</v>
          </cell>
          <cell r="D2048" t="str">
            <v>液压支架</v>
          </cell>
          <cell r="E2048" t="str">
            <v>2*7625KN</v>
          </cell>
        </row>
        <row r="2048">
          <cell r="G2048" t="str">
            <v>个</v>
          </cell>
          <cell r="H2048">
            <v>1</v>
          </cell>
          <cell r="I2048" t="str">
            <v>双柱掩护液压支架</v>
          </cell>
          <cell r="J2048">
            <v>8</v>
          </cell>
          <cell r="K2048" t="str">
            <v>2002-01-02</v>
          </cell>
          <cell r="L2048">
            <v>927300</v>
          </cell>
          <cell r="M2048">
            <v>558242.94</v>
          </cell>
          <cell r="N2048">
            <v>369057.06</v>
          </cell>
        </row>
        <row r="2049">
          <cell r="C2049" t="str">
            <v>42194105A010243</v>
          </cell>
          <cell r="D2049" t="str">
            <v>液压支架</v>
          </cell>
          <cell r="E2049" t="str">
            <v>2*7625KN</v>
          </cell>
        </row>
        <row r="2049">
          <cell r="G2049" t="str">
            <v>个</v>
          </cell>
          <cell r="H2049">
            <v>1</v>
          </cell>
          <cell r="I2049" t="str">
            <v>双柱掩护液压支架</v>
          </cell>
          <cell r="J2049">
            <v>8</v>
          </cell>
          <cell r="K2049" t="str">
            <v>2002-01-02</v>
          </cell>
          <cell r="L2049">
            <v>927300</v>
          </cell>
          <cell r="M2049">
            <v>558242.94</v>
          </cell>
          <cell r="N2049">
            <v>369057.06</v>
          </cell>
        </row>
        <row r="2050">
          <cell r="C2050" t="str">
            <v>42194105A010257</v>
          </cell>
          <cell r="D2050" t="str">
            <v>液压支架</v>
          </cell>
          <cell r="E2050" t="str">
            <v>2*7625KN</v>
          </cell>
        </row>
        <row r="2050">
          <cell r="G2050" t="str">
            <v>个</v>
          </cell>
          <cell r="H2050">
            <v>1</v>
          </cell>
          <cell r="I2050" t="str">
            <v>双柱掩护液压支架</v>
          </cell>
          <cell r="J2050">
            <v>8</v>
          </cell>
          <cell r="K2050" t="str">
            <v>2002-01-02</v>
          </cell>
          <cell r="L2050">
            <v>927300</v>
          </cell>
          <cell r="M2050">
            <v>558242.94</v>
          </cell>
          <cell r="N2050">
            <v>369057.06</v>
          </cell>
        </row>
        <row r="2051">
          <cell r="C2051" t="str">
            <v>42194105A010244</v>
          </cell>
          <cell r="D2051" t="str">
            <v>液压支架</v>
          </cell>
          <cell r="E2051" t="str">
            <v>2*7625KN</v>
          </cell>
        </row>
        <row r="2051">
          <cell r="G2051" t="str">
            <v>个</v>
          </cell>
          <cell r="H2051">
            <v>1</v>
          </cell>
          <cell r="I2051" t="str">
            <v>双柱掩护液压支架</v>
          </cell>
          <cell r="J2051">
            <v>8</v>
          </cell>
          <cell r="K2051" t="str">
            <v>2002-01-02</v>
          </cell>
          <cell r="L2051">
            <v>927300</v>
          </cell>
          <cell r="M2051">
            <v>558242.94</v>
          </cell>
          <cell r="N2051">
            <v>369057.06</v>
          </cell>
        </row>
        <row r="2052">
          <cell r="C2052" t="str">
            <v>42194105A010258</v>
          </cell>
          <cell r="D2052" t="str">
            <v>液压支架</v>
          </cell>
          <cell r="E2052" t="str">
            <v>2*7625KN</v>
          </cell>
        </row>
        <row r="2052">
          <cell r="G2052" t="str">
            <v>个</v>
          </cell>
          <cell r="H2052">
            <v>1</v>
          </cell>
          <cell r="I2052" t="str">
            <v>双柱掩护液压支架</v>
          </cell>
          <cell r="J2052">
            <v>8</v>
          </cell>
          <cell r="K2052" t="str">
            <v>2002-01-02</v>
          </cell>
          <cell r="L2052">
            <v>927300</v>
          </cell>
          <cell r="M2052">
            <v>558242.94</v>
          </cell>
          <cell r="N2052">
            <v>369057.06</v>
          </cell>
        </row>
        <row r="2053">
          <cell r="C2053" t="str">
            <v>42194105A010245</v>
          </cell>
          <cell r="D2053" t="str">
            <v>液压支架</v>
          </cell>
          <cell r="E2053" t="str">
            <v>2*7625KN</v>
          </cell>
        </row>
        <row r="2053">
          <cell r="G2053" t="str">
            <v>个</v>
          </cell>
          <cell r="H2053">
            <v>1</v>
          </cell>
          <cell r="I2053" t="str">
            <v>双柱掩护液压支架</v>
          </cell>
          <cell r="J2053">
            <v>8</v>
          </cell>
          <cell r="K2053" t="str">
            <v>2002-01-02</v>
          </cell>
          <cell r="L2053">
            <v>927300</v>
          </cell>
          <cell r="M2053">
            <v>558242.94</v>
          </cell>
          <cell r="N2053">
            <v>369057.06</v>
          </cell>
        </row>
        <row r="2054">
          <cell r="C2054" t="str">
            <v>42194105A010259</v>
          </cell>
          <cell r="D2054" t="str">
            <v>液压支架</v>
          </cell>
          <cell r="E2054" t="str">
            <v>2*7625KN</v>
          </cell>
        </row>
        <row r="2054">
          <cell r="G2054" t="str">
            <v>个</v>
          </cell>
          <cell r="H2054">
            <v>1</v>
          </cell>
          <cell r="I2054" t="str">
            <v>双柱掩护液压支架</v>
          </cell>
          <cell r="J2054">
            <v>8</v>
          </cell>
          <cell r="K2054" t="str">
            <v>2002-01-02</v>
          </cell>
          <cell r="L2054">
            <v>927300</v>
          </cell>
          <cell r="M2054">
            <v>558242.94</v>
          </cell>
          <cell r="N2054">
            <v>369057.06</v>
          </cell>
        </row>
        <row r="2055">
          <cell r="C2055" t="str">
            <v>42194105A010246</v>
          </cell>
          <cell r="D2055" t="str">
            <v>液压支架</v>
          </cell>
          <cell r="E2055" t="str">
            <v>2*7625KN</v>
          </cell>
        </row>
        <row r="2055">
          <cell r="G2055" t="str">
            <v>个</v>
          </cell>
          <cell r="H2055">
            <v>1</v>
          </cell>
          <cell r="I2055" t="str">
            <v>双柱掩护液压支架</v>
          </cell>
          <cell r="J2055">
            <v>8</v>
          </cell>
          <cell r="K2055" t="str">
            <v>2002-01-02</v>
          </cell>
          <cell r="L2055">
            <v>927300</v>
          </cell>
          <cell r="M2055">
            <v>558242.94</v>
          </cell>
          <cell r="N2055">
            <v>369057.06</v>
          </cell>
        </row>
        <row r="2056">
          <cell r="C2056" t="str">
            <v>42194105A010248</v>
          </cell>
          <cell r="D2056" t="str">
            <v>液压支架</v>
          </cell>
          <cell r="E2056" t="str">
            <v>2*7625KN</v>
          </cell>
        </row>
        <row r="2056">
          <cell r="G2056" t="str">
            <v>个</v>
          </cell>
          <cell r="H2056">
            <v>1</v>
          </cell>
          <cell r="I2056" t="str">
            <v>双柱掩护液压支架</v>
          </cell>
          <cell r="J2056">
            <v>8</v>
          </cell>
          <cell r="K2056" t="str">
            <v>2002-01-02</v>
          </cell>
          <cell r="L2056">
            <v>927300</v>
          </cell>
          <cell r="M2056">
            <v>558242.94</v>
          </cell>
          <cell r="N2056">
            <v>369057.06</v>
          </cell>
        </row>
        <row r="2057">
          <cell r="C2057" t="str">
            <v>42194105A010260</v>
          </cell>
          <cell r="D2057" t="str">
            <v>液压支架</v>
          </cell>
          <cell r="E2057" t="str">
            <v>2*7625KN</v>
          </cell>
        </row>
        <row r="2057">
          <cell r="G2057" t="str">
            <v>个</v>
          </cell>
          <cell r="H2057">
            <v>1</v>
          </cell>
          <cell r="I2057" t="str">
            <v>双柱掩护液压支架</v>
          </cell>
          <cell r="J2057">
            <v>8</v>
          </cell>
          <cell r="K2057" t="str">
            <v>2002-01-02</v>
          </cell>
          <cell r="L2057">
            <v>927300</v>
          </cell>
          <cell r="M2057">
            <v>558242.94</v>
          </cell>
          <cell r="N2057">
            <v>369057.06</v>
          </cell>
        </row>
        <row r="2058">
          <cell r="C2058" t="str">
            <v>42194105A010249</v>
          </cell>
          <cell r="D2058" t="str">
            <v>液压支架</v>
          </cell>
          <cell r="E2058" t="str">
            <v>2*7625KN</v>
          </cell>
        </row>
        <row r="2058">
          <cell r="G2058" t="str">
            <v>个</v>
          </cell>
          <cell r="H2058">
            <v>1</v>
          </cell>
          <cell r="I2058" t="str">
            <v>双柱掩护液压支架</v>
          </cell>
          <cell r="J2058">
            <v>8</v>
          </cell>
          <cell r="K2058" t="str">
            <v>2002-01-02</v>
          </cell>
          <cell r="L2058">
            <v>927300</v>
          </cell>
          <cell r="M2058">
            <v>558242.94</v>
          </cell>
          <cell r="N2058">
            <v>369057.06</v>
          </cell>
        </row>
        <row r="2059">
          <cell r="C2059" t="str">
            <v>42194105A010291</v>
          </cell>
          <cell r="D2059" t="str">
            <v>液压支架</v>
          </cell>
          <cell r="E2059" t="str">
            <v>2*7625KN</v>
          </cell>
        </row>
        <row r="2059">
          <cell r="G2059" t="str">
            <v>个</v>
          </cell>
          <cell r="H2059">
            <v>1</v>
          </cell>
          <cell r="I2059" t="str">
            <v>双柱掩护液压支架</v>
          </cell>
          <cell r="J2059">
            <v>8</v>
          </cell>
          <cell r="K2059" t="str">
            <v>2002-01-02</v>
          </cell>
          <cell r="L2059">
            <v>927300</v>
          </cell>
          <cell r="M2059">
            <v>558242.94</v>
          </cell>
          <cell r="N2059">
            <v>369057.06</v>
          </cell>
        </row>
        <row r="2060">
          <cell r="C2060" t="str">
            <v>42194105A010293</v>
          </cell>
          <cell r="D2060" t="str">
            <v>液压支架</v>
          </cell>
          <cell r="E2060" t="str">
            <v>2*7625KN</v>
          </cell>
        </row>
        <row r="2060">
          <cell r="G2060" t="str">
            <v>个</v>
          </cell>
          <cell r="H2060">
            <v>1</v>
          </cell>
          <cell r="I2060" t="str">
            <v>双柱掩护液压支架</v>
          </cell>
          <cell r="J2060">
            <v>8</v>
          </cell>
          <cell r="K2060" t="str">
            <v>2002-01-02</v>
          </cell>
          <cell r="L2060">
            <v>927300</v>
          </cell>
          <cell r="M2060">
            <v>558242.94</v>
          </cell>
          <cell r="N2060">
            <v>369057.06</v>
          </cell>
        </row>
        <row r="2061">
          <cell r="C2061" t="str">
            <v>42194105A010292</v>
          </cell>
          <cell r="D2061" t="str">
            <v>液压支架</v>
          </cell>
          <cell r="E2061" t="str">
            <v>2*7625KN</v>
          </cell>
        </row>
        <row r="2061">
          <cell r="G2061" t="str">
            <v>个</v>
          </cell>
          <cell r="H2061">
            <v>1</v>
          </cell>
          <cell r="I2061" t="str">
            <v>双柱掩护液压支架</v>
          </cell>
          <cell r="J2061">
            <v>8</v>
          </cell>
          <cell r="K2061" t="str">
            <v>2002-01-02</v>
          </cell>
          <cell r="L2061">
            <v>927300</v>
          </cell>
          <cell r="M2061">
            <v>558242.94</v>
          </cell>
          <cell r="N2061">
            <v>369057.06</v>
          </cell>
        </row>
        <row r="2062">
          <cell r="C2062" t="str">
            <v>42194105A010294</v>
          </cell>
          <cell r="D2062" t="str">
            <v>液压支架</v>
          </cell>
          <cell r="E2062" t="str">
            <v>2*7625KN</v>
          </cell>
        </row>
        <row r="2062">
          <cell r="G2062" t="str">
            <v>个</v>
          </cell>
          <cell r="H2062">
            <v>1</v>
          </cell>
          <cell r="I2062" t="str">
            <v>双柱掩护液压支架</v>
          </cell>
          <cell r="J2062">
            <v>8</v>
          </cell>
          <cell r="K2062" t="str">
            <v>2002-01-02</v>
          </cell>
          <cell r="L2062">
            <v>927300</v>
          </cell>
          <cell r="M2062">
            <v>558242.94</v>
          </cell>
          <cell r="N2062">
            <v>369057.06</v>
          </cell>
        </row>
        <row r="2063">
          <cell r="C2063" t="str">
            <v>42194105A010295</v>
          </cell>
          <cell r="D2063" t="str">
            <v>液压支架</v>
          </cell>
          <cell r="E2063" t="str">
            <v>2*7625</v>
          </cell>
        </row>
        <row r="2063">
          <cell r="G2063" t="str">
            <v>个</v>
          </cell>
          <cell r="H2063">
            <v>1</v>
          </cell>
          <cell r="I2063" t="str">
            <v>双柱掩护液压支架</v>
          </cell>
          <cell r="J2063">
            <v>8</v>
          </cell>
          <cell r="K2063" t="str">
            <v>2002-01-02</v>
          </cell>
          <cell r="L2063">
            <v>927300</v>
          </cell>
          <cell r="M2063">
            <v>558242.94</v>
          </cell>
          <cell r="N2063">
            <v>369057.06</v>
          </cell>
        </row>
        <row r="2064">
          <cell r="C2064" t="str">
            <v>42194105A010296</v>
          </cell>
          <cell r="D2064" t="str">
            <v>液压支架</v>
          </cell>
          <cell r="E2064" t="str">
            <v>2*7625</v>
          </cell>
        </row>
        <row r="2064">
          <cell r="G2064" t="str">
            <v>个</v>
          </cell>
          <cell r="H2064">
            <v>1</v>
          </cell>
          <cell r="I2064" t="str">
            <v>双柱掩护液压支架</v>
          </cell>
          <cell r="J2064">
            <v>8</v>
          </cell>
          <cell r="K2064" t="str">
            <v>2002-01-02</v>
          </cell>
          <cell r="L2064">
            <v>927300</v>
          </cell>
          <cell r="M2064">
            <v>558242.94</v>
          </cell>
          <cell r="N2064">
            <v>369057.06</v>
          </cell>
        </row>
        <row r="2065">
          <cell r="C2065" t="str">
            <v>42194105A010275</v>
          </cell>
          <cell r="D2065" t="str">
            <v>液压支架</v>
          </cell>
          <cell r="E2065" t="str">
            <v>2*7625</v>
          </cell>
        </row>
        <row r="2065">
          <cell r="G2065" t="str">
            <v>个</v>
          </cell>
          <cell r="H2065">
            <v>1</v>
          </cell>
          <cell r="I2065" t="str">
            <v>双柱掩护液压支架</v>
          </cell>
          <cell r="J2065">
            <v>8</v>
          </cell>
          <cell r="K2065" t="str">
            <v>2002-01-02</v>
          </cell>
          <cell r="L2065">
            <v>927300</v>
          </cell>
          <cell r="M2065">
            <v>558242.94</v>
          </cell>
          <cell r="N2065">
            <v>369057.06</v>
          </cell>
        </row>
        <row r="2066">
          <cell r="C2066" t="str">
            <v>42194105A010276</v>
          </cell>
          <cell r="D2066" t="str">
            <v>液压支架</v>
          </cell>
          <cell r="E2066" t="str">
            <v>2*7625</v>
          </cell>
        </row>
        <row r="2066">
          <cell r="G2066" t="str">
            <v>个</v>
          </cell>
          <cell r="H2066">
            <v>1</v>
          </cell>
          <cell r="I2066" t="str">
            <v>双柱掩护液压支架</v>
          </cell>
          <cell r="J2066">
            <v>8</v>
          </cell>
          <cell r="K2066" t="str">
            <v>2002-01-02</v>
          </cell>
          <cell r="L2066">
            <v>927300</v>
          </cell>
          <cell r="M2066">
            <v>558242.94</v>
          </cell>
          <cell r="N2066">
            <v>369057.06</v>
          </cell>
        </row>
        <row r="2067">
          <cell r="C2067" t="str">
            <v>42194105A010277</v>
          </cell>
          <cell r="D2067" t="str">
            <v>液压支架</v>
          </cell>
          <cell r="E2067" t="str">
            <v>2*7625</v>
          </cell>
        </row>
        <row r="2067">
          <cell r="G2067" t="str">
            <v>个</v>
          </cell>
          <cell r="H2067">
            <v>1</v>
          </cell>
          <cell r="I2067" t="str">
            <v>双柱掩护液压支架</v>
          </cell>
          <cell r="J2067">
            <v>8</v>
          </cell>
          <cell r="K2067" t="str">
            <v>2002-01-02</v>
          </cell>
          <cell r="L2067">
            <v>927300</v>
          </cell>
          <cell r="M2067">
            <v>558242.94</v>
          </cell>
          <cell r="N2067">
            <v>369057.06</v>
          </cell>
        </row>
        <row r="2068">
          <cell r="C2068" t="str">
            <v>42194105A010278</v>
          </cell>
          <cell r="D2068" t="str">
            <v>液压支架</v>
          </cell>
          <cell r="E2068" t="str">
            <v>2*7625</v>
          </cell>
        </row>
        <row r="2068">
          <cell r="G2068" t="str">
            <v>个</v>
          </cell>
          <cell r="H2068">
            <v>1</v>
          </cell>
          <cell r="I2068" t="str">
            <v>双柱掩护液压支架</v>
          </cell>
          <cell r="J2068">
            <v>8</v>
          </cell>
          <cell r="K2068" t="str">
            <v>2002-01-02</v>
          </cell>
          <cell r="L2068">
            <v>927300</v>
          </cell>
          <cell r="M2068">
            <v>558242.94</v>
          </cell>
          <cell r="N2068">
            <v>369057.06</v>
          </cell>
        </row>
        <row r="2069">
          <cell r="C2069" t="str">
            <v>42194105A010279</v>
          </cell>
          <cell r="D2069" t="str">
            <v>液压支架</v>
          </cell>
          <cell r="E2069" t="str">
            <v>2*7625</v>
          </cell>
        </row>
        <row r="2069">
          <cell r="G2069" t="str">
            <v>个</v>
          </cell>
          <cell r="H2069">
            <v>1</v>
          </cell>
          <cell r="I2069" t="str">
            <v>双柱掩护液压支架</v>
          </cell>
          <cell r="J2069">
            <v>8</v>
          </cell>
          <cell r="K2069" t="str">
            <v>2002-01-02</v>
          </cell>
          <cell r="L2069">
            <v>927300</v>
          </cell>
          <cell r="M2069">
            <v>558242.94</v>
          </cell>
          <cell r="N2069">
            <v>369057.06</v>
          </cell>
        </row>
        <row r="2070">
          <cell r="C2070" t="str">
            <v>42194105A010280</v>
          </cell>
          <cell r="D2070" t="str">
            <v>液压支架</v>
          </cell>
          <cell r="E2070" t="str">
            <v>2*7625</v>
          </cell>
        </row>
        <row r="2070">
          <cell r="G2070" t="str">
            <v>个</v>
          </cell>
          <cell r="H2070">
            <v>1</v>
          </cell>
          <cell r="I2070" t="str">
            <v>双柱掩护液压支架</v>
          </cell>
          <cell r="J2070">
            <v>8</v>
          </cell>
          <cell r="K2070" t="str">
            <v>2002-01-02</v>
          </cell>
          <cell r="L2070">
            <v>927300</v>
          </cell>
          <cell r="M2070">
            <v>558242.94</v>
          </cell>
          <cell r="N2070">
            <v>369057.06</v>
          </cell>
        </row>
        <row r="2071">
          <cell r="C2071" t="str">
            <v>42194105A010282</v>
          </cell>
          <cell r="D2071" t="str">
            <v>液压支架</v>
          </cell>
          <cell r="E2071" t="str">
            <v>2*7625</v>
          </cell>
        </row>
        <row r="2071">
          <cell r="G2071" t="str">
            <v>个</v>
          </cell>
          <cell r="H2071">
            <v>1</v>
          </cell>
          <cell r="I2071" t="str">
            <v>双柱掩护液压支架</v>
          </cell>
          <cell r="J2071">
            <v>8</v>
          </cell>
          <cell r="K2071" t="str">
            <v>2002-01-02</v>
          </cell>
          <cell r="L2071">
            <v>927300</v>
          </cell>
          <cell r="M2071">
            <v>558242.94</v>
          </cell>
          <cell r="N2071">
            <v>369057.06</v>
          </cell>
        </row>
        <row r="2072">
          <cell r="C2072" t="str">
            <v>42194105A010283</v>
          </cell>
          <cell r="D2072" t="str">
            <v>液压支架</v>
          </cell>
          <cell r="E2072" t="str">
            <v>2*7625</v>
          </cell>
        </row>
        <row r="2072">
          <cell r="G2072" t="str">
            <v>个</v>
          </cell>
          <cell r="H2072">
            <v>1</v>
          </cell>
          <cell r="I2072" t="str">
            <v>双柱掩护液压支架</v>
          </cell>
          <cell r="J2072">
            <v>8</v>
          </cell>
          <cell r="K2072" t="str">
            <v>2002-01-02</v>
          </cell>
          <cell r="L2072">
            <v>927300</v>
          </cell>
          <cell r="M2072">
            <v>558242.94</v>
          </cell>
          <cell r="N2072">
            <v>369057.06</v>
          </cell>
        </row>
        <row r="2073">
          <cell r="C2073" t="str">
            <v>42194105A010284</v>
          </cell>
          <cell r="D2073" t="str">
            <v>液压支架</v>
          </cell>
          <cell r="E2073" t="str">
            <v>2*7625</v>
          </cell>
        </row>
        <row r="2073">
          <cell r="G2073" t="str">
            <v>个</v>
          </cell>
          <cell r="H2073">
            <v>1</v>
          </cell>
          <cell r="I2073" t="str">
            <v>双柱掩护液压支架</v>
          </cell>
          <cell r="J2073">
            <v>8</v>
          </cell>
          <cell r="K2073" t="str">
            <v>2002-01-02</v>
          </cell>
          <cell r="L2073">
            <v>927300</v>
          </cell>
          <cell r="M2073">
            <v>558242.94</v>
          </cell>
          <cell r="N2073">
            <v>369057.06</v>
          </cell>
        </row>
        <row r="2074">
          <cell r="C2074" t="str">
            <v>42194105A010285</v>
          </cell>
          <cell r="D2074" t="str">
            <v>液压支架</v>
          </cell>
          <cell r="E2074" t="str">
            <v>2*7625</v>
          </cell>
        </row>
        <row r="2074">
          <cell r="G2074" t="str">
            <v>个</v>
          </cell>
          <cell r="H2074">
            <v>1</v>
          </cell>
          <cell r="I2074" t="str">
            <v>双柱掩护液压支架</v>
          </cell>
          <cell r="J2074">
            <v>8</v>
          </cell>
          <cell r="K2074" t="str">
            <v>2002-01-02</v>
          </cell>
          <cell r="L2074">
            <v>927300</v>
          </cell>
          <cell r="M2074">
            <v>558242.94</v>
          </cell>
          <cell r="N2074">
            <v>369057.06</v>
          </cell>
        </row>
        <row r="2075">
          <cell r="C2075" t="str">
            <v>42194105A010286</v>
          </cell>
          <cell r="D2075" t="str">
            <v>液压支架</v>
          </cell>
          <cell r="E2075" t="str">
            <v>2*7625</v>
          </cell>
        </row>
        <row r="2075">
          <cell r="G2075" t="str">
            <v>个</v>
          </cell>
          <cell r="H2075">
            <v>1</v>
          </cell>
          <cell r="I2075" t="str">
            <v>双柱掩护液压支架</v>
          </cell>
          <cell r="J2075">
            <v>8</v>
          </cell>
          <cell r="K2075" t="str">
            <v>2002-01-02</v>
          </cell>
          <cell r="L2075">
            <v>927300</v>
          </cell>
          <cell r="M2075">
            <v>558242.94</v>
          </cell>
          <cell r="N2075">
            <v>369057.06</v>
          </cell>
        </row>
        <row r="2076">
          <cell r="C2076" t="str">
            <v>42194105A010287</v>
          </cell>
          <cell r="D2076" t="str">
            <v>液压支架</v>
          </cell>
          <cell r="E2076" t="str">
            <v>2*7625</v>
          </cell>
        </row>
        <row r="2076">
          <cell r="G2076" t="str">
            <v>个</v>
          </cell>
          <cell r="H2076">
            <v>1</v>
          </cell>
          <cell r="I2076" t="str">
            <v>双柱掩护液压支架</v>
          </cell>
          <cell r="J2076">
            <v>8</v>
          </cell>
          <cell r="K2076" t="str">
            <v>2002-01-02</v>
          </cell>
          <cell r="L2076">
            <v>927300</v>
          </cell>
          <cell r="M2076">
            <v>558242.94</v>
          </cell>
          <cell r="N2076">
            <v>369057.06</v>
          </cell>
        </row>
        <row r="2077">
          <cell r="C2077" t="str">
            <v>42194105A010288</v>
          </cell>
          <cell r="D2077" t="str">
            <v>液压支架</v>
          </cell>
          <cell r="E2077" t="str">
            <v>2*7625</v>
          </cell>
        </row>
        <row r="2077">
          <cell r="G2077" t="str">
            <v>个</v>
          </cell>
          <cell r="H2077">
            <v>1</v>
          </cell>
          <cell r="I2077" t="str">
            <v>双柱掩护液压支架</v>
          </cell>
          <cell r="J2077">
            <v>8</v>
          </cell>
          <cell r="K2077" t="str">
            <v>2002-01-02</v>
          </cell>
          <cell r="L2077">
            <v>927300</v>
          </cell>
          <cell r="M2077">
            <v>558242.94</v>
          </cell>
          <cell r="N2077">
            <v>369057.06</v>
          </cell>
        </row>
        <row r="2078">
          <cell r="C2078" t="str">
            <v>42194105A010289</v>
          </cell>
          <cell r="D2078" t="str">
            <v>液压支架</v>
          </cell>
          <cell r="E2078" t="str">
            <v>2*7625</v>
          </cell>
        </row>
        <row r="2078">
          <cell r="G2078" t="str">
            <v>个</v>
          </cell>
          <cell r="H2078">
            <v>1</v>
          </cell>
          <cell r="I2078" t="str">
            <v>双柱掩护液压支架</v>
          </cell>
          <cell r="J2078">
            <v>8</v>
          </cell>
          <cell r="K2078" t="str">
            <v>2002-01-02</v>
          </cell>
          <cell r="L2078">
            <v>927300</v>
          </cell>
          <cell r="M2078">
            <v>558242.94</v>
          </cell>
          <cell r="N2078">
            <v>369057.06</v>
          </cell>
        </row>
        <row r="2079">
          <cell r="C2079" t="str">
            <v>42194105A010290</v>
          </cell>
          <cell r="D2079" t="str">
            <v>液压支架</v>
          </cell>
          <cell r="E2079" t="str">
            <v>2*7625</v>
          </cell>
        </row>
        <row r="2079">
          <cell r="G2079" t="str">
            <v>个</v>
          </cell>
          <cell r="H2079">
            <v>1</v>
          </cell>
          <cell r="I2079" t="str">
            <v>双柱掩护液压支架</v>
          </cell>
          <cell r="J2079">
            <v>8</v>
          </cell>
          <cell r="K2079" t="str">
            <v>2002-01-02</v>
          </cell>
          <cell r="L2079">
            <v>927300</v>
          </cell>
          <cell r="M2079">
            <v>558242.94</v>
          </cell>
          <cell r="N2079">
            <v>369057.06</v>
          </cell>
        </row>
        <row r="2080">
          <cell r="C2080" t="str">
            <v>42194105A010002</v>
          </cell>
          <cell r="D2080" t="str">
            <v>中间液压支架</v>
          </cell>
          <cell r="E2080" t="str">
            <v>Y7625-22/43</v>
          </cell>
        </row>
        <row r="2080">
          <cell r="G2080" t="str">
            <v>个</v>
          </cell>
          <cell r="H2080">
            <v>1</v>
          </cell>
          <cell r="I2080" t="str">
            <v>双柱掩护液压支架</v>
          </cell>
          <cell r="J2080">
            <v>8</v>
          </cell>
          <cell r="K2080" t="str">
            <v>2002-01-02</v>
          </cell>
          <cell r="L2080">
            <v>927300</v>
          </cell>
          <cell r="M2080">
            <v>558242.94</v>
          </cell>
          <cell r="N2080">
            <v>369057.06</v>
          </cell>
        </row>
        <row r="2081">
          <cell r="C2081" t="str">
            <v>42194105A010003</v>
          </cell>
          <cell r="D2081" t="str">
            <v>中间液压支架</v>
          </cell>
          <cell r="E2081" t="str">
            <v>Y7625-22/43</v>
          </cell>
        </row>
        <row r="2081">
          <cell r="G2081" t="str">
            <v>个</v>
          </cell>
          <cell r="H2081">
            <v>1</v>
          </cell>
          <cell r="I2081" t="str">
            <v>双柱掩护液压支架</v>
          </cell>
          <cell r="J2081">
            <v>8</v>
          </cell>
          <cell r="K2081" t="str">
            <v>2002-01-02</v>
          </cell>
          <cell r="L2081">
            <v>927300</v>
          </cell>
          <cell r="M2081">
            <v>558242.94</v>
          </cell>
          <cell r="N2081">
            <v>369057.06</v>
          </cell>
        </row>
        <row r="2082">
          <cell r="C2082" t="str">
            <v>42194105A010004</v>
          </cell>
          <cell r="D2082" t="str">
            <v>中间液压支架</v>
          </cell>
          <cell r="E2082" t="str">
            <v>Y7625-22/43</v>
          </cell>
        </row>
        <row r="2082">
          <cell r="G2082" t="str">
            <v>个</v>
          </cell>
          <cell r="H2082">
            <v>1</v>
          </cell>
          <cell r="I2082" t="str">
            <v>双柱掩护液压支架</v>
          </cell>
          <cell r="J2082">
            <v>8</v>
          </cell>
          <cell r="K2082" t="str">
            <v>2002-01-02</v>
          </cell>
          <cell r="L2082">
            <v>927300</v>
          </cell>
          <cell r="M2082">
            <v>558242.94</v>
          </cell>
          <cell r="N2082">
            <v>369057.06</v>
          </cell>
        </row>
        <row r="2083">
          <cell r="C2083" t="str">
            <v>42194105A010005</v>
          </cell>
          <cell r="D2083" t="str">
            <v>中间液压支架</v>
          </cell>
          <cell r="E2083" t="str">
            <v>Y7625-22/43</v>
          </cell>
        </row>
        <row r="2083">
          <cell r="G2083" t="str">
            <v>个</v>
          </cell>
          <cell r="H2083">
            <v>1</v>
          </cell>
          <cell r="I2083" t="str">
            <v>双柱掩护液压支架</v>
          </cell>
          <cell r="J2083">
            <v>8</v>
          </cell>
          <cell r="K2083" t="str">
            <v>2002-01-02</v>
          </cell>
          <cell r="L2083">
            <v>927300</v>
          </cell>
          <cell r="M2083">
            <v>558242.94</v>
          </cell>
          <cell r="N2083">
            <v>369057.06</v>
          </cell>
        </row>
        <row r="2084">
          <cell r="C2084" t="str">
            <v>42194105A010006</v>
          </cell>
          <cell r="D2084" t="str">
            <v>中间液压支架</v>
          </cell>
          <cell r="E2084" t="str">
            <v>Y7625-22/43</v>
          </cell>
        </row>
        <row r="2084">
          <cell r="G2084" t="str">
            <v>个</v>
          </cell>
          <cell r="H2084">
            <v>1</v>
          </cell>
          <cell r="I2084" t="str">
            <v>双柱掩护液压支架</v>
          </cell>
          <cell r="J2084">
            <v>8</v>
          </cell>
          <cell r="K2084" t="str">
            <v>2002-01-02</v>
          </cell>
          <cell r="L2084">
            <v>927300</v>
          </cell>
          <cell r="M2084">
            <v>558242.94</v>
          </cell>
          <cell r="N2084">
            <v>369057.06</v>
          </cell>
        </row>
        <row r="2085">
          <cell r="C2085" t="str">
            <v>42194105A010007</v>
          </cell>
          <cell r="D2085" t="str">
            <v>中间液压支架</v>
          </cell>
          <cell r="E2085" t="str">
            <v>Y7625-22/43</v>
          </cell>
        </row>
        <row r="2085">
          <cell r="G2085" t="str">
            <v>个</v>
          </cell>
          <cell r="H2085">
            <v>1</v>
          </cell>
          <cell r="I2085" t="str">
            <v>双柱掩护液压支架</v>
          </cell>
          <cell r="J2085">
            <v>8</v>
          </cell>
          <cell r="K2085" t="str">
            <v>2002-01-02</v>
          </cell>
          <cell r="L2085">
            <v>927300</v>
          </cell>
          <cell r="M2085">
            <v>558242.94</v>
          </cell>
          <cell r="N2085">
            <v>369057.06</v>
          </cell>
        </row>
        <row r="2086">
          <cell r="C2086" t="str">
            <v>42194105A010008</v>
          </cell>
          <cell r="D2086" t="str">
            <v>中间液压支架</v>
          </cell>
          <cell r="E2086" t="str">
            <v>Y7625-22/43</v>
          </cell>
        </row>
        <row r="2086">
          <cell r="G2086" t="str">
            <v>个</v>
          </cell>
          <cell r="H2086">
            <v>1</v>
          </cell>
          <cell r="I2086" t="str">
            <v>双柱掩护液压支架</v>
          </cell>
          <cell r="J2086">
            <v>8</v>
          </cell>
          <cell r="K2086" t="str">
            <v>2002-01-02</v>
          </cell>
          <cell r="L2086">
            <v>927300</v>
          </cell>
          <cell r="M2086">
            <v>558242.94</v>
          </cell>
          <cell r="N2086">
            <v>369057.06</v>
          </cell>
        </row>
        <row r="2087">
          <cell r="C2087" t="str">
            <v>42194105A010009</v>
          </cell>
          <cell r="D2087" t="str">
            <v>中间液压支架</v>
          </cell>
          <cell r="E2087" t="str">
            <v>Y7625-22/43</v>
          </cell>
        </row>
        <row r="2087">
          <cell r="G2087" t="str">
            <v>个</v>
          </cell>
          <cell r="H2087">
            <v>1</v>
          </cell>
          <cell r="I2087" t="str">
            <v>双柱掩护液压支架</v>
          </cell>
          <cell r="J2087">
            <v>8</v>
          </cell>
          <cell r="K2087" t="str">
            <v>2002-01-02</v>
          </cell>
          <cell r="L2087">
            <v>927300</v>
          </cell>
          <cell r="M2087">
            <v>558242.94</v>
          </cell>
          <cell r="N2087">
            <v>369057.06</v>
          </cell>
        </row>
        <row r="2088">
          <cell r="C2088" t="str">
            <v>42194105A010010</v>
          </cell>
          <cell r="D2088" t="str">
            <v>中间液压支架</v>
          </cell>
          <cell r="E2088" t="str">
            <v>Y7625-22/43</v>
          </cell>
        </row>
        <row r="2088">
          <cell r="G2088" t="str">
            <v>个</v>
          </cell>
          <cell r="H2088">
            <v>1</v>
          </cell>
          <cell r="I2088" t="str">
            <v>双柱掩护液压支架</v>
          </cell>
          <cell r="J2088">
            <v>8</v>
          </cell>
          <cell r="K2088" t="str">
            <v>2002-01-02</v>
          </cell>
          <cell r="L2088">
            <v>927300</v>
          </cell>
          <cell r="M2088">
            <v>558242.94</v>
          </cell>
          <cell r="N2088">
            <v>369057.06</v>
          </cell>
        </row>
        <row r="2089">
          <cell r="C2089" t="str">
            <v>42194105A010011</v>
          </cell>
          <cell r="D2089" t="str">
            <v>中间液压支架</v>
          </cell>
          <cell r="E2089" t="str">
            <v>Y7625-22/43</v>
          </cell>
        </row>
        <row r="2089">
          <cell r="G2089" t="str">
            <v>个</v>
          </cell>
          <cell r="H2089">
            <v>1</v>
          </cell>
          <cell r="I2089" t="str">
            <v>双柱掩护液压支架</v>
          </cell>
          <cell r="J2089">
            <v>8</v>
          </cell>
          <cell r="K2089" t="str">
            <v>2002-01-02</v>
          </cell>
          <cell r="L2089">
            <v>927300</v>
          </cell>
          <cell r="M2089">
            <v>558242.94</v>
          </cell>
          <cell r="N2089">
            <v>369057.06</v>
          </cell>
        </row>
        <row r="2090">
          <cell r="C2090" t="str">
            <v>42194105A010012</v>
          </cell>
          <cell r="D2090" t="str">
            <v>中间液压支架</v>
          </cell>
          <cell r="E2090" t="str">
            <v>Y7625-22/43</v>
          </cell>
        </row>
        <row r="2090">
          <cell r="G2090" t="str">
            <v>个</v>
          </cell>
          <cell r="H2090">
            <v>1</v>
          </cell>
          <cell r="I2090" t="str">
            <v>双柱掩护液压支架</v>
          </cell>
          <cell r="J2090">
            <v>8</v>
          </cell>
          <cell r="K2090" t="str">
            <v>2002-01-02</v>
          </cell>
          <cell r="L2090">
            <v>927300</v>
          </cell>
          <cell r="M2090">
            <v>558242.94</v>
          </cell>
          <cell r="N2090">
            <v>369057.06</v>
          </cell>
        </row>
        <row r="2091">
          <cell r="C2091" t="str">
            <v>42194105A010013</v>
          </cell>
          <cell r="D2091" t="str">
            <v>中间液压支架</v>
          </cell>
          <cell r="E2091" t="str">
            <v>Y7625-22/43</v>
          </cell>
        </row>
        <row r="2091">
          <cell r="G2091" t="str">
            <v>个</v>
          </cell>
          <cell r="H2091">
            <v>1</v>
          </cell>
          <cell r="I2091" t="str">
            <v>双柱掩护液压支架</v>
          </cell>
          <cell r="J2091">
            <v>8</v>
          </cell>
          <cell r="K2091" t="str">
            <v>2002-01-02</v>
          </cell>
          <cell r="L2091">
            <v>927300</v>
          </cell>
          <cell r="M2091">
            <v>558242.94</v>
          </cell>
          <cell r="N2091">
            <v>369057.06</v>
          </cell>
        </row>
        <row r="2092">
          <cell r="C2092" t="str">
            <v>42194105A010014</v>
          </cell>
          <cell r="D2092" t="str">
            <v>中间液压支架</v>
          </cell>
          <cell r="E2092" t="str">
            <v>Y7625-22/43</v>
          </cell>
        </row>
        <row r="2092">
          <cell r="G2092" t="str">
            <v>个</v>
          </cell>
          <cell r="H2092">
            <v>1</v>
          </cell>
          <cell r="I2092" t="str">
            <v>双柱掩护液压支架</v>
          </cell>
          <cell r="J2092">
            <v>8</v>
          </cell>
          <cell r="K2092" t="str">
            <v>2002-01-02</v>
          </cell>
          <cell r="L2092">
            <v>927300</v>
          </cell>
          <cell r="M2092">
            <v>558242.94</v>
          </cell>
          <cell r="N2092">
            <v>369057.06</v>
          </cell>
        </row>
        <row r="2093">
          <cell r="C2093" t="str">
            <v>42194105A010015</v>
          </cell>
          <cell r="D2093" t="str">
            <v>中间液压支架</v>
          </cell>
          <cell r="E2093" t="str">
            <v>Y7625-22/43</v>
          </cell>
        </row>
        <row r="2093">
          <cell r="G2093" t="str">
            <v>个</v>
          </cell>
          <cell r="H2093">
            <v>1</v>
          </cell>
          <cell r="I2093" t="str">
            <v>双柱掩护液压支架</v>
          </cell>
          <cell r="J2093">
            <v>8</v>
          </cell>
          <cell r="K2093" t="str">
            <v>2002-01-02</v>
          </cell>
          <cell r="L2093">
            <v>927300</v>
          </cell>
          <cell r="M2093">
            <v>558242.94</v>
          </cell>
          <cell r="N2093">
            <v>369057.06</v>
          </cell>
        </row>
        <row r="2094">
          <cell r="C2094" t="str">
            <v>42194105A010130</v>
          </cell>
          <cell r="D2094" t="str">
            <v>中间液压支架</v>
          </cell>
          <cell r="E2094" t="str">
            <v>Y7625-22/43</v>
          </cell>
        </row>
        <row r="2094">
          <cell r="G2094" t="str">
            <v>个</v>
          </cell>
          <cell r="H2094">
            <v>1</v>
          </cell>
          <cell r="I2094" t="str">
            <v>双柱掩护液压支架</v>
          </cell>
          <cell r="J2094">
            <v>8</v>
          </cell>
          <cell r="K2094" t="str">
            <v>2001-01-02</v>
          </cell>
          <cell r="L2094">
            <v>927300</v>
          </cell>
          <cell r="M2094">
            <v>665179.32</v>
          </cell>
          <cell r="N2094">
            <v>262120.68</v>
          </cell>
        </row>
        <row r="2095">
          <cell r="C2095" t="str">
            <v>42194105A010091</v>
          </cell>
          <cell r="D2095" t="str">
            <v>中间液压支架</v>
          </cell>
          <cell r="E2095" t="str">
            <v>Y7625-22/43</v>
          </cell>
        </row>
        <row r="2095">
          <cell r="G2095" t="str">
            <v>个</v>
          </cell>
          <cell r="H2095">
            <v>1</v>
          </cell>
          <cell r="I2095" t="str">
            <v>双柱掩护液压支架</v>
          </cell>
          <cell r="J2095">
            <v>8</v>
          </cell>
          <cell r="K2095" t="str">
            <v>2002-01-03</v>
          </cell>
          <cell r="L2095">
            <v>927300</v>
          </cell>
          <cell r="M2095">
            <v>558242.94</v>
          </cell>
          <cell r="N2095">
            <v>369057.06</v>
          </cell>
        </row>
        <row r="2096">
          <cell r="C2096" t="str">
            <v>42194105A010092</v>
          </cell>
          <cell r="D2096" t="str">
            <v>中间液压支架</v>
          </cell>
          <cell r="E2096" t="str">
            <v>Y7625-22/43</v>
          </cell>
        </row>
        <row r="2096">
          <cell r="G2096" t="str">
            <v>个</v>
          </cell>
          <cell r="H2096">
            <v>1</v>
          </cell>
          <cell r="I2096" t="str">
            <v>双柱掩护液压支架</v>
          </cell>
          <cell r="J2096">
            <v>8</v>
          </cell>
          <cell r="K2096" t="str">
            <v>2002-01-03</v>
          </cell>
          <cell r="L2096">
            <v>927300</v>
          </cell>
          <cell r="M2096">
            <v>558242.94</v>
          </cell>
          <cell r="N2096">
            <v>369057.06</v>
          </cell>
        </row>
        <row r="2097">
          <cell r="C2097" t="str">
            <v>42194105A010088</v>
          </cell>
          <cell r="D2097" t="str">
            <v>中间液压支架</v>
          </cell>
          <cell r="E2097" t="str">
            <v>Y7625-22/43</v>
          </cell>
        </row>
        <row r="2097">
          <cell r="G2097" t="str">
            <v>个</v>
          </cell>
          <cell r="H2097">
            <v>1</v>
          </cell>
          <cell r="I2097" t="str">
            <v>双柱掩护液压支架</v>
          </cell>
          <cell r="J2097">
            <v>8</v>
          </cell>
          <cell r="K2097" t="str">
            <v>2002-01-03</v>
          </cell>
          <cell r="L2097">
            <v>927300</v>
          </cell>
          <cell r="M2097">
            <v>558242.94</v>
          </cell>
          <cell r="N2097">
            <v>369057.06</v>
          </cell>
        </row>
        <row r="2098">
          <cell r="C2098" t="str">
            <v>42194105A010073</v>
          </cell>
          <cell r="D2098" t="str">
            <v>中间液压支架</v>
          </cell>
          <cell r="E2098" t="str">
            <v>Y7625-22/43</v>
          </cell>
        </row>
        <row r="2098">
          <cell r="G2098" t="str">
            <v>个</v>
          </cell>
          <cell r="H2098">
            <v>1</v>
          </cell>
          <cell r="I2098" t="str">
            <v>双柱掩护液压支架</v>
          </cell>
          <cell r="J2098">
            <v>8</v>
          </cell>
          <cell r="K2098" t="str">
            <v>2002-01-03</v>
          </cell>
          <cell r="L2098">
            <v>927300</v>
          </cell>
          <cell r="M2098">
            <v>558242.94</v>
          </cell>
          <cell r="N2098">
            <v>369057.06</v>
          </cell>
        </row>
        <row r="2099">
          <cell r="C2099" t="str">
            <v>42194105A010074</v>
          </cell>
          <cell r="D2099" t="str">
            <v>中间液压支架</v>
          </cell>
          <cell r="E2099" t="str">
            <v>Y7625-22/43</v>
          </cell>
        </row>
        <row r="2099">
          <cell r="G2099" t="str">
            <v>个</v>
          </cell>
          <cell r="H2099">
            <v>1</v>
          </cell>
          <cell r="I2099" t="str">
            <v>双柱掩护液压支架</v>
          </cell>
          <cell r="J2099">
            <v>8</v>
          </cell>
          <cell r="K2099" t="str">
            <v>2002-01-03</v>
          </cell>
          <cell r="L2099">
            <v>927300</v>
          </cell>
          <cell r="M2099">
            <v>558242.94</v>
          </cell>
          <cell r="N2099">
            <v>369057.06</v>
          </cell>
        </row>
        <row r="2100">
          <cell r="C2100" t="str">
            <v>42194105A010021</v>
          </cell>
          <cell r="D2100" t="str">
            <v>中间液压支架</v>
          </cell>
          <cell r="E2100" t="str">
            <v>Y7625-22/43</v>
          </cell>
        </row>
        <row r="2100">
          <cell r="G2100" t="str">
            <v>个</v>
          </cell>
          <cell r="H2100">
            <v>1</v>
          </cell>
          <cell r="I2100" t="str">
            <v>双柱掩护液压支架</v>
          </cell>
          <cell r="J2100">
            <v>8</v>
          </cell>
          <cell r="K2100" t="str">
            <v>2002-01-03</v>
          </cell>
          <cell r="L2100">
            <v>927300</v>
          </cell>
          <cell r="M2100">
            <v>558242.94</v>
          </cell>
          <cell r="N2100">
            <v>369057.06</v>
          </cell>
        </row>
        <row r="2101">
          <cell r="C2101" t="str">
            <v>42194105A010272</v>
          </cell>
          <cell r="D2101" t="str">
            <v>液压支架</v>
          </cell>
          <cell r="E2101" t="str">
            <v>2*7625</v>
          </cell>
        </row>
        <row r="2101">
          <cell r="G2101" t="str">
            <v>个</v>
          </cell>
          <cell r="H2101">
            <v>1</v>
          </cell>
          <cell r="I2101" t="str">
            <v>双柱掩护液压支架</v>
          </cell>
          <cell r="J2101">
            <v>8</v>
          </cell>
          <cell r="K2101" t="str">
            <v>2002-01-03</v>
          </cell>
          <cell r="L2101">
            <v>927300</v>
          </cell>
          <cell r="M2101">
            <v>558242.94</v>
          </cell>
          <cell r="N2101">
            <v>369057.06</v>
          </cell>
        </row>
        <row r="2102">
          <cell r="C2102" t="str">
            <v>42194105A010247</v>
          </cell>
          <cell r="D2102" t="str">
            <v>液压支架</v>
          </cell>
          <cell r="E2102" t="str">
            <v>2*7625KN</v>
          </cell>
        </row>
        <row r="2102">
          <cell r="G2102" t="str">
            <v>个</v>
          </cell>
          <cell r="H2102">
            <v>1</v>
          </cell>
          <cell r="I2102" t="str">
            <v>双柱掩护液压支架</v>
          </cell>
          <cell r="J2102">
            <v>8</v>
          </cell>
          <cell r="K2102" t="str">
            <v>2002-01-03</v>
          </cell>
          <cell r="L2102">
            <v>927300</v>
          </cell>
          <cell r="M2102">
            <v>558242.94</v>
          </cell>
          <cell r="N2102">
            <v>369057.06</v>
          </cell>
        </row>
        <row r="2103">
          <cell r="C2103" t="str">
            <v>44412041B020001</v>
          </cell>
          <cell r="D2103" t="str">
            <v>履行走式液压支架</v>
          </cell>
          <cell r="E2103" t="str">
            <v>XZ700/24/45B</v>
          </cell>
        </row>
        <row r="2103">
          <cell r="G2103" t="str">
            <v>个</v>
          </cell>
          <cell r="H2103">
            <v>1</v>
          </cell>
          <cell r="I2103" t="str">
            <v>其他煤矿支护机械</v>
          </cell>
          <cell r="J2103">
            <v>15</v>
          </cell>
          <cell r="K2103" t="str">
            <v>2002-01-02</v>
          </cell>
          <cell r="L2103">
            <v>1470000</v>
          </cell>
          <cell r="M2103">
            <v>596801.18</v>
          </cell>
          <cell r="N2103">
            <v>873198.82</v>
          </cell>
        </row>
        <row r="2104">
          <cell r="C2104" t="str">
            <v>44412041B020002</v>
          </cell>
          <cell r="D2104" t="str">
            <v>履行走式液压支架</v>
          </cell>
          <cell r="E2104" t="str">
            <v>XZ700/24/45B</v>
          </cell>
        </row>
        <row r="2104">
          <cell r="G2104" t="str">
            <v>个</v>
          </cell>
          <cell r="H2104">
            <v>1</v>
          </cell>
          <cell r="I2104" t="str">
            <v>其他煤矿支护机械</v>
          </cell>
          <cell r="J2104">
            <v>15</v>
          </cell>
          <cell r="K2104" t="str">
            <v>2002-01-02</v>
          </cell>
          <cell r="L2104">
            <v>1470000</v>
          </cell>
          <cell r="M2104">
            <v>596801.18</v>
          </cell>
          <cell r="N2104">
            <v>873198.82</v>
          </cell>
        </row>
        <row r="2105">
          <cell r="C2105" t="str">
            <v>44412041B030001</v>
          </cell>
          <cell r="D2105" t="str">
            <v>履行走式液压支架</v>
          </cell>
          <cell r="E2105" t="str">
            <v>MRS-75/4500</v>
          </cell>
        </row>
        <row r="2105">
          <cell r="G2105" t="str">
            <v>个</v>
          </cell>
          <cell r="H2105">
            <v>1</v>
          </cell>
          <cell r="I2105" t="str">
            <v>其他煤矿支护机械</v>
          </cell>
          <cell r="J2105">
            <v>15</v>
          </cell>
          <cell r="K2105" t="str">
            <v>2002-01-02</v>
          </cell>
          <cell r="L2105">
            <v>1795400</v>
          </cell>
          <cell r="M2105">
            <v>728909.53</v>
          </cell>
          <cell r="N2105">
            <v>1066490.47</v>
          </cell>
        </row>
        <row r="2106">
          <cell r="C2106" t="str">
            <v>44412041B030002</v>
          </cell>
          <cell r="D2106" t="str">
            <v>履行走式液压支架</v>
          </cell>
          <cell r="E2106" t="str">
            <v>MRS-75/4500</v>
          </cell>
        </row>
        <row r="2106">
          <cell r="G2106" t="str">
            <v>个</v>
          </cell>
          <cell r="H2106">
            <v>1</v>
          </cell>
          <cell r="I2106" t="str">
            <v>其他煤矿支护机械</v>
          </cell>
          <cell r="J2106">
            <v>15</v>
          </cell>
          <cell r="K2106" t="str">
            <v>2002-01-02</v>
          </cell>
          <cell r="L2106">
            <v>1795400</v>
          </cell>
          <cell r="M2106">
            <v>728909.53</v>
          </cell>
          <cell r="N2106">
            <v>1066490.47</v>
          </cell>
        </row>
        <row r="2107">
          <cell r="C2107" t="str">
            <v>44412041B040001</v>
          </cell>
          <cell r="D2107" t="str">
            <v>履行走式液压支架</v>
          </cell>
          <cell r="E2107" t="str">
            <v>XZ7000/24/45</v>
          </cell>
        </row>
        <row r="2107">
          <cell r="G2107" t="str">
            <v>个</v>
          </cell>
          <cell r="H2107">
            <v>1</v>
          </cell>
          <cell r="I2107" t="str">
            <v>其他煤矿支护机械</v>
          </cell>
          <cell r="J2107">
            <v>15</v>
          </cell>
          <cell r="K2107" t="str">
            <v>2002-01-02</v>
          </cell>
          <cell r="L2107">
            <v>1795400</v>
          </cell>
          <cell r="M2107">
            <v>728909.53</v>
          </cell>
          <cell r="N2107">
            <v>1066490.47</v>
          </cell>
        </row>
        <row r="2108">
          <cell r="C2108" t="str">
            <v>44412041B040002</v>
          </cell>
          <cell r="D2108" t="str">
            <v>履行走式液压支架</v>
          </cell>
          <cell r="E2108" t="str">
            <v>XZ7000/24/45</v>
          </cell>
        </row>
        <row r="2108">
          <cell r="G2108" t="str">
            <v>个</v>
          </cell>
          <cell r="H2108">
            <v>1</v>
          </cell>
          <cell r="I2108" t="str">
            <v>其他煤矿支护机械</v>
          </cell>
          <cell r="J2108">
            <v>15</v>
          </cell>
          <cell r="K2108" t="str">
            <v>2002-01-02</v>
          </cell>
          <cell r="L2108">
            <v>1795400</v>
          </cell>
          <cell r="M2108">
            <v>728909.53</v>
          </cell>
          <cell r="N2108">
            <v>1066490.47</v>
          </cell>
        </row>
        <row r="2109">
          <cell r="C2109" t="str">
            <v>44411050B010002</v>
          </cell>
          <cell r="D2109" t="str">
            <v>绞车</v>
          </cell>
          <cell r="E2109" t="str">
            <v>JD-11.4</v>
          </cell>
        </row>
        <row r="2109">
          <cell r="G2109" t="str">
            <v>个</v>
          </cell>
          <cell r="H2109">
            <v>1</v>
          </cell>
          <cell r="I2109" t="str">
            <v>调节绞车</v>
          </cell>
          <cell r="J2109">
            <v>15</v>
          </cell>
          <cell r="K2109" t="str">
            <v>1999-01-01</v>
          </cell>
          <cell r="L2109">
            <v>10000</v>
          </cell>
          <cell r="M2109">
            <v>6631.28</v>
          </cell>
          <cell r="N2109">
            <v>3368.72</v>
          </cell>
        </row>
        <row r="2110">
          <cell r="C2110" t="str">
            <v>44411050B010005</v>
          </cell>
          <cell r="D2110" t="str">
            <v>绞车</v>
          </cell>
          <cell r="E2110" t="str">
            <v>JD-11.4</v>
          </cell>
        </row>
        <row r="2110">
          <cell r="G2110" t="str">
            <v>个</v>
          </cell>
          <cell r="H2110">
            <v>1</v>
          </cell>
          <cell r="I2110" t="str">
            <v>调节绞车</v>
          </cell>
          <cell r="J2110">
            <v>15</v>
          </cell>
          <cell r="K2110" t="str">
            <v>1998-06-01</v>
          </cell>
          <cell r="L2110">
            <v>10000</v>
          </cell>
          <cell r="M2110">
            <v>7110.52</v>
          </cell>
          <cell r="N2110">
            <v>2889.48</v>
          </cell>
        </row>
        <row r="2111">
          <cell r="C2111" t="str">
            <v>44411050B140001</v>
          </cell>
          <cell r="D2111" t="str">
            <v>调度绞车</v>
          </cell>
          <cell r="E2111" t="str">
            <v>JD-11.4</v>
          </cell>
        </row>
        <row r="2111">
          <cell r="G2111" t="str">
            <v>个</v>
          </cell>
          <cell r="H2111">
            <v>1</v>
          </cell>
          <cell r="I2111" t="str">
            <v>调节绞车</v>
          </cell>
          <cell r="J2111">
            <v>15</v>
          </cell>
          <cell r="K2111" t="str">
            <v>1997-01-01</v>
          </cell>
          <cell r="L2111">
            <v>5000</v>
          </cell>
          <cell r="M2111">
            <v>4084.64</v>
          </cell>
          <cell r="N2111">
            <v>915.36</v>
          </cell>
        </row>
        <row r="2112">
          <cell r="C2112" t="str">
            <v>44411050B090002</v>
          </cell>
          <cell r="D2112" t="str">
            <v>调度绞车</v>
          </cell>
          <cell r="E2112" t="str">
            <v>JD-25</v>
          </cell>
        </row>
        <row r="2112">
          <cell r="G2112" t="str">
            <v>个</v>
          </cell>
          <cell r="H2112">
            <v>1</v>
          </cell>
          <cell r="I2112" t="str">
            <v>调节绞车</v>
          </cell>
          <cell r="J2112">
            <v>15</v>
          </cell>
          <cell r="K2112" t="str">
            <v>2000-01-02</v>
          </cell>
          <cell r="L2112">
            <v>72800</v>
          </cell>
          <cell r="M2112">
            <v>42224</v>
          </cell>
          <cell r="N2112">
            <v>30576</v>
          </cell>
        </row>
        <row r="2113">
          <cell r="C2113" t="str">
            <v>44411050B090003</v>
          </cell>
          <cell r="D2113" t="str">
            <v>调度绞车</v>
          </cell>
          <cell r="E2113" t="str">
            <v>JD-25</v>
          </cell>
        </row>
        <row r="2113">
          <cell r="G2113" t="str">
            <v>个</v>
          </cell>
          <cell r="H2113">
            <v>1</v>
          </cell>
          <cell r="I2113" t="str">
            <v>调节绞车</v>
          </cell>
          <cell r="J2113">
            <v>15</v>
          </cell>
          <cell r="K2113" t="str">
            <v>2000-01-02</v>
          </cell>
          <cell r="L2113">
            <v>72800</v>
          </cell>
          <cell r="M2113">
            <v>42224</v>
          </cell>
          <cell r="N2113">
            <v>30576</v>
          </cell>
        </row>
        <row r="2114">
          <cell r="C2114" t="str">
            <v>44411050B090007</v>
          </cell>
          <cell r="D2114" t="str">
            <v>调度绞车</v>
          </cell>
          <cell r="E2114" t="str">
            <v>JD-25</v>
          </cell>
        </row>
        <row r="2114">
          <cell r="G2114" t="str">
            <v>个</v>
          </cell>
          <cell r="H2114">
            <v>1</v>
          </cell>
          <cell r="I2114" t="str">
            <v>调节绞车</v>
          </cell>
          <cell r="J2114">
            <v>15</v>
          </cell>
          <cell r="K2114" t="str">
            <v>2002-01-03</v>
          </cell>
          <cell r="L2114">
            <v>18200</v>
          </cell>
          <cell r="M2114">
            <v>7388.92</v>
          </cell>
          <cell r="N2114">
            <v>10811.08</v>
          </cell>
        </row>
        <row r="2115">
          <cell r="C2115" t="str">
            <v>44411050B090004</v>
          </cell>
          <cell r="D2115" t="str">
            <v>离心水泵</v>
          </cell>
          <cell r="E2115" t="str">
            <v>JD-25</v>
          </cell>
        </row>
        <row r="2115">
          <cell r="G2115" t="str">
            <v>个</v>
          </cell>
          <cell r="H2115">
            <v>1</v>
          </cell>
          <cell r="I2115" t="str">
            <v>调节绞车</v>
          </cell>
          <cell r="J2115">
            <v>15</v>
          </cell>
          <cell r="K2115" t="str">
            <v>2002-01-03</v>
          </cell>
          <cell r="L2115">
            <v>18600</v>
          </cell>
          <cell r="M2115">
            <v>7142.76</v>
          </cell>
          <cell r="N2115">
            <v>11457.24</v>
          </cell>
        </row>
        <row r="2116">
          <cell r="C2116" t="str">
            <v>44411050B090010</v>
          </cell>
          <cell r="D2116" t="str">
            <v>调度绞车</v>
          </cell>
          <cell r="E2116" t="str">
            <v>TD-25</v>
          </cell>
        </row>
        <row r="2116">
          <cell r="G2116" t="str">
            <v>个</v>
          </cell>
          <cell r="H2116">
            <v>1</v>
          </cell>
          <cell r="I2116" t="str">
            <v>调节绞车</v>
          </cell>
          <cell r="J2116">
            <v>15</v>
          </cell>
          <cell r="K2116" t="str">
            <v>1994-02-27</v>
          </cell>
          <cell r="L2116">
            <v>18200</v>
          </cell>
          <cell r="M2116">
            <v>17243.1</v>
          </cell>
          <cell r="N2116">
            <v>956.900000000001</v>
          </cell>
        </row>
        <row r="2117">
          <cell r="C2117" t="str">
            <v>44411202B030009</v>
          </cell>
          <cell r="D2117" t="str">
            <v>启闭风门绞车</v>
          </cell>
          <cell r="E2117" t="str">
            <v>JFM-4</v>
          </cell>
        </row>
        <row r="2117">
          <cell r="G2117" t="str">
            <v>个</v>
          </cell>
          <cell r="H2117">
            <v>1</v>
          </cell>
          <cell r="I2117" t="str">
            <v>风门绞车</v>
          </cell>
          <cell r="J2117">
            <v>15</v>
          </cell>
          <cell r="K2117" t="str">
            <v>1998-12-01</v>
          </cell>
          <cell r="L2117">
            <v>600</v>
          </cell>
          <cell r="M2117">
            <v>600</v>
          </cell>
          <cell r="N2117">
            <v>0</v>
          </cell>
        </row>
        <row r="2118">
          <cell r="C2118" t="str">
            <v>44411202B020004</v>
          </cell>
          <cell r="D2118" t="str">
            <v>启闭风门绞车</v>
          </cell>
          <cell r="E2118" t="str">
            <v>JFM-2</v>
          </cell>
        </row>
        <row r="2118">
          <cell r="G2118" t="str">
            <v>个</v>
          </cell>
          <cell r="H2118">
            <v>1</v>
          </cell>
          <cell r="I2118" t="str">
            <v>风门绞车</v>
          </cell>
          <cell r="J2118">
            <v>15</v>
          </cell>
          <cell r="K2118" t="str">
            <v>1999-01-01</v>
          </cell>
          <cell r="L2118">
            <v>300</v>
          </cell>
          <cell r="M2118">
            <v>300</v>
          </cell>
          <cell r="N2118">
            <v>0</v>
          </cell>
        </row>
        <row r="2119">
          <cell r="C2119" t="str">
            <v>44411202B020005</v>
          </cell>
          <cell r="D2119" t="str">
            <v>启闭风门绞车</v>
          </cell>
          <cell r="E2119" t="str">
            <v>JFM-2</v>
          </cell>
        </row>
        <row r="2119">
          <cell r="G2119" t="str">
            <v>个</v>
          </cell>
          <cell r="H2119">
            <v>1</v>
          </cell>
          <cell r="I2119" t="str">
            <v>风门绞车</v>
          </cell>
          <cell r="J2119">
            <v>15</v>
          </cell>
          <cell r="K2119" t="str">
            <v>1998-08-01</v>
          </cell>
          <cell r="L2119">
            <v>300</v>
          </cell>
          <cell r="M2119">
            <v>300</v>
          </cell>
          <cell r="N2119">
            <v>0</v>
          </cell>
        </row>
        <row r="2120">
          <cell r="C2120" t="str">
            <v>44411202B010001</v>
          </cell>
          <cell r="D2120" t="str">
            <v>风门启闭绞车</v>
          </cell>
          <cell r="E2120" t="str">
            <v>JFM-1</v>
          </cell>
        </row>
        <row r="2120">
          <cell r="G2120" t="str">
            <v>个</v>
          </cell>
          <cell r="H2120">
            <v>1</v>
          </cell>
          <cell r="I2120" t="str">
            <v>风门绞车</v>
          </cell>
          <cell r="J2120">
            <v>15</v>
          </cell>
          <cell r="K2120" t="str">
            <v>1990-01-02</v>
          </cell>
          <cell r="L2120">
            <v>12200</v>
          </cell>
          <cell r="M2120">
            <v>11834</v>
          </cell>
          <cell r="N2120">
            <v>366</v>
          </cell>
        </row>
        <row r="2121">
          <cell r="C2121" t="str">
            <v>44411202B010002</v>
          </cell>
          <cell r="D2121" t="str">
            <v>风门启闭绞车</v>
          </cell>
          <cell r="E2121" t="str">
            <v>JFM-1</v>
          </cell>
        </row>
        <row r="2121">
          <cell r="G2121" t="str">
            <v>个</v>
          </cell>
          <cell r="H2121">
            <v>1</v>
          </cell>
          <cell r="I2121" t="str">
            <v>风门绞车</v>
          </cell>
          <cell r="J2121">
            <v>15</v>
          </cell>
          <cell r="K2121" t="str">
            <v>1990-01-02</v>
          </cell>
          <cell r="L2121">
            <v>12200</v>
          </cell>
          <cell r="M2121">
            <v>11834</v>
          </cell>
          <cell r="N2121">
            <v>366</v>
          </cell>
        </row>
        <row r="2122">
          <cell r="C2122" t="str">
            <v>44411405B020001</v>
          </cell>
          <cell r="D2122" t="str">
            <v>提升绞车</v>
          </cell>
          <cell r="E2122" t="str">
            <v>JK-2.08</v>
          </cell>
        </row>
        <row r="2122">
          <cell r="G2122" t="str">
            <v>个</v>
          </cell>
          <cell r="H2122">
            <v>1</v>
          </cell>
          <cell r="I2122" t="str">
            <v>其他提升设备和绞车</v>
          </cell>
          <cell r="J2122">
            <v>15</v>
          </cell>
          <cell r="K2122" t="str">
            <v>1998-09-01</v>
          </cell>
          <cell r="L2122">
            <v>723000</v>
          </cell>
          <cell r="M2122">
            <v>497386.88</v>
          </cell>
          <cell r="N2122">
            <v>225613.12</v>
          </cell>
        </row>
        <row r="2123">
          <cell r="C2123" t="str">
            <v>44441055B160002</v>
          </cell>
          <cell r="D2123" t="str">
            <v>破碎机</v>
          </cell>
          <cell r="E2123" t="str">
            <v>BZX-4</v>
          </cell>
        </row>
        <row r="2123">
          <cell r="G2123" t="str">
            <v>个</v>
          </cell>
          <cell r="H2123">
            <v>1</v>
          </cell>
          <cell r="I2123" t="str">
            <v>锤式破碎机</v>
          </cell>
          <cell r="J2123">
            <v>15</v>
          </cell>
          <cell r="K2123" t="str">
            <v>2000-01-01</v>
          </cell>
          <cell r="L2123">
            <v>136500</v>
          </cell>
          <cell r="M2123">
            <v>79170</v>
          </cell>
          <cell r="N2123">
            <v>57330</v>
          </cell>
        </row>
        <row r="2124">
          <cell r="C2124" t="str">
            <v>44441055B180004</v>
          </cell>
          <cell r="D2124" t="str">
            <v>破碎机</v>
          </cell>
          <cell r="E2124" t="str">
            <v>4PG-1200A</v>
          </cell>
        </row>
        <row r="2124">
          <cell r="G2124" t="str">
            <v>个</v>
          </cell>
          <cell r="H2124">
            <v>1</v>
          </cell>
          <cell r="I2124" t="str">
            <v>锤式破碎机</v>
          </cell>
          <cell r="J2124">
            <v>15</v>
          </cell>
          <cell r="K2124" t="str">
            <v>2002-01-02</v>
          </cell>
          <cell r="L2124">
            <v>472000</v>
          </cell>
          <cell r="M2124">
            <v>191625.93</v>
          </cell>
          <cell r="N2124">
            <v>280374.07</v>
          </cell>
        </row>
        <row r="2125">
          <cell r="C2125" t="str">
            <v>44441055B180005</v>
          </cell>
          <cell r="D2125" t="str">
            <v>破碎机</v>
          </cell>
          <cell r="E2125" t="str">
            <v>4PG-1200A</v>
          </cell>
        </row>
        <row r="2125">
          <cell r="G2125" t="str">
            <v>个</v>
          </cell>
          <cell r="H2125">
            <v>1</v>
          </cell>
          <cell r="I2125" t="str">
            <v>锤式破碎机</v>
          </cell>
          <cell r="J2125">
            <v>15</v>
          </cell>
          <cell r="K2125" t="str">
            <v>1999-01-02</v>
          </cell>
          <cell r="L2125">
            <v>472000</v>
          </cell>
          <cell r="M2125">
            <v>313002.38</v>
          </cell>
          <cell r="N2125">
            <v>158997.62</v>
          </cell>
        </row>
        <row r="2126">
          <cell r="C2126" t="str">
            <v>44441151B010001</v>
          </cell>
          <cell r="D2126" t="str">
            <v>弧形筛</v>
          </cell>
        </row>
        <row r="2126">
          <cell r="G2126" t="str">
            <v>个</v>
          </cell>
          <cell r="H2126">
            <v>1</v>
          </cell>
          <cell r="I2126" t="str">
            <v>旋流筛</v>
          </cell>
          <cell r="J2126">
            <v>15</v>
          </cell>
          <cell r="K2126" t="str">
            <v>1999-01-01</v>
          </cell>
          <cell r="L2126">
            <v>1700</v>
          </cell>
          <cell r="M2126">
            <v>1700</v>
          </cell>
          <cell r="N2126">
            <v>0</v>
          </cell>
        </row>
        <row r="2127">
          <cell r="C2127" t="str">
            <v>44441151B020001</v>
          </cell>
          <cell r="D2127" t="str">
            <v>弧形筛</v>
          </cell>
          <cell r="E2127" t="str">
            <v>JDK-2</v>
          </cell>
        </row>
        <row r="2127">
          <cell r="G2127" t="str">
            <v>个</v>
          </cell>
          <cell r="H2127">
            <v>1</v>
          </cell>
          <cell r="I2127" t="str">
            <v>旋流筛</v>
          </cell>
          <cell r="J2127">
            <v>15</v>
          </cell>
          <cell r="K2127" t="str">
            <v>1998-09-01</v>
          </cell>
          <cell r="L2127">
            <v>1700</v>
          </cell>
          <cell r="M2127">
            <v>1700</v>
          </cell>
          <cell r="N2127">
            <v>0</v>
          </cell>
        </row>
        <row r="2128">
          <cell r="C2128" t="str">
            <v>44441152B010001</v>
          </cell>
          <cell r="D2128" t="str">
            <v>原煤分级筛</v>
          </cell>
        </row>
        <row r="2128">
          <cell r="G2128" t="str">
            <v>个</v>
          </cell>
          <cell r="H2128">
            <v>1</v>
          </cell>
          <cell r="I2128" t="str">
            <v>磁选机</v>
          </cell>
          <cell r="J2128">
            <v>15</v>
          </cell>
          <cell r="K2128" t="str">
            <v>2001-01-01</v>
          </cell>
          <cell r="L2128">
            <v>382000</v>
          </cell>
          <cell r="M2128">
            <v>175166.86</v>
          </cell>
          <cell r="N2128">
            <v>206833.14</v>
          </cell>
        </row>
        <row r="2129">
          <cell r="C2129" t="str">
            <v>44441152B010004</v>
          </cell>
          <cell r="D2129" t="str">
            <v>原煤分级筛</v>
          </cell>
        </row>
        <row r="2129">
          <cell r="G2129" t="str">
            <v>个</v>
          </cell>
          <cell r="H2129">
            <v>1</v>
          </cell>
          <cell r="I2129" t="str">
            <v>磁选机</v>
          </cell>
          <cell r="J2129">
            <v>15</v>
          </cell>
          <cell r="K2129" t="str">
            <v>2001-01-01</v>
          </cell>
          <cell r="L2129">
            <v>382000</v>
          </cell>
          <cell r="M2129">
            <v>175166.86</v>
          </cell>
          <cell r="N2129">
            <v>206833.14</v>
          </cell>
        </row>
        <row r="2130">
          <cell r="C2130" t="str">
            <v>44441302B020001</v>
          </cell>
          <cell r="D2130" t="str">
            <v>移动变电站</v>
          </cell>
        </row>
        <row r="2130">
          <cell r="G2130" t="str">
            <v>个</v>
          </cell>
          <cell r="H2130">
            <v>1</v>
          </cell>
          <cell r="I2130" t="str">
            <v>浓密机</v>
          </cell>
          <cell r="J2130">
            <v>15</v>
          </cell>
          <cell r="K2130" t="str">
            <v>1998-09-01</v>
          </cell>
          <cell r="L2130">
            <v>8900</v>
          </cell>
          <cell r="M2130">
            <v>3099.13</v>
          </cell>
          <cell r="N2130">
            <v>5800.87</v>
          </cell>
        </row>
        <row r="2131">
          <cell r="C2131" t="str">
            <v>44412180BA40002</v>
          </cell>
          <cell r="D2131" t="str">
            <v>散热器</v>
          </cell>
          <cell r="E2131" t="str">
            <v>SRZ15*6D</v>
          </cell>
        </row>
        <row r="2131">
          <cell r="G2131" t="str">
            <v>个</v>
          </cell>
          <cell r="H2131">
            <v>1</v>
          </cell>
          <cell r="I2131" t="str">
            <v>冷热交换设备</v>
          </cell>
          <cell r="J2131">
            <v>12</v>
          </cell>
          <cell r="K2131" t="str">
            <v>2002-01-02</v>
          </cell>
          <cell r="L2131">
            <v>1800</v>
          </cell>
          <cell r="M2131">
            <v>1800</v>
          </cell>
          <cell r="N2131">
            <v>0</v>
          </cell>
        </row>
        <row r="2132">
          <cell r="C2132" t="str">
            <v>44412180BA40001</v>
          </cell>
          <cell r="D2132" t="str">
            <v>散热器</v>
          </cell>
          <cell r="E2132" t="str">
            <v>SRZ15*6D</v>
          </cell>
        </row>
        <row r="2132">
          <cell r="G2132" t="str">
            <v>个</v>
          </cell>
          <cell r="H2132">
            <v>1</v>
          </cell>
          <cell r="I2132" t="str">
            <v>冷热交换设备</v>
          </cell>
          <cell r="J2132">
            <v>12</v>
          </cell>
          <cell r="K2132" t="str">
            <v>2002-01-02</v>
          </cell>
          <cell r="L2132">
            <v>1800</v>
          </cell>
          <cell r="M2132">
            <v>1800</v>
          </cell>
          <cell r="N2132">
            <v>0</v>
          </cell>
        </row>
        <row r="2133">
          <cell r="C2133" t="str">
            <v>44412180BA40003</v>
          </cell>
          <cell r="D2133" t="str">
            <v>散热器</v>
          </cell>
          <cell r="E2133" t="str">
            <v>SRZ15*6D</v>
          </cell>
        </row>
        <row r="2133">
          <cell r="G2133" t="str">
            <v>个</v>
          </cell>
          <cell r="H2133">
            <v>1</v>
          </cell>
          <cell r="I2133" t="str">
            <v>冷热交换设备</v>
          </cell>
          <cell r="J2133">
            <v>12</v>
          </cell>
          <cell r="K2133" t="str">
            <v>2002-01-02</v>
          </cell>
          <cell r="L2133">
            <v>1800</v>
          </cell>
          <cell r="M2133">
            <v>1800</v>
          </cell>
          <cell r="N2133">
            <v>0</v>
          </cell>
        </row>
        <row r="2134">
          <cell r="C2134" t="str">
            <v>44412180BA40004</v>
          </cell>
          <cell r="D2134" t="str">
            <v>散热器</v>
          </cell>
          <cell r="E2134" t="str">
            <v>SRZ15*6D</v>
          </cell>
        </row>
        <row r="2134">
          <cell r="G2134" t="str">
            <v>个</v>
          </cell>
          <cell r="H2134">
            <v>1</v>
          </cell>
          <cell r="I2134" t="str">
            <v>冷热交换设备</v>
          </cell>
          <cell r="J2134">
            <v>12</v>
          </cell>
          <cell r="K2134" t="str">
            <v>2002-01-02</v>
          </cell>
          <cell r="L2134">
            <v>1800</v>
          </cell>
          <cell r="M2134">
            <v>1800</v>
          </cell>
          <cell r="N2134">
            <v>0</v>
          </cell>
        </row>
        <row r="2135">
          <cell r="C2135" t="str">
            <v>44412180BA40005</v>
          </cell>
          <cell r="D2135" t="str">
            <v>散热器</v>
          </cell>
          <cell r="E2135" t="str">
            <v>SRZ15*6D</v>
          </cell>
        </row>
        <row r="2135">
          <cell r="G2135" t="str">
            <v>个</v>
          </cell>
          <cell r="H2135">
            <v>1</v>
          </cell>
          <cell r="I2135" t="str">
            <v>冷热交换设备</v>
          </cell>
          <cell r="J2135">
            <v>12</v>
          </cell>
          <cell r="K2135" t="str">
            <v>2002-01-02</v>
          </cell>
          <cell r="L2135">
            <v>1800</v>
          </cell>
          <cell r="M2135">
            <v>1800</v>
          </cell>
          <cell r="N2135">
            <v>0</v>
          </cell>
        </row>
        <row r="2136">
          <cell r="C2136" t="str">
            <v>44412180BA40006</v>
          </cell>
          <cell r="D2136" t="str">
            <v>散热器</v>
          </cell>
          <cell r="E2136" t="str">
            <v>SRZ15*6D</v>
          </cell>
        </row>
        <row r="2136">
          <cell r="G2136" t="str">
            <v>个</v>
          </cell>
          <cell r="H2136">
            <v>1</v>
          </cell>
          <cell r="I2136" t="str">
            <v>冷热交换设备</v>
          </cell>
          <cell r="J2136">
            <v>12</v>
          </cell>
          <cell r="K2136" t="str">
            <v>2002-01-02</v>
          </cell>
          <cell r="L2136">
            <v>1800</v>
          </cell>
          <cell r="M2136">
            <v>1800</v>
          </cell>
          <cell r="N2136">
            <v>0</v>
          </cell>
        </row>
        <row r="2137">
          <cell r="C2137" t="str">
            <v>44412180BA40007</v>
          </cell>
          <cell r="D2137" t="str">
            <v>散热器</v>
          </cell>
          <cell r="E2137" t="str">
            <v>SRZ15*6D</v>
          </cell>
        </row>
        <row r="2137">
          <cell r="G2137" t="str">
            <v>个</v>
          </cell>
          <cell r="H2137">
            <v>1</v>
          </cell>
          <cell r="I2137" t="str">
            <v>冷热交换设备</v>
          </cell>
          <cell r="J2137">
            <v>12</v>
          </cell>
          <cell r="K2137" t="str">
            <v>2002-01-02</v>
          </cell>
          <cell r="L2137">
            <v>1800</v>
          </cell>
          <cell r="M2137">
            <v>1800</v>
          </cell>
          <cell r="N2137">
            <v>0</v>
          </cell>
        </row>
        <row r="2138">
          <cell r="C2138" t="str">
            <v>44412180BA40008</v>
          </cell>
          <cell r="D2138" t="str">
            <v>散热器</v>
          </cell>
          <cell r="E2138" t="str">
            <v>SRZ15*6D</v>
          </cell>
        </row>
        <row r="2138">
          <cell r="G2138" t="str">
            <v>个</v>
          </cell>
          <cell r="H2138">
            <v>1</v>
          </cell>
          <cell r="I2138" t="str">
            <v>冷热交换设备</v>
          </cell>
          <cell r="J2138">
            <v>12</v>
          </cell>
          <cell r="K2138" t="str">
            <v>2002-01-02</v>
          </cell>
          <cell r="L2138">
            <v>1800</v>
          </cell>
          <cell r="M2138">
            <v>1800</v>
          </cell>
          <cell r="N2138">
            <v>0</v>
          </cell>
        </row>
        <row r="2139">
          <cell r="C2139" t="str">
            <v>44412180BA40009</v>
          </cell>
          <cell r="D2139" t="str">
            <v>散热器</v>
          </cell>
          <cell r="E2139" t="str">
            <v>SRZ15*6D</v>
          </cell>
        </row>
        <row r="2139">
          <cell r="G2139" t="str">
            <v>个</v>
          </cell>
          <cell r="H2139">
            <v>1</v>
          </cell>
          <cell r="I2139" t="str">
            <v>冷热交换设备</v>
          </cell>
          <cell r="J2139">
            <v>12</v>
          </cell>
          <cell r="K2139" t="str">
            <v>2002-01-02</v>
          </cell>
          <cell r="L2139">
            <v>1800</v>
          </cell>
          <cell r="M2139">
            <v>1800</v>
          </cell>
          <cell r="N2139">
            <v>0</v>
          </cell>
        </row>
        <row r="2140">
          <cell r="C2140" t="str">
            <v>44412180BA40010</v>
          </cell>
          <cell r="D2140" t="str">
            <v>散热器</v>
          </cell>
          <cell r="E2140" t="str">
            <v>SRZ15*6D</v>
          </cell>
        </row>
        <row r="2140">
          <cell r="G2140" t="str">
            <v>个</v>
          </cell>
          <cell r="H2140">
            <v>1</v>
          </cell>
          <cell r="I2140" t="str">
            <v>冷热交换设备</v>
          </cell>
          <cell r="J2140">
            <v>12</v>
          </cell>
          <cell r="K2140" t="str">
            <v>2002-01-02</v>
          </cell>
          <cell r="L2140">
            <v>1800</v>
          </cell>
          <cell r="M2140">
            <v>1800</v>
          </cell>
          <cell r="N2140">
            <v>0</v>
          </cell>
        </row>
        <row r="2141">
          <cell r="C2141" t="str">
            <v>44412180BA40011</v>
          </cell>
          <cell r="D2141" t="str">
            <v>散热器</v>
          </cell>
          <cell r="E2141" t="str">
            <v>SRZ15*6D</v>
          </cell>
        </row>
        <row r="2141">
          <cell r="G2141" t="str">
            <v>个</v>
          </cell>
          <cell r="H2141">
            <v>1</v>
          </cell>
          <cell r="I2141" t="str">
            <v>冷热交换设备</v>
          </cell>
          <cell r="J2141">
            <v>12</v>
          </cell>
          <cell r="K2141" t="str">
            <v>2002-01-02</v>
          </cell>
          <cell r="L2141">
            <v>1800</v>
          </cell>
          <cell r="M2141">
            <v>1800</v>
          </cell>
          <cell r="N2141">
            <v>0</v>
          </cell>
        </row>
        <row r="2142">
          <cell r="C2142" t="str">
            <v>44412180BA40012</v>
          </cell>
          <cell r="D2142" t="str">
            <v>散热器</v>
          </cell>
          <cell r="E2142" t="str">
            <v>SRZ15*6D</v>
          </cell>
        </row>
        <row r="2142">
          <cell r="G2142" t="str">
            <v>个</v>
          </cell>
          <cell r="H2142">
            <v>1</v>
          </cell>
          <cell r="I2142" t="str">
            <v>冷热交换设备</v>
          </cell>
          <cell r="J2142">
            <v>12</v>
          </cell>
          <cell r="K2142" t="str">
            <v>2002-01-02</v>
          </cell>
          <cell r="L2142">
            <v>1800</v>
          </cell>
          <cell r="M2142">
            <v>1800</v>
          </cell>
          <cell r="N2142">
            <v>0</v>
          </cell>
        </row>
        <row r="2143">
          <cell r="C2143" t="str">
            <v>44412180BA40013</v>
          </cell>
          <cell r="D2143" t="str">
            <v>散热器</v>
          </cell>
          <cell r="E2143" t="str">
            <v>SRZ15*6D</v>
          </cell>
        </row>
        <row r="2143">
          <cell r="G2143" t="str">
            <v>个</v>
          </cell>
          <cell r="H2143">
            <v>1</v>
          </cell>
          <cell r="I2143" t="str">
            <v>冷热交换设备</v>
          </cell>
          <cell r="J2143">
            <v>12</v>
          </cell>
          <cell r="K2143" t="str">
            <v>2002-01-02</v>
          </cell>
          <cell r="L2143">
            <v>1800</v>
          </cell>
          <cell r="M2143">
            <v>1800</v>
          </cell>
          <cell r="N2143">
            <v>0</v>
          </cell>
        </row>
        <row r="2144">
          <cell r="C2144" t="str">
            <v>44412180BA40014</v>
          </cell>
          <cell r="D2144" t="str">
            <v>散热器</v>
          </cell>
          <cell r="E2144" t="str">
            <v>SRZ15*6D</v>
          </cell>
        </row>
        <row r="2144">
          <cell r="G2144" t="str">
            <v>个</v>
          </cell>
          <cell r="H2144">
            <v>1</v>
          </cell>
          <cell r="I2144" t="str">
            <v>冷热交换设备</v>
          </cell>
          <cell r="J2144">
            <v>12</v>
          </cell>
          <cell r="K2144" t="str">
            <v>2002-01-02</v>
          </cell>
          <cell r="L2144">
            <v>1800</v>
          </cell>
          <cell r="M2144">
            <v>1800</v>
          </cell>
          <cell r="N2144">
            <v>0</v>
          </cell>
        </row>
        <row r="2145">
          <cell r="C2145" t="str">
            <v>44412180BA40015</v>
          </cell>
          <cell r="D2145" t="str">
            <v>散热器</v>
          </cell>
          <cell r="E2145" t="str">
            <v>SRZ15*6D</v>
          </cell>
        </row>
        <row r="2145">
          <cell r="G2145" t="str">
            <v>个</v>
          </cell>
          <cell r="H2145">
            <v>1</v>
          </cell>
          <cell r="I2145" t="str">
            <v>冷热交换设备</v>
          </cell>
          <cell r="J2145">
            <v>12</v>
          </cell>
          <cell r="K2145" t="str">
            <v>2002-01-02</v>
          </cell>
          <cell r="L2145">
            <v>1800</v>
          </cell>
          <cell r="M2145">
            <v>1800</v>
          </cell>
          <cell r="N2145">
            <v>0</v>
          </cell>
        </row>
        <row r="2146">
          <cell r="C2146" t="str">
            <v>44412180BA40016</v>
          </cell>
          <cell r="D2146" t="str">
            <v>散热器</v>
          </cell>
          <cell r="E2146" t="str">
            <v>SRZ15*6D</v>
          </cell>
        </row>
        <row r="2146">
          <cell r="G2146" t="str">
            <v>个</v>
          </cell>
          <cell r="H2146">
            <v>1</v>
          </cell>
          <cell r="I2146" t="str">
            <v>冷热交换设备</v>
          </cell>
          <cell r="J2146">
            <v>12</v>
          </cell>
          <cell r="K2146" t="str">
            <v>2002-01-02</v>
          </cell>
          <cell r="L2146">
            <v>1800</v>
          </cell>
          <cell r="M2146">
            <v>1800</v>
          </cell>
          <cell r="N2146">
            <v>0</v>
          </cell>
        </row>
        <row r="2147">
          <cell r="C2147" t="str">
            <v>44412180BA40017</v>
          </cell>
          <cell r="D2147" t="str">
            <v>散热器</v>
          </cell>
          <cell r="E2147" t="str">
            <v>SRZ15*6D</v>
          </cell>
        </row>
        <row r="2147">
          <cell r="G2147" t="str">
            <v>个</v>
          </cell>
          <cell r="H2147">
            <v>1</v>
          </cell>
          <cell r="I2147" t="str">
            <v>冷热交换设备</v>
          </cell>
          <cell r="J2147">
            <v>12</v>
          </cell>
          <cell r="K2147" t="str">
            <v>2002-01-02</v>
          </cell>
          <cell r="L2147">
            <v>1800</v>
          </cell>
          <cell r="M2147">
            <v>1800</v>
          </cell>
          <cell r="N2147">
            <v>0</v>
          </cell>
        </row>
        <row r="2148">
          <cell r="C2148" t="str">
            <v>44412180BA40018</v>
          </cell>
          <cell r="D2148" t="str">
            <v>散热器</v>
          </cell>
          <cell r="E2148" t="str">
            <v>SRZ15*6D</v>
          </cell>
        </row>
        <row r="2148">
          <cell r="G2148" t="str">
            <v>个</v>
          </cell>
          <cell r="H2148">
            <v>1</v>
          </cell>
          <cell r="I2148" t="str">
            <v>冷热交换设备</v>
          </cell>
          <cell r="J2148">
            <v>12</v>
          </cell>
          <cell r="K2148" t="str">
            <v>2002-01-02</v>
          </cell>
          <cell r="L2148">
            <v>1800</v>
          </cell>
          <cell r="M2148">
            <v>1800</v>
          </cell>
          <cell r="N2148">
            <v>0</v>
          </cell>
        </row>
        <row r="2149">
          <cell r="C2149" t="str">
            <v>44412180BA40019</v>
          </cell>
          <cell r="D2149" t="str">
            <v>散热器</v>
          </cell>
          <cell r="E2149" t="str">
            <v>SRZ15*6D</v>
          </cell>
        </row>
        <row r="2149">
          <cell r="G2149" t="str">
            <v>个</v>
          </cell>
          <cell r="H2149">
            <v>1</v>
          </cell>
          <cell r="I2149" t="str">
            <v>冷热交换设备</v>
          </cell>
          <cell r="J2149">
            <v>12</v>
          </cell>
          <cell r="K2149" t="str">
            <v>2002-01-02</v>
          </cell>
          <cell r="L2149">
            <v>1800</v>
          </cell>
          <cell r="M2149">
            <v>1800</v>
          </cell>
          <cell r="N2149">
            <v>0</v>
          </cell>
        </row>
        <row r="2150">
          <cell r="C2150" t="str">
            <v>44412180BA40020</v>
          </cell>
          <cell r="D2150" t="str">
            <v>散热器</v>
          </cell>
          <cell r="E2150" t="str">
            <v>SRZ15*6D</v>
          </cell>
        </row>
        <row r="2150">
          <cell r="G2150" t="str">
            <v>个</v>
          </cell>
          <cell r="H2150">
            <v>1</v>
          </cell>
          <cell r="I2150" t="str">
            <v>冷热交换设备</v>
          </cell>
          <cell r="J2150">
            <v>12</v>
          </cell>
          <cell r="K2150" t="str">
            <v>2002-01-02</v>
          </cell>
          <cell r="L2150">
            <v>1800</v>
          </cell>
          <cell r="M2150">
            <v>1800</v>
          </cell>
          <cell r="N2150">
            <v>0</v>
          </cell>
        </row>
        <row r="2151">
          <cell r="C2151" t="str">
            <v>44412180BA40021</v>
          </cell>
          <cell r="D2151" t="str">
            <v>散热器</v>
          </cell>
          <cell r="E2151" t="str">
            <v>SRZ15*6D</v>
          </cell>
        </row>
        <row r="2151">
          <cell r="G2151" t="str">
            <v>个</v>
          </cell>
          <cell r="H2151">
            <v>1</v>
          </cell>
          <cell r="I2151" t="str">
            <v>冷热交换设备</v>
          </cell>
          <cell r="J2151">
            <v>12</v>
          </cell>
          <cell r="K2151" t="str">
            <v>2002-01-02</v>
          </cell>
          <cell r="L2151">
            <v>1800</v>
          </cell>
          <cell r="M2151">
            <v>1800</v>
          </cell>
          <cell r="N2151">
            <v>0</v>
          </cell>
        </row>
        <row r="2152">
          <cell r="C2152" t="str">
            <v>44412180BA40022</v>
          </cell>
          <cell r="D2152" t="str">
            <v>散热器</v>
          </cell>
          <cell r="E2152" t="str">
            <v>SRZ15*6D</v>
          </cell>
        </row>
        <row r="2152">
          <cell r="G2152" t="str">
            <v>个</v>
          </cell>
          <cell r="H2152">
            <v>1</v>
          </cell>
          <cell r="I2152" t="str">
            <v>冷热交换设备</v>
          </cell>
          <cell r="J2152">
            <v>12</v>
          </cell>
          <cell r="K2152" t="str">
            <v>2002-01-02</v>
          </cell>
          <cell r="L2152">
            <v>1800</v>
          </cell>
          <cell r="M2152">
            <v>1800</v>
          </cell>
          <cell r="N2152">
            <v>0</v>
          </cell>
        </row>
        <row r="2153">
          <cell r="C2153" t="str">
            <v>44412180BA40023</v>
          </cell>
          <cell r="D2153" t="str">
            <v>散热器</v>
          </cell>
          <cell r="E2153" t="str">
            <v>SRZ15*6D</v>
          </cell>
        </row>
        <row r="2153">
          <cell r="G2153" t="str">
            <v>个</v>
          </cell>
          <cell r="H2153">
            <v>1</v>
          </cell>
          <cell r="I2153" t="str">
            <v>冷热交换设备</v>
          </cell>
          <cell r="J2153">
            <v>12</v>
          </cell>
          <cell r="K2153" t="str">
            <v>2002-01-02</v>
          </cell>
          <cell r="L2153">
            <v>1800</v>
          </cell>
          <cell r="M2153">
            <v>1800</v>
          </cell>
          <cell r="N2153">
            <v>0</v>
          </cell>
        </row>
        <row r="2154">
          <cell r="C2154" t="str">
            <v>44412180BA40024</v>
          </cell>
          <cell r="D2154" t="str">
            <v>散热器</v>
          </cell>
          <cell r="E2154" t="str">
            <v>SRZ15*6D</v>
          </cell>
        </row>
        <row r="2154">
          <cell r="G2154" t="str">
            <v>个</v>
          </cell>
          <cell r="H2154">
            <v>1</v>
          </cell>
          <cell r="I2154" t="str">
            <v>冷热交换设备</v>
          </cell>
          <cell r="J2154">
            <v>12</v>
          </cell>
          <cell r="K2154" t="str">
            <v>2002-01-02</v>
          </cell>
          <cell r="L2154">
            <v>1800</v>
          </cell>
          <cell r="M2154">
            <v>1800</v>
          </cell>
          <cell r="N2154">
            <v>0</v>
          </cell>
        </row>
        <row r="2155">
          <cell r="C2155" t="str">
            <v>44412180BA40025</v>
          </cell>
          <cell r="D2155" t="str">
            <v>散热器</v>
          </cell>
          <cell r="E2155" t="str">
            <v>SRZ15*6D</v>
          </cell>
        </row>
        <row r="2155">
          <cell r="G2155" t="str">
            <v>个</v>
          </cell>
          <cell r="H2155">
            <v>1</v>
          </cell>
          <cell r="I2155" t="str">
            <v>冷热交换设备</v>
          </cell>
          <cell r="J2155">
            <v>12</v>
          </cell>
          <cell r="K2155" t="str">
            <v>2002-01-02</v>
          </cell>
          <cell r="L2155">
            <v>1800</v>
          </cell>
          <cell r="M2155">
            <v>1800</v>
          </cell>
          <cell r="N2155">
            <v>0</v>
          </cell>
        </row>
        <row r="2156">
          <cell r="C2156" t="str">
            <v>44412180BA40026</v>
          </cell>
          <cell r="D2156" t="str">
            <v>散热器</v>
          </cell>
          <cell r="E2156" t="str">
            <v>SRZ15*6D</v>
          </cell>
        </row>
        <row r="2156">
          <cell r="G2156" t="str">
            <v>个</v>
          </cell>
          <cell r="H2156">
            <v>1</v>
          </cell>
          <cell r="I2156" t="str">
            <v>冷热交换设备</v>
          </cell>
          <cell r="J2156">
            <v>12</v>
          </cell>
          <cell r="K2156" t="str">
            <v>2002-01-02</v>
          </cell>
          <cell r="L2156">
            <v>1800</v>
          </cell>
          <cell r="M2156">
            <v>1800</v>
          </cell>
          <cell r="N2156">
            <v>0</v>
          </cell>
        </row>
        <row r="2157">
          <cell r="C2157" t="str">
            <v>44412180BA40027</v>
          </cell>
          <cell r="D2157" t="str">
            <v>散热器</v>
          </cell>
          <cell r="E2157" t="str">
            <v>SRZ15*6D</v>
          </cell>
        </row>
        <row r="2157">
          <cell r="G2157" t="str">
            <v>个</v>
          </cell>
          <cell r="H2157">
            <v>1</v>
          </cell>
          <cell r="I2157" t="str">
            <v>冷热交换设备</v>
          </cell>
          <cell r="J2157">
            <v>12</v>
          </cell>
          <cell r="K2157" t="str">
            <v>2002-01-02</v>
          </cell>
          <cell r="L2157">
            <v>1800</v>
          </cell>
          <cell r="M2157">
            <v>1800</v>
          </cell>
          <cell r="N2157">
            <v>0</v>
          </cell>
        </row>
        <row r="2158">
          <cell r="C2158" t="str">
            <v>44412180BA40028</v>
          </cell>
          <cell r="D2158" t="str">
            <v>散热器</v>
          </cell>
          <cell r="E2158" t="str">
            <v>SRZ15*6D</v>
          </cell>
        </row>
        <row r="2158">
          <cell r="G2158" t="str">
            <v>个</v>
          </cell>
          <cell r="H2158">
            <v>1</v>
          </cell>
          <cell r="I2158" t="str">
            <v>冷热交换设备</v>
          </cell>
          <cell r="J2158">
            <v>12</v>
          </cell>
          <cell r="K2158" t="str">
            <v>2002-01-02</v>
          </cell>
          <cell r="L2158">
            <v>1800</v>
          </cell>
          <cell r="M2158">
            <v>1800</v>
          </cell>
          <cell r="N2158">
            <v>0</v>
          </cell>
        </row>
        <row r="2159">
          <cell r="C2159" t="str">
            <v>44412180BA40029</v>
          </cell>
          <cell r="D2159" t="str">
            <v>散热器</v>
          </cell>
          <cell r="E2159" t="str">
            <v>SRZ15*6D</v>
          </cell>
        </row>
        <row r="2159">
          <cell r="G2159" t="str">
            <v>个</v>
          </cell>
          <cell r="H2159">
            <v>1</v>
          </cell>
          <cell r="I2159" t="str">
            <v>冷热交换设备</v>
          </cell>
          <cell r="J2159">
            <v>12</v>
          </cell>
          <cell r="K2159" t="str">
            <v>2002-01-02</v>
          </cell>
          <cell r="L2159">
            <v>1800</v>
          </cell>
          <cell r="M2159">
            <v>1800</v>
          </cell>
          <cell r="N2159">
            <v>0</v>
          </cell>
        </row>
        <row r="2160">
          <cell r="C2160" t="str">
            <v>44412180BA40030</v>
          </cell>
          <cell r="D2160" t="str">
            <v>散热器</v>
          </cell>
          <cell r="E2160" t="str">
            <v>SRZ15*6D</v>
          </cell>
        </row>
        <row r="2160">
          <cell r="G2160" t="str">
            <v>个</v>
          </cell>
          <cell r="H2160">
            <v>1</v>
          </cell>
          <cell r="I2160" t="str">
            <v>冷热交换设备</v>
          </cell>
          <cell r="J2160">
            <v>12</v>
          </cell>
          <cell r="K2160" t="str">
            <v>2002-01-02</v>
          </cell>
          <cell r="L2160">
            <v>1800</v>
          </cell>
          <cell r="M2160">
            <v>1800</v>
          </cell>
          <cell r="N2160">
            <v>0</v>
          </cell>
        </row>
        <row r="2161">
          <cell r="C2161" t="str">
            <v>44412180BA40031</v>
          </cell>
          <cell r="D2161" t="str">
            <v>散热器</v>
          </cell>
          <cell r="E2161" t="str">
            <v>SRZ15*6D</v>
          </cell>
        </row>
        <row r="2161">
          <cell r="G2161" t="str">
            <v>个</v>
          </cell>
          <cell r="H2161">
            <v>1</v>
          </cell>
          <cell r="I2161" t="str">
            <v>冷热交换设备</v>
          </cell>
          <cell r="J2161">
            <v>12</v>
          </cell>
          <cell r="K2161" t="str">
            <v>2002-01-02</v>
          </cell>
          <cell r="L2161">
            <v>1800</v>
          </cell>
          <cell r="M2161">
            <v>1800</v>
          </cell>
          <cell r="N2161">
            <v>0</v>
          </cell>
        </row>
        <row r="2162">
          <cell r="C2162" t="str">
            <v>44412180BA40032</v>
          </cell>
          <cell r="D2162" t="str">
            <v>散热器</v>
          </cell>
          <cell r="E2162" t="str">
            <v>SRZ15*6D</v>
          </cell>
        </row>
        <row r="2162">
          <cell r="G2162" t="str">
            <v>个</v>
          </cell>
          <cell r="H2162">
            <v>1</v>
          </cell>
          <cell r="I2162" t="str">
            <v>冷热交换设备</v>
          </cell>
          <cell r="J2162">
            <v>12</v>
          </cell>
          <cell r="K2162" t="str">
            <v>2002-01-02</v>
          </cell>
          <cell r="L2162">
            <v>1800</v>
          </cell>
          <cell r="M2162">
            <v>1800</v>
          </cell>
          <cell r="N2162">
            <v>0</v>
          </cell>
        </row>
        <row r="2163">
          <cell r="C2163" t="str">
            <v>44412180BA40033</v>
          </cell>
          <cell r="D2163" t="str">
            <v>散热器</v>
          </cell>
          <cell r="E2163" t="str">
            <v>SRZ15*6D</v>
          </cell>
        </row>
        <row r="2163">
          <cell r="G2163" t="str">
            <v>个</v>
          </cell>
          <cell r="H2163">
            <v>1</v>
          </cell>
          <cell r="I2163" t="str">
            <v>冷热交换设备</v>
          </cell>
          <cell r="J2163">
            <v>10</v>
          </cell>
          <cell r="K2163" t="str">
            <v>2003-10-31</v>
          </cell>
          <cell r="L2163">
            <v>3600</v>
          </cell>
          <cell r="M2163">
            <v>1266.18</v>
          </cell>
          <cell r="N2163">
            <v>2333.82</v>
          </cell>
        </row>
        <row r="2164">
          <cell r="C2164" t="str">
            <v>44412180BA40034</v>
          </cell>
          <cell r="D2164" t="str">
            <v>散热器</v>
          </cell>
          <cell r="E2164" t="str">
            <v>SRZ15*6D</v>
          </cell>
        </row>
        <row r="2164">
          <cell r="G2164" t="str">
            <v>个</v>
          </cell>
          <cell r="H2164">
            <v>1</v>
          </cell>
          <cell r="I2164" t="str">
            <v>冷热交换设备</v>
          </cell>
          <cell r="J2164">
            <v>10</v>
          </cell>
          <cell r="K2164" t="str">
            <v>2003-10-31</v>
          </cell>
          <cell r="L2164">
            <v>3600</v>
          </cell>
          <cell r="M2164">
            <v>1266.18</v>
          </cell>
          <cell r="N2164">
            <v>2333.82</v>
          </cell>
        </row>
        <row r="2165">
          <cell r="C2165" t="str">
            <v>44412180BA40035</v>
          </cell>
          <cell r="D2165" t="str">
            <v>散热器</v>
          </cell>
          <cell r="E2165" t="str">
            <v>SRZ15*6D</v>
          </cell>
        </row>
        <row r="2165">
          <cell r="G2165" t="str">
            <v>个</v>
          </cell>
          <cell r="H2165">
            <v>1</v>
          </cell>
          <cell r="I2165" t="str">
            <v>冷热交换设备</v>
          </cell>
          <cell r="J2165">
            <v>10</v>
          </cell>
          <cell r="K2165" t="str">
            <v>2003-10-31</v>
          </cell>
          <cell r="L2165">
            <v>3600</v>
          </cell>
          <cell r="M2165">
            <v>1266.18</v>
          </cell>
          <cell r="N2165">
            <v>2333.82</v>
          </cell>
        </row>
        <row r="2166">
          <cell r="C2166" t="str">
            <v>44412180BA40036</v>
          </cell>
          <cell r="D2166" t="str">
            <v>散热器</v>
          </cell>
          <cell r="E2166" t="str">
            <v>SRZ15*6D</v>
          </cell>
        </row>
        <row r="2166">
          <cell r="G2166" t="str">
            <v>个</v>
          </cell>
          <cell r="H2166">
            <v>1</v>
          </cell>
          <cell r="I2166" t="str">
            <v>冷热交换设备</v>
          </cell>
          <cell r="J2166">
            <v>10</v>
          </cell>
          <cell r="K2166" t="str">
            <v>2003-10-31</v>
          </cell>
          <cell r="L2166">
            <v>3600</v>
          </cell>
          <cell r="M2166">
            <v>1266.18</v>
          </cell>
          <cell r="N2166">
            <v>2333.82</v>
          </cell>
        </row>
        <row r="2167">
          <cell r="C2167" t="str">
            <v>44412180BA40037</v>
          </cell>
          <cell r="D2167" t="str">
            <v>散热器</v>
          </cell>
          <cell r="E2167" t="str">
            <v>SRZ15*6D</v>
          </cell>
        </row>
        <row r="2167">
          <cell r="G2167" t="str">
            <v>个</v>
          </cell>
          <cell r="H2167">
            <v>1</v>
          </cell>
          <cell r="I2167" t="str">
            <v>冷热交换设备</v>
          </cell>
          <cell r="J2167">
            <v>10</v>
          </cell>
          <cell r="K2167" t="str">
            <v>2003-10-31</v>
          </cell>
          <cell r="L2167">
            <v>3600</v>
          </cell>
          <cell r="M2167">
            <v>1266.18</v>
          </cell>
          <cell r="N2167">
            <v>2333.82</v>
          </cell>
        </row>
        <row r="2168">
          <cell r="C2168" t="str">
            <v>44412180BA40038</v>
          </cell>
          <cell r="D2168" t="str">
            <v>散热器</v>
          </cell>
          <cell r="E2168" t="str">
            <v>SRZ15*6D</v>
          </cell>
        </row>
        <row r="2168">
          <cell r="G2168" t="str">
            <v>个</v>
          </cell>
          <cell r="H2168">
            <v>1</v>
          </cell>
          <cell r="I2168" t="str">
            <v>冷热交换设备</v>
          </cell>
          <cell r="J2168">
            <v>10</v>
          </cell>
          <cell r="K2168" t="str">
            <v>2003-10-31</v>
          </cell>
          <cell r="L2168">
            <v>3600</v>
          </cell>
          <cell r="M2168">
            <v>1266.18</v>
          </cell>
          <cell r="N2168">
            <v>2333.82</v>
          </cell>
        </row>
        <row r="2169">
          <cell r="C2169" t="str">
            <v>44412180BA40039</v>
          </cell>
          <cell r="D2169" t="str">
            <v>散热器</v>
          </cell>
          <cell r="E2169" t="str">
            <v>SRZ15*6D</v>
          </cell>
        </row>
        <row r="2169">
          <cell r="G2169" t="str">
            <v>个</v>
          </cell>
          <cell r="H2169">
            <v>1</v>
          </cell>
          <cell r="I2169" t="str">
            <v>冷热交换设备</v>
          </cell>
          <cell r="J2169">
            <v>10</v>
          </cell>
          <cell r="K2169" t="str">
            <v>2003-10-31</v>
          </cell>
          <cell r="L2169">
            <v>3600</v>
          </cell>
          <cell r="M2169">
            <v>1266.18</v>
          </cell>
          <cell r="N2169">
            <v>2333.82</v>
          </cell>
        </row>
        <row r="2170">
          <cell r="C2170" t="str">
            <v>44412180BA40040</v>
          </cell>
          <cell r="D2170" t="str">
            <v>散热器</v>
          </cell>
          <cell r="E2170" t="str">
            <v>SRZ15*6D</v>
          </cell>
        </row>
        <row r="2170">
          <cell r="G2170" t="str">
            <v>个</v>
          </cell>
          <cell r="H2170">
            <v>1</v>
          </cell>
          <cell r="I2170" t="str">
            <v>冷热交换设备</v>
          </cell>
          <cell r="J2170">
            <v>10</v>
          </cell>
          <cell r="K2170" t="str">
            <v>2003-10-31</v>
          </cell>
          <cell r="L2170">
            <v>3600</v>
          </cell>
          <cell r="M2170">
            <v>1266.18</v>
          </cell>
          <cell r="N2170">
            <v>2333.82</v>
          </cell>
        </row>
        <row r="2171">
          <cell r="C2171" t="str">
            <v>44412180BA40041</v>
          </cell>
          <cell r="D2171" t="str">
            <v>散热器</v>
          </cell>
          <cell r="E2171" t="str">
            <v>SRZ15*6D</v>
          </cell>
        </row>
        <row r="2171">
          <cell r="G2171" t="str">
            <v>个</v>
          </cell>
          <cell r="H2171">
            <v>1</v>
          </cell>
          <cell r="I2171" t="str">
            <v>冷热交换设备</v>
          </cell>
          <cell r="J2171">
            <v>10</v>
          </cell>
          <cell r="K2171" t="str">
            <v>2003-10-31</v>
          </cell>
          <cell r="L2171">
            <v>3600</v>
          </cell>
          <cell r="M2171">
            <v>1266.18</v>
          </cell>
          <cell r="N2171">
            <v>2333.82</v>
          </cell>
        </row>
        <row r="2172">
          <cell r="C2172" t="str">
            <v>44412180BA40042</v>
          </cell>
          <cell r="D2172" t="str">
            <v>散热器</v>
          </cell>
          <cell r="E2172" t="str">
            <v>SRZ15*6D</v>
          </cell>
        </row>
        <row r="2172">
          <cell r="G2172" t="str">
            <v>个</v>
          </cell>
          <cell r="H2172">
            <v>1</v>
          </cell>
          <cell r="I2172" t="str">
            <v>冷热交换设备</v>
          </cell>
          <cell r="J2172">
            <v>10</v>
          </cell>
          <cell r="K2172" t="str">
            <v>2003-10-31</v>
          </cell>
          <cell r="L2172">
            <v>3600</v>
          </cell>
          <cell r="M2172">
            <v>1266.18</v>
          </cell>
          <cell r="N2172">
            <v>2333.82</v>
          </cell>
        </row>
        <row r="2173">
          <cell r="C2173" t="str">
            <v>44412180BA40043</v>
          </cell>
          <cell r="D2173" t="str">
            <v>散热器</v>
          </cell>
          <cell r="E2173" t="str">
            <v>SRZ15*6D</v>
          </cell>
        </row>
        <row r="2173">
          <cell r="G2173" t="str">
            <v>个</v>
          </cell>
          <cell r="H2173">
            <v>1</v>
          </cell>
          <cell r="I2173" t="str">
            <v>冷热交换设备</v>
          </cell>
          <cell r="J2173">
            <v>10</v>
          </cell>
          <cell r="K2173" t="str">
            <v>2003-10-31</v>
          </cell>
          <cell r="L2173">
            <v>3600</v>
          </cell>
          <cell r="M2173">
            <v>1266.18</v>
          </cell>
          <cell r="N2173">
            <v>2333.82</v>
          </cell>
        </row>
        <row r="2174">
          <cell r="C2174" t="str">
            <v>44412180BA40044</v>
          </cell>
          <cell r="D2174" t="str">
            <v>散热器</v>
          </cell>
          <cell r="E2174" t="str">
            <v>SRZ15*6D</v>
          </cell>
        </row>
        <row r="2174">
          <cell r="G2174" t="str">
            <v>个</v>
          </cell>
          <cell r="H2174">
            <v>1</v>
          </cell>
          <cell r="I2174" t="str">
            <v>冷热交换设备</v>
          </cell>
          <cell r="J2174">
            <v>10</v>
          </cell>
          <cell r="K2174" t="str">
            <v>2003-10-31</v>
          </cell>
          <cell r="L2174">
            <v>3600</v>
          </cell>
          <cell r="M2174">
            <v>1266.18</v>
          </cell>
          <cell r="N2174">
            <v>2333.82</v>
          </cell>
        </row>
        <row r="2175">
          <cell r="C2175" t="str">
            <v>44412180BA40045</v>
          </cell>
          <cell r="D2175" t="str">
            <v>散热器</v>
          </cell>
          <cell r="E2175" t="str">
            <v>SRZ15*6D</v>
          </cell>
        </row>
        <row r="2175">
          <cell r="G2175" t="str">
            <v>个</v>
          </cell>
          <cell r="H2175">
            <v>1</v>
          </cell>
          <cell r="I2175" t="str">
            <v>冷热交换设备</v>
          </cell>
          <cell r="J2175">
            <v>10</v>
          </cell>
          <cell r="K2175" t="str">
            <v>2003-10-31</v>
          </cell>
          <cell r="L2175">
            <v>3600</v>
          </cell>
          <cell r="M2175">
            <v>1266.18</v>
          </cell>
          <cell r="N2175">
            <v>2333.82</v>
          </cell>
        </row>
        <row r="2176">
          <cell r="C2176" t="str">
            <v>44412180BA40046</v>
          </cell>
          <cell r="D2176" t="str">
            <v>散热器</v>
          </cell>
          <cell r="E2176" t="str">
            <v>SRZ15*6D</v>
          </cell>
        </row>
        <row r="2176">
          <cell r="G2176" t="str">
            <v>个</v>
          </cell>
          <cell r="H2176">
            <v>1</v>
          </cell>
          <cell r="I2176" t="str">
            <v>冷热交换设备</v>
          </cell>
          <cell r="J2176">
            <v>10</v>
          </cell>
          <cell r="K2176" t="str">
            <v>2003-10-31</v>
          </cell>
          <cell r="L2176">
            <v>3600</v>
          </cell>
          <cell r="M2176">
            <v>1266.18</v>
          </cell>
          <cell r="N2176">
            <v>2333.82</v>
          </cell>
        </row>
        <row r="2177">
          <cell r="C2177" t="str">
            <v>44412180BA40047</v>
          </cell>
          <cell r="D2177" t="str">
            <v>散热器</v>
          </cell>
          <cell r="E2177" t="str">
            <v>SRZ15*6D</v>
          </cell>
        </row>
        <row r="2177">
          <cell r="G2177" t="str">
            <v>个</v>
          </cell>
          <cell r="H2177">
            <v>1</v>
          </cell>
          <cell r="I2177" t="str">
            <v>冷热交换设备</v>
          </cell>
          <cell r="J2177">
            <v>10</v>
          </cell>
          <cell r="K2177" t="str">
            <v>2003-10-31</v>
          </cell>
          <cell r="L2177">
            <v>3600</v>
          </cell>
          <cell r="M2177">
            <v>1266.18</v>
          </cell>
          <cell r="N2177">
            <v>2333.82</v>
          </cell>
        </row>
        <row r="2178">
          <cell r="C2178" t="str">
            <v>44412180BA40048</v>
          </cell>
          <cell r="D2178" t="str">
            <v>散热器</v>
          </cell>
          <cell r="E2178" t="str">
            <v>SRZ15*6D</v>
          </cell>
        </row>
        <row r="2178">
          <cell r="G2178" t="str">
            <v>个</v>
          </cell>
          <cell r="H2178">
            <v>1</v>
          </cell>
          <cell r="I2178" t="str">
            <v>冷热交换设备</v>
          </cell>
          <cell r="J2178">
            <v>10</v>
          </cell>
          <cell r="K2178" t="str">
            <v>2003-10-31</v>
          </cell>
          <cell r="L2178">
            <v>3600</v>
          </cell>
          <cell r="M2178">
            <v>1266.18</v>
          </cell>
          <cell r="N2178">
            <v>2333.82</v>
          </cell>
        </row>
        <row r="2179">
          <cell r="C2179" t="str">
            <v>44412154B030002</v>
          </cell>
          <cell r="D2179" t="str">
            <v>电子计量加油机</v>
          </cell>
          <cell r="E2179" t="str">
            <v>CMD-1218</v>
          </cell>
        </row>
        <row r="2179">
          <cell r="G2179" t="str">
            <v>个</v>
          </cell>
          <cell r="H2179">
            <v>1</v>
          </cell>
          <cell r="I2179" t="str">
            <v>油系统设备</v>
          </cell>
          <cell r="J2179">
            <v>15</v>
          </cell>
          <cell r="K2179" t="str">
            <v>2002-01-02</v>
          </cell>
          <cell r="L2179">
            <v>7500</v>
          </cell>
          <cell r="M2179">
            <v>3044.76</v>
          </cell>
          <cell r="N2179">
            <v>4455.24</v>
          </cell>
        </row>
        <row r="2180">
          <cell r="C2180" t="str">
            <v>44412154B030003</v>
          </cell>
          <cell r="D2180" t="str">
            <v>电子计量加油机</v>
          </cell>
          <cell r="E2180" t="str">
            <v>CMD-1218</v>
          </cell>
        </row>
        <row r="2180">
          <cell r="G2180" t="str">
            <v>个</v>
          </cell>
          <cell r="H2180">
            <v>1</v>
          </cell>
          <cell r="I2180" t="str">
            <v>油系统设备</v>
          </cell>
          <cell r="J2180">
            <v>15</v>
          </cell>
          <cell r="K2180" t="str">
            <v>2001-01-02</v>
          </cell>
          <cell r="L2180">
            <v>7500</v>
          </cell>
          <cell r="M2180">
            <v>3705.54</v>
          </cell>
          <cell r="N2180">
            <v>3794.46</v>
          </cell>
        </row>
        <row r="2181">
          <cell r="C2181" t="str">
            <v>46211621B100008</v>
          </cell>
          <cell r="D2181" t="str">
            <v>高压防爆开关</v>
          </cell>
          <cell r="E2181" t="str">
            <v>BGP9L-6A</v>
          </cell>
        </row>
        <row r="2181">
          <cell r="G2181" t="str">
            <v>个</v>
          </cell>
          <cell r="H2181">
            <v>1</v>
          </cell>
          <cell r="I2181" t="str">
            <v>隔离开关</v>
          </cell>
          <cell r="J2181">
            <v>21</v>
          </cell>
          <cell r="K2181" t="str">
            <v>1999-05-22</v>
          </cell>
          <cell r="L2181">
            <v>44500</v>
          </cell>
          <cell r="M2181">
            <v>18305.96</v>
          </cell>
          <cell r="N2181">
            <v>26194.04</v>
          </cell>
        </row>
        <row r="2182">
          <cell r="C2182" t="str">
            <v>46211621B100009</v>
          </cell>
          <cell r="D2182" t="str">
            <v>高压防爆开关</v>
          </cell>
          <cell r="E2182" t="str">
            <v>BGP9L-6A</v>
          </cell>
        </row>
        <row r="2182">
          <cell r="G2182" t="str">
            <v>个</v>
          </cell>
          <cell r="H2182">
            <v>1</v>
          </cell>
          <cell r="I2182" t="str">
            <v>隔离开关</v>
          </cell>
          <cell r="J2182">
            <v>21</v>
          </cell>
          <cell r="K2182" t="str">
            <v>1999-01-25</v>
          </cell>
          <cell r="L2182">
            <v>900</v>
          </cell>
          <cell r="M2182">
            <v>900</v>
          </cell>
          <cell r="N2182">
            <v>0</v>
          </cell>
        </row>
        <row r="2183">
          <cell r="C2183" t="str">
            <v>46211621B100012</v>
          </cell>
          <cell r="D2183" t="str">
            <v>高压防爆开关</v>
          </cell>
          <cell r="E2183" t="str">
            <v>BGP9L-6A</v>
          </cell>
        </row>
        <row r="2183">
          <cell r="G2183" t="str">
            <v>个</v>
          </cell>
          <cell r="H2183">
            <v>1</v>
          </cell>
          <cell r="I2183" t="str">
            <v>隔离开关</v>
          </cell>
          <cell r="J2183">
            <v>21</v>
          </cell>
          <cell r="K2183" t="str">
            <v>1999-05-25</v>
          </cell>
          <cell r="L2183">
            <v>900</v>
          </cell>
          <cell r="M2183">
            <v>900</v>
          </cell>
          <cell r="N2183">
            <v>0</v>
          </cell>
        </row>
        <row r="2184">
          <cell r="C2184" t="str">
            <v>46211621B040006</v>
          </cell>
          <cell r="D2184" t="str">
            <v>高压隔爆配电装置</v>
          </cell>
          <cell r="E2184" t="str">
            <v>BGP7-6E</v>
          </cell>
        </row>
        <row r="2184">
          <cell r="G2184" t="str">
            <v>个</v>
          </cell>
          <cell r="H2184">
            <v>1</v>
          </cell>
          <cell r="I2184" t="str">
            <v>隔离开关</v>
          </cell>
          <cell r="J2184">
            <v>21</v>
          </cell>
          <cell r="K2184" t="str">
            <v>1997-05-26</v>
          </cell>
          <cell r="L2184">
            <v>31500</v>
          </cell>
          <cell r="M2184">
            <v>16243.5</v>
          </cell>
          <cell r="N2184">
            <v>15256.5</v>
          </cell>
        </row>
        <row r="2185">
          <cell r="C2185" t="str">
            <v>46211621B420004</v>
          </cell>
          <cell r="D2185" t="str">
            <v>隔爆型高压真空配电装置</v>
          </cell>
          <cell r="E2185" t="str">
            <v>BGP41-6</v>
          </cell>
        </row>
        <row r="2185">
          <cell r="G2185" t="str">
            <v>个</v>
          </cell>
          <cell r="H2185">
            <v>1</v>
          </cell>
          <cell r="I2185" t="str">
            <v>隔离开关</v>
          </cell>
          <cell r="J2185">
            <v>21</v>
          </cell>
          <cell r="K2185" t="str">
            <v>1997-07-17</v>
          </cell>
          <cell r="L2185">
            <v>37500</v>
          </cell>
          <cell r="M2185">
            <v>18989.91</v>
          </cell>
          <cell r="N2185">
            <v>18510.09</v>
          </cell>
        </row>
        <row r="2186">
          <cell r="C2186" t="str">
            <v>46211621B420003</v>
          </cell>
          <cell r="D2186" t="str">
            <v>隔爆型高压真空配电装置</v>
          </cell>
          <cell r="E2186" t="str">
            <v>BGP41-6</v>
          </cell>
        </row>
        <row r="2186">
          <cell r="G2186" t="str">
            <v>个</v>
          </cell>
          <cell r="H2186">
            <v>1</v>
          </cell>
          <cell r="I2186" t="str">
            <v>隔离开关</v>
          </cell>
          <cell r="J2186">
            <v>21</v>
          </cell>
          <cell r="K2186" t="str">
            <v>1997-07-28</v>
          </cell>
          <cell r="L2186">
            <v>37500</v>
          </cell>
          <cell r="M2186">
            <v>18989.91</v>
          </cell>
          <cell r="N2186">
            <v>18510.09</v>
          </cell>
        </row>
        <row r="2187">
          <cell r="C2187" t="str">
            <v>46211621B740002</v>
          </cell>
          <cell r="D2187" t="str">
            <v>隔爆型高压配电装置</v>
          </cell>
          <cell r="E2187" t="str">
            <v>BGP7-6Z/E-50</v>
          </cell>
        </row>
        <row r="2187">
          <cell r="G2187" t="str">
            <v>个</v>
          </cell>
          <cell r="H2187">
            <v>1</v>
          </cell>
          <cell r="I2187" t="str">
            <v>隔离开关</v>
          </cell>
          <cell r="J2187">
            <v>21</v>
          </cell>
          <cell r="K2187" t="str">
            <v>2002-01-01</v>
          </cell>
          <cell r="L2187">
            <v>35000</v>
          </cell>
          <cell r="M2187">
            <v>9370.48</v>
          </cell>
          <cell r="N2187">
            <v>25629.52</v>
          </cell>
        </row>
        <row r="2188">
          <cell r="C2188" t="str">
            <v>46211621B800001</v>
          </cell>
          <cell r="D2188" t="str">
            <v>隔爆型高压配电装置</v>
          </cell>
          <cell r="E2188" t="str">
            <v>BGP7-6Z/E-200</v>
          </cell>
        </row>
        <row r="2188">
          <cell r="G2188" t="str">
            <v>个</v>
          </cell>
          <cell r="H2188">
            <v>1</v>
          </cell>
          <cell r="I2188" t="str">
            <v>隔离开关</v>
          </cell>
          <cell r="J2188">
            <v>21</v>
          </cell>
          <cell r="K2188" t="str">
            <v>2002-01-01</v>
          </cell>
          <cell r="L2188">
            <v>35000</v>
          </cell>
          <cell r="M2188">
            <v>9370.48</v>
          </cell>
          <cell r="N2188">
            <v>25629.52</v>
          </cell>
        </row>
        <row r="2189">
          <cell r="C2189" t="str">
            <v>46211621B740001</v>
          </cell>
          <cell r="D2189" t="str">
            <v>隔爆型高压配电装置</v>
          </cell>
          <cell r="E2189" t="str">
            <v>BGP7-6Z/E-50</v>
          </cell>
        </row>
        <row r="2189">
          <cell r="G2189" t="str">
            <v>个</v>
          </cell>
          <cell r="H2189">
            <v>1</v>
          </cell>
          <cell r="I2189" t="str">
            <v>隔离开关</v>
          </cell>
          <cell r="J2189">
            <v>21</v>
          </cell>
          <cell r="K2189" t="str">
            <v>2002-01-01</v>
          </cell>
          <cell r="L2189">
            <v>35000</v>
          </cell>
          <cell r="M2189">
            <v>9370.48</v>
          </cell>
          <cell r="N2189">
            <v>25629.52</v>
          </cell>
        </row>
        <row r="2190">
          <cell r="C2190" t="str">
            <v>46211621B420001</v>
          </cell>
          <cell r="D2190" t="str">
            <v>隔爆型高压真空配电装置</v>
          </cell>
          <cell r="E2190" t="str">
            <v>BGP41-6</v>
          </cell>
        </row>
        <row r="2190">
          <cell r="G2190" t="str">
            <v>个</v>
          </cell>
          <cell r="H2190">
            <v>1</v>
          </cell>
          <cell r="I2190" t="str">
            <v>隔离开关</v>
          </cell>
          <cell r="J2190">
            <v>21</v>
          </cell>
          <cell r="K2190" t="str">
            <v>1997-08-15</v>
          </cell>
          <cell r="L2190">
            <v>37500</v>
          </cell>
          <cell r="M2190">
            <v>18673.2</v>
          </cell>
          <cell r="N2190">
            <v>18826.8</v>
          </cell>
        </row>
        <row r="2191">
          <cell r="C2191" t="str">
            <v>46211621B420002</v>
          </cell>
          <cell r="D2191" t="str">
            <v>隔爆型高压真空配电装置</v>
          </cell>
          <cell r="E2191" t="str">
            <v>BGP41-6</v>
          </cell>
        </row>
        <row r="2191">
          <cell r="G2191" t="str">
            <v>个</v>
          </cell>
          <cell r="H2191">
            <v>1</v>
          </cell>
          <cell r="I2191" t="str">
            <v>隔离开关</v>
          </cell>
          <cell r="J2191">
            <v>21</v>
          </cell>
          <cell r="K2191" t="str">
            <v>1997-08-16</v>
          </cell>
          <cell r="L2191">
            <v>37500</v>
          </cell>
          <cell r="M2191">
            <v>18673.2</v>
          </cell>
          <cell r="N2191">
            <v>18826.8</v>
          </cell>
        </row>
        <row r="2192">
          <cell r="C2192" t="str">
            <v>46211621B170001</v>
          </cell>
          <cell r="D2192" t="str">
            <v>隔爆型高压配电装置</v>
          </cell>
          <cell r="E2192" t="str">
            <v>BGP7-6Z/F-400</v>
          </cell>
        </row>
        <row r="2192">
          <cell r="G2192" t="str">
            <v>个</v>
          </cell>
          <cell r="H2192">
            <v>1</v>
          </cell>
          <cell r="I2192" t="str">
            <v>隔离开关</v>
          </cell>
          <cell r="J2192">
            <v>21</v>
          </cell>
          <cell r="K2192" t="str">
            <v>1997-08-18</v>
          </cell>
          <cell r="L2192">
            <v>35000</v>
          </cell>
          <cell r="M2192">
            <v>17428.47</v>
          </cell>
          <cell r="N2192">
            <v>17571.53</v>
          </cell>
        </row>
        <row r="2193">
          <cell r="C2193" t="str">
            <v>46211621B160006</v>
          </cell>
          <cell r="D2193" t="str">
            <v>隔爆型高压真空配电装置</v>
          </cell>
          <cell r="E2193" t="str">
            <v>BGP8-10Z</v>
          </cell>
        </row>
        <row r="2193">
          <cell r="G2193" t="str">
            <v>个</v>
          </cell>
          <cell r="H2193">
            <v>1</v>
          </cell>
          <cell r="I2193" t="str">
            <v>隔离开关</v>
          </cell>
          <cell r="J2193">
            <v>21</v>
          </cell>
          <cell r="K2193" t="str">
            <v>2002-01-02</v>
          </cell>
          <cell r="L2193">
            <v>52800</v>
          </cell>
          <cell r="M2193">
            <v>14136.18</v>
          </cell>
          <cell r="N2193">
            <v>38663.82</v>
          </cell>
        </row>
        <row r="2194">
          <cell r="C2194" t="str">
            <v>46211621B160005</v>
          </cell>
          <cell r="D2194" t="str">
            <v>隔爆型高压真空配电装置</v>
          </cell>
          <cell r="E2194" t="str">
            <v>BGP8-10Z</v>
          </cell>
        </row>
        <row r="2194">
          <cell r="G2194" t="str">
            <v>个</v>
          </cell>
          <cell r="H2194">
            <v>1</v>
          </cell>
          <cell r="I2194" t="str">
            <v>隔离开关</v>
          </cell>
          <cell r="J2194">
            <v>21</v>
          </cell>
          <cell r="K2194" t="str">
            <v>2002-01-02</v>
          </cell>
          <cell r="L2194">
            <v>52800</v>
          </cell>
          <cell r="M2194">
            <v>14136.18</v>
          </cell>
          <cell r="N2194">
            <v>38663.82</v>
          </cell>
        </row>
        <row r="2195">
          <cell r="C2195" t="str">
            <v>46211621B090001</v>
          </cell>
          <cell r="D2195" t="str">
            <v>高压真空配电装置</v>
          </cell>
          <cell r="E2195" t="str">
            <v>GBC-35-65</v>
          </cell>
        </row>
        <row r="2195">
          <cell r="G2195" t="str">
            <v>个</v>
          </cell>
          <cell r="H2195">
            <v>1</v>
          </cell>
          <cell r="I2195" t="str">
            <v>隔离开关</v>
          </cell>
          <cell r="J2195">
            <v>21</v>
          </cell>
          <cell r="K2195" t="str">
            <v>2002-01-02</v>
          </cell>
          <cell r="L2195">
            <v>56800</v>
          </cell>
          <cell r="M2195">
            <v>15207.02</v>
          </cell>
          <cell r="N2195">
            <v>41592.98</v>
          </cell>
        </row>
        <row r="2196">
          <cell r="C2196" t="str">
            <v>46211621B040002</v>
          </cell>
          <cell r="D2196" t="str">
            <v>高压隔爆配电装置</v>
          </cell>
          <cell r="E2196" t="str">
            <v>BGP7-62</v>
          </cell>
        </row>
        <row r="2196">
          <cell r="G2196" t="str">
            <v>个</v>
          </cell>
          <cell r="H2196">
            <v>1</v>
          </cell>
          <cell r="I2196" t="str">
            <v>隔离开关</v>
          </cell>
          <cell r="J2196">
            <v>21</v>
          </cell>
          <cell r="K2196" t="str">
            <v>1997-05-21</v>
          </cell>
          <cell r="L2196">
            <v>800</v>
          </cell>
          <cell r="M2196">
            <v>800</v>
          </cell>
          <cell r="N2196">
            <v>0</v>
          </cell>
        </row>
        <row r="2197">
          <cell r="C2197" t="str">
            <v>46211621B390002</v>
          </cell>
          <cell r="D2197" t="str">
            <v>隔离开关</v>
          </cell>
          <cell r="E2197" t="str">
            <v>GN19-10/630</v>
          </cell>
        </row>
        <row r="2197">
          <cell r="G2197" t="str">
            <v>个</v>
          </cell>
          <cell r="H2197">
            <v>1</v>
          </cell>
          <cell r="I2197" t="str">
            <v>隔离开关</v>
          </cell>
          <cell r="J2197">
            <v>21</v>
          </cell>
          <cell r="K2197" t="str">
            <v>2002-01-02</v>
          </cell>
          <cell r="L2197">
            <v>200</v>
          </cell>
          <cell r="M2197">
            <v>200</v>
          </cell>
          <cell r="N2197">
            <v>0</v>
          </cell>
        </row>
        <row r="2198">
          <cell r="C2198" t="str">
            <v>46211621B210001</v>
          </cell>
          <cell r="D2198" t="str">
            <v>高压真空配电装置</v>
          </cell>
          <cell r="E2198" t="str">
            <v>PB2-6G 50A</v>
          </cell>
        </row>
        <row r="2198">
          <cell r="G2198" t="str">
            <v>个</v>
          </cell>
          <cell r="H2198">
            <v>1</v>
          </cell>
          <cell r="I2198" t="str">
            <v>隔离开关</v>
          </cell>
          <cell r="J2198">
            <v>21</v>
          </cell>
          <cell r="K2198" t="str">
            <v>2002-01-03</v>
          </cell>
          <cell r="L2198">
            <v>100</v>
          </cell>
          <cell r="M2198">
            <v>100</v>
          </cell>
          <cell r="N2198">
            <v>0</v>
          </cell>
        </row>
        <row r="2199">
          <cell r="C2199" t="str">
            <v>46211621B200001</v>
          </cell>
          <cell r="D2199" t="str">
            <v>高压真空配电装置</v>
          </cell>
          <cell r="E2199" t="str">
            <v>PB2-6G 100</v>
          </cell>
        </row>
        <row r="2199">
          <cell r="G2199" t="str">
            <v>个</v>
          </cell>
          <cell r="H2199">
            <v>1</v>
          </cell>
          <cell r="I2199" t="str">
            <v>隔离开关</v>
          </cell>
          <cell r="J2199">
            <v>21</v>
          </cell>
          <cell r="K2199" t="str">
            <v>2002-01-03</v>
          </cell>
          <cell r="L2199">
            <v>100</v>
          </cell>
          <cell r="M2199">
            <v>100</v>
          </cell>
          <cell r="N2199">
            <v>0</v>
          </cell>
        </row>
        <row r="2200">
          <cell r="C2200" t="str">
            <v>46211621B070001</v>
          </cell>
          <cell r="D2200" t="str">
            <v>矿用隔爆真空配电装置</v>
          </cell>
          <cell r="E2200" t="str">
            <v>PBG1-10/B/200A/10</v>
          </cell>
        </row>
        <row r="2200">
          <cell r="G2200" t="str">
            <v>个</v>
          </cell>
          <cell r="H2200">
            <v>1</v>
          </cell>
          <cell r="I2200" t="str">
            <v>隔离开关</v>
          </cell>
          <cell r="J2200">
            <v>21</v>
          </cell>
          <cell r="K2200" t="str">
            <v>2003-12-31</v>
          </cell>
          <cell r="L2200">
            <v>29800</v>
          </cell>
          <cell r="M2200">
            <v>5067.84</v>
          </cell>
          <cell r="N2200">
            <v>24732.16</v>
          </cell>
        </row>
        <row r="2201">
          <cell r="C2201" t="str">
            <v>46211601B010001</v>
          </cell>
          <cell r="D2201" t="str">
            <v>隔爆型高压真空配电装置</v>
          </cell>
          <cell r="E2201" t="str">
            <v>BGP8-10Z</v>
          </cell>
        </row>
        <row r="2201">
          <cell r="G2201" t="str">
            <v>个</v>
          </cell>
          <cell r="H2201">
            <v>1</v>
          </cell>
          <cell r="I2201" t="str">
            <v>隔离开关</v>
          </cell>
          <cell r="J2201">
            <v>21</v>
          </cell>
          <cell r="K2201" t="str">
            <v>2002-01-02</v>
          </cell>
          <cell r="L2201">
            <v>52800</v>
          </cell>
          <cell r="M2201">
            <v>14136.18</v>
          </cell>
          <cell r="N2201">
            <v>38663.82</v>
          </cell>
        </row>
        <row r="2202">
          <cell r="C2202" t="str">
            <v>46211606B190007</v>
          </cell>
          <cell r="D2202" t="str">
            <v>隔爆馈电开关</v>
          </cell>
          <cell r="E2202" t="str">
            <v>WD80-350</v>
          </cell>
        </row>
        <row r="2202">
          <cell r="G2202" t="str">
            <v>个</v>
          </cell>
          <cell r="H2202">
            <v>1</v>
          </cell>
          <cell r="I2202" t="str">
            <v>隔离开关</v>
          </cell>
          <cell r="J2202">
            <v>20</v>
          </cell>
          <cell r="K2202" t="str">
            <v>2003-12-31</v>
          </cell>
          <cell r="L2202">
            <v>3100</v>
          </cell>
          <cell r="M2202">
            <v>526.26</v>
          </cell>
          <cell r="N2202">
            <v>2573.74</v>
          </cell>
        </row>
        <row r="2203">
          <cell r="C2203" t="str">
            <v>44421010B030002</v>
          </cell>
          <cell r="D2203" t="str">
            <v>推土机</v>
          </cell>
          <cell r="E2203" t="str">
            <v>T140-1M</v>
          </cell>
        </row>
        <row r="2203">
          <cell r="G2203" t="str">
            <v>个</v>
          </cell>
          <cell r="H2203">
            <v>1</v>
          </cell>
          <cell r="I2203" t="str">
            <v>履带式推土机</v>
          </cell>
          <cell r="J2203">
            <v>11</v>
          </cell>
          <cell r="K2203" t="str">
            <v>2000-12-30</v>
          </cell>
          <cell r="L2203">
            <v>320200</v>
          </cell>
          <cell r="M2203">
            <v>179553.21</v>
          </cell>
          <cell r="N2203">
            <v>140646.79</v>
          </cell>
        </row>
        <row r="2204">
          <cell r="C2204" t="str">
            <v>44425104B010002</v>
          </cell>
          <cell r="D2204" t="str">
            <v>装载机</v>
          </cell>
          <cell r="E2204" t="str">
            <v>50B</v>
          </cell>
        </row>
        <row r="2204">
          <cell r="G2204" t="str">
            <v>个</v>
          </cell>
          <cell r="H2204">
            <v>1</v>
          </cell>
          <cell r="I2204" t="str">
            <v>轮胎式单斗装载机</v>
          </cell>
          <cell r="J2204">
            <v>11</v>
          </cell>
          <cell r="K2204" t="str">
            <v>2001-12-31</v>
          </cell>
          <cell r="L2204">
            <v>294900</v>
          </cell>
          <cell r="M2204">
            <v>146139.24</v>
          </cell>
          <cell r="N2204">
            <v>148760.76</v>
          </cell>
        </row>
        <row r="2205">
          <cell r="C2205" t="str">
            <v>44425104B060013</v>
          </cell>
          <cell r="D2205" t="str">
            <v>装载机</v>
          </cell>
          <cell r="E2205" t="str">
            <v>ZL40B</v>
          </cell>
        </row>
        <row r="2205">
          <cell r="G2205" t="str">
            <v>个</v>
          </cell>
          <cell r="H2205">
            <v>1</v>
          </cell>
          <cell r="I2205" t="str">
            <v>轮胎式单斗装载机</v>
          </cell>
          <cell r="J2205">
            <v>11</v>
          </cell>
          <cell r="K2205" t="str">
            <v>2002-11-02</v>
          </cell>
          <cell r="L2205">
            <v>101500</v>
          </cell>
          <cell r="M2205">
            <v>42020.08</v>
          </cell>
          <cell r="N2205">
            <v>59479.92</v>
          </cell>
        </row>
        <row r="2206">
          <cell r="C2206" t="str">
            <v>44425104B110008</v>
          </cell>
          <cell r="D2206" t="str">
            <v>装载机</v>
          </cell>
          <cell r="E2206" t="str">
            <v>ZL50</v>
          </cell>
        </row>
        <row r="2206">
          <cell r="G2206" t="str">
            <v>个</v>
          </cell>
          <cell r="H2206">
            <v>1</v>
          </cell>
          <cell r="I2206" t="str">
            <v>轮胎式单斗装载机</v>
          </cell>
          <cell r="J2206">
            <v>11</v>
          </cell>
          <cell r="K2206" t="str">
            <v>1990-06-01</v>
          </cell>
          <cell r="L2206">
            <v>133000</v>
          </cell>
          <cell r="M2206">
            <v>127680</v>
          </cell>
          <cell r="N2206">
            <v>5320</v>
          </cell>
        </row>
        <row r="2207">
          <cell r="C2207" t="str">
            <v>44425104B110015</v>
          </cell>
          <cell r="D2207" t="str">
            <v>装载机</v>
          </cell>
          <cell r="E2207" t="str">
            <v>ZL50</v>
          </cell>
        </row>
        <row r="2207">
          <cell r="G2207" t="str">
            <v>个</v>
          </cell>
          <cell r="H2207">
            <v>1</v>
          </cell>
          <cell r="I2207" t="str">
            <v>轮胎式单斗装载机</v>
          </cell>
          <cell r="J2207">
            <v>11</v>
          </cell>
          <cell r="K2207" t="str">
            <v>2000-06-30</v>
          </cell>
          <cell r="L2207">
            <v>266000</v>
          </cell>
          <cell r="M2207">
            <v>168879.56</v>
          </cell>
          <cell r="N2207">
            <v>97120.44</v>
          </cell>
        </row>
        <row r="2208">
          <cell r="C2208" t="str">
            <v>44425104B110016</v>
          </cell>
          <cell r="D2208" t="str">
            <v>装载机</v>
          </cell>
          <cell r="E2208" t="str">
            <v>ZL50</v>
          </cell>
        </row>
        <row r="2208">
          <cell r="G2208" t="str">
            <v>个</v>
          </cell>
          <cell r="H2208">
            <v>1</v>
          </cell>
          <cell r="I2208" t="str">
            <v>轮胎式单斗装载机</v>
          </cell>
          <cell r="J2208">
            <v>11</v>
          </cell>
          <cell r="K2208" t="str">
            <v>2000-06-30</v>
          </cell>
          <cell r="L2208">
            <v>266000</v>
          </cell>
          <cell r="M2208">
            <v>168879.56</v>
          </cell>
          <cell r="N2208">
            <v>97120.44</v>
          </cell>
        </row>
        <row r="2209">
          <cell r="C2209" t="str">
            <v>44425104B120003</v>
          </cell>
          <cell r="D2209" t="str">
            <v>装载机</v>
          </cell>
          <cell r="E2209" t="str">
            <v>ZL50B</v>
          </cell>
        </row>
        <row r="2209">
          <cell r="G2209" t="str">
            <v>个</v>
          </cell>
          <cell r="H2209">
            <v>1</v>
          </cell>
          <cell r="I2209" t="str">
            <v>轮胎式单斗装载机</v>
          </cell>
          <cell r="J2209">
            <v>10</v>
          </cell>
          <cell r="K2209" t="str">
            <v>2003-04-30</v>
          </cell>
          <cell r="L2209">
            <v>320000</v>
          </cell>
          <cell r="M2209">
            <v>128624.36</v>
          </cell>
          <cell r="N2209">
            <v>191375.64</v>
          </cell>
        </row>
        <row r="2210">
          <cell r="C2210" t="str">
            <v>44425104B120004</v>
          </cell>
          <cell r="D2210" t="str">
            <v>装载机</v>
          </cell>
          <cell r="E2210" t="str">
            <v>ZL50B</v>
          </cell>
        </row>
        <row r="2210">
          <cell r="G2210" t="str">
            <v>个</v>
          </cell>
          <cell r="H2210">
            <v>1</v>
          </cell>
          <cell r="I2210" t="str">
            <v>轮胎式单斗装载机</v>
          </cell>
          <cell r="J2210">
            <v>10</v>
          </cell>
          <cell r="K2210" t="str">
            <v>2003-04-30</v>
          </cell>
          <cell r="L2210">
            <v>320000</v>
          </cell>
          <cell r="M2210">
            <v>128624.36</v>
          </cell>
          <cell r="N2210">
            <v>191375.64</v>
          </cell>
        </row>
        <row r="2211">
          <cell r="C2211" t="str">
            <v>44142011B080001</v>
          </cell>
          <cell r="D2211" t="str">
            <v>四轮拖拉机</v>
          </cell>
          <cell r="E2211" t="str">
            <v>泰山-17</v>
          </cell>
        </row>
        <row r="2211">
          <cell r="G2211" t="str">
            <v>个</v>
          </cell>
          <cell r="H2211">
            <v>1</v>
          </cell>
          <cell r="I2211" t="str">
            <v>小四轮拖拉机</v>
          </cell>
          <cell r="J2211">
            <v>11</v>
          </cell>
          <cell r="K2211" t="str">
            <v>1997-11-30</v>
          </cell>
          <cell r="L2211">
            <v>11000</v>
          </cell>
          <cell r="M2211">
            <v>10007.6</v>
          </cell>
          <cell r="N2211">
            <v>992.4</v>
          </cell>
        </row>
        <row r="2212">
          <cell r="D2212" t="str">
            <v>照相机</v>
          </cell>
          <cell r="E2212" t="str">
            <v>EOS1000</v>
          </cell>
        </row>
        <row r="2212">
          <cell r="G2212" t="str">
            <v>个</v>
          </cell>
          <cell r="H2212">
            <v>1</v>
          </cell>
          <cell r="I2212" t="str">
            <v>普通照相机</v>
          </cell>
          <cell r="J2212">
            <v>10</v>
          </cell>
          <cell r="K2212" t="str">
            <v>1999-11-30</v>
          </cell>
          <cell r="L2212">
            <v>6500</v>
          </cell>
          <cell r="M2212">
            <v>5086.26</v>
          </cell>
          <cell r="N2212">
            <v>1413.74</v>
          </cell>
        </row>
        <row r="2213">
          <cell r="C2213" t="str">
            <v>49114012B090001</v>
          </cell>
          <cell r="D2213" t="str">
            <v>轻型货车</v>
          </cell>
          <cell r="E2213" t="str">
            <v>NKR55LLEA-P</v>
          </cell>
        </row>
        <row r="2213">
          <cell r="G2213" t="str">
            <v>个</v>
          </cell>
          <cell r="H2213">
            <v>1</v>
          </cell>
          <cell r="I2213" t="str">
            <v>中型载货汽车</v>
          </cell>
          <cell r="J2213">
            <v>10</v>
          </cell>
          <cell r="K2213" t="str">
            <v>2002-01-02</v>
          </cell>
          <cell r="L2213">
            <v>103600</v>
          </cell>
          <cell r="M2213">
            <v>54811.82</v>
          </cell>
          <cell r="N2213">
            <v>48788.18</v>
          </cell>
        </row>
        <row r="2214">
          <cell r="C2214" t="str">
            <v>49114011B110001</v>
          </cell>
          <cell r="D2214" t="str">
            <v>轻型货车</v>
          </cell>
          <cell r="E2214" t="str">
            <v>NKR55EL</v>
          </cell>
        </row>
        <row r="2214">
          <cell r="G2214" t="str">
            <v>个</v>
          </cell>
          <cell r="H2214">
            <v>1</v>
          </cell>
          <cell r="I2214" t="str">
            <v>轻型载货汽车</v>
          </cell>
          <cell r="J2214">
            <v>10</v>
          </cell>
          <cell r="K2214" t="str">
            <v>2002-01-02</v>
          </cell>
          <cell r="L2214">
            <v>103600</v>
          </cell>
          <cell r="M2214">
            <v>54811.82</v>
          </cell>
          <cell r="N2214">
            <v>48788.18</v>
          </cell>
        </row>
        <row r="2215">
          <cell r="C2215" t="str">
            <v>49114011B110013</v>
          </cell>
          <cell r="D2215" t="str">
            <v>轻型货车</v>
          </cell>
          <cell r="E2215" t="str">
            <v>NKR55EW-R</v>
          </cell>
        </row>
        <row r="2215">
          <cell r="G2215" t="str">
            <v>个</v>
          </cell>
          <cell r="H2215">
            <v>1</v>
          </cell>
          <cell r="I2215" t="str">
            <v>轻型载货汽车</v>
          </cell>
          <cell r="J2215">
            <v>10</v>
          </cell>
          <cell r="K2215" t="str">
            <v>2002-12-31</v>
          </cell>
          <cell r="L2215">
            <v>103600</v>
          </cell>
          <cell r="M2215">
            <v>48937.68</v>
          </cell>
          <cell r="N2215">
            <v>54662.32</v>
          </cell>
        </row>
        <row r="2216">
          <cell r="D2216" t="str">
            <v>货   车</v>
          </cell>
          <cell r="E2216" t="str">
            <v>GA</v>
          </cell>
        </row>
        <row r="2216">
          <cell r="G2216" t="str">
            <v>个</v>
          </cell>
          <cell r="H2216">
            <v>1</v>
          </cell>
          <cell r="I2216" t="str">
            <v>轻型载货汽车</v>
          </cell>
          <cell r="J2216">
            <v>10</v>
          </cell>
          <cell r="K2216" t="str">
            <v>2003-12-31</v>
          </cell>
          <cell r="L2216">
            <v>29900</v>
          </cell>
          <cell r="M2216">
            <v>10240.82</v>
          </cell>
          <cell r="N2216">
            <v>19659.18</v>
          </cell>
        </row>
        <row r="2217">
          <cell r="D2217" t="str">
            <v>吉普车</v>
          </cell>
          <cell r="E2217" t="str">
            <v>2020型</v>
          </cell>
        </row>
        <row r="2217">
          <cell r="G2217" t="str">
            <v>个</v>
          </cell>
          <cell r="H2217">
            <v>1</v>
          </cell>
          <cell r="I2217" t="str">
            <v>重型越野汽车</v>
          </cell>
          <cell r="J2217">
            <v>10</v>
          </cell>
          <cell r="K2217" t="str">
            <v>2003-12-31</v>
          </cell>
          <cell r="L2217">
            <v>47800</v>
          </cell>
          <cell r="M2217">
            <v>16538.8</v>
          </cell>
          <cell r="N2217">
            <v>31261.2</v>
          </cell>
        </row>
        <row r="2218">
          <cell r="C2218" t="str">
            <v>49119224B060001</v>
          </cell>
          <cell r="D2218" t="str">
            <v>洒水车</v>
          </cell>
          <cell r="E2218" t="str">
            <v>JY141PS</v>
          </cell>
        </row>
        <row r="2218">
          <cell r="G2218" t="str">
            <v>个</v>
          </cell>
          <cell r="H2218">
            <v>1</v>
          </cell>
          <cell r="I2218" t="str">
            <v>洒水车</v>
          </cell>
          <cell r="J2218">
            <v>10</v>
          </cell>
          <cell r="K2218" t="str">
            <v>2003-12-31</v>
          </cell>
          <cell r="L2218">
            <v>61200</v>
          </cell>
          <cell r="M2218">
            <v>20961</v>
          </cell>
          <cell r="N2218">
            <v>40239</v>
          </cell>
        </row>
        <row r="2219">
          <cell r="C2219" t="str">
            <v>49119499B090001</v>
          </cell>
          <cell r="D2219" t="str">
            <v>拖车</v>
          </cell>
        </row>
        <row r="2219">
          <cell r="G2219" t="str">
            <v>个</v>
          </cell>
          <cell r="H2219">
            <v>1</v>
          </cell>
          <cell r="I2219" t="str">
            <v>其他专用汽车</v>
          </cell>
          <cell r="J2219">
            <v>10</v>
          </cell>
          <cell r="K2219" t="str">
            <v>1996-01-02</v>
          </cell>
          <cell r="L2219">
            <v>300</v>
          </cell>
          <cell r="M2219">
            <v>300</v>
          </cell>
          <cell r="N2219">
            <v>0</v>
          </cell>
        </row>
        <row r="2220">
          <cell r="C2220" t="str">
            <v>49119499B070001</v>
          </cell>
          <cell r="D2220" t="str">
            <v>移动罐车</v>
          </cell>
          <cell r="E2220" t="str">
            <v>KS型</v>
          </cell>
        </row>
        <row r="2220">
          <cell r="G2220" t="str">
            <v>个</v>
          </cell>
          <cell r="H2220">
            <v>1</v>
          </cell>
          <cell r="I2220" t="str">
            <v>其他专用汽车</v>
          </cell>
          <cell r="J2220">
            <v>10</v>
          </cell>
          <cell r="K2220" t="str">
            <v>2000-12-31</v>
          </cell>
          <cell r="L2220">
            <v>4000</v>
          </cell>
          <cell r="M2220">
            <v>2520.06</v>
          </cell>
          <cell r="N2220">
            <v>1479.94</v>
          </cell>
        </row>
        <row r="2221">
          <cell r="C2221" t="str">
            <v>49119499B080001</v>
          </cell>
          <cell r="D2221" t="str">
            <v>移动照明小车</v>
          </cell>
          <cell r="E2221" t="str">
            <v>YZP</v>
          </cell>
        </row>
        <row r="2221">
          <cell r="G2221" t="str">
            <v>个</v>
          </cell>
          <cell r="H2221">
            <v>1</v>
          </cell>
          <cell r="I2221" t="str">
            <v>其他专用汽车</v>
          </cell>
          <cell r="J2221">
            <v>10</v>
          </cell>
          <cell r="K2221" t="str">
            <v>2000-10-31</v>
          </cell>
          <cell r="L2221">
            <v>53100</v>
          </cell>
          <cell r="M2221">
            <v>36470.6</v>
          </cell>
          <cell r="N2221">
            <v>16629.4</v>
          </cell>
        </row>
        <row r="2222">
          <cell r="C2222" t="str">
            <v>49119499B020001</v>
          </cell>
          <cell r="D2222" t="str">
            <v>内燃平衡重式叉车</v>
          </cell>
          <cell r="E2222" t="str">
            <v>CPCD5H</v>
          </cell>
        </row>
        <row r="2222">
          <cell r="G2222" t="str">
            <v>个</v>
          </cell>
          <cell r="H2222">
            <v>1</v>
          </cell>
          <cell r="I2222" t="str">
            <v>其他专用汽车</v>
          </cell>
          <cell r="J2222">
            <v>10</v>
          </cell>
          <cell r="K2222" t="str">
            <v>2002-01-02</v>
          </cell>
          <cell r="L2222">
            <v>88000</v>
          </cell>
          <cell r="M2222">
            <v>46558.33</v>
          </cell>
          <cell r="N2222">
            <v>41441.67</v>
          </cell>
        </row>
        <row r="2223">
          <cell r="C2223" t="str">
            <v>44412363A040003</v>
          </cell>
          <cell r="D2223" t="str">
            <v>胶轮车</v>
          </cell>
        </row>
        <row r="2223">
          <cell r="G2223" t="str">
            <v>个</v>
          </cell>
          <cell r="H2223">
            <v>1</v>
          </cell>
          <cell r="I2223" t="str">
            <v>其他专用汽车</v>
          </cell>
          <cell r="J2223">
            <v>10</v>
          </cell>
          <cell r="K2223" t="str">
            <v>2003-12-31</v>
          </cell>
          <cell r="L2223">
            <v>1099000</v>
          </cell>
          <cell r="M2223">
            <v>376407.63</v>
          </cell>
          <cell r="N2223">
            <v>722592.37</v>
          </cell>
        </row>
        <row r="2224">
          <cell r="D2224" t="str">
            <v>胶轮车</v>
          </cell>
        </row>
        <row r="2224">
          <cell r="G2224" t="str">
            <v>个</v>
          </cell>
          <cell r="H2224">
            <v>1</v>
          </cell>
          <cell r="I2224" t="str">
            <v>其他专用汽车</v>
          </cell>
          <cell r="J2224">
            <v>10</v>
          </cell>
          <cell r="K2224" t="str">
            <v>2003-12-31</v>
          </cell>
          <cell r="L2224">
            <v>1099000</v>
          </cell>
          <cell r="M2224">
            <v>376407.63</v>
          </cell>
          <cell r="N2224">
            <v>722592.37</v>
          </cell>
        </row>
        <row r="2225">
          <cell r="C2225" t="str">
            <v>44412355B030001</v>
          </cell>
          <cell r="D2225" t="str">
            <v>架线式电机车</v>
          </cell>
          <cell r="E2225" t="str">
            <v>ZK7-6/250</v>
          </cell>
        </row>
        <row r="2225">
          <cell r="G2225" t="str">
            <v>个</v>
          </cell>
          <cell r="H2225">
            <v>1</v>
          </cell>
          <cell r="I2225" t="str">
            <v>其他电车</v>
          </cell>
          <cell r="J2225">
            <v>10</v>
          </cell>
          <cell r="K2225" t="str">
            <v>1998-01-01</v>
          </cell>
          <cell r="L2225">
            <v>1300</v>
          </cell>
          <cell r="M2225">
            <v>1300</v>
          </cell>
          <cell r="N2225">
            <v>0</v>
          </cell>
        </row>
        <row r="2226">
          <cell r="C2226" t="str">
            <v>44412355B030002</v>
          </cell>
          <cell r="D2226" t="str">
            <v>架线式电机车</v>
          </cell>
          <cell r="E2226" t="str">
            <v>ZK7-6/250</v>
          </cell>
        </row>
        <row r="2226">
          <cell r="G2226" t="str">
            <v>个</v>
          </cell>
          <cell r="H2226">
            <v>1</v>
          </cell>
          <cell r="I2226" t="str">
            <v>其他电车</v>
          </cell>
          <cell r="J2226">
            <v>10</v>
          </cell>
          <cell r="K2226" t="str">
            <v>1998-01-01</v>
          </cell>
          <cell r="L2226">
            <v>1300</v>
          </cell>
          <cell r="M2226">
            <v>1300</v>
          </cell>
          <cell r="N2226">
            <v>0</v>
          </cell>
        </row>
        <row r="2227">
          <cell r="C2227" t="str">
            <v>44412355B140001</v>
          </cell>
          <cell r="D2227" t="str">
            <v>电力及电力牵引机车</v>
          </cell>
        </row>
        <row r="2227">
          <cell r="G2227" t="str">
            <v>个</v>
          </cell>
          <cell r="H2227">
            <v>1</v>
          </cell>
          <cell r="I2227" t="str">
            <v>其他电车</v>
          </cell>
          <cell r="J2227">
            <v>10</v>
          </cell>
          <cell r="K2227" t="str">
            <v>1998-01-01</v>
          </cell>
          <cell r="L2227">
            <v>19100</v>
          </cell>
          <cell r="M2227">
            <v>15716.57</v>
          </cell>
          <cell r="N2227">
            <v>3383.43</v>
          </cell>
        </row>
        <row r="2228">
          <cell r="C2228" t="str">
            <v>44412355B040002</v>
          </cell>
          <cell r="D2228" t="str">
            <v>架线电机车</v>
          </cell>
          <cell r="E2228" t="str">
            <v>ZK10-6/550-2C</v>
          </cell>
        </row>
        <row r="2228">
          <cell r="G2228" t="str">
            <v>个</v>
          </cell>
          <cell r="H2228">
            <v>1</v>
          </cell>
          <cell r="I2228" t="str">
            <v>其他电车</v>
          </cell>
          <cell r="J2228">
            <v>10</v>
          </cell>
          <cell r="K2228" t="str">
            <v>1998-08-31</v>
          </cell>
          <cell r="L2228">
            <v>948000</v>
          </cell>
          <cell r="M2228">
            <v>808170.01</v>
          </cell>
          <cell r="N2228">
            <v>139829.99</v>
          </cell>
        </row>
        <row r="2229">
          <cell r="C2229" t="str">
            <v>44412355B040001</v>
          </cell>
          <cell r="D2229" t="str">
            <v>架线电机车</v>
          </cell>
          <cell r="E2229" t="str">
            <v>ZK10-6/550-2C</v>
          </cell>
        </row>
        <row r="2229">
          <cell r="G2229" t="str">
            <v>个</v>
          </cell>
          <cell r="H2229">
            <v>1</v>
          </cell>
          <cell r="I2229" t="str">
            <v>其他电车</v>
          </cell>
          <cell r="J2229">
            <v>10</v>
          </cell>
          <cell r="K2229" t="str">
            <v>1998-08-31</v>
          </cell>
          <cell r="L2229">
            <v>948000</v>
          </cell>
          <cell r="M2229">
            <v>808170.01</v>
          </cell>
          <cell r="N2229">
            <v>139829.99</v>
          </cell>
        </row>
        <row r="2230">
          <cell r="C2230" t="str">
            <v>44412362B010001</v>
          </cell>
          <cell r="D2230" t="str">
            <v>支架运输车</v>
          </cell>
          <cell r="E2230" t="str">
            <v>20T 25T 28T</v>
          </cell>
        </row>
        <row r="2230">
          <cell r="G2230" t="str">
            <v>个</v>
          </cell>
          <cell r="H2230">
            <v>1</v>
          </cell>
          <cell r="I2230" t="str">
            <v>其他运矿车</v>
          </cell>
          <cell r="J2230">
            <v>6</v>
          </cell>
          <cell r="K2230" t="str">
            <v>1998-05-01</v>
          </cell>
          <cell r="L2230">
            <v>36000</v>
          </cell>
          <cell r="M2230">
            <v>34920</v>
          </cell>
          <cell r="N2230">
            <v>1080</v>
          </cell>
        </row>
        <row r="2231">
          <cell r="C2231" t="str">
            <v>44412362B010002</v>
          </cell>
          <cell r="D2231" t="str">
            <v>支架运输车</v>
          </cell>
          <cell r="E2231" t="str">
            <v>20T 25T 28T</v>
          </cell>
        </row>
        <row r="2231">
          <cell r="G2231" t="str">
            <v>个</v>
          </cell>
          <cell r="H2231">
            <v>1</v>
          </cell>
          <cell r="I2231" t="str">
            <v>其他运矿车</v>
          </cell>
          <cell r="J2231">
            <v>6</v>
          </cell>
          <cell r="K2231" t="str">
            <v>1998-05-01</v>
          </cell>
          <cell r="L2231">
            <v>36000</v>
          </cell>
          <cell r="M2231">
            <v>34920</v>
          </cell>
          <cell r="N2231">
            <v>1080</v>
          </cell>
        </row>
        <row r="2232">
          <cell r="C2232" t="str">
            <v>44412362B010003</v>
          </cell>
          <cell r="D2232" t="str">
            <v>支架运输车</v>
          </cell>
          <cell r="E2232" t="str">
            <v>20T 25T 28T</v>
          </cell>
        </row>
        <row r="2232">
          <cell r="G2232" t="str">
            <v>个</v>
          </cell>
          <cell r="H2232">
            <v>1</v>
          </cell>
          <cell r="I2232" t="str">
            <v>其他运矿车</v>
          </cell>
          <cell r="J2232">
            <v>6</v>
          </cell>
          <cell r="K2232" t="str">
            <v>1998-05-01</v>
          </cell>
          <cell r="L2232">
            <v>36000</v>
          </cell>
          <cell r="M2232">
            <v>34920</v>
          </cell>
          <cell r="N2232">
            <v>1080</v>
          </cell>
        </row>
        <row r="2233">
          <cell r="C2233" t="str">
            <v>44412362B010004</v>
          </cell>
          <cell r="D2233" t="str">
            <v>支架运输车</v>
          </cell>
          <cell r="E2233" t="str">
            <v>20T 25T 28T</v>
          </cell>
        </row>
        <row r="2233">
          <cell r="G2233" t="str">
            <v>个</v>
          </cell>
          <cell r="H2233">
            <v>1</v>
          </cell>
          <cell r="I2233" t="str">
            <v>其他运矿车</v>
          </cell>
          <cell r="J2233">
            <v>6</v>
          </cell>
          <cell r="K2233" t="str">
            <v>1998-07-01</v>
          </cell>
          <cell r="L2233">
            <v>36000</v>
          </cell>
          <cell r="M2233">
            <v>34920</v>
          </cell>
          <cell r="N2233">
            <v>1080</v>
          </cell>
        </row>
        <row r="2234">
          <cell r="C2234" t="str">
            <v>44412362B010023</v>
          </cell>
          <cell r="D2234" t="str">
            <v>支架运输车</v>
          </cell>
          <cell r="E2234" t="str">
            <v>22T25T28T</v>
          </cell>
        </row>
        <row r="2234">
          <cell r="G2234" t="str">
            <v>个</v>
          </cell>
          <cell r="H2234">
            <v>1</v>
          </cell>
          <cell r="I2234" t="str">
            <v>其他运矿车</v>
          </cell>
          <cell r="J2234">
            <v>6</v>
          </cell>
          <cell r="K2234" t="str">
            <v>2003-02-27</v>
          </cell>
          <cell r="L2234">
            <v>36000</v>
          </cell>
          <cell r="M2234">
            <v>24932.9</v>
          </cell>
          <cell r="N2234">
            <v>11067.1</v>
          </cell>
        </row>
        <row r="2235">
          <cell r="C2235" t="str">
            <v>44412362B010024</v>
          </cell>
          <cell r="D2235" t="str">
            <v>支架运输车</v>
          </cell>
          <cell r="E2235" t="str">
            <v>22T25T28T</v>
          </cell>
        </row>
        <row r="2235">
          <cell r="G2235" t="str">
            <v>个</v>
          </cell>
          <cell r="H2235">
            <v>1</v>
          </cell>
          <cell r="I2235" t="str">
            <v>其他运矿车</v>
          </cell>
          <cell r="J2235">
            <v>6</v>
          </cell>
          <cell r="K2235" t="str">
            <v>2003-02-27</v>
          </cell>
          <cell r="L2235">
            <v>36000</v>
          </cell>
          <cell r="M2235">
            <v>24932.9</v>
          </cell>
          <cell r="N2235">
            <v>11067.1</v>
          </cell>
        </row>
        <row r="2236">
          <cell r="C2236" t="str">
            <v>44412362B010025</v>
          </cell>
          <cell r="D2236" t="str">
            <v>支架运输车</v>
          </cell>
          <cell r="E2236" t="str">
            <v>22T25T28T</v>
          </cell>
        </row>
        <row r="2236">
          <cell r="G2236" t="str">
            <v>个</v>
          </cell>
          <cell r="H2236">
            <v>1</v>
          </cell>
          <cell r="I2236" t="str">
            <v>其他运矿车</v>
          </cell>
          <cell r="J2236">
            <v>6</v>
          </cell>
          <cell r="K2236" t="str">
            <v>2003-02-27</v>
          </cell>
          <cell r="L2236">
            <v>36000</v>
          </cell>
          <cell r="M2236">
            <v>24932.9</v>
          </cell>
          <cell r="N2236">
            <v>11067.1</v>
          </cell>
        </row>
        <row r="2237">
          <cell r="C2237" t="str">
            <v>44412362B010026</v>
          </cell>
          <cell r="D2237" t="str">
            <v>支架运输车</v>
          </cell>
          <cell r="E2237" t="str">
            <v>22T25T28T</v>
          </cell>
        </row>
        <row r="2237">
          <cell r="G2237" t="str">
            <v>个</v>
          </cell>
          <cell r="H2237">
            <v>1</v>
          </cell>
          <cell r="I2237" t="str">
            <v>其他运矿车</v>
          </cell>
          <cell r="J2237">
            <v>6</v>
          </cell>
          <cell r="K2237" t="str">
            <v>2003-02-27</v>
          </cell>
          <cell r="L2237">
            <v>36000</v>
          </cell>
          <cell r="M2237">
            <v>24932.9</v>
          </cell>
          <cell r="N2237">
            <v>11067.1</v>
          </cell>
        </row>
        <row r="2238">
          <cell r="C2238" t="str">
            <v>44412362B010027</v>
          </cell>
          <cell r="D2238" t="str">
            <v>支架运输车</v>
          </cell>
          <cell r="E2238" t="str">
            <v>22T25T28T</v>
          </cell>
        </row>
        <row r="2238">
          <cell r="G2238" t="str">
            <v>个</v>
          </cell>
          <cell r="H2238">
            <v>1</v>
          </cell>
          <cell r="I2238" t="str">
            <v>其他运矿车</v>
          </cell>
          <cell r="J2238">
            <v>6</v>
          </cell>
          <cell r="K2238" t="str">
            <v>2003-02-27</v>
          </cell>
          <cell r="L2238">
            <v>36000</v>
          </cell>
          <cell r="M2238">
            <v>24932.9</v>
          </cell>
          <cell r="N2238">
            <v>11067.1</v>
          </cell>
        </row>
        <row r="2239">
          <cell r="C2239" t="str">
            <v>44412370B010001</v>
          </cell>
          <cell r="D2239" t="str">
            <v>蓄电池搬运车</v>
          </cell>
          <cell r="E2239" t="str">
            <v>2T</v>
          </cell>
        </row>
        <row r="2239">
          <cell r="G2239" t="str">
            <v>个</v>
          </cell>
          <cell r="H2239">
            <v>1</v>
          </cell>
          <cell r="I2239" t="str">
            <v>其他电动作业车辆</v>
          </cell>
          <cell r="J2239">
            <v>6</v>
          </cell>
          <cell r="K2239" t="str">
            <v>2002-01-02</v>
          </cell>
          <cell r="L2239">
            <v>15000</v>
          </cell>
          <cell r="M2239">
            <v>13007.17</v>
          </cell>
          <cell r="N2239">
            <v>1992.83</v>
          </cell>
        </row>
        <row r="2240">
          <cell r="C2240" t="str">
            <v>60320100015</v>
          </cell>
          <cell r="D2240" t="str">
            <v>电动机</v>
          </cell>
          <cell r="E2240" t="str">
            <v>YB250M-4</v>
          </cell>
        </row>
        <row r="2240">
          <cell r="G2240" t="str">
            <v>个</v>
          </cell>
          <cell r="H2240">
            <v>1</v>
          </cell>
          <cell r="I2240" t="str">
            <v>一般用途异步电动机</v>
          </cell>
          <cell r="J2240">
            <v>10</v>
          </cell>
          <cell r="K2240" t="str">
            <v>2002-01-02</v>
          </cell>
          <cell r="L2240">
            <v>200</v>
          </cell>
          <cell r="M2240">
            <v>200</v>
          </cell>
          <cell r="N2240">
            <v>0</v>
          </cell>
        </row>
        <row r="2241">
          <cell r="C2241" t="str">
            <v>46121010B340001</v>
          </cell>
          <cell r="D2241" t="str">
            <v>电力变压器</v>
          </cell>
          <cell r="E2241" t="str">
            <v>S7-630/10</v>
          </cell>
        </row>
        <row r="2241">
          <cell r="G2241" t="str">
            <v>个</v>
          </cell>
          <cell r="H2241">
            <v>1</v>
          </cell>
          <cell r="I2241" t="str">
            <v>电力变压器</v>
          </cell>
          <cell r="J2241">
            <v>21</v>
          </cell>
          <cell r="K2241" t="str">
            <v>2002-01-02</v>
          </cell>
          <cell r="L2241">
            <v>1400</v>
          </cell>
          <cell r="M2241">
            <v>1400</v>
          </cell>
          <cell r="N2241">
            <v>0</v>
          </cell>
        </row>
        <row r="2242">
          <cell r="C2242" t="str">
            <v>46121010B300001</v>
          </cell>
          <cell r="D2242" t="str">
            <v>变压器</v>
          </cell>
          <cell r="E2242" t="str">
            <v>S7-50/10</v>
          </cell>
        </row>
        <row r="2242">
          <cell r="G2242" t="str">
            <v>个</v>
          </cell>
          <cell r="H2242">
            <v>1</v>
          </cell>
          <cell r="I2242" t="str">
            <v>电力变压器</v>
          </cell>
          <cell r="J2242">
            <v>21</v>
          </cell>
          <cell r="K2242" t="str">
            <v>1991-02-12</v>
          </cell>
          <cell r="L2242">
            <v>10400</v>
          </cell>
          <cell r="M2242">
            <v>8151.94</v>
          </cell>
          <cell r="N2242">
            <v>2248.06</v>
          </cell>
        </row>
        <row r="2243">
          <cell r="C2243" t="str">
            <v>46121010B190001</v>
          </cell>
          <cell r="D2243" t="str">
            <v>电力变压器</v>
          </cell>
          <cell r="E2243" t="str">
            <v>S7-200/6</v>
          </cell>
        </row>
        <row r="2243">
          <cell r="G2243" t="str">
            <v>个</v>
          </cell>
          <cell r="H2243">
            <v>1</v>
          </cell>
          <cell r="I2243" t="str">
            <v>电力变压器</v>
          </cell>
          <cell r="J2243">
            <v>21</v>
          </cell>
          <cell r="K2243" t="str">
            <v>1999-03-25</v>
          </cell>
          <cell r="L2243">
            <v>24400</v>
          </cell>
          <cell r="M2243">
            <v>9727.04</v>
          </cell>
          <cell r="N2243">
            <v>14672.96</v>
          </cell>
        </row>
        <row r="2244">
          <cell r="C2244" t="str">
            <v>46121010B190001</v>
          </cell>
          <cell r="D2244" t="str">
            <v>电力变压器</v>
          </cell>
          <cell r="E2244" t="str">
            <v>S7-200/6</v>
          </cell>
        </row>
        <row r="2244">
          <cell r="G2244" t="str">
            <v>个</v>
          </cell>
          <cell r="H2244">
            <v>1</v>
          </cell>
          <cell r="I2244" t="str">
            <v>电力变压器</v>
          </cell>
          <cell r="J2244">
            <v>21</v>
          </cell>
          <cell r="K2244" t="str">
            <v>2003-12-31</v>
          </cell>
          <cell r="L2244">
            <v>24400</v>
          </cell>
          <cell r="M2244">
            <v>4111.46</v>
          </cell>
          <cell r="N2244">
            <v>20288.54</v>
          </cell>
        </row>
        <row r="2245">
          <cell r="C2245" t="str">
            <v>46122300BA50001</v>
          </cell>
          <cell r="D2245" t="str">
            <v>弧焊变压机</v>
          </cell>
          <cell r="E2245" t="str">
            <v>BX1-500-1</v>
          </cell>
        </row>
        <row r="2245">
          <cell r="G2245" t="str">
            <v>个</v>
          </cell>
          <cell r="H2245">
            <v>1</v>
          </cell>
          <cell r="I2245" t="str">
            <v>电力变压器</v>
          </cell>
          <cell r="J2245">
            <v>21</v>
          </cell>
          <cell r="K2245" t="str">
            <v>2002-01-02</v>
          </cell>
          <cell r="L2245">
            <v>5500</v>
          </cell>
          <cell r="M2245">
            <v>1472.52</v>
          </cell>
          <cell r="N2245">
            <v>4027.48</v>
          </cell>
        </row>
        <row r="2246">
          <cell r="C2246" t="str">
            <v>46121200B190008</v>
          </cell>
          <cell r="D2246" t="str">
            <v>电力变压器</v>
          </cell>
          <cell r="E2246" t="str">
            <v>KS7-315/6</v>
          </cell>
        </row>
        <row r="2246">
          <cell r="G2246" t="str">
            <v>个</v>
          </cell>
          <cell r="H2246">
            <v>1</v>
          </cell>
          <cell r="I2246" t="str">
            <v>矿用变压器</v>
          </cell>
          <cell r="J2246">
            <v>21</v>
          </cell>
          <cell r="K2246" t="str">
            <v>1999-09-23</v>
          </cell>
          <cell r="L2246">
            <v>15500</v>
          </cell>
          <cell r="M2246">
            <v>5716.62</v>
          </cell>
          <cell r="N2246">
            <v>9783.38</v>
          </cell>
        </row>
        <row r="2247">
          <cell r="C2247" t="str">
            <v>46121200B130001</v>
          </cell>
          <cell r="D2247" t="str">
            <v>干式变压器</v>
          </cell>
          <cell r="E2247" t="str">
            <v>SSG7-800/6</v>
          </cell>
        </row>
        <row r="2247">
          <cell r="G2247" t="str">
            <v>个</v>
          </cell>
          <cell r="H2247">
            <v>1</v>
          </cell>
          <cell r="I2247" t="str">
            <v>矿用变压器</v>
          </cell>
          <cell r="J2247">
            <v>21</v>
          </cell>
          <cell r="K2247" t="str">
            <v>2002-01-02</v>
          </cell>
          <cell r="L2247">
            <v>238000</v>
          </cell>
          <cell r="M2247">
            <v>61775.98</v>
          </cell>
          <cell r="N2247">
            <v>176224.02</v>
          </cell>
        </row>
        <row r="2248">
          <cell r="C2248" t="str">
            <v>46121202B040001</v>
          </cell>
          <cell r="D2248" t="str">
            <v>照明变压装置</v>
          </cell>
          <cell r="E2248" t="str">
            <v>KSGEZ-4/0.66</v>
          </cell>
        </row>
        <row r="2248">
          <cell r="G2248" t="str">
            <v>个</v>
          </cell>
          <cell r="H2248">
            <v>1</v>
          </cell>
          <cell r="I2248" t="str">
            <v>其他专用变压器</v>
          </cell>
          <cell r="J2248">
            <v>21</v>
          </cell>
          <cell r="K2248" t="str">
            <v>1999-08-25</v>
          </cell>
          <cell r="L2248">
            <v>4900</v>
          </cell>
          <cell r="M2248">
            <v>1946.13</v>
          </cell>
          <cell r="N2248">
            <v>2953.87</v>
          </cell>
        </row>
        <row r="2249">
          <cell r="C2249" t="str">
            <v>46121202B040002</v>
          </cell>
          <cell r="D2249" t="str">
            <v>照明变压装置</v>
          </cell>
          <cell r="E2249" t="str">
            <v>KSGEZ-4/0.66</v>
          </cell>
        </row>
        <row r="2249">
          <cell r="G2249" t="str">
            <v>个</v>
          </cell>
          <cell r="H2249">
            <v>1</v>
          </cell>
          <cell r="I2249" t="str">
            <v>其他专用变压器</v>
          </cell>
          <cell r="J2249">
            <v>21</v>
          </cell>
          <cell r="K2249" t="str">
            <v>1999-08-26</v>
          </cell>
          <cell r="L2249">
            <v>4900</v>
          </cell>
          <cell r="M2249">
            <v>1946.13</v>
          </cell>
          <cell r="N2249">
            <v>2953.87</v>
          </cell>
        </row>
        <row r="2250">
          <cell r="C2250" t="str">
            <v>46121202B040006</v>
          </cell>
          <cell r="D2250" t="str">
            <v>照明变压器装置</v>
          </cell>
          <cell r="E2250" t="str">
            <v>KSGEZ-4/0.66</v>
          </cell>
        </row>
        <row r="2250">
          <cell r="G2250" t="str">
            <v>个</v>
          </cell>
          <cell r="H2250">
            <v>1</v>
          </cell>
          <cell r="I2250" t="str">
            <v>其他专用变压器</v>
          </cell>
          <cell r="J2250">
            <v>21</v>
          </cell>
          <cell r="K2250" t="str">
            <v>1999-09-08</v>
          </cell>
          <cell r="L2250">
            <v>4900</v>
          </cell>
          <cell r="M2250">
            <v>1942.56</v>
          </cell>
          <cell r="N2250">
            <v>2957.44</v>
          </cell>
        </row>
        <row r="2251">
          <cell r="C2251" t="str">
            <v>46121202B040008</v>
          </cell>
          <cell r="D2251" t="str">
            <v>照明变压装置</v>
          </cell>
          <cell r="E2251" t="str">
            <v>KSGEZ-4/0.66</v>
          </cell>
        </row>
        <row r="2251">
          <cell r="G2251" t="str">
            <v>个</v>
          </cell>
          <cell r="H2251">
            <v>1</v>
          </cell>
          <cell r="I2251" t="str">
            <v>其他专用变压器</v>
          </cell>
          <cell r="J2251">
            <v>21</v>
          </cell>
          <cell r="K2251" t="str">
            <v>1999-09-09</v>
          </cell>
          <cell r="L2251">
            <v>4900</v>
          </cell>
          <cell r="M2251">
            <v>1942.56</v>
          </cell>
          <cell r="N2251">
            <v>2957.44</v>
          </cell>
        </row>
        <row r="2252">
          <cell r="C2252" t="str">
            <v>46121202B040007</v>
          </cell>
          <cell r="D2252" t="str">
            <v>照明变压装置</v>
          </cell>
          <cell r="E2252" t="str">
            <v>KSGEZ-4/0.66</v>
          </cell>
        </row>
        <row r="2252">
          <cell r="G2252" t="str">
            <v>个</v>
          </cell>
          <cell r="H2252">
            <v>1</v>
          </cell>
          <cell r="I2252" t="str">
            <v>其他专用变压器</v>
          </cell>
          <cell r="J2252">
            <v>21</v>
          </cell>
          <cell r="K2252" t="str">
            <v>1999-09-10</v>
          </cell>
          <cell r="L2252">
            <v>4900</v>
          </cell>
          <cell r="M2252">
            <v>1942.56</v>
          </cell>
          <cell r="N2252">
            <v>2957.44</v>
          </cell>
        </row>
        <row r="2253">
          <cell r="C2253" t="str">
            <v>46121202B040005</v>
          </cell>
          <cell r="D2253" t="str">
            <v>照明变压器装置</v>
          </cell>
          <cell r="E2253" t="str">
            <v>KSGEZ-4/0.66</v>
          </cell>
        </row>
        <row r="2253">
          <cell r="G2253" t="str">
            <v>个</v>
          </cell>
          <cell r="H2253">
            <v>1</v>
          </cell>
          <cell r="I2253" t="str">
            <v>其他专用变压器</v>
          </cell>
          <cell r="J2253">
            <v>21</v>
          </cell>
          <cell r="K2253" t="str">
            <v>1999-09-11</v>
          </cell>
          <cell r="L2253">
            <v>4900</v>
          </cell>
          <cell r="M2253">
            <v>1942.56</v>
          </cell>
          <cell r="N2253">
            <v>2957.44</v>
          </cell>
        </row>
        <row r="2254">
          <cell r="C2254" t="str">
            <v>46121202B040004</v>
          </cell>
          <cell r="D2254" t="str">
            <v>照明变压器装置</v>
          </cell>
          <cell r="E2254" t="str">
            <v>KSGEZ-4/0.66</v>
          </cell>
        </row>
        <row r="2254">
          <cell r="G2254" t="str">
            <v>个</v>
          </cell>
          <cell r="H2254">
            <v>1</v>
          </cell>
          <cell r="I2254" t="str">
            <v>其他专用变压器</v>
          </cell>
          <cell r="J2254">
            <v>21</v>
          </cell>
          <cell r="K2254" t="str">
            <v>1999-09-12</v>
          </cell>
          <cell r="L2254">
            <v>4900</v>
          </cell>
          <cell r="M2254">
            <v>1942.56</v>
          </cell>
          <cell r="N2254">
            <v>2957.44</v>
          </cell>
        </row>
        <row r="2255">
          <cell r="C2255" t="str">
            <v>46121202B050002</v>
          </cell>
          <cell r="D2255" t="str">
            <v>煤电钻变压器装置</v>
          </cell>
          <cell r="E2255" t="str">
            <v>KSGZ-4/1.14</v>
          </cell>
        </row>
        <row r="2255">
          <cell r="G2255" t="str">
            <v>个</v>
          </cell>
          <cell r="H2255">
            <v>1</v>
          </cell>
          <cell r="I2255" t="str">
            <v>其他专用变压器</v>
          </cell>
          <cell r="J2255">
            <v>21</v>
          </cell>
          <cell r="K2255" t="str">
            <v>1999-09-13</v>
          </cell>
          <cell r="L2255">
            <v>5500</v>
          </cell>
          <cell r="M2255">
            <v>2143.08</v>
          </cell>
          <cell r="N2255">
            <v>3356.92</v>
          </cell>
        </row>
        <row r="2256">
          <cell r="C2256" t="str">
            <v>46121202B040003</v>
          </cell>
          <cell r="D2256" t="str">
            <v>照明变压装置</v>
          </cell>
          <cell r="E2256" t="str">
            <v>KSGEZ-4/0.66</v>
          </cell>
        </row>
        <row r="2256">
          <cell r="G2256" t="str">
            <v>个</v>
          </cell>
          <cell r="H2256">
            <v>1</v>
          </cell>
          <cell r="I2256" t="str">
            <v>其他专用变压器</v>
          </cell>
          <cell r="J2256">
            <v>21</v>
          </cell>
          <cell r="K2256" t="str">
            <v>2002-01-02</v>
          </cell>
          <cell r="L2256">
            <v>4900</v>
          </cell>
          <cell r="M2256">
            <v>1279.94</v>
          </cell>
          <cell r="N2256">
            <v>3620.06</v>
          </cell>
        </row>
        <row r="2257">
          <cell r="C2257" t="str">
            <v>46121202B050007</v>
          </cell>
          <cell r="D2257" t="str">
            <v>煤岩电钻综合变压装置</v>
          </cell>
          <cell r="E2257" t="str">
            <v>KSGZZ-4/1140</v>
          </cell>
        </row>
        <row r="2257">
          <cell r="G2257" t="str">
            <v>个</v>
          </cell>
          <cell r="H2257">
            <v>1</v>
          </cell>
          <cell r="I2257" t="str">
            <v>其他专用变压器</v>
          </cell>
          <cell r="J2257">
            <v>10</v>
          </cell>
          <cell r="K2257" t="str">
            <v>2003-10-31</v>
          </cell>
          <cell r="L2257">
            <v>100</v>
          </cell>
          <cell r="M2257">
            <v>100</v>
          </cell>
          <cell r="N2257">
            <v>0</v>
          </cell>
        </row>
        <row r="2258">
          <cell r="C2258" t="str">
            <v>46121202B100019</v>
          </cell>
          <cell r="D2258" t="str">
            <v>隔爆型照明变压器装置</v>
          </cell>
          <cell r="E2258" t="str">
            <v>KSGZZ-4/1140</v>
          </cell>
        </row>
        <row r="2258">
          <cell r="G2258" t="str">
            <v>个</v>
          </cell>
          <cell r="H2258">
            <v>1</v>
          </cell>
          <cell r="I2258" t="str">
            <v>其他专用变压器</v>
          </cell>
          <cell r="J2258">
            <v>21</v>
          </cell>
          <cell r="K2258" t="str">
            <v>2002-01-02</v>
          </cell>
          <cell r="L2258">
            <v>5500</v>
          </cell>
          <cell r="M2258">
            <v>1468.56</v>
          </cell>
          <cell r="N2258">
            <v>4031.44</v>
          </cell>
        </row>
        <row r="2259">
          <cell r="C2259" t="str">
            <v>46121202B100018</v>
          </cell>
          <cell r="D2259" t="str">
            <v>隔爆型照明变压器装置</v>
          </cell>
          <cell r="E2259" t="str">
            <v>KSGZZ-4/1140</v>
          </cell>
        </row>
        <row r="2259">
          <cell r="G2259" t="str">
            <v>个</v>
          </cell>
          <cell r="H2259">
            <v>1</v>
          </cell>
          <cell r="I2259" t="str">
            <v>其他专用变压器</v>
          </cell>
          <cell r="J2259">
            <v>21</v>
          </cell>
          <cell r="K2259" t="str">
            <v>2002-01-02</v>
          </cell>
          <cell r="L2259">
            <v>5500</v>
          </cell>
          <cell r="M2259">
            <v>1468.56</v>
          </cell>
          <cell r="N2259">
            <v>4031.44</v>
          </cell>
        </row>
        <row r="2260">
          <cell r="C2260" t="str">
            <v>44817400B120001</v>
          </cell>
          <cell r="D2260" t="str">
            <v>酸性充电架</v>
          </cell>
          <cell r="E2260" t="str">
            <v>KTSD-102K</v>
          </cell>
        </row>
        <row r="2260">
          <cell r="G2260" t="str">
            <v>个</v>
          </cell>
          <cell r="H2260">
            <v>1</v>
          </cell>
          <cell r="I2260" t="str">
            <v>硅整流器</v>
          </cell>
          <cell r="J2260">
            <v>21</v>
          </cell>
          <cell r="K2260" t="str">
            <v>2002-01-02</v>
          </cell>
          <cell r="L2260">
            <v>7600</v>
          </cell>
          <cell r="M2260">
            <v>2576.88</v>
          </cell>
          <cell r="N2260">
            <v>5023.12</v>
          </cell>
        </row>
        <row r="2261">
          <cell r="C2261" t="str">
            <v>44817400B110004</v>
          </cell>
          <cell r="D2261" t="str">
            <v>充电架</v>
          </cell>
          <cell r="E2261" t="str">
            <v>KTSD-102</v>
          </cell>
        </row>
        <row r="2261">
          <cell r="G2261" t="str">
            <v>个</v>
          </cell>
          <cell r="H2261">
            <v>1</v>
          </cell>
          <cell r="I2261" t="str">
            <v>充电机</v>
          </cell>
          <cell r="J2261">
            <v>21</v>
          </cell>
          <cell r="K2261" t="str">
            <v>1999-08-28</v>
          </cell>
          <cell r="L2261">
            <v>4500</v>
          </cell>
          <cell r="M2261">
            <v>1943.65</v>
          </cell>
          <cell r="N2261">
            <v>2556.35</v>
          </cell>
        </row>
        <row r="2262">
          <cell r="C2262" t="str">
            <v>44817400B110005</v>
          </cell>
          <cell r="D2262" t="str">
            <v>充电架</v>
          </cell>
          <cell r="E2262" t="str">
            <v>KTSD-102</v>
          </cell>
        </row>
        <row r="2262">
          <cell r="G2262" t="str">
            <v>个</v>
          </cell>
          <cell r="H2262">
            <v>1</v>
          </cell>
          <cell r="I2262" t="str">
            <v>充电机</v>
          </cell>
          <cell r="J2262">
            <v>21</v>
          </cell>
          <cell r="K2262" t="str">
            <v>1999-08-29</v>
          </cell>
          <cell r="L2262">
            <v>4500</v>
          </cell>
          <cell r="M2262">
            <v>1943.65</v>
          </cell>
          <cell r="N2262">
            <v>2556.35</v>
          </cell>
        </row>
        <row r="2263">
          <cell r="C2263" t="str">
            <v>44817400B110003</v>
          </cell>
          <cell r="D2263" t="str">
            <v>充电架</v>
          </cell>
          <cell r="E2263" t="str">
            <v>KTSD-102</v>
          </cell>
        </row>
        <row r="2263">
          <cell r="G2263" t="str">
            <v>个</v>
          </cell>
          <cell r="H2263">
            <v>1</v>
          </cell>
          <cell r="I2263" t="str">
            <v>充电机</v>
          </cell>
          <cell r="J2263">
            <v>21</v>
          </cell>
          <cell r="K2263" t="str">
            <v>1999-09-02</v>
          </cell>
          <cell r="L2263">
            <v>4500</v>
          </cell>
          <cell r="M2263">
            <v>1940.5</v>
          </cell>
          <cell r="N2263">
            <v>2559.5</v>
          </cell>
        </row>
        <row r="2264">
          <cell r="C2264" t="str">
            <v>44817400B110006</v>
          </cell>
          <cell r="D2264" t="str">
            <v>充电架</v>
          </cell>
          <cell r="E2264" t="str">
            <v>KTSD-102</v>
          </cell>
        </row>
        <row r="2264">
          <cell r="G2264" t="str">
            <v>个</v>
          </cell>
          <cell r="H2264">
            <v>1</v>
          </cell>
          <cell r="I2264" t="str">
            <v>充电机</v>
          </cell>
          <cell r="J2264">
            <v>21</v>
          </cell>
          <cell r="K2264" t="str">
            <v>1999-09-03</v>
          </cell>
          <cell r="L2264">
            <v>4500</v>
          </cell>
          <cell r="M2264">
            <v>1940.5</v>
          </cell>
          <cell r="N2264">
            <v>2559.5</v>
          </cell>
        </row>
        <row r="2265">
          <cell r="C2265" t="str">
            <v>44817400B110007</v>
          </cell>
          <cell r="D2265" t="str">
            <v>充电架</v>
          </cell>
          <cell r="E2265" t="str">
            <v>KTSD-102</v>
          </cell>
        </row>
        <row r="2265">
          <cell r="G2265" t="str">
            <v>个</v>
          </cell>
          <cell r="H2265">
            <v>1</v>
          </cell>
          <cell r="I2265" t="str">
            <v>充电机</v>
          </cell>
          <cell r="J2265">
            <v>21</v>
          </cell>
          <cell r="K2265" t="str">
            <v>1999-09-04</v>
          </cell>
          <cell r="L2265">
            <v>4500</v>
          </cell>
          <cell r="M2265">
            <v>2052.68</v>
          </cell>
          <cell r="N2265">
            <v>2447.32</v>
          </cell>
        </row>
        <row r="2266">
          <cell r="C2266" t="str">
            <v>44817400B110012</v>
          </cell>
          <cell r="D2266" t="str">
            <v>酸性矿灯充电架</v>
          </cell>
          <cell r="E2266" t="str">
            <v>KTSD-102</v>
          </cell>
        </row>
        <row r="2266">
          <cell r="G2266" t="str">
            <v>个</v>
          </cell>
          <cell r="H2266">
            <v>1</v>
          </cell>
          <cell r="I2266" t="str">
            <v>充电机</v>
          </cell>
          <cell r="J2266">
            <v>21</v>
          </cell>
          <cell r="K2266" t="str">
            <v>1995-01-16</v>
          </cell>
          <cell r="L2266">
            <v>4500</v>
          </cell>
          <cell r="M2266">
            <v>4105.84</v>
          </cell>
          <cell r="N2266">
            <v>394.16</v>
          </cell>
        </row>
        <row r="2267">
          <cell r="C2267" t="str">
            <v>44817400B110013</v>
          </cell>
          <cell r="D2267" t="str">
            <v>酸性矿灯充电架</v>
          </cell>
          <cell r="E2267" t="str">
            <v>KTSD-102</v>
          </cell>
        </row>
        <row r="2267">
          <cell r="G2267" t="str">
            <v>个</v>
          </cell>
          <cell r="H2267">
            <v>1</v>
          </cell>
          <cell r="I2267" t="str">
            <v>充电机</v>
          </cell>
          <cell r="J2267">
            <v>21</v>
          </cell>
          <cell r="K2267" t="str">
            <v>1995-01-18</v>
          </cell>
          <cell r="L2267">
            <v>4500</v>
          </cell>
          <cell r="M2267">
            <v>4105.84</v>
          </cell>
          <cell r="N2267">
            <v>394.16</v>
          </cell>
        </row>
        <row r="2268">
          <cell r="C2268" t="str">
            <v>44817400B110014</v>
          </cell>
          <cell r="D2268" t="str">
            <v>酸性矿灯充电架</v>
          </cell>
          <cell r="E2268" t="str">
            <v>KTSD-102</v>
          </cell>
        </row>
        <row r="2268">
          <cell r="G2268" t="str">
            <v>个</v>
          </cell>
          <cell r="H2268">
            <v>1</v>
          </cell>
          <cell r="I2268" t="str">
            <v>充电机</v>
          </cell>
          <cell r="J2268">
            <v>21</v>
          </cell>
          <cell r="K2268" t="str">
            <v>1995-01-20</v>
          </cell>
          <cell r="L2268">
            <v>4500</v>
          </cell>
          <cell r="M2268">
            <v>4105.84</v>
          </cell>
          <cell r="N2268">
            <v>394.16</v>
          </cell>
        </row>
        <row r="2269">
          <cell r="C2269" t="str">
            <v>44817400B110015</v>
          </cell>
          <cell r="D2269" t="str">
            <v>酸性矿灯充电架</v>
          </cell>
          <cell r="E2269" t="str">
            <v>KTSD-102</v>
          </cell>
        </row>
        <row r="2269">
          <cell r="G2269" t="str">
            <v>个</v>
          </cell>
          <cell r="H2269">
            <v>1</v>
          </cell>
          <cell r="I2269" t="str">
            <v>充电机</v>
          </cell>
          <cell r="J2269">
            <v>21</v>
          </cell>
          <cell r="K2269" t="str">
            <v>1995-01-22</v>
          </cell>
          <cell r="L2269">
            <v>4500</v>
          </cell>
          <cell r="M2269">
            <v>4105.84</v>
          </cell>
          <cell r="N2269">
            <v>394.16</v>
          </cell>
        </row>
        <row r="2270">
          <cell r="C2270" t="str">
            <v>44817400B110016</v>
          </cell>
          <cell r="D2270" t="str">
            <v>酸性矿灯充电架</v>
          </cell>
          <cell r="E2270" t="str">
            <v>KTSD-102</v>
          </cell>
        </row>
        <row r="2270">
          <cell r="G2270" t="str">
            <v>个</v>
          </cell>
          <cell r="H2270">
            <v>1</v>
          </cell>
          <cell r="I2270" t="str">
            <v>充电机</v>
          </cell>
          <cell r="J2270">
            <v>21</v>
          </cell>
          <cell r="K2270" t="str">
            <v>1995-01-24</v>
          </cell>
          <cell r="L2270">
            <v>4500</v>
          </cell>
          <cell r="M2270">
            <v>4105.84</v>
          </cell>
          <cell r="N2270">
            <v>394.16</v>
          </cell>
        </row>
        <row r="2271">
          <cell r="C2271" t="str">
            <v>44817400B110017</v>
          </cell>
          <cell r="D2271" t="str">
            <v>酸性矿灯充电架</v>
          </cell>
          <cell r="E2271" t="str">
            <v>KTSD-102</v>
          </cell>
        </row>
        <row r="2271">
          <cell r="G2271" t="str">
            <v>个</v>
          </cell>
          <cell r="H2271">
            <v>1</v>
          </cell>
          <cell r="I2271" t="str">
            <v>充电机</v>
          </cell>
          <cell r="J2271">
            <v>21</v>
          </cell>
          <cell r="K2271" t="str">
            <v>1995-01-26</v>
          </cell>
          <cell r="L2271">
            <v>4500</v>
          </cell>
          <cell r="M2271">
            <v>4105.84</v>
          </cell>
          <cell r="N2271">
            <v>394.16</v>
          </cell>
        </row>
        <row r="2272">
          <cell r="C2272" t="str">
            <v>44817400B130004</v>
          </cell>
          <cell r="D2272" t="str">
            <v>充电架</v>
          </cell>
          <cell r="E2272" t="str">
            <v>KTSD-60</v>
          </cell>
        </row>
        <row r="2272">
          <cell r="G2272" t="str">
            <v>个</v>
          </cell>
          <cell r="H2272">
            <v>1</v>
          </cell>
          <cell r="I2272" t="str">
            <v>充电机</v>
          </cell>
          <cell r="J2272">
            <v>21</v>
          </cell>
          <cell r="K2272" t="str">
            <v>2002-01-02</v>
          </cell>
          <cell r="L2272">
            <v>7200</v>
          </cell>
          <cell r="M2272">
            <v>2015.94</v>
          </cell>
          <cell r="N2272">
            <v>5184.06</v>
          </cell>
        </row>
        <row r="2273">
          <cell r="C2273" t="str">
            <v>44817400B130003</v>
          </cell>
          <cell r="D2273" t="str">
            <v>充电架</v>
          </cell>
          <cell r="E2273" t="str">
            <v>KTSD-60</v>
          </cell>
        </row>
        <row r="2273">
          <cell r="G2273" t="str">
            <v>个</v>
          </cell>
          <cell r="H2273">
            <v>1</v>
          </cell>
          <cell r="I2273" t="str">
            <v>充电机</v>
          </cell>
          <cell r="J2273">
            <v>21</v>
          </cell>
          <cell r="K2273" t="str">
            <v>2002-01-02</v>
          </cell>
          <cell r="L2273">
            <v>7200</v>
          </cell>
          <cell r="M2273">
            <v>2015.94</v>
          </cell>
          <cell r="N2273">
            <v>5184.06</v>
          </cell>
        </row>
        <row r="2274">
          <cell r="C2274" t="str">
            <v>44817400B040009</v>
          </cell>
          <cell r="D2274" t="str">
            <v>充电架</v>
          </cell>
          <cell r="E2274" t="str">
            <v>KTSB-102</v>
          </cell>
        </row>
        <row r="2274">
          <cell r="G2274" t="str">
            <v>个</v>
          </cell>
          <cell r="H2274">
            <v>1</v>
          </cell>
          <cell r="I2274" t="str">
            <v>充电机</v>
          </cell>
          <cell r="J2274">
            <v>21</v>
          </cell>
          <cell r="K2274" t="str">
            <v>1991-01-03</v>
          </cell>
          <cell r="L2274">
            <v>4500</v>
          </cell>
          <cell r="M2274">
            <v>4101.28</v>
          </cell>
          <cell r="N2274">
            <v>398.72</v>
          </cell>
        </row>
        <row r="2275">
          <cell r="C2275" t="str">
            <v>44817400B040010</v>
          </cell>
          <cell r="D2275" t="str">
            <v>充电架</v>
          </cell>
          <cell r="E2275" t="str">
            <v>KTSB-102</v>
          </cell>
        </row>
        <row r="2275">
          <cell r="G2275" t="str">
            <v>个</v>
          </cell>
          <cell r="H2275">
            <v>1</v>
          </cell>
          <cell r="I2275" t="str">
            <v>充电机</v>
          </cell>
          <cell r="J2275">
            <v>21</v>
          </cell>
          <cell r="K2275" t="str">
            <v>1991-01-05</v>
          </cell>
          <cell r="L2275">
            <v>4500</v>
          </cell>
          <cell r="M2275">
            <v>4132.53</v>
          </cell>
          <cell r="N2275">
            <v>367.47</v>
          </cell>
        </row>
        <row r="2276">
          <cell r="C2276" t="str">
            <v>44817400B040011</v>
          </cell>
          <cell r="D2276" t="str">
            <v>充电架</v>
          </cell>
          <cell r="E2276" t="str">
            <v>KTSB-102</v>
          </cell>
        </row>
        <row r="2276">
          <cell r="G2276" t="str">
            <v>个</v>
          </cell>
          <cell r="H2276">
            <v>1</v>
          </cell>
          <cell r="I2276" t="str">
            <v>充电机</v>
          </cell>
          <cell r="J2276">
            <v>21</v>
          </cell>
          <cell r="K2276" t="str">
            <v>1993-12-11</v>
          </cell>
          <cell r="L2276">
            <v>4500</v>
          </cell>
          <cell r="M2276">
            <v>3434.28</v>
          </cell>
          <cell r="N2276">
            <v>1065.72</v>
          </cell>
        </row>
        <row r="2277">
          <cell r="C2277" t="str">
            <v>44817400B040012</v>
          </cell>
          <cell r="D2277" t="str">
            <v>充电架</v>
          </cell>
          <cell r="E2277" t="str">
            <v>KTSB-102</v>
          </cell>
        </row>
        <row r="2277">
          <cell r="G2277" t="str">
            <v>个</v>
          </cell>
          <cell r="H2277">
            <v>1</v>
          </cell>
          <cell r="I2277" t="str">
            <v>充电机</v>
          </cell>
          <cell r="J2277">
            <v>21</v>
          </cell>
          <cell r="K2277" t="str">
            <v>1993-12-14</v>
          </cell>
          <cell r="L2277">
            <v>4500</v>
          </cell>
          <cell r="M2277">
            <v>3434.28</v>
          </cell>
          <cell r="N2277">
            <v>1065.72</v>
          </cell>
        </row>
        <row r="2278">
          <cell r="C2278" t="str">
            <v>44817400B010002</v>
          </cell>
          <cell r="D2278" t="str">
            <v>充电机</v>
          </cell>
          <cell r="E2278" t="str">
            <v>CT-2</v>
          </cell>
        </row>
        <row r="2278">
          <cell r="G2278" t="str">
            <v>个</v>
          </cell>
          <cell r="H2278">
            <v>1</v>
          </cell>
          <cell r="I2278" t="str">
            <v>充电机</v>
          </cell>
          <cell r="J2278">
            <v>21</v>
          </cell>
          <cell r="K2278" t="str">
            <v>2002-01-02</v>
          </cell>
          <cell r="L2278">
            <v>6100</v>
          </cell>
          <cell r="M2278">
            <v>2081.42</v>
          </cell>
          <cell r="N2278">
            <v>4018.58</v>
          </cell>
        </row>
        <row r="2279">
          <cell r="C2279" t="str">
            <v>44817400B020003</v>
          </cell>
          <cell r="D2279" t="str">
            <v>充电机</v>
          </cell>
          <cell r="E2279" t="str">
            <v>GWZCA-140/71</v>
          </cell>
        </row>
        <row r="2279">
          <cell r="G2279" t="str">
            <v>个</v>
          </cell>
          <cell r="H2279">
            <v>1</v>
          </cell>
          <cell r="I2279" t="str">
            <v>充电机</v>
          </cell>
          <cell r="J2279">
            <v>21</v>
          </cell>
          <cell r="K2279" t="str">
            <v>2002-01-02</v>
          </cell>
          <cell r="L2279">
            <v>15000</v>
          </cell>
          <cell r="M2279">
            <v>5118.48</v>
          </cell>
          <cell r="N2279">
            <v>9881.52</v>
          </cell>
        </row>
        <row r="2280">
          <cell r="C2280" t="str">
            <v>46211606B250005</v>
          </cell>
          <cell r="D2280" t="str">
            <v>真空馈电开关</v>
          </cell>
          <cell r="E2280" t="str">
            <v>BKD3-200Z/660 1140V</v>
          </cell>
        </row>
        <row r="2280">
          <cell r="G2280" t="str">
            <v>个</v>
          </cell>
          <cell r="H2280">
            <v>1</v>
          </cell>
          <cell r="I2280" t="str">
            <v>开关电器设备</v>
          </cell>
          <cell r="J2280">
            <v>10</v>
          </cell>
          <cell r="K2280" t="str">
            <v>2003-04-30</v>
          </cell>
          <cell r="L2280">
            <v>19500</v>
          </cell>
          <cell r="M2280">
            <v>7547.38</v>
          </cell>
          <cell r="N2280">
            <v>11952.62</v>
          </cell>
        </row>
        <row r="2281">
          <cell r="C2281" t="str">
            <v>46211604A050001</v>
          </cell>
          <cell r="D2281" t="str">
            <v>开关</v>
          </cell>
          <cell r="E2281" t="str">
            <v>KE3002</v>
          </cell>
        </row>
        <row r="2281">
          <cell r="G2281" t="str">
            <v>个</v>
          </cell>
          <cell r="H2281">
            <v>1</v>
          </cell>
          <cell r="I2281" t="str">
            <v>开关电器设备</v>
          </cell>
          <cell r="J2281">
            <v>21</v>
          </cell>
          <cell r="K2281" t="str">
            <v>2002-01-02</v>
          </cell>
          <cell r="L2281">
            <v>11100</v>
          </cell>
          <cell r="M2281">
            <v>1974.84</v>
          </cell>
          <cell r="N2281">
            <v>9125.16</v>
          </cell>
        </row>
        <row r="2282">
          <cell r="C2282" t="str">
            <v>46121206B080013</v>
          </cell>
          <cell r="D2282" t="str">
            <v>隔爆真空馈电开关</v>
          </cell>
        </row>
        <row r="2282">
          <cell r="G2282" t="str">
            <v>个</v>
          </cell>
          <cell r="H2282">
            <v>1</v>
          </cell>
          <cell r="I2282" t="str">
            <v>开关电器设备</v>
          </cell>
          <cell r="J2282">
            <v>21</v>
          </cell>
          <cell r="K2282" t="str">
            <v>2002-01-04</v>
          </cell>
          <cell r="L2282">
            <v>17000</v>
          </cell>
          <cell r="M2282">
            <v>4551.28</v>
          </cell>
          <cell r="N2282">
            <v>12448.72</v>
          </cell>
        </row>
        <row r="2283">
          <cell r="C2283" t="str">
            <v>44211606B060001</v>
          </cell>
          <cell r="D2283" t="str">
            <v>开关</v>
          </cell>
          <cell r="E2283" t="str">
            <v>BGD-80ED</v>
          </cell>
        </row>
        <row r="2283">
          <cell r="G2283" t="str">
            <v>个</v>
          </cell>
          <cell r="H2283">
            <v>1</v>
          </cell>
          <cell r="I2283" t="str">
            <v>开关电器设备</v>
          </cell>
          <cell r="J2283">
            <v>21</v>
          </cell>
          <cell r="K2283" t="str">
            <v>2003-02-27</v>
          </cell>
          <cell r="L2283">
            <v>3600</v>
          </cell>
          <cell r="M2283">
            <v>754.98</v>
          </cell>
          <cell r="N2283">
            <v>2845.02</v>
          </cell>
        </row>
        <row r="2284">
          <cell r="C2284" t="str">
            <v>44211606B060002</v>
          </cell>
          <cell r="D2284" t="str">
            <v>开关</v>
          </cell>
          <cell r="E2284" t="str">
            <v>BGD-80ED</v>
          </cell>
        </row>
        <row r="2284">
          <cell r="G2284" t="str">
            <v>个</v>
          </cell>
          <cell r="H2284">
            <v>1</v>
          </cell>
          <cell r="I2284" t="str">
            <v>开关电器设备</v>
          </cell>
          <cell r="J2284">
            <v>21</v>
          </cell>
          <cell r="K2284" t="str">
            <v>2003-02-27</v>
          </cell>
          <cell r="L2284">
            <v>3600</v>
          </cell>
          <cell r="M2284">
            <v>754.98</v>
          </cell>
          <cell r="N2284">
            <v>2845.02</v>
          </cell>
        </row>
        <row r="2285">
          <cell r="C2285" t="str">
            <v>44211606B060003</v>
          </cell>
          <cell r="D2285" t="str">
            <v>开关</v>
          </cell>
          <cell r="E2285" t="str">
            <v>BGD-80ED</v>
          </cell>
        </row>
        <row r="2285">
          <cell r="G2285" t="str">
            <v>个</v>
          </cell>
          <cell r="H2285">
            <v>1</v>
          </cell>
          <cell r="I2285" t="str">
            <v>开关电器设备</v>
          </cell>
          <cell r="J2285">
            <v>21</v>
          </cell>
          <cell r="K2285" t="str">
            <v>2003-02-27</v>
          </cell>
          <cell r="L2285">
            <v>3600</v>
          </cell>
          <cell r="M2285">
            <v>754.98</v>
          </cell>
          <cell r="N2285">
            <v>2845.02</v>
          </cell>
        </row>
        <row r="2286">
          <cell r="C2286" t="str">
            <v>44211606B060004</v>
          </cell>
          <cell r="D2286" t="str">
            <v>开关</v>
          </cell>
          <cell r="E2286" t="str">
            <v>BGD-80ED</v>
          </cell>
        </row>
        <row r="2286">
          <cell r="G2286" t="str">
            <v>个</v>
          </cell>
          <cell r="H2286">
            <v>1</v>
          </cell>
          <cell r="I2286" t="str">
            <v>开关电器设备</v>
          </cell>
          <cell r="J2286">
            <v>21</v>
          </cell>
          <cell r="K2286" t="str">
            <v>2003-02-27</v>
          </cell>
          <cell r="L2286">
            <v>3600</v>
          </cell>
          <cell r="M2286">
            <v>754.98</v>
          </cell>
          <cell r="N2286">
            <v>2845.02</v>
          </cell>
        </row>
        <row r="2287">
          <cell r="C2287" t="str">
            <v>44211606B060005</v>
          </cell>
          <cell r="D2287" t="str">
            <v>开关</v>
          </cell>
          <cell r="E2287" t="str">
            <v>BGD-80ED</v>
          </cell>
        </row>
        <row r="2287">
          <cell r="G2287" t="str">
            <v>个</v>
          </cell>
          <cell r="H2287">
            <v>1</v>
          </cell>
          <cell r="I2287" t="str">
            <v>开关电器设备</v>
          </cell>
          <cell r="J2287">
            <v>21</v>
          </cell>
          <cell r="K2287" t="str">
            <v>2003-02-27</v>
          </cell>
          <cell r="L2287">
            <v>3600</v>
          </cell>
          <cell r="M2287">
            <v>754.98</v>
          </cell>
          <cell r="N2287">
            <v>2845.02</v>
          </cell>
        </row>
        <row r="2288">
          <cell r="C2288" t="str">
            <v>44211606B060006</v>
          </cell>
          <cell r="D2288" t="str">
            <v>开关</v>
          </cell>
          <cell r="E2288" t="str">
            <v>BGD-80ED</v>
          </cell>
        </row>
        <row r="2288">
          <cell r="G2288" t="str">
            <v>个</v>
          </cell>
          <cell r="H2288">
            <v>1</v>
          </cell>
          <cell r="I2288" t="str">
            <v>开关电器设备</v>
          </cell>
          <cell r="J2288">
            <v>21</v>
          </cell>
          <cell r="K2288" t="str">
            <v>2003-02-27</v>
          </cell>
          <cell r="L2288">
            <v>3600</v>
          </cell>
          <cell r="M2288">
            <v>754.98</v>
          </cell>
          <cell r="N2288">
            <v>2845.02</v>
          </cell>
        </row>
        <row r="2289">
          <cell r="C2289" t="str">
            <v>44211606B060007</v>
          </cell>
          <cell r="D2289" t="str">
            <v>开关</v>
          </cell>
          <cell r="E2289" t="str">
            <v>BGD-80ED</v>
          </cell>
        </row>
        <row r="2289">
          <cell r="G2289" t="str">
            <v>个</v>
          </cell>
          <cell r="H2289">
            <v>1</v>
          </cell>
          <cell r="I2289" t="str">
            <v>开关电器设备</v>
          </cell>
          <cell r="J2289">
            <v>21</v>
          </cell>
          <cell r="K2289" t="str">
            <v>2003-02-27</v>
          </cell>
          <cell r="L2289">
            <v>3600</v>
          </cell>
          <cell r="M2289">
            <v>754.98</v>
          </cell>
          <cell r="N2289">
            <v>2845.02</v>
          </cell>
        </row>
        <row r="2290">
          <cell r="C2290" t="str">
            <v>46211606B190068</v>
          </cell>
          <cell r="D2290" t="str">
            <v>馈电开关</v>
          </cell>
          <cell r="E2290" t="str">
            <v>DW80-350</v>
          </cell>
        </row>
        <row r="2290">
          <cell r="G2290" t="str">
            <v>个</v>
          </cell>
          <cell r="H2290">
            <v>1</v>
          </cell>
          <cell r="I2290" t="str">
            <v>开关电器设备</v>
          </cell>
          <cell r="J2290">
            <v>21</v>
          </cell>
          <cell r="K2290" t="str">
            <v>2003-02-27</v>
          </cell>
          <cell r="L2290">
            <v>2300</v>
          </cell>
          <cell r="M2290">
            <v>482.08</v>
          </cell>
          <cell r="N2290">
            <v>1817.92</v>
          </cell>
        </row>
        <row r="2291">
          <cell r="C2291" t="str">
            <v>46211606B190057</v>
          </cell>
          <cell r="D2291" t="str">
            <v>空气开关</v>
          </cell>
          <cell r="E2291" t="str">
            <v>DW80-350</v>
          </cell>
        </row>
        <row r="2291">
          <cell r="G2291" t="str">
            <v>个</v>
          </cell>
          <cell r="H2291">
            <v>1</v>
          </cell>
          <cell r="I2291" t="str">
            <v>开关电器设备</v>
          </cell>
          <cell r="J2291">
            <v>10</v>
          </cell>
          <cell r="K2291" t="str">
            <v>2003-03-27</v>
          </cell>
          <cell r="L2291">
            <v>2300</v>
          </cell>
          <cell r="M2291">
            <v>901.34</v>
          </cell>
          <cell r="N2291">
            <v>1398.66</v>
          </cell>
        </row>
        <row r="2292">
          <cell r="C2292" t="str">
            <v>46211606B190058</v>
          </cell>
          <cell r="D2292" t="str">
            <v>空气开关</v>
          </cell>
          <cell r="E2292" t="str">
            <v>DW80-350</v>
          </cell>
        </row>
        <row r="2292">
          <cell r="G2292" t="str">
            <v>个</v>
          </cell>
          <cell r="H2292">
            <v>1</v>
          </cell>
          <cell r="I2292" t="str">
            <v>开关电器设备</v>
          </cell>
          <cell r="J2292">
            <v>10</v>
          </cell>
          <cell r="K2292" t="str">
            <v>2003-03-27</v>
          </cell>
          <cell r="L2292">
            <v>2300</v>
          </cell>
          <cell r="M2292">
            <v>901.34</v>
          </cell>
          <cell r="N2292">
            <v>1398.66</v>
          </cell>
        </row>
        <row r="2293">
          <cell r="C2293" t="str">
            <v>46211606B190028</v>
          </cell>
          <cell r="D2293" t="str">
            <v>馈电开关</v>
          </cell>
          <cell r="E2293" t="str">
            <v>DW80-350</v>
          </cell>
        </row>
        <row r="2293">
          <cell r="G2293" t="str">
            <v>个</v>
          </cell>
          <cell r="H2293">
            <v>1</v>
          </cell>
          <cell r="I2293" t="str">
            <v>开关电器设备</v>
          </cell>
          <cell r="J2293">
            <v>10</v>
          </cell>
          <cell r="K2293" t="str">
            <v>2003-03-27</v>
          </cell>
          <cell r="L2293">
            <v>2300</v>
          </cell>
          <cell r="M2293">
            <v>901.34</v>
          </cell>
          <cell r="N2293">
            <v>1398.66</v>
          </cell>
        </row>
        <row r="2294">
          <cell r="C2294" t="str">
            <v>46211606B190029</v>
          </cell>
          <cell r="D2294" t="str">
            <v>馈电开关</v>
          </cell>
          <cell r="E2294" t="str">
            <v>DW80-350</v>
          </cell>
        </row>
        <row r="2294">
          <cell r="G2294" t="str">
            <v>个</v>
          </cell>
          <cell r="H2294">
            <v>1</v>
          </cell>
          <cell r="I2294" t="str">
            <v>开关电器设备</v>
          </cell>
          <cell r="J2294">
            <v>10</v>
          </cell>
          <cell r="K2294" t="str">
            <v>2003-03-27</v>
          </cell>
          <cell r="L2294">
            <v>2300</v>
          </cell>
          <cell r="M2294">
            <v>901.34</v>
          </cell>
          <cell r="N2294">
            <v>1398.66</v>
          </cell>
        </row>
        <row r="2295">
          <cell r="C2295" t="str">
            <v>46121206B080014</v>
          </cell>
          <cell r="D2295" t="str">
            <v>空气开关</v>
          </cell>
          <cell r="E2295" t="str">
            <v>DW80-200</v>
          </cell>
        </row>
        <row r="2295">
          <cell r="G2295" t="str">
            <v>个</v>
          </cell>
          <cell r="H2295">
            <v>1</v>
          </cell>
          <cell r="I2295" t="str">
            <v>开关电器设备</v>
          </cell>
          <cell r="J2295">
            <v>10</v>
          </cell>
          <cell r="K2295" t="str">
            <v>2003-03-27</v>
          </cell>
          <cell r="L2295">
            <v>2200</v>
          </cell>
          <cell r="M2295">
            <v>862.06</v>
          </cell>
          <cell r="N2295">
            <v>1337.94</v>
          </cell>
        </row>
        <row r="2296">
          <cell r="C2296" t="str">
            <v>46211606B270001</v>
          </cell>
          <cell r="D2296" t="str">
            <v>馈电开关</v>
          </cell>
          <cell r="E2296" t="str">
            <v>BKD20-400Z</v>
          </cell>
        </row>
        <row r="2296">
          <cell r="G2296" t="str">
            <v>个</v>
          </cell>
          <cell r="H2296">
            <v>1</v>
          </cell>
          <cell r="I2296" t="str">
            <v>开关电器设备</v>
          </cell>
          <cell r="J2296">
            <v>10</v>
          </cell>
          <cell r="K2296" t="str">
            <v>2003-10-30</v>
          </cell>
          <cell r="L2296">
            <v>9500</v>
          </cell>
          <cell r="M2296">
            <v>3341.18</v>
          </cell>
          <cell r="N2296">
            <v>6158.82</v>
          </cell>
        </row>
        <row r="2297">
          <cell r="C2297" t="str">
            <v>46211606B270002</v>
          </cell>
          <cell r="D2297" t="str">
            <v>馈电开关</v>
          </cell>
          <cell r="E2297" t="str">
            <v>BKD20-400Z</v>
          </cell>
        </row>
        <row r="2297">
          <cell r="G2297" t="str">
            <v>个</v>
          </cell>
          <cell r="H2297">
            <v>1</v>
          </cell>
          <cell r="I2297" t="str">
            <v>开关电器设备</v>
          </cell>
          <cell r="J2297">
            <v>10</v>
          </cell>
          <cell r="K2297" t="str">
            <v>2003-10-30</v>
          </cell>
          <cell r="L2297">
            <v>9500</v>
          </cell>
          <cell r="M2297">
            <v>3341.18</v>
          </cell>
          <cell r="N2297">
            <v>6158.82</v>
          </cell>
        </row>
        <row r="2298">
          <cell r="C2298" t="str">
            <v>46211605B090008</v>
          </cell>
          <cell r="D2298" t="str">
            <v>矿用隔爆型智能真空馈电开关</v>
          </cell>
          <cell r="E2298" t="str">
            <v>630Z/1140（660）</v>
          </cell>
        </row>
        <row r="2298">
          <cell r="G2298" t="str">
            <v>个</v>
          </cell>
          <cell r="H2298">
            <v>1</v>
          </cell>
          <cell r="I2298" t="str">
            <v>开关电器设备</v>
          </cell>
          <cell r="J2298">
            <v>10</v>
          </cell>
          <cell r="K2298" t="str">
            <v>2003-10-30</v>
          </cell>
          <cell r="L2298">
            <v>38000</v>
          </cell>
          <cell r="M2298">
            <v>13364.3</v>
          </cell>
          <cell r="N2298">
            <v>24635.7</v>
          </cell>
        </row>
        <row r="2299">
          <cell r="C2299" t="str">
            <v>46211606B350004</v>
          </cell>
          <cell r="D2299" t="str">
            <v>真空馈电开关</v>
          </cell>
          <cell r="E2299" t="str">
            <v>BKD3-400/1140</v>
          </cell>
        </row>
        <row r="2299">
          <cell r="G2299" t="str">
            <v>个</v>
          </cell>
          <cell r="H2299">
            <v>1</v>
          </cell>
          <cell r="I2299" t="str">
            <v>开关电器设备</v>
          </cell>
          <cell r="J2299">
            <v>10</v>
          </cell>
          <cell r="K2299" t="str">
            <v>2003-10-30</v>
          </cell>
          <cell r="L2299">
            <v>26200</v>
          </cell>
          <cell r="M2299">
            <v>9214.3</v>
          </cell>
          <cell r="N2299">
            <v>16985.7</v>
          </cell>
        </row>
        <row r="2300">
          <cell r="C2300" t="str">
            <v>46211606B350005</v>
          </cell>
          <cell r="D2300" t="str">
            <v>真空馈电开关</v>
          </cell>
          <cell r="E2300" t="str">
            <v>BKD3-400/1140</v>
          </cell>
        </row>
        <row r="2300">
          <cell r="G2300" t="str">
            <v>个</v>
          </cell>
          <cell r="H2300">
            <v>1</v>
          </cell>
          <cell r="I2300" t="str">
            <v>开关电器设备</v>
          </cell>
          <cell r="J2300">
            <v>10</v>
          </cell>
          <cell r="K2300" t="str">
            <v>2003-10-30</v>
          </cell>
          <cell r="L2300">
            <v>26200</v>
          </cell>
          <cell r="M2300">
            <v>9214.3</v>
          </cell>
          <cell r="N2300">
            <v>16985.7</v>
          </cell>
        </row>
        <row r="2301">
          <cell r="C2301" t="str">
            <v>46211606B190004</v>
          </cell>
          <cell r="D2301" t="str">
            <v>馈电开关</v>
          </cell>
          <cell r="E2301" t="str">
            <v>DW80-350/660</v>
          </cell>
        </row>
        <row r="2301">
          <cell r="G2301" t="str">
            <v>个</v>
          </cell>
          <cell r="H2301">
            <v>1</v>
          </cell>
          <cell r="I2301" t="str">
            <v>开关电器设备</v>
          </cell>
          <cell r="J2301">
            <v>10</v>
          </cell>
          <cell r="K2301" t="str">
            <v>2003-10-31</v>
          </cell>
          <cell r="L2301">
            <v>2300</v>
          </cell>
          <cell r="M2301">
            <v>808.82</v>
          </cell>
          <cell r="N2301">
            <v>1491.18</v>
          </cell>
        </row>
        <row r="2302">
          <cell r="C2302" t="str">
            <v>46211606B190006</v>
          </cell>
          <cell r="D2302" t="str">
            <v>馈电开关</v>
          </cell>
          <cell r="E2302" t="str">
            <v>DW80-350/660</v>
          </cell>
        </row>
        <row r="2302">
          <cell r="G2302" t="str">
            <v>个</v>
          </cell>
          <cell r="H2302">
            <v>1</v>
          </cell>
          <cell r="I2302" t="str">
            <v>开关电器设备</v>
          </cell>
          <cell r="J2302">
            <v>10</v>
          </cell>
          <cell r="K2302" t="str">
            <v>2003-10-31</v>
          </cell>
          <cell r="L2302">
            <v>2300</v>
          </cell>
          <cell r="M2302">
            <v>808.82</v>
          </cell>
          <cell r="N2302">
            <v>1491.18</v>
          </cell>
        </row>
        <row r="2303">
          <cell r="C2303" t="str">
            <v>46211606B190008</v>
          </cell>
          <cell r="D2303" t="str">
            <v>馈电开关</v>
          </cell>
          <cell r="E2303" t="str">
            <v>DW80-350/660</v>
          </cell>
        </row>
        <row r="2303">
          <cell r="G2303" t="str">
            <v>个</v>
          </cell>
          <cell r="H2303">
            <v>1</v>
          </cell>
          <cell r="I2303" t="str">
            <v>开关电器设备</v>
          </cell>
          <cell r="J2303">
            <v>10</v>
          </cell>
          <cell r="K2303" t="str">
            <v>2003-10-31</v>
          </cell>
          <cell r="L2303">
            <v>2300</v>
          </cell>
          <cell r="M2303">
            <v>808.82</v>
          </cell>
          <cell r="N2303">
            <v>1491.18</v>
          </cell>
        </row>
        <row r="2304">
          <cell r="C2304" t="str">
            <v>46211606B190022</v>
          </cell>
          <cell r="D2304" t="str">
            <v>馈电开关</v>
          </cell>
          <cell r="E2304" t="str">
            <v>DW80-350/660</v>
          </cell>
        </row>
        <row r="2304">
          <cell r="G2304" t="str">
            <v>个</v>
          </cell>
          <cell r="H2304">
            <v>1</v>
          </cell>
          <cell r="I2304" t="str">
            <v>开关电器设备</v>
          </cell>
          <cell r="J2304">
            <v>10</v>
          </cell>
          <cell r="K2304" t="str">
            <v>2003-10-31</v>
          </cell>
          <cell r="L2304">
            <v>2300</v>
          </cell>
          <cell r="M2304">
            <v>808.82</v>
          </cell>
          <cell r="N2304">
            <v>1491.18</v>
          </cell>
        </row>
        <row r="2305">
          <cell r="C2305" t="str">
            <v>46211606B190023</v>
          </cell>
          <cell r="D2305" t="str">
            <v>馈电开关</v>
          </cell>
          <cell r="E2305" t="str">
            <v>DW80-350/660</v>
          </cell>
        </row>
        <row r="2305">
          <cell r="G2305" t="str">
            <v>个</v>
          </cell>
          <cell r="H2305">
            <v>1</v>
          </cell>
          <cell r="I2305" t="str">
            <v>开关电器设备</v>
          </cell>
          <cell r="J2305">
            <v>10</v>
          </cell>
          <cell r="K2305" t="str">
            <v>2003-10-31</v>
          </cell>
          <cell r="L2305">
            <v>2300</v>
          </cell>
          <cell r="M2305">
            <v>808.82</v>
          </cell>
          <cell r="N2305">
            <v>1491.18</v>
          </cell>
        </row>
        <row r="2306">
          <cell r="C2306" t="str">
            <v>46211606B080117</v>
          </cell>
          <cell r="D2306" t="str">
            <v>馈电开关</v>
          </cell>
          <cell r="E2306" t="str">
            <v>DW80-200/660</v>
          </cell>
        </row>
        <row r="2306">
          <cell r="G2306" t="str">
            <v>个</v>
          </cell>
          <cell r="H2306">
            <v>1</v>
          </cell>
          <cell r="I2306" t="str">
            <v>开关电器设备</v>
          </cell>
          <cell r="J2306">
            <v>10</v>
          </cell>
          <cell r="K2306" t="str">
            <v>2003-10-31</v>
          </cell>
          <cell r="L2306">
            <v>2200</v>
          </cell>
          <cell r="M2306">
            <v>773.8</v>
          </cell>
          <cell r="N2306">
            <v>1426.2</v>
          </cell>
        </row>
        <row r="2307">
          <cell r="C2307" t="str">
            <v>46211606B080118</v>
          </cell>
          <cell r="D2307" t="str">
            <v>馈电开关</v>
          </cell>
          <cell r="E2307" t="str">
            <v>DW80-200/660</v>
          </cell>
        </row>
        <row r="2307">
          <cell r="G2307" t="str">
            <v>个</v>
          </cell>
          <cell r="H2307">
            <v>1</v>
          </cell>
          <cell r="I2307" t="str">
            <v>开关电器设备</v>
          </cell>
          <cell r="J2307">
            <v>10</v>
          </cell>
          <cell r="K2307" t="str">
            <v>2003-10-31</v>
          </cell>
          <cell r="L2307">
            <v>2200</v>
          </cell>
          <cell r="M2307">
            <v>773.8</v>
          </cell>
          <cell r="N2307">
            <v>1426.2</v>
          </cell>
        </row>
        <row r="2308">
          <cell r="C2308" t="str">
            <v>46211606B080119</v>
          </cell>
          <cell r="D2308" t="str">
            <v>馈电开关</v>
          </cell>
          <cell r="E2308" t="str">
            <v>DW80-200/660</v>
          </cell>
        </row>
        <row r="2308">
          <cell r="G2308" t="str">
            <v>个</v>
          </cell>
          <cell r="H2308">
            <v>1</v>
          </cell>
          <cell r="I2308" t="str">
            <v>开关电器设备</v>
          </cell>
          <cell r="J2308">
            <v>10</v>
          </cell>
          <cell r="K2308" t="str">
            <v>2003-10-31</v>
          </cell>
          <cell r="L2308">
            <v>2200</v>
          </cell>
          <cell r="M2308">
            <v>773.8</v>
          </cell>
          <cell r="N2308">
            <v>1426.2</v>
          </cell>
        </row>
        <row r="2309">
          <cell r="C2309" t="str">
            <v>46211606B080120</v>
          </cell>
          <cell r="D2309" t="str">
            <v>馈电开关</v>
          </cell>
          <cell r="E2309" t="str">
            <v>DW80-200/660</v>
          </cell>
        </row>
        <row r="2309">
          <cell r="G2309" t="str">
            <v>个</v>
          </cell>
          <cell r="H2309">
            <v>1</v>
          </cell>
          <cell r="I2309" t="str">
            <v>开关电器设备</v>
          </cell>
          <cell r="J2309">
            <v>10</v>
          </cell>
          <cell r="K2309" t="str">
            <v>2003-10-31</v>
          </cell>
          <cell r="L2309">
            <v>2200</v>
          </cell>
          <cell r="M2309">
            <v>773.8</v>
          </cell>
          <cell r="N2309">
            <v>1426.2</v>
          </cell>
        </row>
        <row r="2310">
          <cell r="C2310" t="str">
            <v>46211606B080121</v>
          </cell>
          <cell r="D2310" t="str">
            <v>馈电开关</v>
          </cell>
          <cell r="E2310" t="str">
            <v>DW80-200/660</v>
          </cell>
        </row>
        <row r="2310">
          <cell r="G2310" t="str">
            <v>个</v>
          </cell>
          <cell r="H2310">
            <v>1</v>
          </cell>
          <cell r="I2310" t="str">
            <v>开关电器设备</v>
          </cell>
          <cell r="J2310">
            <v>10</v>
          </cell>
          <cell r="K2310" t="str">
            <v>2003-10-31</v>
          </cell>
          <cell r="L2310">
            <v>2200</v>
          </cell>
          <cell r="M2310">
            <v>773.8</v>
          </cell>
          <cell r="N2310">
            <v>1426.2</v>
          </cell>
        </row>
        <row r="2311">
          <cell r="C2311" t="str">
            <v>46211606B180004</v>
          </cell>
          <cell r="D2311" t="str">
            <v>馈电开关</v>
          </cell>
          <cell r="E2311" t="str">
            <v>BKD4-630Z/1140.660</v>
          </cell>
        </row>
        <row r="2311">
          <cell r="G2311" t="str">
            <v>个</v>
          </cell>
          <cell r="H2311">
            <v>1</v>
          </cell>
          <cell r="I2311" t="str">
            <v>开关电器设备</v>
          </cell>
          <cell r="J2311">
            <v>21</v>
          </cell>
          <cell r="K2311" t="str">
            <v>2002-01-01</v>
          </cell>
          <cell r="L2311">
            <v>27300</v>
          </cell>
          <cell r="M2311">
            <v>7308.84</v>
          </cell>
          <cell r="N2311">
            <v>19991.16</v>
          </cell>
        </row>
        <row r="2312">
          <cell r="C2312" t="str">
            <v>46211605B020005</v>
          </cell>
          <cell r="D2312" t="str">
            <v>组合开关</v>
          </cell>
          <cell r="E2312" t="str">
            <v>8SK8</v>
          </cell>
        </row>
        <row r="2312">
          <cell r="G2312" t="str">
            <v>个</v>
          </cell>
          <cell r="H2312">
            <v>1</v>
          </cell>
          <cell r="I2312" t="str">
            <v>开关电器设备</v>
          </cell>
          <cell r="J2312">
            <v>10</v>
          </cell>
          <cell r="K2312" t="str">
            <v>1999-11-22</v>
          </cell>
          <cell r="L2312">
            <v>550000</v>
          </cell>
          <cell r="M2312">
            <v>367260.55</v>
          </cell>
          <cell r="N2312">
            <v>182739.45</v>
          </cell>
        </row>
        <row r="2313">
          <cell r="C2313" t="str">
            <v>46211605B020006</v>
          </cell>
          <cell r="D2313" t="str">
            <v>组合开关</v>
          </cell>
          <cell r="E2313" t="str">
            <v>8SK8</v>
          </cell>
        </row>
        <row r="2313">
          <cell r="G2313" t="str">
            <v>个</v>
          </cell>
          <cell r="H2313">
            <v>1</v>
          </cell>
          <cell r="I2313" t="str">
            <v>开关电器设备</v>
          </cell>
          <cell r="J2313">
            <v>10</v>
          </cell>
          <cell r="K2313" t="str">
            <v>1999-11-23</v>
          </cell>
          <cell r="L2313">
            <v>550000</v>
          </cell>
          <cell r="M2313">
            <v>367260.55</v>
          </cell>
          <cell r="N2313">
            <v>182739.45</v>
          </cell>
        </row>
        <row r="2314">
          <cell r="C2314" t="str">
            <v>46211605B020007</v>
          </cell>
          <cell r="D2314" t="str">
            <v>组合开关</v>
          </cell>
          <cell r="E2314" t="str">
            <v>8SK8</v>
          </cell>
        </row>
        <row r="2314">
          <cell r="G2314" t="str">
            <v>个</v>
          </cell>
          <cell r="H2314">
            <v>1</v>
          </cell>
          <cell r="I2314" t="str">
            <v>开关电器设备</v>
          </cell>
          <cell r="J2314">
            <v>10</v>
          </cell>
          <cell r="K2314" t="str">
            <v>1999-11-24</v>
          </cell>
          <cell r="L2314">
            <v>550000</v>
          </cell>
          <cell r="M2314">
            <v>367260.55</v>
          </cell>
          <cell r="N2314">
            <v>182739.45</v>
          </cell>
        </row>
        <row r="2315">
          <cell r="C2315" t="str">
            <v>46211605B060017</v>
          </cell>
          <cell r="D2315" t="str">
            <v>隔爆型真空馈电开关</v>
          </cell>
          <cell r="E2315" t="str">
            <v>BKD-400/1140</v>
          </cell>
        </row>
        <row r="2315">
          <cell r="G2315" t="str">
            <v>个</v>
          </cell>
          <cell r="H2315">
            <v>1</v>
          </cell>
          <cell r="I2315" t="str">
            <v>开关电器设备</v>
          </cell>
          <cell r="J2315">
            <v>21</v>
          </cell>
          <cell r="K2315" t="str">
            <v>2002-01-01</v>
          </cell>
          <cell r="L2315">
            <v>15500</v>
          </cell>
          <cell r="M2315">
            <v>4149.82</v>
          </cell>
          <cell r="N2315">
            <v>11350.18</v>
          </cell>
        </row>
        <row r="2316">
          <cell r="C2316" t="str">
            <v>46211605B190008</v>
          </cell>
          <cell r="D2316" t="str">
            <v>隔爆型真空馈电开关</v>
          </cell>
          <cell r="E2316" t="str">
            <v>KBZ-400/1140</v>
          </cell>
        </row>
        <row r="2316">
          <cell r="G2316" t="str">
            <v>个</v>
          </cell>
          <cell r="H2316">
            <v>1</v>
          </cell>
          <cell r="I2316" t="str">
            <v>开关电器设备</v>
          </cell>
          <cell r="J2316">
            <v>21</v>
          </cell>
          <cell r="K2316" t="str">
            <v>1997-08-08</v>
          </cell>
          <cell r="L2316">
            <v>12500</v>
          </cell>
          <cell r="M2316">
            <v>6319.45</v>
          </cell>
          <cell r="N2316">
            <v>6180.55</v>
          </cell>
        </row>
        <row r="2317">
          <cell r="C2317" t="str">
            <v>46211605B090003</v>
          </cell>
          <cell r="D2317" t="str">
            <v>隔爆型真空馈电开关</v>
          </cell>
          <cell r="E2317" t="str">
            <v>BKD4-630/1140</v>
          </cell>
        </row>
        <row r="2317">
          <cell r="G2317" t="str">
            <v>个</v>
          </cell>
          <cell r="H2317">
            <v>1</v>
          </cell>
          <cell r="I2317" t="str">
            <v>开关电器设备</v>
          </cell>
          <cell r="J2317">
            <v>21</v>
          </cell>
          <cell r="K2317" t="str">
            <v>1998-07-29</v>
          </cell>
          <cell r="L2317">
            <v>21500</v>
          </cell>
          <cell r="M2317">
            <v>9685.26</v>
          </cell>
          <cell r="N2317">
            <v>11814.74</v>
          </cell>
        </row>
        <row r="2318">
          <cell r="C2318" t="str">
            <v>46211606B080070</v>
          </cell>
          <cell r="D2318" t="str">
            <v>隔爆空气馈电开关</v>
          </cell>
          <cell r="E2318" t="str">
            <v>DW80-200</v>
          </cell>
        </row>
        <row r="2318">
          <cell r="G2318" t="str">
            <v>个</v>
          </cell>
          <cell r="H2318">
            <v>1</v>
          </cell>
          <cell r="I2318" t="str">
            <v>开关电器设备</v>
          </cell>
          <cell r="J2318">
            <v>21</v>
          </cell>
          <cell r="K2318" t="str">
            <v>1996-03-27</v>
          </cell>
          <cell r="L2318">
            <v>2200</v>
          </cell>
          <cell r="M2318">
            <v>1259.74</v>
          </cell>
          <cell r="N2318">
            <v>940.26</v>
          </cell>
        </row>
        <row r="2319">
          <cell r="C2319" t="str">
            <v>46211606B190082</v>
          </cell>
          <cell r="D2319" t="str">
            <v>隔爆空气馈电开关</v>
          </cell>
          <cell r="E2319" t="str">
            <v>DW80-350</v>
          </cell>
        </row>
        <row r="2319">
          <cell r="G2319" t="str">
            <v>个</v>
          </cell>
          <cell r="H2319">
            <v>1</v>
          </cell>
          <cell r="I2319" t="str">
            <v>开关电器设备</v>
          </cell>
          <cell r="J2319">
            <v>21</v>
          </cell>
          <cell r="K2319" t="str">
            <v>1997-09-18</v>
          </cell>
          <cell r="L2319">
            <v>2300</v>
          </cell>
          <cell r="M2319">
            <v>1143.52</v>
          </cell>
          <cell r="N2319">
            <v>1156.48</v>
          </cell>
        </row>
        <row r="2320">
          <cell r="C2320" t="str">
            <v>46211606B080071</v>
          </cell>
          <cell r="D2320" t="str">
            <v>隔爆空气馈电开关</v>
          </cell>
          <cell r="E2320" t="str">
            <v>DW80-200</v>
          </cell>
        </row>
        <row r="2320">
          <cell r="G2320" t="str">
            <v>个</v>
          </cell>
          <cell r="H2320">
            <v>1</v>
          </cell>
          <cell r="I2320" t="str">
            <v>开关电器设备</v>
          </cell>
          <cell r="J2320">
            <v>21</v>
          </cell>
          <cell r="K2320" t="str">
            <v>1997-09-19</v>
          </cell>
          <cell r="L2320">
            <v>2200</v>
          </cell>
          <cell r="M2320">
            <v>1093.82</v>
          </cell>
          <cell r="N2320">
            <v>1106.18</v>
          </cell>
        </row>
        <row r="2321">
          <cell r="C2321" t="str">
            <v>46211606B080072</v>
          </cell>
          <cell r="D2321" t="str">
            <v>隔爆空气馈电开关</v>
          </cell>
          <cell r="E2321" t="str">
            <v>DW80-200</v>
          </cell>
        </row>
        <row r="2321">
          <cell r="G2321" t="str">
            <v>个</v>
          </cell>
          <cell r="H2321">
            <v>1</v>
          </cell>
          <cell r="I2321" t="str">
            <v>开关电器设备</v>
          </cell>
          <cell r="J2321">
            <v>21</v>
          </cell>
          <cell r="K2321" t="str">
            <v>1997-09-20</v>
          </cell>
          <cell r="L2321">
            <v>2200</v>
          </cell>
          <cell r="M2321">
            <v>1093.82</v>
          </cell>
          <cell r="N2321">
            <v>1106.18</v>
          </cell>
        </row>
        <row r="2322">
          <cell r="C2322" t="str">
            <v>46211605B090001</v>
          </cell>
          <cell r="D2322" t="str">
            <v>馈电开关</v>
          </cell>
          <cell r="E2322" t="str">
            <v>BKD4-630/1140</v>
          </cell>
        </row>
        <row r="2322">
          <cell r="G2322" t="str">
            <v>个</v>
          </cell>
          <cell r="H2322">
            <v>1</v>
          </cell>
          <cell r="I2322" t="str">
            <v>开关电器设备</v>
          </cell>
          <cell r="J2322">
            <v>21</v>
          </cell>
          <cell r="K2322" t="str">
            <v>2002-01-02</v>
          </cell>
          <cell r="L2322">
            <v>21500</v>
          </cell>
          <cell r="M2322">
            <v>5756.08</v>
          </cell>
          <cell r="N2322">
            <v>15743.92</v>
          </cell>
        </row>
        <row r="2323">
          <cell r="C2323" t="str">
            <v>46211605B060035</v>
          </cell>
          <cell r="D2323" t="str">
            <v>隔爆型真空馈电开关</v>
          </cell>
          <cell r="E2323" t="str">
            <v>BKD1-400Z/660.380F</v>
          </cell>
        </row>
        <row r="2323">
          <cell r="G2323" t="str">
            <v>个</v>
          </cell>
          <cell r="H2323">
            <v>1</v>
          </cell>
          <cell r="I2323" t="str">
            <v>开关电器设备</v>
          </cell>
          <cell r="J2323">
            <v>21</v>
          </cell>
          <cell r="K2323" t="str">
            <v>2002-01-02</v>
          </cell>
          <cell r="L2323">
            <v>18800</v>
          </cell>
          <cell r="M2323">
            <v>5033.2</v>
          </cell>
          <cell r="N2323">
            <v>13766.8</v>
          </cell>
        </row>
        <row r="2324">
          <cell r="C2324" t="str">
            <v>46211605B060034</v>
          </cell>
          <cell r="D2324" t="str">
            <v>隔爆型真空馈电开关</v>
          </cell>
          <cell r="E2324" t="str">
            <v>BKD4-400Z/1140.6</v>
          </cell>
        </row>
        <row r="2324">
          <cell r="G2324" t="str">
            <v>个</v>
          </cell>
          <cell r="H2324">
            <v>1</v>
          </cell>
          <cell r="I2324" t="str">
            <v>开关电器设备</v>
          </cell>
          <cell r="J2324">
            <v>21</v>
          </cell>
          <cell r="K2324" t="str">
            <v>2002-01-02</v>
          </cell>
          <cell r="L2324">
            <v>20500</v>
          </cell>
          <cell r="M2324">
            <v>5488.58</v>
          </cell>
          <cell r="N2324">
            <v>15011.42</v>
          </cell>
        </row>
        <row r="2325">
          <cell r="C2325" t="str">
            <v>46211605B020014</v>
          </cell>
          <cell r="D2325" t="str">
            <v>组合开关</v>
          </cell>
          <cell r="E2325" t="str">
            <v>8SK8375</v>
          </cell>
        </row>
        <row r="2325">
          <cell r="G2325" t="str">
            <v>个</v>
          </cell>
          <cell r="H2325">
            <v>1</v>
          </cell>
          <cell r="I2325" t="str">
            <v>开关电器设备</v>
          </cell>
          <cell r="J2325">
            <v>10</v>
          </cell>
          <cell r="K2325" t="str">
            <v>1999-12-04</v>
          </cell>
          <cell r="L2325">
            <v>792500</v>
          </cell>
          <cell r="M2325">
            <v>524370.88</v>
          </cell>
          <cell r="N2325">
            <v>268129.12</v>
          </cell>
        </row>
        <row r="2326">
          <cell r="C2326" t="str">
            <v>46211605B200020</v>
          </cell>
          <cell r="D2326" t="str">
            <v>矿用智能型真空馈电开关</v>
          </cell>
          <cell r="E2326" t="str">
            <v>KBZZ-630/1140</v>
          </cell>
        </row>
        <row r="2326">
          <cell r="G2326" t="str">
            <v>个</v>
          </cell>
          <cell r="H2326">
            <v>1</v>
          </cell>
          <cell r="I2326" t="str">
            <v>开关电器设备</v>
          </cell>
          <cell r="J2326">
            <v>10</v>
          </cell>
          <cell r="K2326" t="str">
            <v>2003-10-31</v>
          </cell>
          <cell r="L2326">
            <v>64900</v>
          </cell>
          <cell r="M2326">
            <v>22825</v>
          </cell>
          <cell r="N2326">
            <v>42075</v>
          </cell>
        </row>
        <row r="2327">
          <cell r="C2327" t="str">
            <v>46211605B060054</v>
          </cell>
          <cell r="D2327" t="str">
            <v>隔爆型真空馈电开关</v>
          </cell>
          <cell r="E2327" t="str">
            <v>BKD4-400Z/1140.66</v>
          </cell>
        </row>
        <row r="2327">
          <cell r="G2327" t="str">
            <v>个</v>
          </cell>
          <cell r="H2327">
            <v>1</v>
          </cell>
          <cell r="I2327" t="str">
            <v>开关电器设备</v>
          </cell>
          <cell r="J2327">
            <v>20</v>
          </cell>
          <cell r="K2327" t="str">
            <v>2003-12-31</v>
          </cell>
          <cell r="L2327">
            <v>20500</v>
          </cell>
          <cell r="M2327">
            <v>3649</v>
          </cell>
          <cell r="N2327">
            <v>16851</v>
          </cell>
        </row>
        <row r="2328">
          <cell r="C2328" t="str">
            <v>46211606B200001</v>
          </cell>
          <cell r="D2328" t="str">
            <v>磁力开关</v>
          </cell>
          <cell r="E2328" t="str">
            <v>QC83-120</v>
          </cell>
        </row>
        <row r="2328">
          <cell r="G2328" t="str">
            <v>个</v>
          </cell>
          <cell r="H2328">
            <v>1</v>
          </cell>
          <cell r="I2328" t="str">
            <v>开关电器设备</v>
          </cell>
          <cell r="J2328">
            <v>21</v>
          </cell>
          <cell r="K2328" t="str">
            <v>1999-11-14</v>
          </cell>
          <cell r="L2328">
            <v>2500</v>
          </cell>
          <cell r="M2328">
            <v>977.58</v>
          </cell>
          <cell r="N2328">
            <v>1522.42</v>
          </cell>
        </row>
        <row r="2329">
          <cell r="C2329" t="str">
            <v>46211606B570007</v>
          </cell>
          <cell r="D2329" t="str">
            <v>馈电开关</v>
          </cell>
          <cell r="E2329" t="str">
            <v>DW-80</v>
          </cell>
        </row>
        <row r="2329">
          <cell r="G2329" t="str">
            <v>个</v>
          </cell>
          <cell r="H2329">
            <v>1</v>
          </cell>
          <cell r="I2329" t="str">
            <v>开关电器设备</v>
          </cell>
          <cell r="J2329">
            <v>21</v>
          </cell>
          <cell r="K2329" t="str">
            <v>2002-01-01</v>
          </cell>
          <cell r="L2329">
            <v>4200</v>
          </cell>
          <cell r="M2329">
            <v>1124.34</v>
          </cell>
          <cell r="N2329">
            <v>3075.66</v>
          </cell>
        </row>
        <row r="2330">
          <cell r="C2330" t="str">
            <v>46211606B570006</v>
          </cell>
          <cell r="D2330" t="str">
            <v>自动馈电开关</v>
          </cell>
          <cell r="E2330" t="str">
            <v>DW80</v>
          </cell>
        </row>
        <row r="2330">
          <cell r="G2330" t="str">
            <v>个</v>
          </cell>
          <cell r="H2330">
            <v>1</v>
          </cell>
          <cell r="I2330" t="str">
            <v>开关电器设备</v>
          </cell>
          <cell r="J2330">
            <v>21</v>
          </cell>
          <cell r="K2330" t="str">
            <v>2002-01-01</v>
          </cell>
          <cell r="L2330">
            <v>4200</v>
          </cell>
          <cell r="M2330">
            <v>1124.34</v>
          </cell>
          <cell r="N2330">
            <v>3075.66</v>
          </cell>
        </row>
        <row r="2331">
          <cell r="C2331" t="str">
            <v>46211606B080079</v>
          </cell>
          <cell r="D2331" t="str">
            <v>隔爆馈电开关</v>
          </cell>
          <cell r="E2331" t="str">
            <v>DW80-200</v>
          </cell>
        </row>
        <row r="2331">
          <cell r="G2331" t="str">
            <v>个</v>
          </cell>
          <cell r="H2331">
            <v>1</v>
          </cell>
          <cell r="I2331" t="str">
            <v>开关电器设备</v>
          </cell>
          <cell r="J2331">
            <v>21</v>
          </cell>
          <cell r="K2331" t="str">
            <v>2002-01-01</v>
          </cell>
          <cell r="L2331">
            <v>2200</v>
          </cell>
          <cell r="M2331">
            <v>588.92</v>
          </cell>
          <cell r="N2331">
            <v>1611.08</v>
          </cell>
        </row>
        <row r="2332">
          <cell r="C2332" t="str">
            <v>46211606B080078</v>
          </cell>
          <cell r="D2332" t="str">
            <v>隔爆馈电开关</v>
          </cell>
          <cell r="E2332" t="str">
            <v>DW80-200</v>
          </cell>
        </row>
        <row r="2332">
          <cell r="G2332" t="str">
            <v>个</v>
          </cell>
          <cell r="H2332">
            <v>1</v>
          </cell>
          <cell r="I2332" t="str">
            <v>开关电器设备</v>
          </cell>
          <cell r="J2332">
            <v>21</v>
          </cell>
          <cell r="K2332" t="str">
            <v>2002-01-01</v>
          </cell>
          <cell r="L2332">
            <v>2200</v>
          </cell>
          <cell r="M2332">
            <v>588.92</v>
          </cell>
          <cell r="N2332">
            <v>1611.08</v>
          </cell>
        </row>
        <row r="2333">
          <cell r="C2333" t="str">
            <v>46211606B080045</v>
          </cell>
          <cell r="D2333" t="str">
            <v>自动馈电开关</v>
          </cell>
          <cell r="E2333" t="str">
            <v>DW80  200</v>
          </cell>
        </row>
        <row r="2333">
          <cell r="G2333" t="str">
            <v>个</v>
          </cell>
          <cell r="H2333">
            <v>1</v>
          </cell>
          <cell r="I2333" t="str">
            <v>开关电器设备</v>
          </cell>
          <cell r="J2333">
            <v>21</v>
          </cell>
          <cell r="K2333" t="str">
            <v>2002-01-01</v>
          </cell>
          <cell r="L2333">
            <v>2200</v>
          </cell>
          <cell r="M2333">
            <v>588.92</v>
          </cell>
          <cell r="N2333">
            <v>1611.08</v>
          </cell>
        </row>
        <row r="2334">
          <cell r="C2334" t="str">
            <v>46211606B240001</v>
          </cell>
          <cell r="D2334" t="str">
            <v>馈电开关</v>
          </cell>
          <cell r="E2334" t="str">
            <v>BKD1-400Z/660</v>
          </cell>
        </row>
        <row r="2334">
          <cell r="G2334" t="str">
            <v>个</v>
          </cell>
          <cell r="H2334">
            <v>1</v>
          </cell>
          <cell r="I2334" t="str">
            <v>开关电器设备</v>
          </cell>
          <cell r="J2334">
            <v>21</v>
          </cell>
          <cell r="K2334" t="str">
            <v>1999-05-04</v>
          </cell>
          <cell r="L2334">
            <v>15500</v>
          </cell>
          <cell r="M2334">
            <v>6376.12</v>
          </cell>
          <cell r="N2334">
            <v>9123.88</v>
          </cell>
        </row>
        <row r="2335">
          <cell r="C2335" t="str">
            <v>46211606B190017</v>
          </cell>
          <cell r="D2335" t="str">
            <v>馈电开关</v>
          </cell>
          <cell r="E2335" t="str">
            <v>DW80-350</v>
          </cell>
        </row>
        <row r="2335">
          <cell r="G2335" t="str">
            <v>个</v>
          </cell>
          <cell r="H2335">
            <v>1</v>
          </cell>
          <cell r="I2335" t="str">
            <v>开关电器设备</v>
          </cell>
          <cell r="J2335">
            <v>21</v>
          </cell>
          <cell r="K2335" t="str">
            <v>1999-07-08</v>
          </cell>
          <cell r="L2335">
            <v>24400</v>
          </cell>
          <cell r="M2335">
            <v>9807.76</v>
          </cell>
          <cell r="N2335">
            <v>14592.24</v>
          </cell>
        </row>
        <row r="2336">
          <cell r="C2336" t="str">
            <v>46211606B190036</v>
          </cell>
          <cell r="D2336" t="str">
            <v>隔爆乍自动馈电开关</v>
          </cell>
          <cell r="E2336" t="str">
            <v>DW80-350</v>
          </cell>
        </row>
        <row r="2336">
          <cell r="G2336" t="str">
            <v>个</v>
          </cell>
          <cell r="H2336">
            <v>1</v>
          </cell>
          <cell r="I2336" t="str">
            <v>开关电器设备</v>
          </cell>
          <cell r="J2336">
            <v>21</v>
          </cell>
          <cell r="K2336" t="str">
            <v>2002-01-01</v>
          </cell>
          <cell r="L2336">
            <v>2300</v>
          </cell>
          <cell r="M2336">
            <v>615.88</v>
          </cell>
          <cell r="N2336">
            <v>1684.12</v>
          </cell>
        </row>
        <row r="2337">
          <cell r="C2337" t="str">
            <v>46211606B190040</v>
          </cell>
          <cell r="D2337" t="str">
            <v>隔爆自动馈电开关</v>
          </cell>
          <cell r="E2337" t="str">
            <v>DW80-350</v>
          </cell>
        </row>
        <row r="2337">
          <cell r="G2337" t="str">
            <v>个</v>
          </cell>
          <cell r="H2337">
            <v>1</v>
          </cell>
          <cell r="I2337" t="str">
            <v>开关电器设备</v>
          </cell>
          <cell r="J2337">
            <v>21</v>
          </cell>
          <cell r="K2337" t="str">
            <v>2002-01-01</v>
          </cell>
          <cell r="L2337">
            <v>2300</v>
          </cell>
          <cell r="M2337">
            <v>615.88</v>
          </cell>
          <cell r="N2337">
            <v>1684.12</v>
          </cell>
        </row>
        <row r="2338">
          <cell r="C2338" t="str">
            <v>46211606B190039</v>
          </cell>
          <cell r="D2338" t="str">
            <v>隔爆自动馈电开关</v>
          </cell>
          <cell r="E2338" t="str">
            <v>DW80-350</v>
          </cell>
        </row>
        <row r="2338">
          <cell r="G2338" t="str">
            <v>个</v>
          </cell>
          <cell r="H2338">
            <v>1</v>
          </cell>
          <cell r="I2338" t="str">
            <v>开关电器设备</v>
          </cell>
          <cell r="J2338">
            <v>21</v>
          </cell>
          <cell r="K2338" t="str">
            <v>2002-01-01</v>
          </cell>
          <cell r="L2338">
            <v>2300</v>
          </cell>
          <cell r="M2338">
            <v>615.88</v>
          </cell>
          <cell r="N2338">
            <v>1684.12</v>
          </cell>
        </row>
        <row r="2339">
          <cell r="C2339" t="str">
            <v>46211606B190043</v>
          </cell>
          <cell r="D2339" t="str">
            <v>防爆自动馈电开关</v>
          </cell>
          <cell r="E2339" t="str">
            <v>DW80-350A</v>
          </cell>
        </row>
        <row r="2339">
          <cell r="G2339" t="str">
            <v>个</v>
          </cell>
          <cell r="H2339">
            <v>1</v>
          </cell>
          <cell r="I2339" t="str">
            <v>开关电器设备</v>
          </cell>
          <cell r="J2339">
            <v>21</v>
          </cell>
          <cell r="K2339" t="str">
            <v>2002-01-01</v>
          </cell>
          <cell r="L2339">
            <v>2300</v>
          </cell>
          <cell r="M2339">
            <v>615.88</v>
          </cell>
          <cell r="N2339">
            <v>1684.12</v>
          </cell>
        </row>
        <row r="2340">
          <cell r="C2340" t="str">
            <v>46211606B190094</v>
          </cell>
          <cell r="D2340" t="str">
            <v>隔爆型馈电开关</v>
          </cell>
          <cell r="E2340" t="str">
            <v>DW80-350</v>
          </cell>
        </row>
        <row r="2340">
          <cell r="G2340" t="str">
            <v>个</v>
          </cell>
          <cell r="H2340">
            <v>1</v>
          </cell>
          <cell r="I2340" t="str">
            <v>开关电器设备</v>
          </cell>
          <cell r="J2340">
            <v>21</v>
          </cell>
          <cell r="K2340" t="str">
            <v>2002-01-01</v>
          </cell>
          <cell r="L2340">
            <v>2300</v>
          </cell>
          <cell r="M2340">
            <v>615.88</v>
          </cell>
          <cell r="N2340">
            <v>1684.12</v>
          </cell>
        </row>
        <row r="2341">
          <cell r="C2341" t="str">
            <v>46211606B080052</v>
          </cell>
          <cell r="D2341" t="str">
            <v>隔爆型自动馈电开关</v>
          </cell>
          <cell r="E2341" t="str">
            <v>DW80-200</v>
          </cell>
        </row>
        <row r="2341">
          <cell r="G2341" t="str">
            <v>个</v>
          </cell>
          <cell r="H2341">
            <v>1</v>
          </cell>
          <cell r="I2341" t="str">
            <v>开关电器设备</v>
          </cell>
          <cell r="J2341">
            <v>21</v>
          </cell>
          <cell r="K2341" t="str">
            <v>2002-01-01</v>
          </cell>
          <cell r="L2341">
            <v>2200</v>
          </cell>
          <cell r="M2341">
            <v>588.92</v>
          </cell>
          <cell r="N2341">
            <v>1611.08</v>
          </cell>
        </row>
        <row r="2342">
          <cell r="C2342" t="str">
            <v>46211606B080114</v>
          </cell>
          <cell r="D2342" t="str">
            <v>隔爆型自动馈电开关</v>
          </cell>
          <cell r="E2342" t="str">
            <v>DW80-200</v>
          </cell>
        </row>
        <row r="2342">
          <cell r="G2342" t="str">
            <v>个</v>
          </cell>
          <cell r="H2342">
            <v>1</v>
          </cell>
          <cell r="I2342" t="str">
            <v>开关电器设备</v>
          </cell>
          <cell r="J2342">
            <v>21</v>
          </cell>
          <cell r="K2342" t="str">
            <v>2002-01-01</v>
          </cell>
          <cell r="L2342">
            <v>2200</v>
          </cell>
          <cell r="M2342">
            <v>588.92</v>
          </cell>
          <cell r="N2342">
            <v>1611.08</v>
          </cell>
        </row>
        <row r="2343">
          <cell r="C2343" t="str">
            <v>46211606B190046</v>
          </cell>
          <cell r="D2343" t="str">
            <v>防爆自动馈电开关</v>
          </cell>
          <cell r="E2343" t="str">
            <v>DW80-350A</v>
          </cell>
        </row>
        <row r="2343">
          <cell r="G2343" t="str">
            <v>个</v>
          </cell>
          <cell r="H2343">
            <v>1</v>
          </cell>
          <cell r="I2343" t="str">
            <v>开关电器设备</v>
          </cell>
          <cell r="J2343">
            <v>21</v>
          </cell>
          <cell r="K2343" t="str">
            <v>2002-01-01</v>
          </cell>
          <cell r="L2343">
            <v>2300</v>
          </cell>
          <cell r="M2343">
            <v>615.88</v>
          </cell>
          <cell r="N2343">
            <v>1684.12</v>
          </cell>
        </row>
        <row r="2344">
          <cell r="C2344" t="str">
            <v>46211606B190092</v>
          </cell>
          <cell r="D2344" t="str">
            <v>隔爆型馈电开关</v>
          </cell>
          <cell r="E2344" t="str">
            <v>DW80-350</v>
          </cell>
        </row>
        <row r="2344">
          <cell r="G2344" t="str">
            <v>个</v>
          </cell>
          <cell r="H2344">
            <v>1</v>
          </cell>
          <cell r="I2344" t="str">
            <v>开关电器设备</v>
          </cell>
          <cell r="J2344">
            <v>21</v>
          </cell>
          <cell r="K2344" t="str">
            <v>2002-01-01</v>
          </cell>
          <cell r="L2344">
            <v>2300</v>
          </cell>
          <cell r="M2344">
            <v>615.88</v>
          </cell>
          <cell r="N2344">
            <v>1684.12</v>
          </cell>
        </row>
        <row r="2345">
          <cell r="C2345" t="str">
            <v>46211606B190093</v>
          </cell>
          <cell r="D2345" t="str">
            <v>隔爆型馈电开关</v>
          </cell>
          <cell r="E2345" t="str">
            <v>DW80-350</v>
          </cell>
        </row>
        <row r="2345">
          <cell r="G2345" t="str">
            <v>个</v>
          </cell>
          <cell r="H2345">
            <v>1</v>
          </cell>
          <cell r="I2345" t="str">
            <v>开关电器设备</v>
          </cell>
          <cell r="J2345">
            <v>21</v>
          </cell>
          <cell r="K2345" t="str">
            <v>2002-01-01</v>
          </cell>
          <cell r="L2345">
            <v>2300</v>
          </cell>
          <cell r="M2345">
            <v>615.88</v>
          </cell>
          <cell r="N2345">
            <v>1684.12</v>
          </cell>
        </row>
        <row r="2346">
          <cell r="C2346" t="str">
            <v>46211606B190069</v>
          </cell>
          <cell r="D2346" t="str">
            <v>隔爆型馈电开关</v>
          </cell>
          <cell r="E2346" t="str">
            <v>DW80-350A</v>
          </cell>
        </row>
        <row r="2346">
          <cell r="G2346" t="str">
            <v>个</v>
          </cell>
          <cell r="H2346">
            <v>1</v>
          </cell>
          <cell r="I2346" t="str">
            <v>开关电器设备</v>
          </cell>
          <cell r="J2346">
            <v>21</v>
          </cell>
          <cell r="K2346" t="str">
            <v>2002-01-01</v>
          </cell>
          <cell r="L2346">
            <v>2300</v>
          </cell>
          <cell r="M2346">
            <v>615.88</v>
          </cell>
          <cell r="N2346">
            <v>1684.12</v>
          </cell>
        </row>
        <row r="2347">
          <cell r="C2347" t="str">
            <v>46211606B190035</v>
          </cell>
          <cell r="D2347" t="str">
            <v>隔爆自动馈电开关</v>
          </cell>
          <cell r="E2347" t="str">
            <v>DW80-350</v>
          </cell>
        </row>
        <row r="2347">
          <cell r="G2347" t="str">
            <v>个</v>
          </cell>
          <cell r="H2347">
            <v>1</v>
          </cell>
          <cell r="I2347" t="str">
            <v>开关电器设备</v>
          </cell>
          <cell r="J2347">
            <v>21</v>
          </cell>
          <cell r="K2347" t="str">
            <v>2002-01-01</v>
          </cell>
          <cell r="L2347">
            <v>2300</v>
          </cell>
          <cell r="M2347">
            <v>615.88</v>
          </cell>
          <cell r="N2347">
            <v>1684.12</v>
          </cell>
        </row>
        <row r="2348">
          <cell r="C2348" t="str">
            <v>46211606B080055</v>
          </cell>
          <cell r="D2348" t="str">
            <v>隔爆自动馈电开关</v>
          </cell>
          <cell r="E2348" t="str">
            <v>DW80-200A</v>
          </cell>
        </row>
        <row r="2348">
          <cell r="G2348" t="str">
            <v>个</v>
          </cell>
          <cell r="H2348">
            <v>1</v>
          </cell>
          <cell r="I2348" t="str">
            <v>开关电器设备</v>
          </cell>
          <cell r="J2348">
            <v>21</v>
          </cell>
          <cell r="K2348" t="str">
            <v>2002-01-01</v>
          </cell>
          <cell r="L2348">
            <v>2200</v>
          </cell>
          <cell r="M2348">
            <v>588.92</v>
          </cell>
          <cell r="N2348">
            <v>1611.08</v>
          </cell>
        </row>
        <row r="2349">
          <cell r="C2349" t="str">
            <v>46211606B190045</v>
          </cell>
          <cell r="D2349" t="str">
            <v>隔爆自动馈电开关</v>
          </cell>
          <cell r="E2349" t="str">
            <v>DW80-350A</v>
          </cell>
        </row>
        <row r="2349">
          <cell r="G2349" t="str">
            <v>个</v>
          </cell>
          <cell r="H2349">
            <v>1</v>
          </cell>
          <cell r="I2349" t="str">
            <v>开关电器设备</v>
          </cell>
          <cell r="J2349">
            <v>21</v>
          </cell>
          <cell r="K2349" t="str">
            <v>2002-01-01</v>
          </cell>
          <cell r="L2349">
            <v>2300</v>
          </cell>
          <cell r="M2349">
            <v>615.88</v>
          </cell>
          <cell r="N2349">
            <v>1684.12</v>
          </cell>
        </row>
        <row r="2350">
          <cell r="C2350" t="str">
            <v>46211606B190084</v>
          </cell>
          <cell r="D2350" t="str">
            <v>隔爆电开关</v>
          </cell>
          <cell r="E2350" t="str">
            <v>DW83-350</v>
          </cell>
        </row>
        <row r="2350">
          <cell r="G2350" t="str">
            <v>个</v>
          </cell>
          <cell r="H2350">
            <v>1</v>
          </cell>
          <cell r="I2350" t="str">
            <v>开关电器设备</v>
          </cell>
          <cell r="J2350">
            <v>21</v>
          </cell>
          <cell r="K2350" t="str">
            <v>2002-01-01</v>
          </cell>
          <cell r="L2350">
            <v>2300</v>
          </cell>
          <cell r="M2350">
            <v>615.88</v>
          </cell>
          <cell r="N2350">
            <v>1684.12</v>
          </cell>
        </row>
        <row r="2351">
          <cell r="C2351" t="str">
            <v>46211606B190032</v>
          </cell>
          <cell r="D2351" t="str">
            <v>隔爆自动馈电开关</v>
          </cell>
          <cell r="E2351" t="str">
            <v>DW83-350</v>
          </cell>
        </row>
        <row r="2351">
          <cell r="G2351" t="str">
            <v>个</v>
          </cell>
          <cell r="H2351">
            <v>1</v>
          </cell>
          <cell r="I2351" t="str">
            <v>开关电器设备</v>
          </cell>
          <cell r="J2351">
            <v>21</v>
          </cell>
          <cell r="K2351" t="str">
            <v>2002-01-01</v>
          </cell>
          <cell r="L2351">
            <v>2300</v>
          </cell>
          <cell r="M2351">
            <v>615.88</v>
          </cell>
          <cell r="N2351">
            <v>1684.12</v>
          </cell>
        </row>
        <row r="2352">
          <cell r="C2352" t="str">
            <v>46211606B190119</v>
          </cell>
          <cell r="D2352" t="str">
            <v>隔爆型自动馈电开关</v>
          </cell>
          <cell r="E2352" t="str">
            <v>DW80-350</v>
          </cell>
        </row>
        <row r="2352">
          <cell r="G2352" t="str">
            <v>个</v>
          </cell>
          <cell r="H2352">
            <v>1</v>
          </cell>
          <cell r="I2352" t="str">
            <v>开关电器设备</v>
          </cell>
          <cell r="J2352">
            <v>21</v>
          </cell>
          <cell r="K2352" t="str">
            <v>1997-08-31</v>
          </cell>
          <cell r="L2352">
            <v>2300</v>
          </cell>
          <cell r="M2352">
            <v>1145.2</v>
          </cell>
          <cell r="N2352">
            <v>1154.8</v>
          </cell>
        </row>
        <row r="2353">
          <cell r="C2353" t="str">
            <v>46211606B190109</v>
          </cell>
          <cell r="D2353" t="str">
            <v>隔爆型自动馈电开关</v>
          </cell>
          <cell r="E2353" t="str">
            <v>DW80-350</v>
          </cell>
        </row>
        <row r="2353">
          <cell r="G2353" t="str">
            <v>个</v>
          </cell>
          <cell r="H2353">
            <v>1</v>
          </cell>
          <cell r="I2353" t="str">
            <v>开关电器设备</v>
          </cell>
          <cell r="J2353">
            <v>21</v>
          </cell>
          <cell r="K2353" t="str">
            <v>1997-04-14</v>
          </cell>
          <cell r="L2353">
            <v>2300</v>
          </cell>
          <cell r="M2353">
            <v>1187.84</v>
          </cell>
          <cell r="N2353">
            <v>1112.16</v>
          </cell>
        </row>
        <row r="2354">
          <cell r="C2354" t="str">
            <v>46211606B190118</v>
          </cell>
          <cell r="D2354" t="str">
            <v>隔爆型自动馈电开关</v>
          </cell>
          <cell r="E2354" t="str">
            <v>DW80-350</v>
          </cell>
        </row>
        <row r="2354">
          <cell r="G2354" t="str">
            <v>个</v>
          </cell>
          <cell r="H2354">
            <v>1</v>
          </cell>
          <cell r="I2354" t="str">
            <v>开关电器设备</v>
          </cell>
          <cell r="J2354">
            <v>21</v>
          </cell>
          <cell r="K2354" t="str">
            <v>1997-04-15</v>
          </cell>
          <cell r="L2354">
            <v>100</v>
          </cell>
          <cell r="M2354">
            <v>100</v>
          </cell>
          <cell r="N2354">
            <v>0</v>
          </cell>
        </row>
        <row r="2355">
          <cell r="C2355" t="str">
            <v>46211606B190106</v>
          </cell>
          <cell r="D2355" t="str">
            <v>隔爆型自动馈电开关</v>
          </cell>
          <cell r="E2355" t="str">
            <v>DW80-350</v>
          </cell>
        </row>
        <row r="2355">
          <cell r="G2355" t="str">
            <v>个</v>
          </cell>
          <cell r="H2355">
            <v>1</v>
          </cell>
          <cell r="I2355" t="str">
            <v>开关电器设备</v>
          </cell>
          <cell r="J2355">
            <v>21</v>
          </cell>
          <cell r="K2355" t="str">
            <v>2000-01-03</v>
          </cell>
          <cell r="L2355">
            <v>2300</v>
          </cell>
          <cell r="M2355">
            <v>859.36</v>
          </cell>
          <cell r="N2355">
            <v>1440.64</v>
          </cell>
        </row>
        <row r="2356">
          <cell r="C2356" t="str">
            <v>46211606B190060</v>
          </cell>
          <cell r="D2356" t="str">
            <v>隔爆型真空馈电开关</v>
          </cell>
          <cell r="E2356" t="str">
            <v>DW80-350AD</v>
          </cell>
        </row>
        <row r="2356">
          <cell r="G2356" t="str">
            <v>个</v>
          </cell>
          <cell r="H2356">
            <v>1</v>
          </cell>
          <cell r="I2356" t="str">
            <v>开关电器设备</v>
          </cell>
          <cell r="J2356">
            <v>21</v>
          </cell>
          <cell r="K2356" t="str">
            <v>2002-01-01</v>
          </cell>
          <cell r="L2356">
            <v>2300</v>
          </cell>
          <cell r="M2356">
            <v>615.88</v>
          </cell>
          <cell r="N2356">
            <v>1684.12</v>
          </cell>
        </row>
        <row r="2357">
          <cell r="C2357" t="str">
            <v>46211606B190114</v>
          </cell>
          <cell r="D2357" t="str">
            <v>隔爆型自动馈电开关</v>
          </cell>
          <cell r="E2357" t="str">
            <v>DW80-350</v>
          </cell>
        </row>
        <row r="2357">
          <cell r="G2357" t="str">
            <v>个</v>
          </cell>
          <cell r="H2357">
            <v>1</v>
          </cell>
          <cell r="I2357" t="str">
            <v>开关电器设备</v>
          </cell>
          <cell r="J2357">
            <v>21</v>
          </cell>
          <cell r="K2357" t="str">
            <v>2002-01-01</v>
          </cell>
          <cell r="L2357">
            <v>2300</v>
          </cell>
          <cell r="M2357">
            <v>615.88</v>
          </cell>
          <cell r="N2357">
            <v>1684.12</v>
          </cell>
        </row>
        <row r="2358">
          <cell r="C2358" t="str">
            <v>46211606B190111</v>
          </cell>
          <cell r="D2358" t="str">
            <v>隔爆型自动馈电开关</v>
          </cell>
          <cell r="E2358" t="str">
            <v>DW80-350</v>
          </cell>
        </row>
        <row r="2358">
          <cell r="G2358" t="str">
            <v>个</v>
          </cell>
          <cell r="H2358">
            <v>1</v>
          </cell>
          <cell r="I2358" t="str">
            <v>开关电器设备</v>
          </cell>
          <cell r="J2358">
            <v>21</v>
          </cell>
          <cell r="K2358" t="str">
            <v>2002-01-01</v>
          </cell>
          <cell r="L2358">
            <v>2300</v>
          </cell>
          <cell r="M2358">
            <v>615.88</v>
          </cell>
          <cell r="N2358">
            <v>1684.12</v>
          </cell>
        </row>
        <row r="2359">
          <cell r="C2359" t="str">
            <v>46211606B190112</v>
          </cell>
          <cell r="D2359" t="str">
            <v>隔爆型自动馈电开关</v>
          </cell>
          <cell r="E2359" t="str">
            <v>DW80-350</v>
          </cell>
        </row>
        <row r="2359">
          <cell r="G2359" t="str">
            <v>个</v>
          </cell>
          <cell r="H2359">
            <v>1</v>
          </cell>
          <cell r="I2359" t="str">
            <v>开关电器设备</v>
          </cell>
          <cell r="J2359">
            <v>21</v>
          </cell>
          <cell r="K2359" t="str">
            <v>2002-01-01</v>
          </cell>
          <cell r="L2359">
            <v>2300</v>
          </cell>
          <cell r="M2359">
            <v>615.88</v>
          </cell>
          <cell r="N2359">
            <v>1684.12</v>
          </cell>
        </row>
        <row r="2360">
          <cell r="C2360" t="str">
            <v>46211606B080058</v>
          </cell>
          <cell r="D2360" t="str">
            <v>隔爆自动馈电开关</v>
          </cell>
          <cell r="E2360" t="str">
            <v>DW80-200AD</v>
          </cell>
        </row>
        <row r="2360">
          <cell r="G2360" t="str">
            <v>个</v>
          </cell>
          <cell r="H2360">
            <v>1</v>
          </cell>
          <cell r="I2360" t="str">
            <v>开关电器设备</v>
          </cell>
          <cell r="J2360">
            <v>21</v>
          </cell>
          <cell r="K2360" t="str">
            <v>2002-01-01</v>
          </cell>
          <cell r="L2360">
            <v>2800</v>
          </cell>
          <cell r="M2360">
            <v>749.7</v>
          </cell>
          <cell r="N2360">
            <v>2050.3</v>
          </cell>
        </row>
        <row r="2361">
          <cell r="C2361" t="str">
            <v>46211606B190071</v>
          </cell>
          <cell r="D2361" t="str">
            <v>隔爆型自动馈电开关</v>
          </cell>
          <cell r="E2361" t="str">
            <v>DW80/350A</v>
          </cell>
        </row>
        <row r="2361">
          <cell r="G2361" t="str">
            <v>个</v>
          </cell>
          <cell r="H2361">
            <v>1</v>
          </cell>
          <cell r="I2361" t="str">
            <v>开关电器设备</v>
          </cell>
          <cell r="J2361">
            <v>21</v>
          </cell>
          <cell r="K2361" t="str">
            <v>1997-05-09</v>
          </cell>
          <cell r="L2361">
            <v>2300</v>
          </cell>
          <cell r="M2361">
            <v>1186.16</v>
          </cell>
          <cell r="N2361">
            <v>1113.84</v>
          </cell>
        </row>
        <row r="2362">
          <cell r="C2362" t="str">
            <v>46211606B080053</v>
          </cell>
          <cell r="D2362" t="str">
            <v>隔爆自动馈电开关</v>
          </cell>
          <cell r="E2362" t="str">
            <v>DW80-200</v>
          </cell>
        </row>
        <row r="2362">
          <cell r="G2362" t="str">
            <v>个</v>
          </cell>
          <cell r="H2362">
            <v>1</v>
          </cell>
          <cell r="I2362" t="str">
            <v>开关电器设备</v>
          </cell>
          <cell r="J2362">
            <v>21</v>
          </cell>
          <cell r="K2362" t="str">
            <v>2002-01-01</v>
          </cell>
          <cell r="L2362">
            <v>2200</v>
          </cell>
          <cell r="M2362">
            <v>588.92</v>
          </cell>
          <cell r="N2362">
            <v>1611.08</v>
          </cell>
        </row>
        <row r="2363">
          <cell r="C2363" t="str">
            <v>46211606B080051</v>
          </cell>
          <cell r="D2363" t="str">
            <v>隔爆自动馈电开关</v>
          </cell>
          <cell r="E2363" t="str">
            <v>DW80-200</v>
          </cell>
        </row>
        <row r="2363">
          <cell r="G2363" t="str">
            <v>个</v>
          </cell>
          <cell r="H2363">
            <v>1</v>
          </cell>
          <cell r="I2363" t="str">
            <v>开关电器设备</v>
          </cell>
          <cell r="J2363">
            <v>21</v>
          </cell>
          <cell r="K2363" t="str">
            <v>2002-01-01</v>
          </cell>
          <cell r="L2363">
            <v>2200</v>
          </cell>
          <cell r="M2363">
            <v>588.92</v>
          </cell>
          <cell r="N2363">
            <v>1611.08</v>
          </cell>
        </row>
        <row r="2364">
          <cell r="C2364" t="str">
            <v>46211606B190044</v>
          </cell>
          <cell r="D2364" t="str">
            <v>隔爆自动馈电开关</v>
          </cell>
          <cell r="E2364" t="str">
            <v>DW80-350A</v>
          </cell>
        </row>
        <row r="2364">
          <cell r="G2364" t="str">
            <v>个</v>
          </cell>
          <cell r="H2364">
            <v>1</v>
          </cell>
          <cell r="I2364" t="str">
            <v>开关电器设备</v>
          </cell>
          <cell r="J2364">
            <v>21</v>
          </cell>
          <cell r="K2364" t="str">
            <v>2002-01-01</v>
          </cell>
          <cell r="L2364">
            <v>2300</v>
          </cell>
          <cell r="M2364">
            <v>615.88</v>
          </cell>
          <cell r="N2364">
            <v>1684.12</v>
          </cell>
        </row>
        <row r="2365">
          <cell r="C2365" t="str">
            <v>46211605B160004</v>
          </cell>
          <cell r="D2365" t="str">
            <v>隔爆自动馈电开关</v>
          </cell>
          <cell r="E2365" t="str">
            <v>DWKB30-200/1140</v>
          </cell>
        </row>
        <row r="2365">
          <cell r="G2365" t="str">
            <v>个</v>
          </cell>
          <cell r="H2365">
            <v>1</v>
          </cell>
          <cell r="I2365" t="str">
            <v>开关电器设备</v>
          </cell>
          <cell r="J2365">
            <v>21</v>
          </cell>
          <cell r="K2365" t="str">
            <v>1997-10-25</v>
          </cell>
          <cell r="L2365">
            <v>100</v>
          </cell>
          <cell r="M2365">
            <v>100</v>
          </cell>
          <cell r="N2365">
            <v>0</v>
          </cell>
        </row>
        <row r="2366">
          <cell r="C2366" t="str">
            <v>46211606B190075</v>
          </cell>
          <cell r="D2366" t="str">
            <v>隔爆型自动馈电开关</v>
          </cell>
          <cell r="E2366" t="str">
            <v>DW80-350A</v>
          </cell>
        </row>
        <row r="2366">
          <cell r="G2366" t="str">
            <v>个</v>
          </cell>
          <cell r="H2366">
            <v>1</v>
          </cell>
          <cell r="I2366" t="str">
            <v>开关电器设备</v>
          </cell>
          <cell r="J2366">
            <v>21</v>
          </cell>
          <cell r="K2366" t="str">
            <v>1997-06-01</v>
          </cell>
          <cell r="L2366">
            <v>2300</v>
          </cell>
          <cell r="M2366">
            <v>1184.06</v>
          </cell>
          <cell r="N2366">
            <v>1115.94</v>
          </cell>
        </row>
        <row r="2367">
          <cell r="C2367" t="str">
            <v>46211606B190072</v>
          </cell>
          <cell r="D2367" t="str">
            <v>隔爆型自动馈电开关</v>
          </cell>
          <cell r="E2367" t="str">
            <v>DW80-350A</v>
          </cell>
        </row>
        <row r="2367">
          <cell r="G2367" t="str">
            <v>个</v>
          </cell>
          <cell r="H2367">
            <v>1</v>
          </cell>
          <cell r="I2367" t="str">
            <v>开关电器设备</v>
          </cell>
          <cell r="J2367">
            <v>21</v>
          </cell>
          <cell r="K2367" t="str">
            <v>1997-06-06</v>
          </cell>
          <cell r="L2367">
            <v>2300</v>
          </cell>
          <cell r="M2367">
            <v>1184.06</v>
          </cell>
          <cell r="N2367">
            <v>1115.94</v>
          </cell>
        </row>
        <row r="2368">
          <cell r="C2368" t="str">
            <v>46211606B080116</v>
          </cell>
          <cell r="D2368" t="str">
            <v>隔爆型自动馈电开关</v>
          </cell>
          <cell r="E2368" t="str">
            <v>DW80-200</v>
          </cell>
        </row>
        <row r="2368">
          <cell r="G2368" t="str">
            <v>个</v>
          </cell>
          <cell r="H2368">
            <v>1</v>
          </cell>
          <cell r="I2368" t="str">
            <v>开关电器设备</v>
          </cell>
          <cell r="J2368">
            <v>21</v>
          </cell>
          <cell r="K2368" t="str">
            <v>1997-07-14</v>
          </cell>
          <cell r="L2368">
            <v>2200</v>
          </cell>
          <cell r="M2368">
            <v>1114.14</v>
          </cell>
          <cell r="N2368">
            <v>1085.86</v>
          </cell>
        </row>
        <row r="2369">
          <cell r="C2369" t="str">
            <v>46211606B570009</v>
          </cell>
          <cell r="D2369" t="str">
            <v>隔爆型真空馈电开关</v>
          </cell>
          <cell r="E2369" t="str">
            <v>KW80</v>
          </cell>
        </row>
        <row r="2369">
          <cell r="G2369" t="str">
            <v>个</v>
          </cell>
          <cell r="H2369">
            <v>1</v>
          </cell>
          <cell r="I2369" t="str">
            <v>开关电器设备</v>
          </cell>
          <cell r="J2369">
            <v>21</v>
          </cell>
          <cell r="K2369" t="str">
            <v>1997-10-01</v>
          </cell>
          <cell r="L2369">
            <v>2900</v>
          </cell>
          <cell r="M2369">
            <v>1427.84</v>
          </cell>
          <cell r="N2369">
            <v>1472.16</v>
          </cell>
        </row>
        <row r="2370">
          <cell r="C2370" t="str">
            <v>46211606B080099</v>
          </cell>
          <cell r="D2370" t="str">
            <v>隔爆型真空馈电开关</v>
          </cell>
          <cell r="E2370" t="str">
            <v>DW-200</v>
          </cell>
        </row>
        <row r="2370">
          <cell r="G2370" t="str">
            <v>个</v>
          </cell>
          <cell r="H2370">
            <v>1</v>
          </cell>
          <cell r="I2370" t="str">
            <v>开关电器设备</v>
          </cell>
          <cell r="J2370">
            <v>21</v>
          </cell>
          <cell r="K2370" t="str">
            <v>1997-10-03</v>
          </cell>
          <cell r="L2370">
            <v>2500</v>
          </cell>
          <cell r="M2370">
            <v>1240.82</v>
          </cell>
          <cell r="N2370">
            <v>1259.18</v>
          </cell>
        </row>
        <row r="2371">
          <cell r="C2371" t="str">
            <v>46211606B080066</v>
          </cell>
          <cell r="D2371" t="str">
            <v>隔爆空气馈电开关</v>
          </cell>
          <cell r="E2371" t="str">
            <v>DW80-200</v>
          </cell>
        </row>
        <row r="2371">
          <cell r="G2371" t="str">
            <v>个</v>
          </cell>
          <cell r="H2371">
            <v>1</v>
          </cell>
          <cell r="I2371" t="str">
            <v>开关电器设备</v>
          </cell>
          <cell r="J2371">
            <v>21</v>
          </cell>
          <cell r="K2371" t="str">
            <v>1996-03-19</v>
          </cell>
          <cell r="L2371">
            <v>2200</v>
          </cell>
          <cell r="M2371">
            <v>1259.74</v>
          </cell>
          <cell r="N2371">
            <v>940.26</v>
          </cell>
        </row>
        <row r="2372">
          <cell r="C2372" t="str">
            <v>46211606B080068</v>
          </cell>
          <cell r="D2372" t="str">
            <v>隔爆空气馈电开关</v>
          </cell>
          <cell r="E2372" t="str">
            <v>DW80-200</v>
          </cell>
        </row>
        <row r="2372">
          <cell r="G2372" t="str">
            <v>个</v>
          </cell>
          <cell r="H2372">
            <v>1</v>
          </cell>
          <cell r="I2372" t="str">
            <v>开关电器设备</v>
          </cell>
          <cell r="J2372">
            <v>21</v>
          </cell>
          <cell r="K2372" t="str">
            <v>1996-03-23</v>
          </cell>
          <cell r="L2372">
            <v>2200</v>
          </cell>
          <cell r="M2372">
            <v>1259.74</v>
          </cell>
          <cell r="N2372">
            <v>940.26</v>
          </cell>
        </row>
        <row r="2373">
          <cell r="C2373" t="str">
            <v>46211606B190053</v>
          </cell>
          <cell r="D2373" t="str">
            <v>隔爆自动馈电开关</v>
          </cell>
          <cell r="E2373" t="str">
            <v>DW80-350A</v>
          </cell>
        </row>
        <row r="2373">
          <cell r="G2373" t="str">
            <v>个</v>
          </cell>
          <cell r="H2373">
            <v>1</v>
          </cell>
          <cell r="I2373" t="str">
            <v>开关电器设备</v>
          </cell>
          <cell r="J2373">
            <v>21</v>
          </cell>
          <cell r="K2373" t="str">
            <v>2002-01-02</v>
          </cell>
          <cell r="L2373">
            <v>2300</v>
          </cell>
          <cell r="M2373">
            <v>615.88</v>
          </cell>
          <cell r="N2373">
            <v>1684.12</v>
          </cell>
        </row>
        <row r="2374">
          <cell r="C2374" t="str">
            <v>46211606B190050</v>
          </cell>
          <cell r="D2374" t="str">
            <v>隔爆自动馈电开关</v>
          </cell>
          <cell r="E2374" t="str">
            <v>DW80-350A</v>
          </cell>
        </row>
        <row r="2374">
          <cell r="G2374" t="str">
            <v>个</v>
          </cell>
          <cell r="H2374">
            <v>1</v>
          </cell>
          <cell r="I2374" t="str">
            <v>开关电器设备</v>
          </cell>
          <cell r="J2374">
            <v>21</v>
          </cell>
          <cell r="K2374" t="str">
            <v>2002-01-02</v>
          </cell>
          <cell r="L2374">
            <v>2300</v>
          </cell>
          <cell r="M2374">
            <v>615.88</v>
          </cell>
          <cell r="N2374">
            <v>1684.12</v>
          </cell>
        </row>
        <row r="2375">
          <cell r="C2375" t="str">
            <v>46211606B190048</v>
          </cell>
          <cell r="D2375" t="str">
            <v>隔爆自动馈电开关</v>
          </cell>
          <cell r="E2375" t="str">
            <v>DW80-350A</v>
          </cell>
        </row>
        <row r="2375">
          <cell r="G2375" t="str">
            <v>个</v>
          </cell>
          <cell r="H2375">
            <v>1</v>
          </cell>
          <cell r="I2375" t="str">
            <v>开关电器设备</v>
          </cell>
          <cell r="J2375">
            <v>21</v>
          </cell>
          <cell r="K2375" t="str">
            <v>2002-01-02</v>
          </cell>
          <cell r="L2375">
            <v>2300</v>
          </cell>
          <cell r="M2375">
            <v>615.88</v>
          </cell>
          <cell r="N2375">
            <v>1684.12</v>
          </cell>
        </row>
        <row r="2376">
          <cell r="C2376" t="str">
            <v>46211606B190051</v>
          </cell>
          <cell r="D2376" t="str">
            <v>隔爆自动馈电开关</v>
          </cell>
          <cell r="E2376" t="str">
            <v>DW80-350A</v>
          </cell>
        </row>
        <row r="2376">
          <cell r="G2376" t="str">
            <v>个</v>
          </cell>
          <cell r="H2376">
            <v>1</v>
          </cell>
          <cell r="I2376" t="str">
            <v>开关电器设备</v>
          </cell>
          <cell r="J2376">
            <v>21</v>
          </cell>
          <cell r="K2376" t="str">
            <v>2002-01-02</v>
          </cell>
          <cell r="L2376">
            <v>2300</v>
          </cell>
          <cell r="M2376">
            <v>615.88</v>
          </cell>
          <cell r="N2376">
            <v>1684.12</v>
          </cell>
        </row>
        <row r="2377">
          <cell r="C2377" t="str">
            <v>46211606B190030</v>
          </cell>
          <cell r="D2377" t="str">
            <v>隔爆自动馈电开关</v>
          </cell>
          <cell r="E2377" t="str">
            <v>DW80-350</v>
          </cell>
        </row>
        <row r="2377">
          <cell r="G2377" t="str">
            <v>个</v>
          </cell>
          <cell r="H2377">
            <v>1</v>
          </cell>
          <cell r="I2377" t="str">
            <v>开关电器设备</v>
          </cell>
          <cell r="J2377">
            <v>21</v>
          </cell>
          <cell r="K2377" t="str">
            <v>2002-01-02</v>
          </cell>
          <cell r="L2377">
            <v>2300</v>
          </cell>
          <cell r="M2377">
            <v>615.88</v>
          </cell>
          <cell r="N2377">
            <v>1684.12</v>
          </cell>
        </row>
        <row r="2378">
          <cell r="C2378" t="str">
            <v>46211606B190066</v>
          </cell>
          <cell r="D2378" t="str">
            <v>隔爆型馈电开关</v>
          </cell>
          <cell r="E2378" t="str">
            <v>DW80-350A</v>
          </cell>
        </row>
        <row r="2378">
          <cell r="G2378" t="str">
            <v>个</v>
          </cell>
          <cell r="H2378">
            <v>1</v>
          </cell>
          <cell r="I2378" t="str">
            <v>开关电器设备</v>
          </cell>
          <cell r="J2378">
            <v>21</v>
          </cell>
          <cell r="K2378" t="str">
            <v>2002-01-02</v>
          </cell>
          <cell r="L2378">
            <v>2300</v>
          </cell>
          <cell r="M2378">
            <v>615.88</v>
          </cell>
          <cell r="N2378">
            <v>1684.12</v>
          </cell>
        </row>
        <row r="2379">
          <cell r="C2379" t="str">
            <v>46211606B190067</v>
          </cell>
          <cell r="D2379" t="str">
            <v>隔爆型馈电开关</v>
          </cell>
          <cell r="E2379" t="str">
            <v>DW80-350A</v>
          </cell>
        </row>
        <row r="2379">
          <cell r="G2379" t="str">
            <v>个</v>
          </cell>
          <cell r="H2379">
            <v>1</v>
          </cell>
          <cell r="I2379" t="str">
            <v>开关电器设备</v>
          </cell>
          <cell r="J2379">
            <v>21</v>
          </cell>
          <cell r="K2379" t="str">
            <v>2002-01-02</v>
          </cell>
          <cell r="L2379">
            <v>2300</v>
          </cell>
          <cell r="M2379">
            <v>615.88</v>
          </cell>
          <cell r="N2379">
            <v>1684.12</v>
          </cell>
        </row>
        <row r="2380">
          <cell r="C2380" t="str">
            <v>46211606B190041</v>
          </cell>
          <cell r="D2380" t="str">
            <v>隔爆自动馈电开关</v>
          </cell>
          <cell r="E2380" t="str">
            <v>DW80-350</v>
          </cell>
        </row>
        <row r="2380">
          <cell r="G2380" t="str">
            <v>个</v>
          </cell>
          <cell r="H2380">
            <v>1</v>
          </cell>
          <cell r="I2380" t="str">
            <v>开关电器设备</v>
          </cell>
          <cell r="J2380">
            <v>21</v>
          </cell>
          <cell r="K2380" t="str">
            <v>2002-01-02</v>
          </cell>
          <cell r="L2380">
            <v>2300</v>
          </cell>
          <cell r="M2380">
            <v>615.88</v>
          </cell>
          <cell r="N2380">
            <v>1684.12</v>
          </cell>
        </row>
        <row r="2381">
          <cell r="C2381" t="str">
            <v>46211606B190037</v>
          </cell>
          <cell r="D2381" t="str">
            <v>隔爆自动馈电开关</v>
          </cell>
          <cell r="E2381" t="str">
            <v>DW80-350</v>
          </cell>
        </row>
        <row r="2381">
          <cell r="G2381" t="str">
            <v>个</v>
          </cell>
          <cell r="H2381">
            <v>1</v>
          </cell>
          <cell r="I2381" t="str">
            <v>开关电器设备</v>
          </cell>
          <cell r="J2381">
            <v>21</v>
          </cell>
          <cell r="K2381" t="str">
            <v>2002-01-02</v>
          </cell>
          <cell r="L2381">
            <v>100</v>
          </cell>
          <cell r="M2381">
            <v>100</v>
          </cell>
          <cell r="N2381">
            <v>0</v>
          </cell>
        </row>
        <row r="2382">
          <cell r="C2382" t="str">
            <v>46211606B190038</v>
          </cell>
          <cell r="D2382" t="str">
            <v>隔爆自动馈电开关</v>
          </cell>
          <cell r="E2382" t="str">
            <v>DW80-350</v>
          </cell>
        </row>
        <row r="2382">
          <cell r="G2382" t="str">
            <v>个</v>
          </cell>
          <cell r="H2382">
            <v>1</v>
          </cell>
          <cell r="I2382" t="str">
            <v>开关电器设备</v>
          </cell>
          <cell r="J2382">
            <v>21</v>
          </cell>
          <cell r="K2382" t="str">
            <v>2002-01-02</v>
          </cell>
          <cell r="L2382">
            <v>100</v>
          </cell>
          <cell r="M2382">
            <v>100</v>
          </cell>
          <cell r="N2382">
            <v>0</v>
          </cell>
        </row>
        <row r="2383">
          <cell r="C2383" t="str">
            <v>46211606B190042</v>
          </cell>
          <cell r="D2383" t="str">
            <v>隔爆自动馈电开关</v>
          </cell>
          <cell r="E2383" t="str">
            <v>DW80-350</v>
          </cell>
        </row>
        <row r="2383">
          <cell r="G2383" t="str">
            <v>个</v>
          </cell>
          <cell r="H2383">
            <v>1</v>
          </cell>
          <cell r="I2383" t="str">
            <v>开关电器设备</v>
          </cell>
          <cell r="J2383">
            <v>21</v>
          </cell>
          <cell r="K2383" t="str">
            <v>2002-01-02</v>
          </cell>
          <cell r="L2383">
            <v>2300</v>
          </cell>
          <cell r="M2383">
            <v>615.88</v>
          </cell>
          <cell r="N2383">
            <v>1684.12</v>
          </cell>
        </row>
        <row r="2384">
          <cell r="C2384" t="str">
            <v>46211606B080080</v>
          </cell>
          <cell r="D2384" t="str">
            <v>隔爆馈电开关</v>
          </cell>
          <cell r="E2384" t="str">
            <v>DW80-200</v>
          </cell>
        </row>
        <row r="2384">
          <cell r="G2384" t="str">
            <v>个</v>
          </cell>
          <cell r="H2384">
            <v>1</v>
          </cell>
          <cell r="I2384" t="str">
            <v>开关电器设备</v>
          </cell>
          <cell r="J2384">
            <v>21</v>
          </cell>
          <cell r="K2384" t="str">
            <v>2002-01-02</v>
          </cell>
          <cell r="L2384">
            <v>2200</v>
          </cell>
          <cell r="M2384">
            <v>588.92</v>
          </cell>
          <cell r="N2384">
            <v>1611.08</v>
          </cell>
        </row>
        <row r="2385">
          <cell r="C2385" t="str">
            <v>46211606B080097</v>
          </cell>
          <cell r="D2385" t="str">
            <v>隔爆型馈电开关</v>
          </cell>
          <cell r="E2385" t="str">
            <v>DW80-200</v>
          </cell>
        </row>
        <row r="2385">
          <cell r="G2385" t="str">
            <v>个</v>
          </cell>
          <cell r="H2385">
            <v>1</v>
          </cell>
          <cell r="I2385" t="str">
            <v>开关电器设备</v>
          </cell>
          <cell r="J2385">
            <v>21</v>
          </cell>
          <cell r="K2385" t="str">
            <v>2002-01-02</v>
          </cell>
          <cell r="L2385">
            <v>2200</v>
          </cell>
          <cell r="M2385">
            <v>588.92</v>
          </cell>
          <cell r="N2385">
            <v>1611.08</v>
          </cell>
        </row>
        <row r="2386">
          <cell r="C2386" t="str">
            <v>46211606B080050</v>
          </cell>
          <cell r="D2386" t="str">
            <v>隔爆自动馈电开关</v>
          </cell>
          <cell r="E2386" t="str">
            <v>DW80-200</v>
          </cell>
        </row>
        <row r="2386">
          <cell r="G2386" t="str">
            <v>个</v>
          </cell>
          <cell r="H2386">
            <v>1</v>
          </cell>
          <cell r="I2386" t="str">
            <v>开关电器设备</v>
          </cell>
          <cell r="J2386">
            <v>21</v>
          </cell>
          <cell r="K2386" t="str">
            <v>2002-01-02</v>
          </cell>
          <cell r="L2386">
            <v>2200</v>
          </cell>
          <cell r="M2386">
            <v>588.92</v>
          </cell>
          <cell r="N2386">
            <v>1611.08</v>
          </cell>
        </row>
        <row r="2387">
          <cell r="C2387" t="str">
            <v>46211606B080057</v>
          </cell>
          <cell r="D2387" t="str">
            <v>隔爆自动馈电开关</v>
          </cell>
          <cell r="E2387" t="str">
            <v>DW80-200A</v>
          </cell>
        </row>
        <row r="2387">
          <cell r="G2387" t="str">
            <v>个</v>
          </cell>
          <cell r="H2387">
            <v>1</v>
          </cell>
          <cell r="I2387" t="str">
            <v>开关电器设备</v>
          </cell>
          <cell r="J2387">
            <v>21</v>
          </cell>
          <cell r="K2387" t="str">
            <v>2002-01-02</v>
          </cell>
          <cell r="L2387">
            <v>2200</v>
          </cell>
          <cell r="M2387">
            <v>588.92</v>
          </cell>
          <cell r="N2387">
            <v>1611.08</v>
          </cell>
        </row>
        <row r="2388">
          <cell r="C2388" t="str">
            <v>46211606B080026</v>
          </cell>
          <cell r="D2388" t="str">
            <v>馈电开关</v>
          </cell>
          <cell r="E2388" t="str">
            <v>DW80-200</v>
          </cell>
        </row>
        <row r="2388">
          <cell r="G2388" t="str">
            <v>个</v>
          </cell>
          <cell r="H2388">
            <v>1</v>
          </cell>
          <cell r="I2388" t="str">
            <v>开关电器设备</v>
          </cell>
          <cell r="J2388">
            <v>21</v>
          </cell>
          <cell r="K2388" t="str">
            <v>2002-01-02</v>
          </cell>
          <cell r="L2388">
            <v>2200</v>
          </cell>
          <cell r="M2388">
            <v>588.92</v>
          </cell>
          <cell r="N2388">
            <v>1611.08</v>
          </cell>
        </row>
        <row r="2389">
          <cell r="C2389" t="str">
            <v>46211606B210009</v>
          </cell>
          <cell r="D2389" t="str">
            <v>隔爆馈电开关</v>
          </cell>
          <cell r="E2389" t="str">
            <v>DWKB30/200</v>
          </cell>
        </row>
        <row r="2389">
          <cell r="G2389" t="str">
            <v>个</v>
          </cell>
          <cell r="H2389">
            <v>1</v>
          </cell>
          <cell r="I2389" t="str">
            <v>开关电器设备</v>
          </cell>
          <cell r="J2389">
            <v>21</v>
          </cell>
          <cell r="K2389" t="str">
            <v>2002-01-02</v>
          </cell>
          <cell r="L2389">
            <v>16500</v>
          </cell>
          <cell r="M2389">
            <v>4417.55</v>
          </cell>
          <cell r="N2389">
            <v>12082.45</v>
          </cell>
        </row>
        <row r="2390">
          <cell r="C2390" t="str">
            <v>46211606B210007</v>
          </cell>
          <cell r="D2390" t="str">
            <v>隔爆馈电开关</v>
          </cell>
          <cell r="E2390" t="str">
            <v>DWKB30/200</v>
          </cell>
        </row>
        <row r="2390">
          <cell r="G2390" t="str">
            <v>个</v>
          </cell>
          <cell r="H2390">
            <v>1</v>
          </cell>
          <cell r="I2390" t="str">
            <v>开关电器设备</v>
          </cell>
          <cell r="J2390">
            <v>21</v>
          </cell>
          <cell r="K2390" t="str">
            <v>2002-01-02</v>
          </cell>
          <cell r="L2390">
            <v>16500</v>
          </cell>
          <cell r="M2390">
            <v>4417.55</v>
          </cell>
          <cell r="N2390">
            <v>12082.45</v>
          </cell>
        </row>
        <row r="2391">
          <cell r="C2391" t="str">
            <v>46211606B210001</v>
          </cell>
          <cell r="D2391" t="str">
            <v>隔爆馈电开关</v>
          </cell>
          <cell r="E2391" t="str">
            <v>DWKB30/200</v>
          </cell>
        </row>
        <row r="2391">
          <cell r="G2391" t="str">
            <v>个</v>
          </cell>
          <cell r="H2391">
            <v>1</v>
          </cell>
          <cell r="I2391" t="str">
            <v>开关电器设备</v>
          </cell>
          <cell r="J2391">
            <v>21</v>
          </cell>
          <cell r="K2391" t="str">
            <v>2002-01-02</v>
          </cell>
          <cell r="L2391">
            <v>16500</v>
          </cell>
          <cell r="M2391">
            <v>4417.55</v>
          </cell>
          <cell r="N2391">
            <v>12082.45</v>
          </cell>
        </row>
        <row r="2392">
          <cell r="C2392" t="str">
            <v>46211606B210012</v>
          </cell>
          <cell r="D2392" t="str">
            <v>隔爆馈电开关</v>
          </cell>
          <cell r="E2392" t="str">
            <v>DWKB30/200</v>
          </cell>
        </row>
        <row r="2392">
          <cell r="G2392" t="str">
            <v>个</v>
          </cell>
          <cell r="H2392">
            <v>1</v>
          </cell>
          <cell r="I2392" t="str">
            <v>开关电器设备</v>
          </cell>
          <cell r="J2392">
            <v>21</v>
          </cell>
          <cell r="K2392" t="str">
            <v>2002-01-02</v>
          </cell>
          <cell r="L2392">
            <v>16500</v>
          </cell>
          <cell r="M2392">
            <v>4417.55</v>
          </cell>
          <cell r="N2392">
            <v>12082.45</v>
          </cell>
        </row>
        <row r="2393">
          <cell r="C2393" t="str">
            <v>46211606B210013</v>
          </cell>
          <cell r="D2393" t="str">
            <v>隔爆馈电开关</v>
          </cell>
          <cell r="E2393" t="str">
            <v>DWKB30/200</v>
          </cell>
        </row>
        <row r="2393">
          <cell r="G2393" t="str">
            <v>个</v>
          </cell>
          <cell r="H2393">
            <v>1</v>
          </cell>
          <cell r="I2393" t="str">
            <v>开关电器设备</v>
          </cell>
          <cell r="J2393">
            <v>21</v>
          </cell>
          <cell r="K2393" t="str">
            <v>2002-01-02</v>
          </cell>
          <cell r="L2393">
            <v>16500</v>
          </cell>
          <cell r="M2393">
            <v>4417.55</v>
          </cell>
          <cell r="N2393">
            <v>12082.45</v>
          </cell>
        </row>
        <row r="2394">
          <cell r="C2394" t="str">
            <v>46211606B080030</v>
          </cell>
          <cell r="D2394" t="str">
            <v>馈电开关</v>
          </cell>
          <cell r="E2394" t="str">
            <v>DW80-200</v>
          </cell>
        </row>
        <row r="2394">
          <cell r="G2394" t="str">
            <v>个</v>
          </cell>
          <cell r="H2394">
            <v>1</v>
          </cell>
          <cell r="I2394" t="str">
            <v>开关电器设备</v>
          </cell>
          <cell r="J2394">
            <v>21</v>
          </cell>
          <cell r="K2394" t="str">
            <v>2002-01-02</v>
          </cell>
          <cell r="L2394">
            <v>2200</v>
          </cell>
          <cell r="M2394">
            <v>588.92</v>
          </cell>
          <cell r="N2394">
            <v>1611.08</v>
          </cell>
        </row>
        <row r="2395">
          <cell r="C2395" t="str">
            <v>46211606B080033</v>
          </cell>
          <cell r="D2395" t="str">
            <v>馈电开关</v>
          </cell>
          <cell r="E2395" t="str">
            <v>DW80-200</v>
          </cell>
        </row>
        <row r="2395">
          <cell r="G2395" t="str">
            <v>个</v>
          </cell>
          <cell r="H2395">
            <v>1</v>
          </cell>
          <cell r="I2395" t="str">
            <v>开关电器设备</v>
          </cell>
          <cell r="J2395">
            <v>21</v>
          </cell>
          <cell r="K2395" t="str">
            <v>2002-01-02</v>
          </cell>
          <cell r="L2395">
            <v>2200</v>
          </cell>
          <cell r="M2395">
            <v>588.92</v>
          </cell>
          <cell r="N2395">
            <v>1611.08</v>
          </cell>
        </row>
        <row r="2396">
          <cell r="C2396" t="str">
            <v>46211606B080038</v>
          </cell>
          <cell r="D2396" t="str">
            <v>馈电开关</v>
          </cell>
          <cell r="E2396" t="str">
            <v>DW80-200</v>
          </cell>
        </row>
        <row r="2396">
          <cell r="G2396" t="str">
            <v>个</v>
          </cell>
          <cell r="H2396">
            <v>1</v>
          </cell>
          <cell r="I2396" t="str">
            <v>开关电器设备</v>
          </cell>
          <cell r="J2396">
            <v>21</v>
          </cell>
          <cell r="K2396" t="str">
            <v>2002-01-02</v>
          </cell>
          <cell r="L2396">
            <v>2200</v>
          </cell>
          <cell r="M2396">
            <v>588.92</v>
          </cell>
          <cell r="N2396">
            <v>1611.08</v>
          </cell>
        </row>
        <row r="2397">
          <cell r="C2397" t="str">
            <v>46211606B080031</v>
          </cell>
          <cell r="D2397" t="str">
            <v>馈电开关</v>
          </cell>
          <cell r="E2397" t="str">
            <v>DW80-200</v>
          </cell>
        </row>
        <row r="2397">
          <cell r="G2397" t="str">
            <v>个</v>
          </cell>
          <cell r="H2397">
            <v>1</v>
          </cell>
          <cell r="I2397" t="str">
            <v>开关电器设备</v>
          </cell>
          <cell r="J2397">
            <v>21</v>
          </cell>
          <cell r="K2397" t="str">
            <v>2002-01-02</v>
          </cell>
          <cell r="L2397">
            <v>2200</v>
          </cell>
          <cell r="M2397">
            <v>588.92</v>
          </cell>
          <cell r="N2397">
            <v>1611.08</v>
          </cell>
        </row>
        <row r="2398">
          <cell r="C2398" t="str">
            <v>46211606B080035</v>
          </cell>
          <cell r="D2398" t="str">
            <v>馈电开关</v>
          </cell>
          <cell r="E2398" t="str">
            <v>DW80-200</v>
          </cell>
        </row>
        <row r="2398">
          <cell r="G2398" t="str">
            <v>个</v>
          </cell>
          <cell r="H2398">
            <v>1</v>
          </cell>
          <cell r="I2398" t="str">
            <v>开关电器设备</v>
          </cell>
          <cell r="J2398">
            <v>21</v>
          </cell>
          <cell r="K2398" t="str">
            <v>2002-01-02</v>
          </cell>
          <cell r="L2398">
            <v>2200</v>
          </cell>
          <cell r="M2398">
            <v>588.92</v>
          </cell>
          <cell r="N2398">
            <v>1611.08</v>
          </cell>
        </row>
        <row r="2399">
          <cell r="C2399" t="str">
            <v>46211606B080037</v>
          </cell>
          <cell r="D2399" t="str">
            <v>馈电开关</v>
          </cell>
          <cell r="E2399" t="str">
            <v>DW80-200</v>
          </cell>
        </row>
        <row r="2399">
          <cell r="G2399" t="str">
            <v>个</v>
          </cell>
          <cell r="H2399">
            <v>1</v>
          </cell>
          <cell r="I2399" t="str">
            <v>开关电器设备</v>
          </cell>
          <cell r="J2399">
            <v>21</v>
          </cell>
          <cell r="K2399" t="str">
            <v>2002-01-02</v>
          </cell>
          <cell r="L2399">
            <v>2200</v>
          </cell>
          <cell r="M2399">
            <v>588.92</v>
          </cell>
          <cell r="N2399">
            <v>1611.08</v>
          </cell>
        </row>
        <row r="2400">
          <cell r="C2400" t="str">
            <v>46211606B080027</v>
          </cell>
          <cell r="D2400" t="str">
            <v>馈电开关</v>
          </cell>
          <cell r="E2400" t="str">
            <v>DW80-200</v>
          </cell>
        </row>
        <row r="2400">
          <cell r="G2400" t="str">
            <v>个</v>
          </cell>
          <cell r="H2400">
            <v>1</v>
          </cell>
          <cell r="I2400" t="str">
            <v>开关电器设备</v>
          </cell>
          <cell r="J2400">
            <v>21</v>
          </cell>
          <cell r="K2400" t="str">
            <v>2002-01-02</v>
          </cell>
          <cell r="L2400">
            <v>2200</v>
          </cell>
          <cell r="M2400">
            <v>588.92</v>
          </cell>
          <cell r="N2400">
            <v>1611.08</v>
          </cell>
        </row>
        <row r="2401">
          <cell r="C2401" t="str">
            <v>46211606B080028</v>
          </cell>
          <cell r="D2401" t="str">
            <v>馈电开关</v>
          </cell>
          <cell r="E2401" t="str">
            <v>DW80-200</v>
          </cell>
        </row>
        <row r="2401">
          <cell r="G2401" t="str">
            <v>个</v>
          </cell>
          <cell r="H2401">
            <v>1</v>
          </cell>
          <cell r="I2401" t="str">
            <v>开关电器设备</v>
          </cell>
          <cell r="J2401">
            <v>21</v>
          </cell>
          <cell r="K2401" t="str">
            <v>2002-01-02</v>
          </cell>
          <cell r="L2401">
            <v>2200</v>
          </cell>
          <cell r="M2401">
            <v>588.92</v>
          </cell>
          <cell r="N2401">
            <v>1611.08</v>
          </cell>
        </row>
        <row r="2402">
          <cell r="C2402" t="str">
            <v>46211606B080029</v>
          </cell>
          <cell r="D2402" t="str">
            <v>馈电开关</v>
          </cell>
          <cell r="E2402" t="str">
            <v>DW80-200</v>
          </cell>
        </row>
        <row r="2402">
          <cell r="G2402" t="str">
            <v>个</v>
          </cell>
          <cell r="H2402">
            <v>1</v>
          </cell>
          <cell r="I2402" t="str">
            <v>开关电器设备</v>
          </cell>
          <cell r="J2402">
            <v>21</v>
          </cell>
          <cell r="K2402" t="str">
            <v>2002-01-02</v>
          </cell>
          <cell r="L2402">
            <v>20300</v>
          </cell>
          <cell r="M2402">
            <v>5435.06</v>
          </cell>
          <cell r="N2402">
            <v>14864.94</v>
          </cell>
        </row>
        <row r="2403">
          <cell r="C2403" t="str">
            <v>46211606B080034</v>
          </cell>
          <cell r="D2403" t="str">
            <v>馈电开关</v>
          </cell>
          <cell r="E2403" t="str">
            <v>DW80-200</v>
          </cell>
        </row>
        <row r="2403">
          <cell r="G2403" t="str">
            <v>个</v>
          </cell>
          <cell r="H2403">
            <v>1</v>
          </cell>
          <cell r="I2403" t="str">
            <v>开关电器设备</v>
          </cell>
          <cell r="J2403">
            <v>21</v>
          </cell>
          <cell r="K2403" t="str">
            <v>2002-01-02</v>
          </cell>
          <cell r="L2403">
            <v>2200</v>
          </cell>
          <cell r="M2403">
            <v>588.92</v>
          </cell>
          <cell r="N2403">
            <v>1611.08</v>
          </cell>
        </row>
        <row r="2404">
          <cell r="C2404" t="str">
            <v>46211606B080041</v>
          </cell>
          <cell r="D2404" t="str">
            <v>馈电开关</v>
          </cell>
          <cell r="E2404" t="str">
            <v>DW80-200</v>
          </cell>
        </row>
        <row r="2404">
          <cell r="G2404" t="str">
            <v>个</v>
          </cell>
          <cell r="H2404">
            <v>1</v>
          </cell>
          <cell r="I2404" t="str">
            <v>开关电器设备</v>
          </cell>
          <cell r="J2404">
            <v>21</v>
          </cell>
          <cell r="K2404" t="str">
            <v>2002-01-02</v>
          </cell>
          <cell r="L2404">
            <v>2200</v>
          </cell>
          <cell r="M2404">
            <v>588.92</v>
          </cell>
          <cell r="N2404">
            <v>1611.08</v>
          </cell>
        </row>
        <row r="2405">
          <cell r="C2405" t="str">
            <v>46211606B190010</v>
          </cell>
          <cell r="D2405" t="str">
            <v>馈电开关</v>
          </cell>
          <cell r="E2405" t="str">
            <v>DW80-350</v>
          </cell>
        </row>
        <row r="2405">
          <cell r="G2405" t="str">
            <v>个</v>
          </cell>
          <cell r="H2405">
            <v>1</v>
          </cell>
          <cell r="I2405" t="str">
            <v>开关电器设备</v>
          </cell>
          <cell r="J2405">
            <v>21</v>
          </cell>
          <cell r="K2405" t="str">
            <v>2002-01-02</v>
          </cell>
          <cell r="L2405">
            <v>2300</v>
          </cell>
          <cell r="M2405">
            <v>615.88</v>
          </cell>
          <cell r="N2405">
            <v>1684.12</v>
          </cell>
        </row>
        <row r="2406">
          <cell r="C2406" t="str">
            <v>46211606B190012</v>
          </cell>
          <cell r="D2406" t="str">
            <v>馈电开关</v>
          </cell>
          <cell r="E2406" t="str">
            <v>DW80-350</v>
          </cell>
        </row>
        <row r="2406">
          <cell r="G2406" t="str">
            <v>个</v>
          </cell>
          <cell r="H2406">
            <v>1</v>
          </cell>
          <cell r="I2406" t="str">
            <v>开关电器设备</v>
          </cell>
          <cell r="J2406">
            <v>21</v>
          </cell>
          <cell r="K2406" t="str">
            <v>2002-01-02</v>
          </cell>
          <cell r="L2406">
            <v>2300</v>
          </cell>
          <cell r="M2406">
            <v>615.88</v>
          </cell>
          <cell r="N2406">
            <v>1684.12</v>
          </cell>
        </row>
        <row r="2407">
          <cell r="C2407" t="str">
            <v>46211606B190013</v>
          </cell>
          <cell r="D2407" t="str">
            <v>馈电开关</v>
          </cell>
          <cell r="E2407" t="str">
            <v>DW80-350</v>
          </cell>
        </row>
        <row r="2407">
          <cell r="G2407" t="str">
            <v>个</v>
          </cell>
          <cell r="H2407">
            <v>1</v>
          </cell>
          <cell r="I2407" t="str">
            <v>开关电器设备</v>
          </cell>
          <cell r="J2407">
            <v>21</v>
          </cell>
          <cell r="K2407" t="str">
            <v>2002-01-02</v>
          </cell>
          <cell r="L2407">
            <v>2300</v>
          </cell>
          <cell r="M2407">
            <v>615.88</v>
          </cell>
          <cell r="N2407">
            <v>1684.12</v>
          </cell>
        </row>
        <row r="2408">
          <cell r="C2408" t="str">
            <v>46211606B190019</v>
          </cell>
          <cell r="D2408" t="str">
            <v>馈电开关</v>
          </cell>
          <cell r="E2408" t="str">
            <v>DW80-350</v>
          </cell>
        </row>
        <row r="2408">
          <cell r="G2408" t="str">
            <v>个</v>
          </cell>
          <cell r="H2408">
            <v>1</v>
          </cell>
          <cell r="I2408" t="str">
            <v>开关电器设备</v>
          </cell>
          <cell r="J2408">
            <v>21</v>
          </cell>
          <cell r="K2408" t="str">
            <v>2002-01-02</v>
          </cell>
          <cell r="L2408">
            <v>2300</v>
          </cell>
          <cell r="M2408">
            <v>615.88</v>
          </cell>
          <cell r="N2408">
            <v>1684.12</v>
          </cell>
        </row>
        <row r="2409">
          <cell r="C2409" t="str">
            <v>46211606B080032</v>
          </cell>
          <cell r="D2409" t="str">
            <v>馈电开关</v>
          </cell>
          <cell r="E2409" t="str">
            <v>DW80-200</v>
          </cell>
        </row>
        <row r="2409">
          <cell r="G2409" t="str">
            <v>个</v>
          </cell>
          <cell r="H2409">
            <v>1</v>
          </cell>
          <cell r="I2409" t="str">
            <v>开关电器设备</v>
          </cell>
          <cell r="J2409">
            <v>21</v>
          </cell>
          <cell r="K2409" t="str">
            <v>2002-01-02</v>
          </cell>
          <cell r="L2409">
            <v>2200</v>
          </cell>
          <cell r="M2409">
            <v>588.92</v>
          </cell>
          <cell r="N2409">
            <v>1611.08</v>
          </cell>
        </row>
        <row r="2410">
          <cell r="C2410" t="str">
            <v>46211606B080036</v>
          </cell>
          <cell r="D2410" t="str">
            <v>馈电开关</v>
          </cell>
          <cell r="E2410" t="str">
            <v>DW80-200</v>
          </cell>
        </row>
        <row r="2410">
          <cell r="G2410" t="str">
            <v>个</v>
          </cell>
          <cell r="H2410">
            <v>1</v>
          </cell>
          <cell r="I2410" t="str">
            <v>开关电器设备</v>
          </cell>
          <cell r="J2410">
            <v>21</v>
          </cell>
          <cell r="K2410" t="str">
            <v>2002-01-02</v>
          </cell>
          <cell r="L2410">
            <v>2200</v>
          </cell>
          <cell r="M2410">
            <v>588.92</v>
          </cell>
          <cell r="N2410">
            <v>1611.08</v>
          </cell>
        </row>
        <row r="2411">
          <cell r="C2411" t="str">
            <v>46211606B080040</v>
          </cell>
          <cell r="D2411" t="str">
            <v>馈电开关</v>
          </cell>
          <cell r="E2411" t="str">
            <v>DW80-200</v>
          </cell>
        </row>
        <row r="2411">
          <cell r="G2411" t="str">
            <v>个</v>
          </cell>
          <cell r="H2411">
            <v>1</v>
          </cell>
          <cell r="I2411" t="str">
            <v>开关电器设备</v>
          </cell>
          <cell r="J2411">
            <v>21</v>
          </cell>
          <cell r="K2411" t="str">
            <v>2002-01-02</v>
          </cell>
          <cell r="L2411">
            <v>2200</v>
          </cell>
          <cell r="M2411">
            <v>588.92</v>
          </cell>
          <cell r="N2411">
            <v>1611.08</v>
          </cell>
        </row>
        <row r="2412">
          <cell r="C2412" t="str">
            <v>46211606B190011</v>
          </cell>
          <cell r="D2412" t="str">
            <v>馈电开关</v>
          </cell>
          <cell r="E2412" t="str">
            <v>DW80-350</v>
          </cell>
        </row>
        <row r="2412">
          <cell r="G2412" t="str">
            <v>个</v>
          </cell>
          <cell r="H2412">
            <v>1</v>
          </cell>
          <cell r="I2412" t="str">
            <v>开关电器设备</v>
          </cell>
          <cell r="J2412">
            <v>21</v>
          </cell>
          <cell r="K2412" t="str">
            <v>2002-01-02</v>
          </cell>
          <cell r="L2412">
            <v>2300</v>
          </cell>
          <cell r="M2412">
            <v>615.88</v>
          </cell>
          <cell r="N2412">
            <v>1684.12</v>
          </cell>
        </row>
        <row r="2413">
          <cell r="C2413" t="str">
            <v>46211606B190024</v>
          </cell>
          <cell r="D2413" t="str">
            <v>馈电开关</v>
          </cell>
          <cell r="E2413" t="str">
            <v>DW80-350</v>
          </cell>
        </row>
        <row r="2413">
          <cell r="G2413" t="str">
            <v>个</v>
          </cell>
          <cell r="H2413">
            <v>1</v>
          </cell>
          <cell r="I2413" t="str">
            <v>开关电器设备</v>
          </cell>
          <cell r="J2413">
            <v>21</v>
          </cell>
          <cell r="K2413" t="str">
            <v>2002-01-02</v>
          </cell>
          <cell r="L2413">
            <v>2300</v>
          </cell>
          <cell r="M2413">
            <v>615.88</v>
          </cell>
          <cell r="N2413">
            <v>1684.12</v>
          </cell>
        </row>
        <row r="2414">
          <cell r="C2414" t="str">
            <v>46211606B190009</v>
          </cell>
          <cell r="D2414" t="str">
            <v>馈电开关</v>
          </cell>
          <cell r="E2414" t="str">
            <v>DW80-350</v>
          </cell>
        </row>
        <row r="2414">
          <cell r="G2414" t="str">
            <v>个</v>
          </cell>
          <cell r="H2414">
            <v>1</v>
          </cell>
          <cell r="I2414" t="str">
            <v>开关电器设备</v>
          </cell>
          <cell r="J2414">
            <v>21</v>
          </cell>
          <cell r="K2414" t="str">
            <v>2002-01-02</v>
          </cell>
          <cell r="L2414">
            <v>2300</v>
          </cell>
          <cell r="M2414">
            <v>615.88</v>
          </cell>
          <cell r="N2414">
            <v>1684.12</v>
          </cell>
        </row>
        <row r="2415">
          <cell r="C2415" t="str">
            <v>46211606B190021</v>
          </cell>
          <cell r="D2415" t="str">
            <v>馈电开关</v>
          </cell>
          <cell r="E2415" t="str">
            <v>DW80-350</v>
          </cell>
        </row>
        <row r="2415">
          <cell r="G2415" t="str">
            <v>个</v>
          </cell>
          <cell r="H2415">
            <v>1</v>
          </cell>
          <cell r="I2415" t="str">
            <v>开关电器设备</v>
          </cell>
          <cell r="J2415">
            <v>21</v>
          </cell>
          <cell r="K2415" t="str">
            <v>2002-01-02</v>
          </cell>
          <cell r="L2415">
            <v>2300</v>
          </cell>
          <cell r="M2415">
            <v>615.88</v>
          </cell>
          <cell r="N2415">
            <v>1684.12</v>
          </cell>
        </row>
        <row r="2416">
          <cell r="C2416" t="str">
            <v>46211606B080092</v>
          </cell>
          <cell r="D2416" t="str">
            <v>隔爆型馈电开关</v>
          </cell>
          <cell r="E2416" t="str">
            <v>DW80-200</v>
          </cell>
        </row>
        <row r="2416">
          <cell r="G2416" t="str">
            <v>个</v>
          </cell>
          <cell r="H2416">
            <v>1</v>
          </cell>
          <cell r="I2416" t="str">
            <v>开关电器设备</v>
          </cell>
          <cell r="J2416">
            <v>21</v>
          </cell>
          <cell r="K2416" t="str">
            <v>1995-02-01</v>
          </cell>
          <cell r="L2416">
            <v>2200</v>
          </cell>
          <cell r="M2416">
            <v>1397.36</v>
          </cell>
          <cell r="N2416">
            <v>802.64</v>
          </cell>
        </row>
        <row r="2417">
          <cell r="C2417" t="str">
            <v>46211606B080094</v>
          </cell>
          <cell r="D2417" t="str">
            <v>隔爆馈电开关</v>
          </cell>
          <cell r="E2417" t="str">
            <v>DW80-200</v>
          </cell>
        </row>
        <row r="2417">
          <cell r="G2417" t="str">
            <v>个</v>
          </cell>
          <cell r="H2417">
            <v>1</v>
          </cell>
          <cell r="I2417" t="str">
            <v>开关电器设备</v>
          </cell>
          <cell r="J2417">
            <v>21</v>
          </cell>
          <cell r="K2417" t="str">
            <v>2000-02-19</v>
          </cell>
          <cell r="L2417">
            <v>2200</v>
          </cell>
          <cell r="M2417">
            <v>803.04</v>
          </cell>
          <cell r="N2417">
            <v>1396.96</v>
          </cell>
        </row>
        <row r="2418">
          <cell r="C2418" t="str">
            <v>46211606B190063</v>
          </cell>
          <cell r="D2418" t="str">
            <v>隔爆型馈电开关</v>
          </cell>
          <cell r="E2418" t="str">
            <v>DW80-350A</v>
          </cell>
        </row>
        <row r="2418">
          <cell r="G2418" t="str">
            <v>个</v>
          </cell>
          <cell r="H2418">
            <v>1</v>
          </cell>
          <cell r="I2418" t="str">
            <v>开关电器设备</v>
          </cell>
          <cell r="J2418">
            <v>21</v>
          </cell>
          <cell r="K2418" t="str">
            <v>1992-03-17</v>
          </cell>
          <cell r="L2418">
            <v>2300</v>
          </cell>
          <cell r="M2418">
            <v>1787.68</v>
          </cell>
          <cell r="N2418">
            <v>512.32</v>
          </cell>
        </row>
        <row r="2419">
          <cell r="C2419" t="str">
            <v>46211606B190065</v>
          </cell>
          <cell r="D2419" t="str">
            <v>隔爆型馈电开关</v>
          </cell>
          <cell r="E2419" t="str">
            <v>DW80-350A</v>
          </cell>
        </row>
        <row r="2419">
          <cell r="G2419" t="str">
            <v>个</v>
          </cell>
          <cell r="H2419">
            <v>1</v>
          </cell>
          <cell r="I2419" t="str">
            <v>开关电器设备</v>
          </cell>
          <cell r="J2419">
            <v>21</v>
          </cell>
          <cell r="K2419" t="str">
            <v>1993-07-08</v>
          </cell>
          <cell r="L2419">
            <v>2300</v>
          </cell>
          <cell r="M2419">
            <v>1630.52</v>
          </cell>
          <cell r="N2419">
            <v>669.48</v>
          </cell>
        </row>
        <row r="2420">
          <cell r="C2420" t="str">
            <v>46211606B570003</v>
          </cell>
          <cell r="D2420" t="str">
            <v>馈电开关</v>
          </cell>
          <cell r="E2420" t="str">
            <v>DW80</v>
          </cell>
        </row>
        <row r="2420">
          <cell r="G2420" t="str">
            <v>个</v>
          </cell>
          <cell r="H2420">
            <v>1</v>
          </cell>
          <cell r="I2420" t="str">
            <v>开关电器设备</v>
          </cell>
          <cell r="J2420">
            <v>21</v>
          </cell>
          <cell r="K2420" t="str">
            <v>2002-01-02</v>
          </cell>
          <cell r="L2420">
            <v>4200</v>
          </cell>
          <cell r="M2420">
            <v>1124.34</v>
          </cell>
          <cell r="N2420">
            <v>3075.66</v>
          </cell>
        </row>
        <row r="2421">
          <cell r="C2421" t="str">
            <v>46211606B570002</v>
          </cell>
          <cell r="D2421" t="str">
            <v>馈电开关</v>
          </cell>
          <cell r="E2421" t="str">
            <v>DW80</v>
          </cell>
        </row>
        <row r="2421">
          <cell r="G2421" t="str">
            <v>个</v>
          </cell>
          <cell r="H2421">
            <v>1</v>
          </cell>
          <cell r="I2421" t="str">
            <v>开关电器设备</v>
          </cell>
          <cell r="J2421">
            <v>21</v>
          </cell>
          <cell r="K2421" t="str">
            <v>2002-01-02</v>
          </cell>
          <cell r="L2421">
            <v>4200</v>
          </cell>
          <cell r="M2421">
            <v>1124.34</v>
          </cell>
          <cell r="N2421">
            <v>3075.66</v>
          </cell>
        </row>
        <row r="2422">
          <cell r="C2422" t="str">
            <v>46211606B190033</v>
          </cell>
          <cell r="D2422" t="str">
            <v>隔爆自动馈电开关</v>
          </cell>
          <cell r="E2422" t="str">
            <v>DW80-350</v>
          </cell>
        </row>
        <row r="2422">
          <cell r="G2422" t="str">
            <v>个</v>
          </cell>
          <cell r="H2422">
            <v>1</v>
          </cell>
          <cell r="I2422" t="str">
            <v>开关电器设备</v>
          </cell>
          <cell r="J2422">
            <v>21</v>
          </cell>
          <cell r="K2422" t="str">
            <v>2002-01-03</v>
          </cell>
          <cell r="L2422">
            <v>2300</v>
          </cell>
          <cell r="M2422">
            <v>615.88</v>
          </cell>
          <cell r="N2422">
            <v>1684.12</v>
          </cell>
        </row>
        <row r="2423">
          <cell r="C2423" t="str">
            <v>46211606B080060</v>
          </cell>
          <cell r="D2423" t="str">
            <v>隔爆型自动馈电开关</v>
          </cell>
          <cell r="E2423" t="str">
            <v>DW80-200AD</v>
          </cell>
        </row>
        <row r="2423">
          <cell r="G2423" t="str">
            <v>个</v>
          </cell>
          <cell r="H2423">
            <v>1</v>
          </cell>
          <cell r="I2423" t="str">
            <v>开关电器设备</v>
          </cell>
          <cell r="J2423">
            <v>21</v>
          </cell>
          <cell r="K2423" t="str">
            <v>1997-06-21</v>
          </cell>
          <cell r="L2423">
            <v>8800</v>
          </cell>
          <cell r="M2423">
            <v>2870.64</v>
          </cell>
          <cell r="N2423">
            <v>5929.36</v>
          </cell>
        </row>
        <row r="2424">
          <cell r="C2424" t="str">
            <v>46211606B190054</v>
          </cell>
          <cell r="D2424" t="str">
            <v>隔爆自动馈电开关</v>
          </cell>
          <cell r="E2424" t="str">
            <v>DW80-350A</v>
          </cell>
        </row>
        <row r="2424">
          <cell r="G2424" t="str">
            <v>个</v>
          </cell>
          <cell r="H2424">
            <v>1</v>
          </cell>
          <cell r="I2424" t="str">
            <v>开关电器设备</v>
          </cell>
          <cell r="J2424">
            <v>21</v>
          </cell>
          <cell r="K2424" t="str">
            <v>2002-01-03</v>
          </cell>
          <cell r="L2424">
            <v>2300</v>
          </cell>
          <cell r="M2424">
            <v>615.88</v>
          </cell>
          <cell r="N2424">
            <v>1684.12</v>
          </cell>
        </row>
        <row r="2425">
          <cell r="C2425" t="str">
            <v>46211606B180010</v>
          </cell>
          <cell r="D2425" t="str">
            <v>馈电开关</v>
          </cell>
          <cell r="E2425" t="str">
            <v>BKD6-630E/1140</v>
          </cell>
        </row>
        <row r="2425">
          <cell r="G2425" t="str">
            <v>个</v>
          </cell>
          <cell r="H2425">
            <v>1</v>
          </cell>
          <cell r="I2425" t="str">
            <v>开关电器设备</v>
          </cell>
          <cell r="J2425">
            <v>21</v>
          </cell>
          <cell r="K2425" t="str">
            <v>2002-10-31</v>
          </cell>
          <cell r="L2425">
            <v>28500</v>
          </cell>
          <cell r="M2425">
            <v>6286.74</v>
          </cell>
          <cell r="N2425">
            <v>22213.26</v>
          </cell>
        </row>
        <row r="2426">
          <cell r="C2426" t="str">
            <v>46211605B100007</v>
          </cell>
          <cell r="D2426" t="str">
            <v>馈电开关</v>
          </cell>
          <cell r="E2426" t="str">
            <v>DW80-200A</v>
          </cell>
        </row>
        <row r="2426">
          <cell r="G2426" t="str">
            <v>个</v>
          </cell>
          <cell r="H2426">
            <v>1</v>
          </cell>
          <cell r="I2426" t="str">
            <v>开关电器设备</v>
          </cell>
          <cell r="J2426">
            <v>21</v>
          </cell>
          <cell r="K2426" t="str">
            <v>2002-12-20</v>
          </cell>
          <cell r="L2426">
            <v>2200</v>
          </cell>
          <cell r="M2426">
            <v>482.28</v>
          </cell>
          <cell r="N2426">
            <v>1717.72</v>
          </cell>
        </row>
        <row r="2427">
          <cell r="C2427" t="str">
            <v>46211605B090007</v>
          </cell>
          <cell r="D2427" t="str">
            <v>馈电开关</v>
          </cell>
          <cell r="E2427" t="str">
            <v>BKD60630Z/1140</v>
          </cell>
        </row>
        <row r="2427">
          <cell r="G2427" t="str">
            <v>个</v>
          </cell>
          <cell r="H2427">
            <v>1</v>
          </cell>
          <cell r="I2427" t="str">
            <v>开关电器设备</v>
          </cell>
          <cell r="J2427">
            <v>10</v>
          </cell>
          <cell r="K2427" t="str">
            <v>2003-04-30</v>
          </cell>
          <cell r="L2427">
            <v>40000</v>
          </cell>
          <cell r="M2427">
            <v>15549.88</v>
          </cell>
          <cell r="N2427">
            <v>24450.12</v>
          </cell>
        </row>
        <row r="2428">
          <cell r="C2428" t="str">
            <v>46211606B190120</v>
          </cell>
          <cell r="D2428" t="str">
            <v>隔爆自动馈电开关</v>
          </cell>
          <cell r="E2428" t="str">
            <v>DW80-350A</v>
          </cell>
        </row>
        <row r="2428">
          <cell r="G2428" t="str">
            <v>个</v>
          </cell>
          <cell r="H2428">
            <v>1</v>
          </cell>
          <cell r="I2428" t="str">
            <v>开关电器设备</v>
          </cell>
          <cell r="J2428">
            <v>20</v>
          </cell>
          <cell r="K2428" t="str">
            <v>2003-12-31</v>
          </cell>
          <cell r="L2428">
            <v>3200</v>
          </cell>
          <cell r="M2428">
            <v>569.6</v>
          </cell>
          <cell r="N2428">
            <v>2630.4</v>
          </cell>
        </row>
        <row r="2429">
          <cell r="C2429" t="str">
            <v>44211606B390001</v>
          </cell>
          <cell r="D2429" t="str">
            <v>隔爆馈电开关</v>
          </cell>
          <cell r="E2429" t="str">
            <v>KBZ-400/660X</v>
          </cell>
        </row>
        <row r="2429">
          <cell r="G2429" t="str">
            <v>个</v>
          </cell>
          <cell r="H2429">
            <v>1</v>
          </cell>
          <cell r="I2429" t="str">
            <v>开关电器设备</v>
          </cell>
          <cell r="J2429">
            <v>20</v>
          </cell>
          <cell r="K2429" t="str">
            <v>2003-12-31</v>
          </cell>
          <cell r="L2429">
            <v>3500</v>
          </cell>
          <cell r="M2429">
            <v>623</v>
          </cell>
          <cell r="N2429">
            <v>2877</v>
          </cell>
        </row>
        <row r="2430">
          <cell r="C2430" t="str">
            <v>44211606B390003</v>
          </cell>
          <cell r="D2430" t="str">
            <v>隔爆型馈电开关</v>
          </cell>
          <cell r="E2430" t="str">
            <v>KBZ-400/660X</v>
          </cell>
        </row>
        <row r="2430">
          <cell r="G2430" t="str">
            <v>个</v>
          </cell>
          <cell r="H2430">
            <v>1</v>
          </cell>
          <cell r="I2430" t="str">
            <v>开关电器设备</v>
          </cell>
          <cell r="J2430">
            <v>20</v>
          </cell>
          <cell r="K2430" t="str">
            <v>2003-12-31</v>
          </cell>
          <cell r="L2430">
            <v>14800</v>
          </cell>
          <cell r="M2430">
            <v>2634.4</v>
          </cell>
          <cell r="N2430">
            <v>12165.6</v>
          </cell>
        </row>
        <row r="2431">
          <cell r="C2431" t="str">
            <v>44211606B390004</v>
          </cell>
          <cell r="D2431" t="str">
            <v>隔爆型馈电开关</v>
          </cell>
          <cell r="E2431" t="str">
            <v>KBZ-400/660X</v>
          </cell>
        </row>
        <row r="2431">
          <cell r="G2431" t="str">
            <v>个</v>
          </cell>
          <cell r="H2431">
            <v>1</v>
          </cell>
          <cell r="I2431" t="str">
            <v>开关电器设备</v>
          </cell>
          <cell r="J2431">
            <v>20</v>
          </cell>
          <cell r="K2431" t="str">
            <v>2003-12-31</v>
          </cell>
          <cell r="L2431">
            <v>14800</v>
          </cell>
          <cell r="M2431">
            <v>2634.4</v>
          </cell>
          <cell r="N2431">
            <v>12165.6</v>
          </cell>
        </row>
        <row r="2432">
          <cell r="C2432" t="str">
            <v>44211606B390005</v>
          </cell>
          <cell r="D2432" t="str">
            <v>隔爆型馈电开关</v>
          </cell>
          <cell r="E2432" t="str">
            <v>KBZ-400/660X</v>
          </cell>
        </row>
        <row r="2432">
          <cell r="G2432" t="str">
            <v>个</v>
          </cell>
          <cell r="H2432">
            <v>1</v>
          </cell>
          <cell r="I2432" t="str">
            <v>开关电器设备</v>
          </cell>
          <cell r="J2432">
            <v>20</v>
          </cell>
          <cell r="K2432" t="str">
            <v>2003-12-31</v>
          </cell>
          <cell r="L2432">
            <v>14800</v>
          </cell>
          <cell r="M2432">
            <v>2634.4</v>
          </cell>
          <cell r="N2432">
            <v>12165.6</v>
          </cell>
        </row>
        <row r="2433">
          <cell r="C2433" t="str">
            <v>44211606B390006</v>
          </cell>
          <cell r="D2433" t="str">
            <v>隔爆型馈电开关</v>
          </cell>
          <cell r="E2433" t="str">
            <v>KBZ-400/660X</v>
          </cell>
        </row>
        <row r="2433">
          <cell r="G2433" t="str">
            <v>个</v>
          </cell>
          <cell r="H2433">
            <v>1</v>
          </cell>
          <cell r="I2433" t="str">
            <v>开关电器设备</v>
          </cell>
          <cell r="J2433">
            <v>20</v>
          </cell>
          <cell r="K2433" t="str">
            <v>2003-12-31</v>
          </cell>
          <cell r="L2433">
            <v>14800</v>
          </cell>
          <cell r="M2433">
            <v>2634.4</v>
          </cell>
          <cell r="N2433">
            <v>12165.6</v>
          </cell>
        </row>
        <row r="2434">
          <cell r="C2434" t="str">
            <v>44211606B390008</v>
          </cell>
          <cell r="D2434" t="str">
            <v>隔爆型馈电开关</v>
          </cell>
          <cell r="E2434" t="str">
            <v>KBZ-400/660X</v>
          </cell>
        </row>
        <row r="2434">
          <cell r="G2434" t="str">
            <v>个</v>
          </cell>
          <cell r="H2434">
            <v>1</v>
          </cell>
          <cell r="I2434" t="str">
            <v>开关电器设备</v>
          </cell>
          <cell r="J2434">
            <v>20</v>
          </cell>
          <cell r="K2434" t="str">
            <v>2003-12-31</v>
          </cell>
          <cell r="L2434">
            <v>14800</v>
          </cell>
          <cell r="M2434">
            <v>2634.4</v>
          </cell>
          <cell r="N2434">
            <v>12165.6</v>
          </cell>
        </row>
        <row r="2435">
          <cell r="C2435" t="str">
            <v>46211605B200001</v>
          </cell>
          <cell r="D2435" t="str">
            <v>隔爆型真空馈电开关</v>
          </cell>
          <cell r="E2435" t="str">
            <v>KBZ-630/1140</v>
          </cell>
        </row>
        <row r="2435">
          <cell r="G2435" t="str">
            <v>个</v>
          </cell>
          <cell r="H2435">
            <v>1</v>
          </cell>
          <cell r="I2435" t="str">
            <v>开关电器设备</v>
          </cell>
          <cell r="J2435">
            <v>21</v>
          </cell>
          <cell r="K2435" t="str">
            <v>2000-02-15</v>
          </cell>
          <cell r="L2435">
            <v>26500</v>
          </cell>
          <cell r="M2435">
            <v>9475.18</v>
          </cell>
          <cell r="N2435">
            <v>17024.82</v>
          </cell>
        </row>
        <row r="2436">
          <cell r="C2436" t="str">
            <v>44211606B240003</v>
          </cell>
          <cell r="D2436" t="str">
            <v>真空馈电开关</v>
          </cell>
          <cell r="E2436" t="str">
            <v>BKD1-400Z/660F</v>
          </cell>
        </row>
        <row r="2436">
          <cell r="G2436" t="str">
            <v>个</v>
          </cell>
          <cell r="H2436">
            <v>1</v>
          </cell>
          <cell r="I2436" t="str">
            <v>开关电器设备</v>
          </cell>
          <cell r="J2436">
            <v>12</v>
          </cell>
          <cell r="K2436" t="str">
            <v>2002-01-01</v>
          </cell>
          <cell r="L2436">
            <v>17000</v>
          </cell>
          <cell r="M2436">
            <v>6944.83</v>
          </cell>
          <cell r="N2436">
            <v>10055.17</v>
          </cell>
        </row>
        <row r="2437">
          <cell r="C2437" t="str">
            <v>44211606B240002</v>
          </cell>
          <cell r="D2437" t="str">
            <v>真空馈电开关</v>
          </cell>
          <cell r="E2437" t="str">
            <v>BKD1-400Z/660F</v>
          </cell>
        </row>
        <row r="2437">
          <cell r="G2437" t="str">
            <v>个</v>
          </cell>
          <cell r="H2437">
            <v>1</v>
          </cell>
          <cell r="I2437" t="str">
            <v>开关电器设备</v>
          </cell>
          <cell r="J2437">
            <v>21</v>
          </cell>
          <cell r="K2437" t="str">
            <v>1999-06-18</v>
          </cell>
          <cell r="L2437">
            <v>17000</v>
          </cell>
          <cell r="M2437">
            <v>6846.44</v>
          </cell>
          <cell r="N2437">
            <v>10153.56</v>
          </cell>
        </row>
        <row r="2438">
          <cell r="C2438" t="str">
            <v>44211606B350017</v>
          </cell>
          <cell r="D2438" t="str">
            <v>隔爆型自动馈电开关</v>
          </cell>
          <cell r="E2438" t="str">
            <v>DW80-350A</v>
          </cell>
        </row>
        <row r="2438">
          <cell r="G2438" t="str">
            <v>个</v>
          </cell>
          <cell r="H2438">
            <v>1</v>
          </cell>
          <cell r="I2438" t="str">
            <v>开关电器设备</v>
          </cell>
          <cell r="J2438">
            <v>21</v>
          </cell>
          <cell r="K2438" t="str">
            <v>2002-01-02</v>
          </cell>
          <cell r="L2438">
            <v>2300</v>
          </cell>
          <cell r="M2438">
            <v>615.88</v>
          </cell>
          <cell r="N2438">
            <v>1684.12</v>
          </cell>
        </row>
        <row r="2439">
          <cell r="C2439" t="str">
            <v>44211606B390008</v>
          </cell>
          <cell r="D2439" t="str">
            <v>隔爆型馈电开关</v>
          </cell>
          <cell r="E2439" t="str">
            <v>KBZ-400/660X</v>
          </cell>
        </row>
        <row r="2439">
          <cell r="G2439" t="str">
            <v>个</v>
          </cell>
          <cell r="H2439">
            <v>1</v>
          </cell>
          <cell r="I2439" t="str">
            <v>开关电器设备</v>
          </cell>
          <cell r="J2439">
            <v>21</v>
          </cell>
          <cell r="K2439" t="str">
            <v>1997-06-29</v>
          </cell>
          <cell r="L2439">
            <v>14800</v>
          </cell>
          <cell r="M2439">
            <v>7507.18</v>
          </cell>
          <cell r="N2439">
            <v>7292.82</v>
          </cell>
        </row>
        <row r="2440">
          <cell r="C2440" t="str">
            <v>44211606B390009</v>
          </cell>
          <cell r="D2440" t="str">
            <v>隔爆型馈电开关</v>
          </cell>
          <cell r="E2440" t="str">
            <v>KBZ-400/660X</v>
          </cell>
        </row>
        <row r="2440">
          <cell r="G2440" t="str">
            <v>个</v>
          </cell>
          <cell r="H2440">
            <v>1</v>
          </cell>
          <cell r="I2440" t="str">
            <v>开关电器设备</v>
          </cell>
          <cell r="J2440">
            <v>21</v>
          </cell>
          <cell r="K2440" t="str">
            <v>2002-01-02</v>
          </cell>
          <cell r="L2440">
            <v>14800</v>
          </cell>
          <cell r="M2440">
            <v>3962.36</v>
          </cell>
          <cell r="N2440">
            <v>10837.64</v>
          </cell>
        </row>
        <row r="2441">
          <cell r="C2441" t="str">
            <v>44211606B390011</v>
          </cell>
          <cell r="D2441" t="str">
            <v>隔爆型馈电开关</v>
          </cell>
          <cell r="E2441" t="str">
            <v>KBZ-400/660X</v>
          </cell>
        </row>
        <row r="2441">
          <cell r="G2441" t="str">
            <v>个</v>
          </cell>
          <cell r="H2441">
            <v>1</v>
          </cell>
          <cell r="I2441" t="str">
            <v>开关电器设备</v>
          </cell>
          <cell r="J2441">
            <v>21</v>
          </cell>
          <cell r="K2441" t="str">
            <v>2002-01-02</v>
          </cell>
          <cell r="L2441">
            <v>14800</v>
          </cell>
          <cell r="M2441">
            <v>3962.36</v>
          </cell>
          <cell r="N2441">
            <v>10837.64</v>
          </cell>
        </row>
        <row r="2442">
          <cell r="C2442" t="str">
            <v>44211606B390001</v>
          </cell>
          <cell r="D2442" t="str">
            <v>隔爆型馈电开关</v>
          </cell>
          <cell r="E2442" t="str">
            <v>KBZ-400/660X</v>
          </cell>
        </row>
        <row r="2442">
          <cell r="G2442" t="str">
            <v>个</v>
          </cell>
          <cell r="H2442">
            <v>1</v>
          </cell>
          <cell r="I2442" t="str">
            <v>开关电器设备</v>
          </cell>
          <cell r="J2442">
            <v>21</v>
          </cell>
          <cell r="K2442" t="str">
            <v>2002-01-03</v>
          </cell>
          <cell r="L2442">
            <v>14800</v>
          </cell>
          <cell r="M2442">
            <v>3962.36</v>
          </cell>
          <cell r="N2442">
            <v>10837.64</v>
          </cell>
        </row>
        <row r="2443">
          <cell r="C2443" t="str">
            <v>44211606B390002</v>
          </cell>
          <cell r="D2443" t="str">
            <v>隔爆型馈电开关</v>
          </cell>
          <cell r="E2443" t="str">
            <v>KBZ-400/660X</v>
          </cell>
        </row>
        <row r="2443">
          <cell r="G2443" t="str">
            <v>个</v>
          </cell>
          <cell r="H2443">
            <v>1</v>
          </cell>
          <cell r="I2443" t="str">
            <v>开关电器设备</v>
          </cell>
          <cell r="J2443">
            <v>21</v>
          </cell>
          <cell r="K2443" t="str">
            <v>2002-01-03</v>
          </cell>
          <cell r="L2443">
            <v>14800</v>
          </cell>
          <cell r="M2443">
            <v>3962.36</v>
          </cell>
          <cell r="N2443">
            <v>10837.64</v>
          </cell>
        </row>
        <row r="2444">
          <cell r="C2444" t="str">
            <v>44211606B390005</v>
          </cell>
          <cell r="D2444" t="str">
            <v>隔爆型馈电开关</v>
          </cell>
          <cell r="E2444" t="str">
            <v>KBZ-400/660X</v>
          </cell>
        </row>
        <row r="2444">
          <cell r="G2444" t="str">
            <v>个</v>
          </cell>
          <cell r="H2444">
            <v>1</v>
          </cell>
          <cell r="I2444" t="str">
            <v>开关电器设备</v>
          </cell>
          <cell r="J2444">
            <v>21</v>
          </cell>
          <cell r="K2444" t="str">
            <v>2002-01-03</v>
          </cell>
          <cell r="L2444">
            <v>14800</v>
          </cell>
          <cell r="M2444">
            <v>3962.36</v>
          </cell>
          <cell r="N2444">
            <v>10837.64</v>
          </cell>
        </row>
        <row r="2445">
          <cell r="C2445" t="str">
            <v>44211606B390006</v>
          </cell>
          <cell r="D2445" t="str">
            <v>隔爆型馈电开关</v>
          </cell>
          <cell r="E2445" t="str">
            <v>KBZ-400/660X</v>
          </cell>
        </row>
        <row r="2445">
          <cell r="G2445" t="str">
            <v>个</v>
          </cell>
          <cell r="H2445">
            <v>1</v>
          </cell>
          <cell r="I2445" t="str">
            <v>开关电器设备</v>
          </cell>
          <cell r="J2445">
            <v>21</v>
          </cell>
          <cell r="K2445" t="str">
            <v>2002-01-03</v>
          </cell>
          <cell r="L2445">
            <v>14800</v>
          </cell>
          <cell r="M2445">
            <v>3962.36</v>
          </cell>
          <cell r="N2445">
            <v>10837.64</v>
          </cell>
        </row>
        <row r="2446">
          <cell r="C2446" t="str">
            <v>46211649B250005</v>
          </cell>
          <cell r="D2446" t="str">
            <v>煤电钻综合保护装置</v>
          </cell>
          <cell r="E2446" t="str">
            <v>BZZ-4</v>
          </cell>
        </row>
        <row r="2446">
          <cell r="G2446" t="str">
            <v>个</v>
          </cell>
          <cell r="H2446">
            <v>1</v>
          </cell>
          <cell r="I2446" t="str">
            <v>开关电器设备</v>
          </cell>
          <cell r="J2446">
            <v>20</v>
          </cell>
          <cell r="K2446" t="str">
            <v>2003-12-31</v>
          </cell>
          <cell r="L2446">
            <v>3700</v>
          </cell>
          <cell r="M2446">
            <v>658.6</v>
          </cell>
          <cell r="N2446">
            <v>3041.4</v>
          </cell>
        </row>
        <row r="2447">
          <cell r="C2447" t="str">
            <v>46211649B240004</v>
          </cell>
          <cell r="D2447" t="str">
            <v>隔爆型煤电综保</v>
          </cell>
          <cell r="E2447" t="str">
            <v>BZZ-2.5</v>
          </cell>
        </row>
        <row r="2447">
          <cell r="G2447" t="str">
            <v>个</v>
          </cell>
          <cell r="H2447">
            <v>1</v>
          </cell>
          <cell r="I2447" t="str">
            <v>开关电器设备</v>
          </cell>
          <cell r="J2447">
            <v>20</v>
          </cell>
          <cell r="K2447" t="str">
            <v>2003-12-31</v>
          </cell>
          <cell r="L2447">
            <v>2200</v>
          </cell>
          <cell r="M2447">
            <v>391.6</v>
          </cell>
          <cell r="N2447">
            <v>1808.4</v>
          </cell>
        </row>
        <row r="2448">
          <cell r="C2448" t="str">
            <v>46211649B230021</v>
          </cell>
          <cell r="D2448" t="str">
            <v>照明信号综合保护装置</v>
          </cell>
          <cell r="E2448" t="str">
            <v>BZX-4</v>
          </cell>
        </row>
        <row r="2448">
          <cell r="G2448" t="str">
            <v>个</v>
          </cell>
          <cell r="H2448">
            <v>1</v>
          </cell>
          <cell r="I2448" t="str">
            <v>开关电器设备</v>
          </cell>
          <cell r="J2448">
            <v>20</v>
          </cell>
          <cell r="K2448" t="str">
            <v>2003-12-31</v>
          </cell>
          <cell r="L2448">
            <v>4200</v>
          </cell>
          <cell r="M2448">
            <v>747.6</v>
          </cell>
          <cell r="N2448">
            <v>3452.4</v>
          </cell>
        </row>
        <row r="2449">
          <cell r="C2449" t="str">
            <v>46211649B230019</v>
          </cell>
          <cell r="D2449" t="str">
            <v>照明信号综合保护装置</v>
          </cell>
          <cell r="E2449" t="str">
            <v>BZX-4</v>
          </cell>
        </row>
        <row r="2449">
          <cell r="G2449" t="str">
            <v>个</v>
          </cell>
          <cell r="H2449">
            <v>1</v>
          </cell>
          <cell r="I2449" t="str">
            <v>开关电器设备</v>
          </cell>
          <cell r="J2449">
            <v>20</v>
          </cell>
          <cell r="K2449" t="str">
            <v>2003-12-31</v>
          </cell>
          <cell r="L2449">
            <v>4200</v>
          </cell>
          <cell r="M2449">
            <v>747.6</v>
          </cell>
          <cell r="N2449">
            <v>3452.4</v>
          </cell>
        </row>
        <row r="2450">
          <cell r="C2450" t="str">
            <v>46211649B230017</v>
          </cell>
          <cell r="D2450" t="str">
            <v>照明信号综合保护装置</v>
          </cell>
          <cell r="E2450" t="str">
            <v>BZX-4</v>
          </cell>
        </row>
        <row r="2450">
          <cell r="G2450" t="str">
            <v>个</v>
          </cell>
          <cell r="H2450">
            <v>1</v>
          </cell>
          <cell r="I2450" t="str">
            <v>开关电器设备</v>
          </cell>
          <cell r="J2450">
            <v>20</v>
          </cell>
          <cell r="K2450" t="str">
            <v>2003-12-31</v>
          </cell>
          <cell r="L2450">
            <v>4200</v>
          </cell>
          <cell r="M2450">
            <v>747.6</v>
          </cell>
          <cell r="N2450">
            <v>3452.4</v>
          </cell>
        </row>
        <row r="2451">
          <cell r="C2451" t="str">
            <v>46211649B230025</v>
          </cell>
          <cell r="D2451" t="str">
            <v>照明信号综合保护装置</v>
          </cell>
          <cell r="E2451" t="str">
            <v>BZX-4</v>
          </cell>
        </row>
        <row r="2451">
          <cell r="G2451" t="str">
            <v>个</v>
          </cell>
          <cell r="H2451">
            <v>1</v>
          </cell>
          <cell r="I2451" t="str">
            <v>开关电器设备</v>
          </cell>
          <cell r="J2451">
            <v>20</v>
          </cell>
          <cell r="K2451" t="str">
            <v>2003-12-31</v>
          </cell>
          <cell r="L2451">
            <v>4200</v>
          </cell>
          <cell r="M2451">
            <v>747.6</v>
          </cell>
          <cell r="N2451">
            <v>3452.4</v>
          </cell>
        </row>
        <row r="2452">
          <cell r="C2452" t="str">
            <v>46211649B230022</v>
          </cell>
          <cell r="D2452" t="str">
            <v>照明信号综合保护装置</v>
          </cell>
          <cell r="E2452" t="str">
            <v>BZX-4</v>
          </cell>
        </row>
        <row r="2452">
          <cell r="G2452" t="str">
            <v>个</v>
          </cell>
          <cell r="H2452">
            <v>1</v>
          </cell>
          <cell r="I2452" t="str">
            <v>开关电器设备</v>
          </cell>
          <cell r="J2452">
            <v>20</v>
          </cell>
          <cell r="K2452" t="str">
            <v>2003-12-31</v>
          </cell>
          <cell r="L2452">
            <v>4200</v>
          </cell>
          <cell r="M2452">
            <v>747.6</v>
          </cell>
          <cell r="N2452">
            <v>3452.4</v>
          </cell>
        </row>
        <row r="2453">
          <cell r="C2453" t="str">
            <v>46211649B230001</v>
          </cell>
          <cell r="D2453" t="str">
            <v>照明信号综合保护装置</v>
          </cell>
          <cell r="E2453" t="str">
            <v>BZX-4</v>
          </cell>
        </row>
        <row r="2453">
          <cell r="G2453" t="str">
            <v>个</v>
          </cell>
          <cell r="H2453">
            <v>1</v>
          </cell>
          <cell r="I2453" t="str">
            <v>开关电器设备</v>
          </cell>
          <cell r="J2453">
            <v>20</v>
          </cell>
          <cell r="K2453" t="str">
            <v>2003-12-31</v>
          </cell>
          <cell r="L2453">
            <v>4200</v>
          </cell>
          <cell r="M2453">
            <v>747.6</v>
          </cell>
          <cell r="N2453">
            <v>3452.4</v>
          </cell>
        </row>
        <row r="2454">
          <cell r="C2454" t="str">
            <v>46211649B230010</v>
          </cell>
          <cell r="D2454" t="str">
            <v>照明信号综合保护装置</v>
          </cell>
          <cell r="E2454" t="str">
            <v>BZX-4</v>
          </cell>
        </row>
        <row r="2454">
          <cell r="G2454" t="str">
            <v>个</v>
          </cell>
          <cell r="H2454">
            <v>1</v>
          </cell>
          <cell r="I2454" t="str">
            <v>开关电器设备</v>
          </cell>
          <cell r="J2454">
            <v>20</v>
          </cell>
          <cell r="K2454" t="str">
            <v>2003-12-31</v>
          </cell>
          <cell r="L2454">
            <v>4200</v>
          </cell>
          <cell r="M2454">
            <v>747.6</v>
          </cell>
          <cell r="N2454">
            <v>3452.4</v>
          </cell>
        </row>
        <row r="2455">
          <cell r="C2455" t="str">
            <v>46211649B230003</v>
          </cell>
          <cell r="D2455" t="str">
            <v>照明信号综合保护装置</v>
          </cell>
          <cell r="E2455" t="str">
            <v>BZX-4</v>
          </cell>
        </row>
        <row r="2455">
          <cell r="G2455" t="str">
            <v>个</v>
          </cell>
          <cell r="H2455">
            <v>1</v>
          </cell>
          <cell r="I2455" t="str">
            <v>开关电器设备</v>
          </cell>
          <cell r="J2455">
            <v>20</v>
          </cell>
          <cell r="K2455" t="str">
            <v>2003-12-31</v>
          </cell>
          <cell r="L2455">
            <v>4200</v>
          </cell>
          <cell r="M2455">
            <v>747.6</v>
          </cell>
          <cell r="N2455">
            <v>3452.4</v>
          </cell>
        </row>
        <row r="2456">
          <cell r="C2456" t="str">
            <v>46212179B040001</v>
          </cell>
          <cell r="D2456" t="str">
            <v>风门自动控制器</v>
          </cell>
          <cell r="E2456" t="str">
            <v>KF1018A</v>
          </cell>
        </row>
        <row r="2456">
          <cell r="G2456" t="str">
            <v>个</v>
          </cell>
          <cell r="H2456">
            <v>1</v>
          </cell>
          <cell r="I2456" t="str">
            <v>自动控制器</v>
          </cell>
          <cell r="J2456">
            <v>21</v>
          </cell>
          <cell r="K2456" t="str">
            <v>2002-01-02</v>
          </cell>
          <cell r="L2456">
            <v>400</v>
          </cell>
          <cell r="M2456">
            <v>400</v>
          </cell>
          <cell r="N2456">
            <v>0</v>
          </cell>
        </row>
        <row r="2457">
          <cell r="C2457" t="str">
            <v>46211606B830025</v>
          </cell>
          <cell r="D2457" t="str">
            <v>磁力启动器</v>
          </cell>
          <cell r="E2457" t="str">
            <v>QC83-80N</v>
          </cell>
        </row>
        <row r="2457">
          <cell r="G2457" t="str">
            <v>个</v>
          </cell>
          <cell r="H2457">
            <v>1</v>
          </cell>
          <cell r="I2457" t="str">
            <v>磁力起动器</v>
          </cell>
          <cell r="J2457">
            <v>15</v>
          </cell>
          <cell r="K2457" t="str">
            <v>1998-10-01</v>
          </cell>
          <cell r="L2457">
            <v>4500</v>
          </cell>
          <cell r="M2457">
            <v>2394.06</v>
          </cell>
          <cell r="N2457">
            <v>2105.94</v>
          </cell>
        </row>
        <row r="2458">
          <cell r="C2458" t="str">
            <v>46211606B060073</v>
          </cell>
          <cell r="D2458" t="str">
            <v>隔爆型真空馈电开关</v>
          </cell>
          <cell r="E2458" t="str">
            <v>BKD4-400Z/1140.660</v>
          </cell>
        </row>
        <row r="2458">
          <cell r="G2458" t="str">
            <v>个</v>
          </cell>
          <cell r="H2458">
            <v>1</v>
          </cell>
          <cell r="I2458" t="str">
            <v>磁力起动器</v>
          </cell>
          <cell r="J2458">
            <v>21</v>
          </cell>
          <cell r="K2458" t="str">
            <v>2002-01-02</v>
          </cell>
          <cell r="L2458">
            <v>20500</v>
          </cell>
          <cell r="M2458">
            <v>5488.58</v>
          </cell>
          <cell r="N2458">
            <v>15011.42</v>
          </cell>
        </row>
        <row r="2459">
          <cell r="C2459" t="str">
            <v>46211605B260042</v>
          </cell>
          <cell r="D2459" t="str">
            <v>隔爆磁力起动器</v>
          </cell>
          <cell r="E2459" t="str">
            <v>QJZ-300/1140</v>
          </cell>
        </row>
        <row r="2459">
          <cell r="G2459" t="str">
            <v>个</v>
          </cell>
          <cell r="H2459">
            <v>1</v>
          </cell>
          <cell r="I2459" t="str">
            <v>磁力起动器</v>
          </cell>
          <cell r="J2459">
            <v>21</v>
          </cell>
          <cell r="K2459" t="str">
            <v>1999-05-13</v>
          </cell>
          <cell r="L2459">
            <v>21400</v>
          </cell>
          <cell r="M2459">
            <v>8831.53</v>
          </cell>
          <cell r="N2459">
            <v>12568.47</v>
          </cell>
        </row>
        <row r="2460">
          <cell r="C2460" t="str">
            <v>46211605B260047</v>
          </cell>
          <cell r="D2460" t="str">
            <v>隔爆可逆磁力起动器</v>
          </cell>
          <cell r="E2460" t="str">
            <v>QJZ-300/1140</v>
          </cell>
        </row>
        <row r="2460">
          <cell r="G2460" t="str">
            <v>个</v>
          </cell>
          <cell r="H2460">
            <v>1</v>
          </cell>
          <cell r="I2460" t="str">
            <v>磁力起动器</v>
          </cell>
          <cell r="J2460">
            <v>21</v>
          </cell>
          <cell r="K2460" t="str">
            <v>2002-01-01</v>
          </cell>
          <cell r="L2460">
            <v>21400</v>
          </cell>
          <cell r="M2460">
            <v>5767.14</v>
          </cell>
          <cell r="N2460">
            <v>15632.86</v>
          </cell>
        </row>
        <row r="2461">
          <cell r="C2461" t="str">
            <v>46211605B260043</v>
          </cell>
          <cell r="D2461" t="str">
            <v>矿隔爆兼本安全真空磁力起动器</v>
          </cell>
          <cell r="E2461" t="str">
            <v>QJZ-300/1140</v>
          </cell>
        </row>
        <row r="2461">
          <cell r="G2461" t="str">
            <v>个</v>
          </cell>
          <cell r="H2461">
            <v>1</v>
          </cell>
          <cell r="I2461" t="str">
            <v>磁力起动器</v>
          </cell>
          <cell r="J2461">
            <v>21</v>
          </cell>
          <cell r="K2461" t="str">
            <v>2002-01-01</v>
          </cell>
          <cell r="L2461">
            <v>21400</v>
          </cell>
          <cell r="M2461">
            <v>5767.14</v>
          </cell>
          <cell r="N2461">
            <v>15632.86</v>
          </cell>
        </row>
        <row r="2462">
          <cell r="C2462" t="str">
            <v>46211605B260045</v>
          </cell>
          <cell r="D2462" t="str">
            <v>矿隔爆兼本安全真空磁力起动器</v>
          </cell>
          <cell r="E2462" t="str">
            <v>QJZ-300/1140</v>
          </cell>
        </row>
        <row r="2462">
          <cell r="G2462" t="str">
            <v>个</v>
          </cell>
          <cell r="H2462">
            <v>1</v>
          </cell>
          <cell r="I2462" t="str">
            <v>磁力起动器</v>
          </cell>
          <cell r="J2462">
            <v>21</v>
          </cell>
          <cell r="K2462" t="str">
            <v>2002-01-01</v>
          </cell>
          <cell r="L2462">
            <v>21400</v>
          </cell>
          <cell r="M2462">
            <v>5767.14</v>
          </cell>
          <cell r="N2462">
            <v>15632.86</v>
          </cell>
        </row>
        <row r="2463">
          <cell r="C2463" t="str">
            <v>46211605B260002</v>
          </cell>
          <cell r="D2463" t="str">
            <v>矿隔爆兼本安型双保护真空磁力起动器</v>
          </cell>
          <cell r="E2463" t="str">
            <v>QJZ-300/1140</v>
          </cell>
        </row>
        <row r="2463">
          <cell r="G2463" t="str">
            <v>个</v>
          </cell>
          <cell r="H2463">
            <v>1</v>
          </cell>
          <cell r="I2463" t="str">
            <v>磁力起动器</v>
          </cell>
          <cell r="J2463">
            <v>21</v>
          </cell>
          <cell r="K2463" t="str">
            <v>2002-01-01</v>
          </cell>
          <cell r="L2463">
            <v>21400</v>
          </cell>
          <cell r="M2463">
            <v>5767.14</v>
          </cell>
          <cell r="N2463">
            <v>15632.86</v>
          </cell>
        </row>
        <row r="2464">
          <cell r="C2464" t="str">
            <v>46211605B260003</v>
          </cell>
          <cell r="D2464" t="str">
            <v>矿隔爆兼本安型双保护真空磁力起动器</v>
          </cell>
          <cell r="E2464" t="str">
            <v>QJZ-300/1140</v>
          </cell>
        </row>
        <row r="2464">
          <cell r="G2464" t="str">
            <v>个</v>
          </cell>
          <cell r="H2464">
            <v>1</v>
          </cell>
          <cell r="I2464" t="str">
            <v>磁力起动器</v>
          </cell>
          <cell r="J2464">
            <v>21</v>
          </cell>
          <cell r="K2464" t="str">
            <v>2002-01-01</v>
          </cell>
          <cell r="L2464">
            <v>21400</v>
          </cell>
          <cell r="M2464">
            <v>5767.14</v>
          </cell>
          <cell r="N2464">
            <v>15632.86</v>
          </cell>
        </row>
        <row r="2465">
          <cell r="C2465" t="str">
            <v>46211605B260064</v>
          </cell>
          <cell r="D2465" t="str">
            <v>真空磁力起动器</v>
          </cell>
          <cell r="E2465" t="str">
            <v>QJZ-300/1140</v>
          </cell>
        </row>
        <row r="2465">
          <cell r="G2465" t="str">
            <v>个</v>
          </cell>
          <cell r="H2465">
            <v>1</v>
          </cell>
          <cell r="I2465" t="str">
            <v>磁力起动器</v>
          </cell>
          <cell r="J2465">
            <v>21</v>
          </cell>
          <cell r="K2465" t="str">
            <v>1997-09-02</v>
          </cell>
          <cell r="L2465">
            <v>21400</v>
          </cell>
          <cell r="M2465">
            <v>10645.83</v>
          </cell>
          <cell r="N2465">
            <v>10754.17</v>
          </cell>
        </row>
        <row r="2466">
          <cell r="C2466" t="str">
            <v>46211606B830121</v>
          </cell>
          <cell r="D2466" t="str">
            <v>隔爆型磁力起动器</v>
          </cell>
          <cell r="E2466" t="str">
            <v>QC83-80</v>
          </cell>
        </row>
        <row r="2466">
          <cell r="G2466" t="str">
            <v>个</v>
          </cell>
          <cell r="H2466">
            <v>1</v>
          </cell>
          <cell r="I2466" t="str">
            <v>磁力起动器</v>
          </cell>
          <cell r="J2466">
            <v>21</v>
          </cell>
          <cell r="K2466" t="str">
            <v>1997-06-19</v>
          </cell>
          <cell r="L2466">
            <v>1600</v>
          </cell>
          <cell r="M2466">
            <v>1600</v>
          </cell>
          <cell r="N2466">
            <v>0</v>
          </cell>
        </row>
        <row r="2467">
          <cell r="C2467" t="str">
            <v>46211605B110030</v>
          </cell>
          <cell r="D2467" t="str">
            <v>真空磁力起动器</v>
          </cell>
          <cell r="E2467" t="str">
            <v>BQJZ-200/1140</v>
          </cell>
        </row>
        <row r="2467">
          <cell r="G2467" t="str">
            <v>个</v>
          </cell>
          <cell r="H2467">
            <v>1</v>
          </cell>
          <cell r="I2467" t="str">
            <v>磁力起动器</v>
          </cell>
          <cell r="J2467">
            <v>21</v>
          </cell>
          <cell r="K2467" t="str">
            <v>2002-01-03</v>
          </cell>
          <cell r="L2467">
            <v>9800</v>
          </cell>
          <cell r="M2467">
            <v>2623.6</v>
          </cell>
          <cell r="N2467">
            <v>7176.4</v>
          </cell>
        </row>
        <row r="2468">
          <cell r="C2468" t="str">
            <v>46211606B900006</v>
          </cell>
          <cell r="D2468" t="str">
            <v>磁力起动器</v>
          </cell>
          <cell r="E2468" t="str">
            <v>BQD-80Z</v>
          </cell>
        </row>
        <row r="2468">
          <cell r="G2468" t="str">
            <v>个</v>
          </cell>
          <cell r="H2468">
            <v>1</v>
          </cell>
          <cell r="I2468" t="str">
            <v>磁力起动器</v>
          </cell>
          <cell r="J2468">
            <v>21</v>
          </cell>
          <cell r="K2468" t="str">
            <v>2002-12-20</v>
          </cell>
          <cell r="L2468">
            <v>4200</v>
          </cell>
          <cell r="M2468">
            <v>920.85</v>
          </cell>
          <cell r="N2468">
            <v>3279.15</v>
          </cell>
        </row>
        <row r="2469">
          <cell r="C2469" t="str">
            <v>46211606B840081</v>
          </cell>
          <cell r="D2469" t="str">
            <v>矿用隔爆磁力启动器</v>
          </cell>
          <cell r="E2469" t="str">
            <v>QCZ83-80</v>
          </cell>
        </row>
        <row r="2469">
          <cell r="G2469" t="str">
            <v>个</v>
          </cell>
          <cell r="H2469">
            <v>1</v>
          </cell>
          <cell r="I2469" t="str">
            <v>磁力起动器</v>
          </cell>
          <cell r="J2469">
            <v>10</v>
          </cell>
          <cell r="K2469" t="str">
            <v>2003-10-31</v>
          </cell>
          <cell r="L2469">
            <v>2500</v>
          </cell>
          <cell r="M2469">
            <v>863.1</v>
          </cell>
          <cell r="N2469">
            <v>1636.9</v>
          </cell>
        </row>
        <row r="2470">
          <cell r="C2470" t="str">
            <v>46211606B140043</v>
          </cell>
          <cell r="D2470" t="str">
            <v>隔爆型电磁起动器</v>
          </cell>
          <cell r="E2470" t="str">
            <v>BQD10-80ZD/380.660</v>
          </cell>
        </row>
        <row r="2470">
          <cell r="G2470" t="str">
            <v>个</v>
          </cell>
          <cell r="H2470">
            <v>1</v>
          </cell>
          <cell r="I2470" t="str">
            <v>磁力起动器</v>
          </cell>
          <cell r="J2470">
            <v>21</v>
          </cell>
          <cell r="K2470" t="str">
            <v>1999-10-27</v>
          </cell>
          <cell r="L2470">
            <v>3500</v>
          </cell>
          <cell r="M2470">
            <v>1343.44</v>
          </cell>
          <cell r="N2470">
            <v>2156.56</v>
          </cell>
        </row>
        <row r="2471">
          <cell r="C2471" t="str">
            <v>46211606B830018</v>
          </cell>
          <cell r="D2471" t="str">
            <v>磁力起动器</v>
          </cell>
          <cell r="E2471" t="str">
            <v>QC83-80</v>
          </cell>
        </row>
        <row r="2471">
          <cell r="G2471" t="str">
            <v>个</v>
          </cell>
          <cell r="H2471">
            <v>1</v>
          </cell>
          <cell r="I2471" t="str">
            <v>磁力起动器</v>
          </cell>
          <cell r="J2471">
            <v>21</v>
          </cell>
          <cell r="K2471" t="str">
            <v>1999-11-02</v>
          </cell>
          <cell r="L2471">
            <v>1600</v>
          </cell>
          <cell r="M2471">
            <v>1600</v>
          </cell>
          <cell r="N2471">
            <v>0</v>
          </cell>
        </row>
        <row r="2472">
          <cell r="C2472" t="str">
            <v>46211606B450003</v>
          </cell>
          <cell r="D2472" t="str">
            <v>磁力起动器</v>
          </cell>
          <cell r="E2472" t="str">
            <v>BQZ1-120/660</v>
          </cell>
        </row>
        <row r="2472">
          <cell r="G2472" t="str">
            <v>个</v>
          </cell>
          <cell r="H2472">
            <v>1</v>
          </cell>
          <cell r="I2472" t="str">
            <v>磁力起动器</v>
          </cell>
          <cell r="J2472">
            <v>21</v>
          </cell>
          <cell r="K2472" t="str">
            <v>1999-11-16</v>
          </cell>
          <cell r="L2472">
            <v>4200</v>
          </cell>
          <cell r="M2472">
            <v>1609.02</v>
          </cell>
          <cell r="N2472">
            <v>2590.98</v>
          </cell>
        </row>
        <row r="2473">
          <cell r="C2473" t="str">
            <v>46211606B200005</v>
          </cell>
          <cell r="D2473" t="str">
            <v>真空磁力起动器</v>
          </cell>
          <cell r="E2473" t="str">
            <v>QC83-120</v>
          </cell>
        </row>
        <row r="2473">
          <cell r="G2473" t="str">
            <v>个</v>
          </cell>
          <cell r="H2473">
            <v>1</v>
          </cell>
          <cell r="I2473" t="str">
            <v>磁力起动器</v>
          </cell>
          <cell r="J2473">
            <v>21</v>
          </cell>
          <cell r="K2473" t="str">
            <v>1999-11-28</v>
          </cell>
          <cell r="L2473">
            <v>2500</v>
          </cell>
          <cell r="M2473">
            <v>977.58</v>
          </cell>
          <cell r="N2473">
            <v>1522.42</v>
          </cell>
        </row>
        <row r="2474">
          <cell r="C2474" t="str">
            <v>46211606B830032</v>
          </cell>
          <cell r="D2474" t="str">
            <v>磁力起动器</v>
          </cell>
          <cell r="E2474" t="str">
            <v>QC83-80N</v>
          </cell>
        </row>
        <row r="2474">
          <cell r="G2474" t="str">
            <v>个</v>
          </cell>
          <cell r="H2474">
            <v>1</v>
          </cell>
          <cell r="I2474" t="str">
            <v>磁力起动器</v>
          </cell>
          <cell r="J2474">
            <v>21</v>
          </cell>
          <cell r="K2474" t="str">
            <v>2002-01-01</v>
          </cell>
          <cell r="L2474">
            <v>2500</v>
          </cell>
          <cell r="M2474">
            <v>689.76</v>
          </cell>
          <cell r="N2474">
            <v>1810.24</v>
          </cell>
        </row>
        <row r="2475">
          <cell r="C2475" t="str">
            <v>46211606B830031</v>
          </cell>
          <cell r="D2475" t="str">
            <v>隔爆磁力起动器</v>
          </cell>
          <cell r="E2475" t="str">
            <v>QC83-80N</v>
          </cell>
        </row>
        <row r="2475">
          <cell r="G2475" t="str">
            <v>个</v>
          </cell>
          <cell r="H2475">
            <v>1</v>
          </cell>
          <cell r="I2475" t="str">
            <v>磁力起动器</v>
          </cell>
          <cell r="J2475">
            <v>21</v>
          </cell>
          <cell r="K2475" t="str">
            <v>2002-01-01</v>
          </cell>
          <cell r="L2475">
            <v>2500</v>
          </cell>
          <cell r="M2475">
            <v>689.76</v>
          </cell>
          <cell r="N2475">
            <v>1810.24</v>
          </cell>
        </row>
        <row r="2476">
          <cell r="C2476" t="str">
            <v>46211606B440013</v>
          </cell>
          <cell r="D2476" t="str">
            <v>电磁起动器</v>
          </cell>
          <cell r="E2476" t="str">
            <v>BQD7-80N</v>
          </cell>
        </row>
        <row r="2476">
          <cell r="G2476" t="str">
            <v>个</v>
          </cell>
          <cell r="H2476">
            <v>1</v>
          </cell>
          <cell r="I2476" t="str">
            <v>磁力起动器</v>
          </cell>
          <cell r="J2476">
            <v>21</v>
          </cell>
          <cell r="K2476" t="str">
            <v>2002-01-01</v>
          </cell>
          <cell r="L2476">
            <v>5500</v>
          </cell>
          <cell r="M2476">
            <v>1472.52</v>
          </cell>
          <cell r="N2476">
            <v>4027.48</v>
          </cell>
        </row>
        <row r="2477">
          <cell r="C2477" t="str">
            <v>46211606B440007</v>
          </cell>
          <cell r="D2477" t="str">
            <v>真空磁力起动机</v>
          </cell>
          <cell r="E2477" t="str">
            <v>BQD7-80</v>
          </cell>
        </row>
        <row r="2477">
          <cell r="G2477" t="str">
            <v>个</v>
          </cell>
          <cell r="H2477">
            <v>1</v>
          </cell>
          <cell r="I2477" t="str">
            <v>磁力起动器</v>
          </cell>
          <cell r="J2477">
            <v>21</v>
          </cell>
          <cell r="K2477" t="str">
            <v>1999-02-28</v>
          </cell>
          <cell r="L2477">
            <v>4500</v>
          </cell>
          <cell r="M2477">
            <v>1897.08</v>
          </cell>
          <cell r="N2477">
            <v>2602.92</v>
          </cell>
        </row>
        <row r="2478">
          <cell r="C2478" t="str">
            <v>46211605B140025</v>
          </cell>
          <cell r="D2478" t="str">
            <v>真空磁力起动器</v>
          </cell>
          <cell r="E2478" t="str">
            <v>DQBH-660/200Z</v>
          </cell>
        </row>
        <row r="2478">
          <cell r="G2478" t="str">
            <v>个</v>
          </cell>
          <cell r="H2478">
            <v>1</v>
          </cell>
          <cell r="I2478" t="str">
            <v>磁力起动器</v>
          </cell>
          <cell r="J2478">
            <v>21</v>
          </cell>
          <cell r="K2478" t="str">
            <v>1999-03-05</v>
          </cell>
          <cell r="L2478">
            <v>100</v>
          </cell>
          <cell r="M2478">
            <v>100</v>
          </cell>
          <cell r="N2478">
            <v>0</v>
          </cell>
        </row>
        <row r="2479">
          <cell r="C2479" t="str">
            <v>46211605B140035</v>
          </cell>
          <cell r="D2479" t="str">
            <v>磁力开关</v>
          </cell>
          <cell r="E2479" t="str">
            <v>QJZ-160/1140N</v>
          </cell>
        </row>
        <row r="2479">
          <cell r="G2479" t="str">
            <v>个</v>
          </cell>
          <cell r="H2479">
            <v>1</v>
          </cell>
          <cell r="I2479" t="str">
            <v>磁力起动器</v>
          </cell>
          <cell r="J2479">
            <v>21</v>
          </cell>
          <cell r="K2479" t="str">
            <v>2002-01-01</v>
          </cell>
          <cell r="L2479">
            <v>6000</v>
          </cell>
          <cell r="M2479">
            <v>1639.12</v>
          </cell>
          <cell r="N2479">
            <v>4360.88</v>
          </cell>
        </row>
        <row r="2480">
          <cell r="C2480" t="str">
            <v>46211606B440001</v>
          </cell>
          <cell r="D2480" t="str">
            <v>磁力开关</v>
          </cell>
          <cell r="E2480" t="str">
            <v>BQD7-80</v>
          </cell>
        </row>
        <row r="2480">
          <cell r="G2480" t="str">
            <v>个</v>
          </cell>
          <cell r="H2480">
            <v>1</v>
          </cell>
          <cell r="I2480" t="str">
            <v>磁力起动器</v>
          </cell>
          <cell r="J2480">
            <v>21</v>
          </cell>
          <cell r="K2480" t="str">
            <v>1999-04-08</v>
          </cell>
          <cell r="L2480">
            <v>4500</v>
          </cell>
          <cell r="M2480">
            <v>1854.6</v>
          </cell>
          <cell r="N2480">
            <v>2645.4</v>
          </cell>
        </row>
        <row r="2481">
          <cell r="C2481" t="str">
            <v>46211606B830027</v>
          </cell>
          <cell r="D2481" t="str">
            <v>隔爆磁力起动器</v>
          </cell>
          <cell r="E2481" t="str">
            <v>QC83-80N</v>
          </cell>
        </row>
        <row r="2481">
          <cell r="G2481" t="str">
            <v>个</v>
          </cell>
          <cell r="H2481">
            <v>1</v>
          </cell>
          <cell r="I2481" t="str">
            <v>磁力起动器</v>
          </cell>
          <cell r="J2481">
            <v>21</v>
          </cell>
          <cell r="K2481" t="str">
            <v>1999-06-05</v>
          </cell>
          <cell r="L2481">
            <v>2500</v>
          </cell>
          <cell r="M2481">
            <v>987.24</v>
          </cell>
          <cell r="N2481">
            <v>1512.76</v>
          </cell>
        </row>
        <row r="2482">
          <cell r="C2482" t="str">
            <v>46211606B050011</v>
          </cell>
          <cell r="D2482" t="str">
            <v>隔爆磁力起动器</v>
          </cell>
          <cell r="E2482" t="str">
            <v>BQD1-80D</v>
          </cell>
        </row>
        <row r="2482">
          <cell r="G2482" t="str">
            <v>个</v>
          </cell>
          <cell r="H2482">
            <v>1</v>
          </cell>
          <cell r="I2482" t="str">
            <v>磁力起动器</v>
          </cell>
          <cell r="J2482">
            <v>21</v>
          </cell>
          <cell r="K2482" t="str">
            <v>2002-01-01</v>
          </cell>
          <cell r="L2482">
            <v>5700</v>
          </cell>
          <cell r="M2482">
            <v>1526.22</v>
          </cell>
          <cell r="N2482">
            <v>4173.78</v>
          </cell>
        </row>
        <row r="2483">
          <cell r="C2483" t="str">
            <v>46211606B830011</v>
          </cell>
          <cell r="D2483" t="str">
            <v>隔爆磁力起动器</v>
          </cell>
          <cell r="E2483" t="str">
            <v>QC83-80</v>
          </cell>
        </row>
        <row r="2483">
          <cell r="G2483" t="str">
            <v>个</v>
          </cell>
          <cell r="H2483">
            <v>1</v>
          </cell>
          <cell r="I2483" t="str">
            <v>磁力起动器</v>
          </cell>
          <cell r="J2483">
            <v>21</v>
          </cell>
          <cell r="K2483" t="str">
            <v>2002-01-01</v>
          </cell>
          <cell r="L2483">
            <v>1600</v>
          </cell>
          <cell r="M2483">
            <v>1600</v>
          </cell>
          <cell r="N2483">
            <v>0</v>
          </cell>
        </row>
        <row r="2484">
          <cell r="C2484" t="str">
            <v>46211606B900032</v>
          </cell>
          <cell r="D2484" t="str">
            <v>隔爆兼本质安全真空磁力起动器</v>
          </cell>
          <cell r="E2484" t="str">
            <v>QJZ1-80N</v>
          </cell>
        </row>
        <row r="2484">
          <cell r="G2484" t="str">
            <v>个</v>
          </cell>
          <cell r="H2484">
            <v>1</v>
          </cell>
          <cell r="I2484" t="str">
            <v>磁力起动器</v>
          </cell>
          <cell r="J2484">
            <v>21</v>
          </cell>
          <cell r="K2484" t="str">
            <v>2002-01-01</v>
          </cell>
          <cell r="L2484">
            <v>2500</v>
          </cell>
          <cell r="M2484">
            <v>689.76</v>
          </cell>
          <cell r="N2484">
            <v>1810.24</v>
          </cell>
        </row>
        <row r="2485">
          <cell r="C2485" t="str">
            <v>46211606B830079</v>
          </cell>
          <cell r="D2485" t="str">
            <v>可逆磁力起动器</v>
          </cell>
          <cell r="E2485" t="str">
            <v>QC83-80N</v>
          </cell>
        </row>
        <row r="2485">
          <cell r="G2485" t="str">
            <v>个</v>
          </cell>
          <cell r="H2485">
            <v>1</v>
          </cell>
          <cell r="I2485" t="str">
            <v>磁力起动器</v>
          </cell>
          <cell r="J2485">
            <v>21</v>
          </cell>
          <cell r="K2485" t="str">
            <v>2002-01-01</v>
          </cell>
          <cell r="L2485">
            <v>2500</v>
          </cell>
          <cell r="M2485">
            <v>689.76</v>
          </cell>
          <cell r="N2485">
            <v>1810.24</v>
          </cell>
        </row>
        <row r="2486">
          <cell r="C2486" t="str">
            <v>46211606B830078</v>
          </cell>
          <cell r="D2486" t="str">
            <v>可逆磁力起动器</v>
          </cell>
          <cell r="E2486" t="str">
            <v>QC83-80N</v>
          </cell>
        </row>
        <row r="2486">
          <cell r="G2486" t="str">
            <v>个</v>
          </cell>
          <cell r="H2486">
            <v>1</v>
          </cell>
          <cell r="I2486" t="str">
            <v>磁力起动器</v>
          </cell>
          <cell r="J2486">
            <v>21</v>
          </cell>
          <cell r="K2486" t="str">
            <v>2002-01-01</v>
          </cell>
          <cell r="L2486">
            <v>2500</v>
          </cell>
          <cell r="M2486">
            <v>689.76</v>
          </cell>
          <cell r="N2486">
            <v>1810.24</v>
          </cell>
        </row>
        <row r="2487">
          <cell r="C2487" t="str">
            <v>46211606B840060</v>
          </cell>
          <cell r="D2487" t="str">
            <v>隔爆磁力起动器</v>
          </cell>
          <cell r="E2487" t="str">
            <v>QCZ83-80/660</v>
          </cell>
        </row>
        <row r="2487">
          <cell r="G2487" t="str">
            <v>个</v>
          </cell>
          <cell r="H2487">
            <v>1</v>
          </cell>
          <cell r="I2487" t="str">
            <v>磁力起动器</v>
          </cell>
          <cell r="J2487">
            <v>21</v>
          </cell>
          <cell r="K2487" t="str">
            <v>2002-01-01</v>
          </cell>
          <cell r="L2487">
            <v>4000</v>
          </cell>
          <cell r="M2487">
            <v>1038.4</v>
          </cell>
          <cell r="N2487">
            <v>2961.6</v>
          </cell>
        </row>
        <row r="2488">
          <cell r="C2488" t="str">
            <v>46211606B840063</v>
          </cell>
          <cell r="D2488" t="str">
            <v>隔爆型真空磁力起动器</v>
          </cell>
          <cell r="E2488" t="str">
            <v>QCZ83-80/660</v>
          </cell>
        </row>
        <row r="2488">
          <cell r="G2488" t="str">
            <v>个</v>
          </cell>
          <cell r="H2488">
            <v>1</v>
          </cell>
          <cell r="I2488" t="str">
            <v>磁力起动器</v>
          </cell>
          <cell r="J2488">
            <v>21</v>
          </cell>
          <cell r="K2488" t="str">
            <v>2002-01-01</v>
          </cell>
          <cell r="L2488">
            <v>4000</v>
          </cell>
          <cell r="M2488">
            <v>1038.4</v>
          </cell>
          <cell r="N2488">
            <v>2961.6</v>
          </cell>
        </row>
        <row r="2489">
          <cell r="C2489" t="str">
            <v>46211606B840073</v>
          </cell>
          <cell r="D2489" t="str">
            <v>隔爆真空磁力起动器</v>
          </cell>
        </row>
        <row r="2489">
          <cell r="G2489" t="str">
            <v>个</v>
          </cell>
          <cell r="H2489">
            <v>1</v>
          </cell>
          <cell r="I2489" t="str">
            <v>磁力起动器</v>
          </cell>
          <cell r="J2489">
            <v>21</v>
          </cell>
          <cell r="K2489" t="str">
            <v>2002-01-01</v>
          </cell>
          <cell r="L2489">
            <v>4000</v>
          </cell>
          <cell r="M2489">
            <v>1038.4</v>
          </cell>
          <cell r="N2489">
            <v>2961.6</v>
          </cell>
        </row>
        <row r="2490">
          <cell r="C2490" t="str">
            <v>46211606BA50002</v>
          </cell>
          <cell r="D2490" t="str">
            <v>隔爆型真空磁力起动器</v>
          </cell>
          <cell r="E2490" t="str">
            <v>QJZ-300/1140</v>
          </cell>
        </row>
        <row r="2490">
          <cell r="G2490" t="str">
            <v>个</v>
          </cell>
          <cell r="H2490">
            <v>1</v>
          </cell>
          <cell r="I2490" t="str">
            <v>磁力起动器</v>
          </cell>
          <cell r="J2490">
            <v>21</v>
          </cell>
          <cell r="K2490" t="str">
            <v>1997-05-07</v>
          </cell>
          <cell r="L2490">
            <v>21400</v>
          </cell>
          <cell r="M2490">
            <v>11021.44</v>
          </cell>
          <cell r="N2490">
            <v>10378.56</v>
          </cell>
        </row>
        <row r="2491">
          <cell r="C2491" t="str">
            <v>46211606BA50001</v>
          </cell>
          <cell r="D2491" t="str">
            <v>隔爆型真空磁力起动器</v>
          </cell>
          <cell r="E2491" t="str">
            <v>QJZ-300/1140</v>
          </cell>
        </row>
        <row r="2491">
          <cell r="G2491" t="str">
            <v>个</v>
          </cell>
          <cell r="H2491">
            <v>1</v>
          </cell>
          <cell r="I2491" t="str">
            <v>磁力起动器</v>
          </cell>
          <cell r="J2491">
            <v>21</v>
          </cell>
          <cell r="K2491" t="str">
            <v>1997-12-06</v>
          </cell>
          <cell r="L2491">
            <v>21400</v>
          </cell>
          <cell r="M2491">
            <v>10440.34</v>
          </cell>
          <cell r="N2491">
            <v>10959.66</v>
          </cell>
        </row>
        <row r="2492">
          <cell r="C2492" t="str">
            <v>46211606B080081</v>
          </cell>
          <cell r="D2492" t="str">
            <v>隔爆型磁力起动器</v>
          </cell>
          <cell r="E2492" t="str">
            <v>DW80-200</v>
          </cell>
        </row>
        <row r="2492">
          <cell r="G2492" t="str">
            <v>个</v>
          </cell>
          <cell r="H2492">
            <v>1</v>
          </cell>
          <cell r="I2492" t="str">
            <v>磁力起动器</v>
          </cell>
          <cell r="J2492">
            <v>21</v>
          </cell>
          <cell r="K2492" t="str">
            <v>1997-09-21</v>
          </cell>
          <cell r="L2492">
            <v>2200</v>
          </cell>
          <cell r="M2492">
            <v>1093.82</v>
          </cell>
          <cell r="N2492">
            <v>1106.18</v>
          </cell>
        </row>
        <row r="2493">
          <cell r="C2493" t="str">
            <v>46211606B080082</v>
          </cell>
          <cell r="D2493" t="str">
            <v>隔爆型磁力起动器</v>
          </cell>
          <cell r="E2493" t="str">
            <v>DW80-200</v>
          </cell>
        </row>
        <row r="2493">
          <cell r="G2493" t="str">
            <v>个</v>
          </cell>
          <cell r="H2493">
            <v>1</v>
          </cell>
          <cell r="I2493" t="str">
            <v>磁力起动器</v>
          </cell>
          <cell r="J2493">
            <v>21</v>
          </cell>
          <cell r="K2493" t="str">
            <v>1997-09-22</v>
          </cell>
          <cell r="L2493">
            <v>2200</v>
          </cell>
          <cell r="M2493">
            <v>1093.82</v>
          </cell>
          <cell r="N2493">
            <v>1106.18</v>
          </cell>
        </row>
        <row r="2494">
          <cell r="C2494" t="str">
            <v>46211606B080083</v>
          </cell>
          <cell r="D2494" t="str">
            <v>隔爆型磁力起动器</v>
          </cell>
          <cell r="E2494" t="str">
            <v>DW80-200</v>
          </cell>
        </row>
        <row r="2494">
          <cell r="G2494" t="str">
            <v>个</v>
          </cell>
          <cell r="H2494">
            <v>1</v>
          </cell>
          <cell r="I2494" t="str">
            <v>磁力起动器</v>
          </cell>
          <cell r="J2494">
            <v>21</v>
          </cell>
          <cell r="K2494" t="str">
            <v>1997-09-23</v>
          </cell>
          <cell r="L2494">
            <v>2200</v>
          </cell>
          <cell r="M2494">
            <v>1093.82</v>
          </cell>
          <cell r="N2494">
            <v>1106.18</v>
          </cell>
        </row>
        <row r="2495">
          <cell r="C2495" t="str">
            <v>46211606B080084</v>
          </cell>
          <cell r="D2495" t="str">
            <v>隔爆型磁力起动器</v>
          </cell>
          <cell r="E2495" t="str">
            <v>DW80-200</v>
          </cell>
        </row>
        <row r="2495">
          <cell r="G2495" t="str">
            <v>个</v>
          </cell>
          <cell r="H2495">
            <v>1</v>
          </cell>
          <cell r="I2495" t="str">
            <v>磁力起动器</v>
          </cell>
          <cell r="J2495">
            <v>21</v>
          </cell>
          <cell r="K2495" t="str">
            <v>1997-09-24</v>
          </cell>
          <cell r="L2495">
            <v>2200</v>
          </cell>
          <cell r="M2495">
            <v>1093.82</v>
          </cell>
          <cell r="N2495">
            <v>1106.18</v>
          </cell>
        </row>
        <row r="2496">
          <cell r="C2496" t="str">
            <v>46211606B080087</v>
          </cell>
          <cell r="D2496" t="str">
            <v>隔爆型磁力起动器</v>
          </cell>
          <cell r="E2496" t="str">
            <v>DW80-200</v>
          </cell>
        </row>
        <row r="2496">
          <cell r="G2496" t="str">
            <v>个</v>
          </cell>
          <cell r="H2496">
            <v>1</v>
          </cell>
          <cell r="I2496" t="str">
            <v>磁力起动器</v>
          </cell>
          <cell r="J2496">
            <v>21</v>
          </cell>
          <cell r="K2496" t="str">
            <v>1997-09-27</v>
          </cell>
          <cell r="L2496">
            <v>2200</v>
          </cell>
          <cell r="M2496">
            <v>1093.82</v>
          </cell>
          <cell r="N2496">
            <v>1106.18</v>
          </cell>
        </row>
        <row r="2497">
          <cell r="C2497" t="str">
            <v>46211606B080088</v>
          </cell>
          <cell r="D2497" t="str">
            <v>隔爆型磁力起动器</v>
          </cell>
          <cell r="E2497" t="str">
            <v>DW80-200</v>
          </cell>
        </row>
        <row r="2497">
          <cell r="G2497" t="str">
            <v>个</v>
          </cell>
          <cell r="H2497">
            <v>1</v>
          </cell>
          <cell r="I2497" t="str">
            <v>磁力起动器</v>
          </cell>
          <cell r="J2497">
            <v>21</v>
          </cell>
          <cell r="K2497" t="str">
            <v>1997-09-28</v>
          </cell>
          <cell r="L2497">
            <v>2200</v>
          </cell>
          <cell r="M2497">
            <v>1093.82</v>
          </cell>
          <cell r="N2497">
            <v>1106.18</v>
          </cell>
        </row>
        <row r="2498">
          <cell r="C2498" t="str">
            <v>46211606B080019</v>
          </cell>
          <cell r="D2498" t="str">
            <v>隔爆磁力起动器</v>
          </cell>
          <cell r="E2498" t="str">
            <v>DW80-200</v>
          </cell>
        </row>
        <row r="2498">
          <cell r="G2498" t="str">
            <v>个</v>
          </cell>
          <cell r="H2498">
            <v>1</v>
          </cell>
          <cell r="I2498" t="str">
            <v>磁力起动器</v>
          </cell>
          <cell r="J2498">
            <v>21</v>
          </cell>
          <cell r="K2498" t="str">
            <v>1996-03-09</v>
          </cell>
          <cell r="L2498">
            <v>2200</v>
          </cell>
          <cell r="M2498">
            <v>1259.74</v>
          </cell>
          <cell r="N2498">
            <v>940.26</v>
          </cell>
        </row>
        <row r="2499">
          <cell r="C2499" t="str">
            <v>46211606B080021</v>
          </cell>
          <cell r="D2499" t="str">
            <v>隔爆磁力起动器</v>
          </cell>
          <cell r="E2499" t="str">
            <v>DW80-200</v>
          </cell>
        </row>
        <row r="2499">
          <cell r="G2499" t="str">
            <v>个</v>
          </cell>
          <cell r="H2499">
            <v>1</v>
          </cell>
          <cell r="I2499" t="str">
            <v>磁力起动器</v>
          </cell>
          <cell r="J2499">
            <v>21</v>
          </cell>
          <cell r="K2499" t="str">
            <v>1996-03-13</v>
          </cell>
          <cell r="L2499">
            <v>2200</v>
          </cell>
          <cell r="M2499">
            <v>1259.74</v>
          </cell>
          <cell r="N2499">
            <v>940.26</v>
          </cell>
        </row>
        <row r="2500">
          <cell r="C2500" t="str">
            <v>46211606B080022</v>
          </cell>
          <cell r="D2500" t="str">
            <v>隔爆磁力起动器</v>
          </cell>
          <cell r="E2500" t="str">
            <v>DW80-200</v>
          </cell>
        </row>
        <row r="2500">
          <cell r="G2500" t="str">
            <v>个</v>
          </cell>
          <cell r="H2500">
            <v>1</v>
          </cell>
          <cell r="I2500" t="str">
            <v>磁力起动器</v>
          </cell>
          <cell r="J2500">
            <v>21</v>
          </cell>
          <cell r="K2500" t="str">
            <v>1996-03-15</v>
          </cell>
          <cell r="L2500">
            <v>2200</v>
          </cell>
          <cell r="M2500">
            <v>1259.74</v>
          </cell>
          <cell r="N2500">
            <v>940.26</v>
          </cell>
        </row>
        <row r="2501">
          <cell r="C2501" t="str">
            <v>46211606B080023</v>
          </cell>
          <cell r="D2501" t="str">
            <v>隔爆磁力起动器</v>
          </cell>
          <cell r="E2501" t="str">
            <v>DW80-200</v>
          </cell>
        </row>
        <row r="2501">
          <cell r="G2501" t="str">
            <v>个</v>
          </cell>
          <cell r="H2501">
            <v>1</v>
          </cell>
          <cell r="I2501" t="str">
            <v>磁力起动器</v>
          </cell>
          <cell r="J2501">
            <v>21</v>
          </cell>
          <cell r="K2501" t="str">
            <v>1996-03-17</v>
          </cell>
          <cell r="L2501">
            <v>2200</v>
          </cell>
          <cell r="M2501">
            <v>1259.74</v>
          </cell>
          <cell r="N2501">
            <v>940.26</v>
          </cell>
        </row>
        <row r="2502">
          <cell r="C2502" t="str">
            <v>46211606B200021</v>
          </cell>
          <cell r="D2502" t="str">
            <v>隔爆型磁力起动器</v>
          </cell>
          <cell r="E2502" t="str">
            <v>QC83-120</v>
          </cell>
        </row>
        <row r="2502">
          <cell r="G2502" t="str">
            <v>个</v>
          </cell>
          <cell r="H2502">
            <v>1</v>
          </cell>
          <cell r="I2502" t="str">
            <v>磁力起动器</v>
          </cell>
          <cell r="J2502">
            <v>21</v>
          </cell>
          <cell r="K2502" t="str">
            <v>1997-06-07</v>
          </cell>
          <cell r="L2502">
            <v>2500</v>
          </cell>
          <cell r="M2502">
            <v>1268.02</v>
          </cell>
          <cell r="N2502">
            <v>1231.98</v>
          </cell>
        </row>
        <row r="2503">
          <cell r="C2503" t="str">
            <v>46211649B210003</v>
          </cell>
          <cell r="D2503" t="str">
            <v>煤电钻综保</v>
          </cell>
          <cell r="E2503" t="str">
            <v>BZ80-2.5</v>
          </cell>
        </row>
        <row r="2503">
          <cell r="G2503" t="str">
            <v>个</v>
          </cell>
          <cell r="H2503">
            <v>1</v>
          </cell>
          <cell r="I2503" t="str">
            <v>综合起动器</v>
          </cell>
          <cell r="J2503">
            <v>21</v>
          </cell>
          <cell r="K2503" t="str">
            <v>1999-04-23</v>
          </cell>
          <cell r="L2503">
            <v>6400</v>
          </cell>
          <cell r="M2503">
            <v>2889.1</v>
          </cell>
          <cell r="N2503">
            <v>3510.9</v>
          </cell>
        </row>
        <row r="2504">
          <cell r="C2504" t="str">
            <v>46211649B140002</v>
          </cell>
          <cell r="D2504" t="str">
            <v>照明信号综合装置</v>
          </cell>
          <cell r="E2504" t="str">
            <v>BBZ-4</v>
          </cell>
        </row>
        <row r="2504">
          <cell r="G2504" t="str">
            <v>个</v>
          </cell>
          <cell r="H2504">
            <v>1</v>
          </cell>
          <cell r="I2504" t="str">
            <v>综合起动器</v>
          </cell>
          <cell r="J2504">
            <v>21</v>
          </cell>
          <cell r="K2504" t="str">
            <v>1999-04-25</v>
          </cell>
          <cell r="L2504">
            <v>100</v>
          </cell>
          <cell r="M2504">
            <v>100</v>
          </cell>
          <cell r="N2504">
            <v>0</v>
          </cell>
        </row>
        <row r="2505">
          <cell r="C2505" t="str">
            <v>46211649B140006</v>
          </cell>
          <cell r="D2505" t="str">
            <v>照明综保</v>
          </cell>
          <cell r="E2505" t="str">
            <v>BBZ-4</v>
          </cell>
        </row>
        <row r="2505">
          <cell r="G2505" t="str">
            <v>个</v>
          </cell>
          <cell r="H2505">
            <v>1</v>
          </cell>
          <cell r="I2505" t="str">
            <v>综合起动器</v>
          </cell>
          <cell r="J2505">
            <v>21</v>
          </cell>
          <cell r="K2505" t="str">
            <v>1999-04-27</v>
          </cell>
          <cell r="L2505">
            <v>3800</v>
          </cell>
          <cell r="M2505">
            <v>1566.19</v>
          </cell>
          <cell r="N2505">
            <v>2233.81</v>
          </cell>
        </row>
        <row r="2506">
          <cell r="C2506" t="str">
            <v>46211649BA40091</v>
          </cell>
          <cell r="D2506" t="str">
            <v>照明综保</v>
          </cell>
          <cell r="E2506" t="str">
            <v>ZXZ8-4-Ⅱ</v>
          </cell>
        </row>
        <row r="2506">
          <cell r="G2506" t="str">
            <v>个</v>
          </cell>
          <cell r="H2506">
            <v>1</v>
          </cell>
          <cell r="I2506" t="str">
            <v>综合起动器</v>
          </cell>
          <cell r="J2506">
            <v>21</v>
          </cell>
          <cell r="K2506" t="str">
            <v>1999-05-08</v>
          </cell>
          <cell r="L2506">
            <v>4500</v>
          </cell>
          <cell r="M2506">
            <v>1874.93</v>
          </cell>
          <cell r="N2506">
            <v>2625.07</v>
          </cell>
        </row>
        <row r="2507">
          <cell r="C2507" t="str">
            <v>46211649BA50023</v>
          </cell>
          <cell r="D2507" t="str">
            <v>照明综保</v>
          </cell>
          <cell r="E2507" t="str">
            <v>ZXZ8-4-Ⅲ</v>
          </cell>
        </row>
        <row r="2507">
          <cell r="G2507" t="str">
            <v>个</v>
          </cell>
          <cell r="H2507">
            <v>1</v>
          </cell>
          <cell r="I2507" t="str">
            <v>综合起动器</v>
          </cell>
          <cell r="J2507">
            <v>21</v>
          </cell>
          <cell r="K2507" t="str">
            <v>1999-06-26</v>
          </cell>
          <cell r="L2507">
            <v>5000</v>
          </cell>
          <cell r="M2507">
            <v>1974.14</v>
          </cell>
          <cell r="N2507">
            <v>3025.86</v>
          </cell>
        </row>
        <row r="2508">
          <cell r="C2508" t="str">
            <v>46211649B180003</v>
          </cell>
          <cell r="D2508" t="str">
            <v>胶带输送机综合保护箱</v>
          </cell>
          <cell r="E2508" t="str">
            <v>BJB1-127/36</v>
          </cell>
        </row>
        <row r="2508">
          <cell r="G2508" t="str">
            <v>个</v>
          </cell>
          <cell r="H2508">
            <v>1</v>
          </cell>
          <cell r="I2508" t="str">
            <v>综合起动器</v>
          </cell>
          <cell r="J2508">
            <v>21</v>
          </cell>
          <cell r="K2508" t="str">
            <v>2002-01-01</v>
          </cell>
          <cell r="L2508">
            <v>7500</v>
          </cell>
          <cell r="M2508">
            <v>2375.4</v>
          </cell>
          <cell r="N2508">
            <v>5124.6</v>
          </cell>
        </row>
        <row r="2509">
          <cell r="C2509" t="str">
            <v>46211649B180004</v>
          </cell>
          <cell r="D2509" t="str">
            <v>胶带输送机综合保护箱</v>
          </cell>
          <cell r="E2509" t="str">
            <v>BJB1-127/36</v>
          </cell>
        </row>
        <row r="2509">
          <cell r="G2509" t="str">
            <v>个</v>
          </cell>
          <cell r="H2509">
            <v>1</v>
          </cell>
          <cell r="I2509" t="str">
            <v>综合起动器</v>
          </cell>
          <cell r="J2509">
            <v>21</v>
          </cell>
          <cell r="K2509" t="str">
            <v>2002-01-01</v>
          </cell>
          <cell r="L2509">
            <v>7500</v>
          </cell>
          <cell r="M2509">
            <v>2375.4</v>
          </cell>
          <cell r="N2509">
            <v>5124.6</v>
          </cell>
        </row>
        <row r="2510">
          <cell r="C2510" t="str">
            <v>46213107B530001</v>
          </cell>
          <cell r="D2510" t="str">
            <v>异型配电柜</v>
          </cell>
          <cell r="E2510" t="str">
            <v>XLW-21-1#</v>
          </cell>
        </row>
        <row r="2510">
          <cell r="G2510" t="str">
            <v>个</v>
          </cell>
          <cell r="H2510">
            <v>1</v>
          </cell>
          <cell r="I2510" t="str">
            <v>配电屏</v>
          </cell>
          <cell r="J2510">
            <v>21</v>
          </cell>
          <cell r="K2510" t="str">
            <v>1998-08-03</v>
          </cell>
          <cell r="L2510">
            <v>8900</v>
          </cell>
          <cell r="M2510">
            <v>4025.52</v>
          </cell>
          <cell r="N2510">
            <v>4874.48</v>
          </cell>
        </row>
        <row r="2511">
          <cell r="C2511" t="str">
            <v>46213107B530002</v>
          </cell>
          <cell r="D2511" t="str">
            <v>异型配电柜</v>
          </cell>
          <cell r="E2511" t="str">
            <v>XLW-21-2#</v>
          </cell>
        </row>
        <row r="2511">
          <cell r="G2511" t="str">
            <v>个</v>
          </cell>
          <cell r="H2511">
            <v>1</v>
          </cell>
          <cell r="I2511" t="str">
            <v>配电屏</v>
          </cell>
          <cell r="J2511">
            <v>21</v>
          </cell>
          <cell r="K2511" t="str">
            <v>1998-08-04</v>
          </cell>
          <cell r="L2511">
            <v>8900</v>
          </cell>
          <cell r="M2511">
            <v>4025.52</v>
          </cell>
          <cell r="N2511">
            <v>4874.48</v>
          </cell>
        </row>
        <row r="2512">
          <cell r="C2512" t="str">
            <v>46213107B530003</v>
          </cell>
          <cell r="D2512" t="str">
            <v>异型配电柜</v>
          </cell>
          <cell r="E2512" t="str">
            <v>XLW-21-3#</v>
          </cell>
        </row>
        <row r="2512">
          <cell r="G2512" t="str">
            <v>个</v>
          </cell>
          <cell r="H2512">
            <v>1</v>
          </cell>
          <cell r="I2512" t="str">
            <v>配电屏</v>
          </cell>
          <cell r="J2512">
            <v>21</v>
          </cell>
          <cell r="K2512" t="str">
            <v>1998-08-05</v>
          </cell>
          <cell r="L2512">
            <v>8900</v>
          </cell>
          <cell r="M2512">
            <v>4025.52</v>
          </cell>
          <cell r="N2512">
            <v>4874.48</v>
          </cell>
        </row>
        <row r="2513">
          <cell r="C2513" t="str">
            <v>46213107B530004</v>
          </cell>
          <cell r="D2513" t="str">
            <v>异型配电柜</v>
          </cell>
          <cell r="E2513" t="str">
            <v>XLW-21-4#</v>
          </cell>
        </row>
        <row r="2513">
          <cell r="G2513" t="str">
            <v>个</v>
          </cell>
          <cell r="H2513">
            <v>1</v>
          </cell>
          <cell r="I2513" t="str">
            <v>配电屏</v>
          </cell>
          <cell r="J2513">
            <v>21</v>
          </cell>
          <cell r="K2513" t="str">
            <v>1998-08-06</v>
          </cell>
          <cell r="L2513">
            <v>8900</v>
          </cell>
          <cell r="M2513">
            <v>4025.52</v>
          </cell>
          <cell r="N2513">
            <v>4874.48</v>
          </cell>
        </row>
        <row r="2514">
          <cell r="C2514" t="str">
            <v>46214101BC10012</v>
          </cell>
          <cell r="D2514" t="str">
            <v>配电屏</v>
          </cell>
          <cell r="E2514" t="str">
            <v>XBV-1-21 N6</v>
          </cell>
        </row>
        <row r="2514">
          <cell r="G2514" t="str">
            <v>个</v>
          </cell>
          <cell r="H2514">
            <v>1</v>
          </cell>
          <cell r="I2514" t="str">
            <v>配电屏</v>
          </cell>
          <cell r="J2514">
            <v>21</v>
          </cell>
          <cell r="K2514" t="str">
            <v>1995-07-01</v>
          </cell>
          <cell r="L2514">
            <v>200</v>
          </cell>
          <cell r="M2514">
            <v>200</v>
          </cell>
          <cell r="N2514">
            <v>0</v>
          </cell>
        </row>
        <row r="2515">
          <cell r="C2515" t="str">
            <v>46214101BH80013</v>
          </cell>
          <cell r="D2515" t="str">
            <v>低压配电柜</v>
          </cell>
          <cell r="E2515" t="str">
            <v>GHD</v>
          </cell>
        </row>
        <row r="2515">
          <cell r="G2515" t="str">
            <v>个</v>
          </cell>
          <cell r="H2515">
            <v>1</v>
          </cell>
          <cell r="I2515" t="str">
            <v>配电屏</v>
          </cell>
          <cell r="J2515">
            <v>21</v>
          </cell>
          <cell r="K2515" t="str">
            <v>2002-12-20</v>
          </cell>
          <cell r="L2515">
            <v>33000</v>
          </cell>
          <cell r="M2515">
            <v>7235.25</v>
          </cell>
          <cell r="N2515">
            <v>25764.75</v>
          </cell>
        </row>
        <row r="2516">
          <cell r="C2516" t="str">
            <v>46214101BH80007</v>
          </cell>
          <cell r="D2516" t="str">
            <v>开关柜</v>
          </cell>
        </row>
        <row r="2516">
          <cell r="G2516" t="str">
            <v>个</v>
          </cell>
          <cell r="H2516">
            <v>1</v>
          </cell>
          <cell r="I2516" t="str">
            <v>配电屏</v>
          </cell>
          <cell r="J2516">
            <v>21</v>
          </cell>
          <cell r="K2516" t="str">
            <v>2002-12-20</v>
          </cell>
          <cell r="L2516">
            <v>68500</v>
          </cell>
          <cell r="M2516">
            <v>15018.66</v>
          </cell>
          <cell r="N2516">
            <v>53481.34</v>
          </cell>
        </row>
        <row r="2517">
          <cell r="C2517" t="str">
            <v>46214101BH80008</v>
          </cell>
          <cell r="D2517" t="str">
            <v>开关柜</v>
          </cell>
        </row>
        <row r="2517">
          <cell r="G2517" t="str">
            <v>个</v>
          </cell>
          <cell r="H2517">
            <v>1</v>
          </cell>
          <cell r="I2517" t="str">
            <v>配电屏</v>
          </cell>
          <cell r="J2517">
            <v>21</v>
          </cell>
          <cell r="K2517" t="str">
            <v>2002-12-20</v>
          </cell>
          <cell r="L2517">
            <v>31000</v>
          </cell>
          <cell r="M2517">
            <v>6796.68</v>
          </cell>
          <cell r="N2517">
            <v>24203.32</v>
          </cell>
        </row>
        <row r="2518">
          <cell r="C2518" t="str">
            <v>46214101BH80009</v>
          </cell>
          <cell r="D2518" t="str">
            <v>开关柜</v>
          </cell>
        </row>
        <row r="2518">
          <cell r="G2518" t="str">
            <v>个</v>
          </cell>
          <cell r="H2518">
            <v>1</v>
          </cell>
          <cell r="I2518" t="str">
            <v>配电屏</v>
          </cell>
          <cell r="J2518">
            <v>21</v>
          </cell>
          <cell r="K2518" t="str">
            <v>2002-12-20</v>
          </cell>
          <cell r="L2518">
            <v>31000</v>
          </cell>
          <cell r="M2518">
            <v>6796.68</v>
          </cell>
          <cell r="N2518">
            <v>24203.32</v>
          </cell>
        </row>
        <row r="2519">
          <cell r="C2519" t="str">
            <v>46213102B150008</v>
          </cell>
          <cell r="D2519" t="str">
            <v>动力配电箱</v>
          </cell>
          <cell r="E2519" t="str">
            <v>XL-21-06</v>
          </cell>
        </row>
        <row r="2519">
          <cell r="G2519" t="str">
            <v>个</v>
          </cell>
          <cell r="H2519">
            <v>1</v>
          </cell>
          <cell r="I2519" t="str">
            <v>配电箱</v>
          </cell>
          <cell r="J2519">
            <v>21</v>
          </cell>
          <cell r="K2519" t="str">
            <v>2002-01-02</v>
          </cell>
          <cell r="L2519">
            <v>3500</v>
          </cell>
          <cell r="M2519">
            <v>949.36</v>
          </cell>
          <cell r="N2519">
            <v>2550.64</v>
          </cell>
        </row>
        <row r="2520">
          <cell r="C2520" t="str">
            <v>46213102B150004</v>
          </cell>
          <cell r="D2520" t="str">
            <v>动力配电箱</v>
          </cell>
          <cell r="E2520" t="str">
            <v>XL-21-03</v>
          </cell>
        </row>
        <row r="2520">
          <cell r="G2520" t="str">
            <v>个</v>
          </cell>
          <cell r="H2520">
            <v>1</v>
          </cell>
          <cell r="I2520" t="str">
            <v>配电箱</v>
          </cell>
          <cell r="J2520">
            <v>21</v>
          </cell>
          <cell r="K2520" t="str">
            <v>2002-01-02</v>
          </cell>
          <cell r="L2520">
            <v>12000</v>
          </cell>
          <cell r="M2520">
            <v>3196.3</v>
          </cell>
          <cell r="N2520">
            <v>8803.7</v>
          </cell>
        </row>
        <row r="2521">
          <cell r="C2521" t="str">
            <v>46213102B150006</v>
          </cell>
          <cell r="D2521" t="str">
            <v>动力箱</v>
          </cell>
          <cell r="E2521" t="str">
            <v>XL-21-04</v>
          </cell>
        </row>
        <row r="2521">
          <cell r="G2521" t="str">
            <v>个</v>
          </cell>
          <cell r="H2521">
            <v>1</v>
          </cell>
          <cell r="I2521" t="str">
            <v>配电箱</v>
          </cell>
          <cell r="J2521">
            <v>21</v>
          </cell>
          <cell r="K2521" t="str">
            <v>2002-01-02</v>
          </cell>
          <cell r="L2521">
            <v>12000</v>
          </cell>
          <cell r="M2521">
            <v>3196.3</v>
          </cell>
          <cell r="N2521">
            <v>8803.7</v>
          </cell>
        </row>
        <row r="2522">
          <cell r="C2522" t="str">
            <v>43931049B020003</v>
          </cell>
          <cell r="D2522" t="str">
            <v>铆焊车间暖风机</v>
          </cell>
        </row>
        <row r="2522">
          <cell r="G2522" t="str">
            <v>个</v>
          </cell>
          <cell r="H2522">
            <v>1</v>
          </cell>
          <cell r="I2522" t="str">
            <v>其他房间空调器</v>
          </cell>
          <cell r="J2522">
            <v>12</v>
          </cell>
          <cell r="K2522" t="str">
            <v>2002-01-02</v>
          </cell>
          <cell r="L2522">
            <v>38000</v>
          </cell>
          <cell r="M2522">
            <v>18979.86</v>
          </cell>
          <cell r="N2522">
            <v>19020.14</v>
          </cell>
        </row>
        <row r="2523">
          <cell r="C2523" t="str">
            <v>43421100B030001</v>
          </cell>
          <cell r="D2523" t="str">
            <v>箱式电阻炉</v>
          </cell>
          <cell r="E2523" t="str">
            <v>SX2-12-10</v>
          </cell>
        </row>
        <row r="2523">
          <cell r="G2523" t="str">
            <v>个</v>
          </cell>
          <cell r="H2523">
            <v>1</v>
          </cell>
          <cell r="I2523" t="str">
            <v>高温箱式电阻炉</v>
          </cell>
          <cell r="J2523">
            <v>9</v>
          </cell>
          <cell r="K2523" t="str">
            <v>2002-01-02</v>
          </cell>
          <cell r="L2523">
            <v>3500</v>
          </cell>
          <cell r="M2523">
            <v>1930.52</v>
          </cell>
          <cell r="N2523">
            <v>1569.48</v>
          </cell>
        </row>
        <row r="2524">
          <cell r="D2524" t="str">
            <v>计算机</v>
          </cell>
        </row>
        <row r="2524">
          <cell r="G2524" t="str">
            <v>个</v>
          </cell>
          <cell r="H2524">
            <v>1</v>
          </cell>
          <cell r="I2524" t="str">
            <v>大型数字电子计算机</v>
          </cell>
          <cell r="J2524">
            <v>5</v>
          </cell>
          <cell r="K2524" t="str">
            <v>2000-12-31</v>
          </cell>
          <cell r="L2524">
            <v>2780</v>
          </cell>
          <cell r="M2524">
            <v>2780</v>
          </cell>
          <cell r="N2524">
            <v>0</v>
          </cell>
        </row>
        <row r="2525">
          <cell r="C2525" t="str">
            <v>49119224B140001</v>
          </cell>
          <cell r="D2525" t="str">
            <v>水位自动控制及综合保护装置</v>
          </cell>
          <cell r="E2525" t="str">
            <v>ZDB-S-2</v>
          </cell>
        </row>
        <row r="2525">
          <cell r="G2525" t="str">
            <v>个</v>
          </cell>
          <cell r="H2525">
            <v>1</v>
          </cell>
          <cell r="I2525" t="str">
            <v>其他物位仪表</v>
          </cell>
          <cell r="J2525">
            <v>10</v>
          </cell>
          <cell r="K2525" t="str">
            <v>2002-01-02</v>
          </cell>
          <cell r="L2525">
            <v>30000</v>
          </cell>
          <cell r="M2525">
            <v>16002.03</v>
          </cell>
          <cell r="N2525">
            <v>13997.97</v>
          </cell>
        </row>
        <row r="2526">
          <cell r="C2526" t="str">
            <v>48253399B820001</v>
          </cell>
          <cell r="D2526" t="str">
            <v>液压万能试验机</v>
          </cell>
          <cell r="E2526" t="str">
            <v>WE-(100)</v>
          </cell>
        </row>
        <row r="2526">
          <cell r="G2526" t="str">
            <v>个</v>
          </cell>
          <cell r="H2526">
            <v>1</v>
          </cell>
          <cell r="I2526" t="str">
            <v>其他室验室电工仪器及指针式电表</v>
          </cell>
          <cell r="J2526">
            <v>10</v>
          </cell>
          <cell r="K2526" t="str">
            <v>2002-01-02</v>
          </cell>
          <cell r="L2526">
            <v>63000</v>
          </cell>
          <cell r="M2526">
            <v>33604.23</v>
          </cell>
          <cell r="N2526">
            <v>29395.77</v>
          </cell>
        </row>
        <row r="2527">
          <cell r="C2527" t="str">
            <v>48262000B270003</v>
          </cell>
          <cell r="D2527" t="str">
            <v>油泵没马达试验台</v>
          </cell>
          <cell r="E2527" t="str">
            <v>ZS-4</v>
          </cell>
        </row>
        <row r="2527">
          <cell r="G2527" t="str">
            <v>个</v>
          </cell>
          <cell r="H2527">
            <v>1</v>
          </cell>
          <cell r="I2527" t="str">
            <v>其他室验室电工仪器及指针式电表</v>
          </cell>
          <cell r="J2527">
            <v>10</v>
          </cell>
          <cell r="K2527" t="str">
            <v>2002-01-02</v>
          </cell>
          <cell r="L2527">
            <v>728000</v>
          </cell>
          <cell r="M2527">
            <v>388316.74</v>
          </cell>
          <cell r="N2527">
            <v>339683.26</v>
          </cell>
        </row>
        <row r="2528">
          <cell r="C2528" t="str">
            <v>43922099B050001</v>
          </cell>
          <cell r="D2528" t="str">
            <v>电子汽车衡</v>
          </cell>
          <cell r="E2528" t="str">
            <v>100T</v>
          </cell>
        </row>
        <row r="2528">
          <cell r="G2528" t="str">
            <v>个</v>
          </cell>
          <cell r="H2528">
            <v>1</v>
          </cell>
          <cell r="I2528" t="str">
            <v>地上、地中、轨道衡</v>
          </cell>
          <cell r="J2528">
            <v>10</v>
          </cell>
          <cell r="K2528" t="str">
            <v>2003-12-31</v>
          </cell>
          <cell r="L2528">
            <v>88000</v>
          </cell>
          <cell r="M2528">
            <v>30448</v>
          </cell>
          <cell r="N2528">
            <v>57552</v>
          </cell>
        </row>
        <row r="2529">
          <cell r="C2529" t="str">
            <v>43922099B020001</v>
          </cell>
          <cell r="D2529" t="str">
            <v>电子汽车衡</v>
          </cell>
          <cell r="E2529" t="str">
            <v>SCS-50T</v>
          </cell>
        </row>
        <row r="2529">
          <cell r="G2529" t="str">
            <v>个</v>
          </cell>
          <cell r="H2529">
            <v>1</v>
          </cell>
          <cell r="I2529" t="str">
            <v>其他衡器</v>
          </cell>
          <cell r="J2529">
            <v>10</v>
          </cell>
          <cell r="K2529" t="str">
            <v>2002-01-02</v>
          </cell>
          <cell r="L2529">
            <v>92000</v>
          </cell>
          <cell r="M2529">
            <v>49073.02</v>
          </cell>
          <cell r="N2529">
            <v>42926.98</v>
          </cell>
        </row>
        <row r="2530">
          <cell r="C2530" t="str">
            <v>43922099B040001</v>
          </cell>
          <cell r="D2530" t="str">
            <v>电子汽车衡</v>
          </cell>
          <cell r="E2530" t="str">
            <v>ZGT-50T</v>
          </cell>
        </row>
        <row r="2530">
          <cell r="G2530" t="str">
            <v>个</v>
          </cell>
          <cell r="H2530">
            <v>1</v>
          </cell>
          <cell r="I2530" t="str">
            <v>其他衡器</v>
          </cell>
          <cell r="J2530">
            <v>10</v>
          </cell>
          <cell r="K2530" t="str">
            <v>2002-01-02</v>
          </cell>
          <cell r="L2530">
            <v>102000</v>
          </cell>
          <cell r="M2530">
            <v>54406.98</v>
          </cell>
          <cell r="N2530">
            <v>47593.02</v>
          </cell>
        </row>
        <row r="2531">
          <cell r="C2531" t="str">
            <v>43922099B030002</v>
          </cell>
          <cell r="D2531" t="str">
            <v>电子汽车衡</v>
          </cell>
          <cell r="E2531" t="str">
            <v>ZGT-30T</v>
          </cell>
        </row>
        <row r="2531">
          <cell r="G2531" t="str">
            <v>个</v>
          </cell>
          <cell r="H2531">
            <v>1</v>
          </cell>
          <cell r="I2531" t="str">
            <v>其他衡器</v>
          </cell>
          <cell r="J2531">
            <v>10</v>
          </cell>
          <cell r="K2531" t="str">
            <v>2002-01-03</v>
          </cell>
          <cell r="L2531">
            <v>8200</v>
          </cell>
          <cell r="M2531">
            <v>4373.78</v>
          </cell>
          <cell r="N2531">
            <v>3826.22</v>
          </cell>
        </row>
        <row r="2532">
          <cell r="C2532" t="str">
            <v>46211605B260163</v>
          </cell>
          <cell r="D2532" t="str">
            <v>矿用智能真空磁力起动器</v>
          </cell>
          <cell r="E2532" t="str">
            <v>QJZ-300/1140（660）Z</v>
          </cell>
        </row>
        <row r="2532">
          <cell r="G2532" t="str">
            <v>个</v>
          </cell>
          <cell r="H2532">
            <v>1</v>
          </cell>
          <cell r="I2532" t="str">
            <v>隔离开关</v>
          </cell>
          <cell r="J2532">
            <v>21</v>
          </cell>
          <cell r="K2532" t="str">
            <v>2004-12-31</v>
          </cell>
          <cell r="L2532">
            <v>29290</v>
          </cell>
          <cell r="M2532">
            <v>3339</v>
          </cell>
          <cell r="N2532">
            <v>25951</v>
          </cell>
        </row>
        <row r="2533">
          <cell r="C2533" t="str">
            <v>46211605B260164</v>
          </cell>
          <cell r="D2533" t="str">
            <v>矿用智能真空磁力起动器</v>
          </cell>
          <cell r="E2533" t="str">
            <v>QJZ-300/1140（660）Z</v>
          </cell>
        </row>
        <row r="2533">
          <cell r="G2533" t="str">
            <v>个</v>
          </cell>
          <cell r="H2533">
            <v>1</v>
          </cell>
          <cell r="I2533" t="str">
            <v>隔离开关</v>
          </cell>
          <cell r="J2533">
            <v>21</v>
          </cell>
          <cell r="K2533" t="str">
            <v>2004-12-31</v>
          </cell>
          <cell r="L2533">
            <v>29290</v>
          </cell>
          <cell r="M2533">
            <v>3339</v>
          </cell>
          <cell r="N2533">
            <v>25951</v>
          </cell>
        </row>
        <row r="2534">
          <cell r="C2534" t="str">
            <v>46211605B260165</v>
          </cell>
          <cell r="D2534" t="str">
            <v>矿用智能真空磁力起动器</v>
          </cell>
          <cell r="E2534" t="str">
            <v>QJZ-300/1140（660）Z</v>
          </cell>
        </row>
        <row r="2534">
          <cell r="G2534" t="str">
            <v>个</v>
          </cell>
          <cell r="H2534">
            <v>1</v>
          </cell>
          <cell r="I2534" t="str">
            <v>隔离开关</v>
          </cell>
          <cell r="J2534">
            <v>21</v>
          </cell>
          <cell r="K2534" t="str">
            <v>2004-12-31</v>
          </cell>
          <cell r="L2534">
            <v>29290</v>
          </cell>
          <cell r="M2534">
            <v>3339</v>
          </cell>
          <cell r="N2534">
            <v>25951</v>
          </cell>
        </row>
        <row r="2535">
          <cell r="C2535" t="str">
            <v>46211605B260166</v>
          </cell>
          <cell r="D2535" t="str">
            <v>矿用智能真空磁力起动器</v>
          </cell>
          <cell r="E2535" t="str">
            <v>QJZ-300/1140（660）Z</v>
          </cell>
        </row>
        <row r="2535">
          <cell r="G2535" t="str">
            <v>个</v>
          </cell>
          <cell r="H2535">
            <v>1</v>
          </cell>
          <cell r="I2535" t="str">
            <v>隔离开关</v>
          </cell>
          <cell r="J2535">
            <v>21</v>
          </cell>
          <cell r="K2535" t="str">
            <v>2004-12-31</v>
          </cell>
          <cell r="L2535">
            <v>29290</v>
          </cell>
          <cell r="M2535">
            <v>3339</v>
          </cell>
          <cell r="N2535">
            <v>25951</v>
          </cell>
        </row>
        <row r="2536">
          <cell r="C2536" t="str">
            <v>46211605B260167</v>
          </cell>
          <cell r="D2536" t="str">
            <v>矿用智能真空磁力起动器</v>
          </cell>
          <cell r="E2536" t="str">
            <v>QJZ-300/1140（660）Z</v>
          </cell>
        </row>
        <row r="2536">
          <cell r="G2536" t="str">
            <v>个</v>
          </cell>
          <cell r="H2536">
            <v>1</v>
          </cell>
          <cell r="I2536" t="str">
            <v>隔离开关</v>
          </cell>
          <cell r="J2536">
            <v>21</v>
          </cell>
          <cell r="K2536" t="str">
            <v>2004-12-31</v>
          </cell>
          <cell r="L2536">
            <v>29290</v>
          </cell>
          <cell r="M2536">
            <v>3339</v>
          </cell>
          <cell r="N2536">
            <v>25951</v>
          </cell>
        </row>
        <row r="2537">
          <cell r="C2537" t="str">
            <v>43221013B470006</v>
          </cell>
          <cell r="D2537" t="str">
            <v>多级离心加压泵</v>
          </cell>
          <cell r="E2537" t="str">
            <v>MD85-4*45</v>
          </cell>
        </row>
        <row r="2537">
          <cell r="G2537" t="str">
            <v>个</v>
          </cell>
          <cell r="H2537">
            <v>1</v>
          </cell>
          <cell r="I2537" t="str">
            <v>多级离心泵</v>
          </cell>
          <cell r="J2537">
            <v>12</v>
          </cell>
          <cell r="K2537" t="str">
            <v>2004-12-31</v>
          </cell>
          <cell r="L2537">
            <v>29896</v>
          </cell>
          <cell r="M2537">
            <v>6009</v>
          </cell>
          <cell r="N2537">
            <v>23887</v>
          </cell>
        </row>
        <row r="2538">
          <cell r="C2538" t="str">
            <v>43221013B470007</v>
          </cell>
          <cell r="D2538" t="str">
            <v>水泵</v>
          </cell>
          <cell r="E2538" t="str">
            <v>MD85-4*45</v>
          </cell>
        </row>
        <row r="2538">
          <cell r="G2538" t="str">
            <v>个</v>
          </cell>
          <cell r="H2538">
            <v>1</v>
          </cell>
          <cell r="I2538" t="str">
            <v>多级离心泵</v>
          </cell>
          <cell r="J2538">
            <v>12</v>
          </cell>
          <cell r="K2538" t="str">
            <v>2004-12-31</v>
          </cell>
          <cell r="L2538">
            <v>29896</v>
          </cell>
          <cell r="M2538">
            <v>6009</v>
          </cell>
          <cell r="N2538">
            <v>23887</v>
          </cell>
        </row>
        <row r="2539">
          <cell r="C2539" t="str">
            <v>46211606B050090</v>
          </cell>
          <cell r="D2539" t="str">
            <v>矿用隔爆型真空磁力起动器</v>
          </cell>
          <cell r="E2539" t="str">
            <v>BQD1-80Z</v>
          </cell>
        </row>
        <row r="2539">
          <cell r="G2539" t="str">
            <v>个</v>
          </cell>
          <cell r="H2539">
            <v>1</v>
          </cell>
          <cell r="I2539" t="str">
            <v>隔离开关</v>
          </cell>
          <cell r="J2539">
            <v>21</v>
          </cell>
          <cell r="K2539" t="str">
            <v>2004-12-31</v>
          </cell>
          <cell r="L2539">
            <v>3402.48</v>
          </cell>
          <cell r="M2539">
            <v>387.9</v>
          </cell>
          <cell r="N2539">
            <v>3014.58</v>
          </cell>
        </row>
        <row r="2540">
          <cell r="C2540" t="str">
            <v>43221200B060029</v>
          </cell>
          <cell r="D2540" t="str">
            <v>排沙泵</v>
          </cell>
          <cell r="E2540" t="str">
            <v>KGQ30-80/37KW</v>
          </cell>
        </row>
        <row r="2540">
          <cell r="G2540" t="str">
            <v>个</v>
          </cell>
          <cell r="H2540">
            <v>1</v>
          </cell>
          <cell r="I2540" t="str">
            <v>潜水泵</v>
          </cell>
          <cell r="J2540">
            <v>12</v>
          </cell>
          <cell r="K2540" t="str">
            <v>2004-12-31</v>
          </cell>
          <cell r="L2540">
            <v>33330</v>
          </cell>
          <cell r="M2540">
            <v>6699.3</v>
          </cell>
          <cell r="N2540">
            <v>26630.7</v>
          </cell>
        </row>
        <row r="2541">
          <cell r="C2541" t="str">
            <v>43221200B060035</v>
          </cell>
          <cell r="D2541" t="str">
            <v>排沙泵</v>
          </cell>
          <cell r="E2541" t="str">
            <v>KGQ30-80/37KW</v>
          </cell>
        </row>
        <row r="2541">
          <cell r="G2541" t="str">
            <v>个</v>
          </cell>
          <cell r="H2541">
            <v>1</v>
          </cell>
          <cell r="I2541" t="str">
            <v>潜水泵</v>
          </cell>
          <cell r="J2541">
            <v>12</v>
          </cell>
          <cell r="K2541" t="str">
            <v>2004-12-31</v>
          </cell>
          <cell r="L2541">
            <v>33330</v>
          </cell>
          <cell r="M2541">
            <v>6699.3</v>
          </cell>
          <cell r="N2541">
            <v>26630.7</v>
          </cell>
        </row>
        <row r="2542">
          <cell r="C2542" t="str">
            <v>43221200B060036</v>
          </cell>
          <cell r="D2542" t="str">
            <v>排沙泵</v>
          </cell>
          <cell r="E2542" t="str">
            <v>KGQ30-80/37KW</v>
          </cell>
        </row>
        <row r="2542">
          <cell r="G2542" t="str">
            <v>个</v>
          </cell>
          <cell r="H2542">
            <v>1</v>
          </cell>
          <cell r="I2542" t="str">
            <v>潜水泵</v>
          </cell>
          <cell r="J2542">
            <v>12</v>
          </cell>
          <cell r="K2542" t="str">
            <v>2004-12-31</v>
          </cell>
          <cell r="L2542">
            <v>33330</v>
          </cell>
          <cell r="M2542">
            <v>6699.3</v>
          </cell>
          <cell r="N2542">
            <v>26630.7</v>
          </cell>
        </row>
        <row r="2543">
          <cell r="C2543" t="str">
            <v>43221200B580011</v>
          </cell>
          <cell r="D2543" t="str">
            <v>隔爆水泵</v>
          </cell>
          <cell r="E2543" t="str">
            <v>BQK15-20/4</v>
          </cell>
        </row>
        <row r="2543">
          <cell r="G2543" t="str">
            <v>个</v>
          </cell>
          <cell r="H2543">
            <v>1</v>
          </cell>
          <cell r="I2543" t="str">
            <v>单级单吸离心泵</v>
          </cell>
          <cell r="J2543">
            <v>12</v>
          </cell>
          <cell r="K2543" t="str">
            <v>2004-12-31</v>
          </cell>
          <cell r="L2543">
            <v>3204.73</v>
          </cell>
          <cell r="M2543">
            <v>644.1</v>
          </cell>
          <cell r="N2543">
            <v>2560.63</v>
          </cell>
        </row>
        <row r="2544">
          <cell r="C2544" t="str">
            <v>43221200B580012</v>
          </cell>
          <cell r="D2544" t="str">
            <v>隔爆水泵</v>
          </cell>
          <cell r="E2544" t="str">
            <v>BQK15-20/4</v>
          </cell>
        </row>
        <row r="2544">
          <cell r="G2544" t="str">
            <v>个</v>
          </cell>
          <cell r="H2544">
            <v>1</v>
          </cell>
          <cell r="I2544" t="str">
            <v>单级单吸离心泵</v>
          </cell>
          <cell r="J2544">
            <v>12</v>
          </cell>
          <cell r="K2544" t="str">
            <v>2004-12-31</v>
          </cell>
          <cell r="L2544">
            <v>3204.73</v>
          </cell>
          <cell r="M2544">
            <v>644.1</v>
          </cell>
          <cell r="N2544">
            <v>2560.63</v>
          </cell>
        </row>
        <row r="2545">
          <cell r="C2545" t="str">
            <v>43221200B580013</v>
          </cell>
          <cell r="D2545" t="str">
            <v>隔爆水泵</v>
          </cell>
          <cell r="E2545" t="str">
            <v>BQK15-20/4</v>
          </cell>
        </row>
        <row r="2545">
          <cell r="G2545" t="str">
            <v>个</v>
          </cell>
          <cell r="H2545">
            <v>1</v>
          </cell>
          <cell r="I2545" t="str">
            <v>单级单吸离心泵</v>
          </cell>
          <cell r="J2545">
            <v>12</v>
          </cell>
          <cell r="K2545" t="str">
            <v>2004-12-31</v>
          </cell>
          <cell r="L2545">
            <v>3204.73</v>
          </cell>
          <cell r="M2545">
            <v>644.1</v>
          </cell>
          <cell r="N2545">
            <v>2560.63</v>
          </cell>
        </row>
        <row r="2546">
          <cell r="C2546" t="str">
            <v>43221200B580004</v>
          </cell>
          <cell r="D2546" t="str">
            <v>潜水泵</v>
          </cell>
          <cell r="E2546" t="str">
            <v>15KW 100M3/H 20M</v>
          </cell>
        </row>
        <row r="2546">
          <cell r="G2546" t="str">
            <v>个</v>
          </cell>
          <cell r="H2546">
            <v>1</v>
          </cell>
          <cell r="I2546" t="str">
            <v>潜水泵</v>
          </cell>
          <cell r="J2546">
            <v>12</v>
          </cell>
          <cell r="K2546" t="str">
            <v>2004-12-31</v>
          </cell>
          <cell r="L2546">
            <v>12006.88</v>
          </cell>
          <cell r="M2546">
            <v>12006.88</v>
          </cell>
          <cell r="N2546">
            <v>0</v>
          </cell>
        </row>
        <row r="2547">
          <cell r="C2547" t="str">
            <v>43221351B550004</v>
          </cell>
          <cell r="D2547" t="str">
            <v>矿用潜水泵</v>
          </cell>
          <cell r="E2547" t="str">
            <v>300QK320-150/7</v>
          </cell>
        </row>
        <row r="2547">
          <cell r="G2547" t="str">
            <v>个</v>
          </cell>
          <cell r="H2547">
            <v>1</v>
          </cell>
          <cell r="I2547" t="str">
            <v>潜水泵</v>
          </cell>
          <cell r="J2547">
            <v>12</v>
          </cell>
          <cell r="K2547" t="str">
            <v>2004-12-31</v>
          </cell>
          <cell r="L2547">
            <v>132966.33</v>
          </cell>
          <cell r="M2547">
            <v>132966.33</v>
          </cell>
          <cell r="N2547">
            <v>0</v>
          </cell>
        </row>
        <row r="2548">
          <cell r="C2548" t="str">
            <v>43221351B550005</v>
          </cell>
          <cell r="D2548" t="str">
            <v>矿用潜水泵</v>
          </cell>
          <cell r="E2548" t="str">
            <v>300QK320-150/7</v>
          </cell>
        </row>
        <row r="2548">
          <cell r="G2548" t="str">
            <v>个</v>
          </cell>
          <cell r="H2548">
            <v>1</v>
          </cell>
          <cell r="I2548" t="str">
            <v>潜水泵</v>
          </cell>
          <cell r="J2548">
            <v>12</v>
          </cell>
          <cell r="K2548" t="str">
            <v>2004-12-31</v>
          </cell>
          <cell r="L2548">
            <v>132966.33</v>
          </cell>
          <cell r="M2548">
            <v>132966.33</v>
          </cell>
          <cell r="N2548">
            <v>0</v>
          </cell>
        </row>
        <row r="2549">
          <cell r="C2549" t="str">
            <v>43221200B310064</v>
          </cell>
          <cell r="D2549" t="str">
            <v>排沙泵</v>
          </cell>
          <cell r="E2549" t="str">
            <v>KGQ50-50/Q=50M3/H</v>
          </cell>
        </row>
        <row r="2549">
          <cell r="G2549" t="str">
            <v>个</v>
          </cell>
          <cell r="H2549">
            <v>1</v>
          </cell>
          <cell r="I2549" t="str">
            <v>污水泵</v>
          </cell>
          <cell r="J2549">
            <v>12</v>
          </cell>
          <cell r="K2549" t="str">
            <v>2004-12-31</v>
          </cell>
          <cell r="L2549">
            <v>31044.25</v>
          </cell>
          <cell r="M2549">
            <v>31044.25</v>
          </cell>
          <cell r="N2549">
            <v>0</v>
          </cell>
        </row>
        <row r="2550">
          <cell r="C2550" t="str">
            <v>43221200B310065</v>
          </cell>
          <cell r="D2550" t="str">
            <v>排沙泵</v>
          </cell>
          <cell r="E2550" t="str">
            <v>KGQ50-50/Q=50M3/H</v>
          </cell>
        </row>
        <row r="2550">
          <cell r="G2550" t="str">
            <v>个</v>
          </cell>
          <cell r="H2550">
            <v>1</v>
          </cell>
          <cell r="I2550" t="str">
            <v>污水泵</v>
          </cell>
          <cell r="J2550">
            <v>12</v>
          </cell>
          <cell r="K2550" t="str">
            <v>2004-12-31</v>
          </cell>
          <cell r="L2550">
            <v>31044.25</v>
          </cell>
          <cell r="M2550">
            <v>31044.25</v>
          </cell>
          <cell r="N2550">
            <v>0</v>
          </cell>
        </row>
        <row r="2551">
          <cell r="C2551" t="str">
            <v>43221351B730001</v>
          </cell>
          <cell r="D2551" t="str">
            <v>潜水泵</v>
          </cell>
          <cell r="E2551" t="str">
            <v>SQ80-65/QBK80-65</v>
          </cell>
        </row>
        <row r="2551">
          <cell r="G2551" t="str">
            <v>个</v>
          </cell>
          <cell r="H2551">
            <v>1</v>
          </cell>
          <cell r="I2551" t="str">
            <v>潜水泵</v>
          </cell>
          <cell r="J2551">
            <v>12</v>
          </cell>
          <cell r="K2551" t="str">
            <v>2004-12-31</v>
          </cell>
          <cell r="L2551">
            <v>24442</v>
          </cell>
          <cell r="M2551">
            <v>24442</v>
          </cell>
          <cell r="N2551">
            <v>0</v>
          </cell>
        </row>
        <row r="2552">
          <cell r="C2552" t="str">
            <v>43221351B730002</v>
          </cell>
          <cell r="D2552" t="str">
            <v>潜水泵</v>
          </cell>
          <cell r="E2552" t="str">
            <v>SQ80-65/QBK80-65</v>
          </cell>
        </row>
        <row r="2552">
          <cell r="G2552" t="str">
            <v>个</v>
          </cell>
          <cell r="H2552">
            <v>1</v>
          </cell>
          <cell r="I2552" t="str">
            <v>潜水泵</v>
          </cell>
          <cell r="J2552">
            <v>12</v>
          </cell>
          <cell r="K2552" t="str">
            <v>2004-12-31</v>
          </cell>
          <cell r="L2552">
            <v>24442</v>
          </cell>
          <cell r="M2552">
            <v>24442</v>
          </cell>
          <cell r="N2552">
            <v>0</v>
          </cell>
        </row>
        <row r="2553">
          <cell r="C2553" t="str">
            <v>46213107BH60001</v>
          </cell>
          <cell r="D2553" t="str">
            <v>动力配电柜</v>
          </cell>
          <cell r="E2553" t="str">
            <v>XLW-21</v>
          </cell>
        </row>
        <row r="2553">
          <cell r="G2553" t="str">
            <v>个</v>
          </cell>
          <cell r="H2553">
            <v>1</v>
          </cell>
          <cell r="I2553" t="str">
            <v>配电屏</v>
          </cell>
          <cell r="J2553">
            <v>21</v>
          </cell>
          <cell r="K2553" t="str">
            <v>2004-12-31</v>
          </cell>
          <cell r="L2553">
            <v>2323</v>
          </cell>
          <cell r="M2553">
            <v>2323</v>
          </cell>
          <cell r="N2553">
            <v>0</v>
          </cell>
        </row>
        <row r="2554">
          <cell r="C2554" t="str">
            <v>46213107BH60002</v>
          </cell>
          <cell r="D2554" t="str">
            <v>动力配电柜</v>
          </cell>
          <cell r="E2554" t="str">
            <v>XLW-21</v>
          </cell>
        </row>
        <row r="2554">
          <cell r="G2554" t="str">
            <v>个</v>
          </cell>
          <cell r="H2554">
            <v>1</v>
          </cell>
          <cell r="I2554" t="str">
            <v>配电屏</v>
          </cell>
          <cell r="J2554">
            <v>21</v>
          </cell>
          <cell r="K2554" t="str">
            <v>2004-12-31</v>
          </cell>
          <cell r="L2554">
            <v>2323</v>
          </cell>
          <cell r="M2554">
            <v>2323</v>
          </cell>
          <cell r="N2554">
            <v>0</v>
          </cell>
        </row>
        <row r="2555">
          <cell r="C2555" t="str">
            <v>46121202B050018</v>
          </cell>
          <cell r="D2555" t="str">
            <v>照明综合保护装置</v>
          </cell>
          <cell r="E2555" t="str">
            <v>KSGZZ4/1140/660</v>
          </cell>
        </row>
        <row r="2555">
          <cell r="G2555" t="str">
            <v>个</v>
          </cell>
          <cell r="H2555">
            <v>1</v>
          </cell>
          <cell r="I2555" t="str">
            <v>综合起动器</v>
          </cell>
          <cell r="J2555">
            <v>21</v>
          </cell>
          <cell r="K2555" t="str">
            <v>2004-12-31</v>
          </cell>
          <cell r="L2555">
            <v>6361.84</v>
          </cell>
          <cell r="M2555">
            <v>725.1</v>
          </cell>
          <cell r="N2555">
            <v>5636.74</v>
          </cell>
        </row>
        <row r="2556">
          <cell r="C2556" t="str">
            <v>46121202B050020</v>
          </cell>
          <cell r="D2556" t="str">
            <v>照明综合保护装置</v>
          </cell>
          <cell r="E2556" t="str">
            <v>KSGZZ4/1140/660</v>
          </cell>
        </row>
        <row r="2556">
          <cell r="G2556" t="str">
            <v>个</v>
          </cell>
          <cell r="H2556">
            <v>1</v>
          </cell>
          <cell r="I2556" t="str">
            <v>综合起动器</v>
          </cell>
          <cell r="J2556">
            <v>21</v>
          </cell>
          <cell r="K2556" t="str">
            <v>2004-12-31</v>
          </cell>
          <cell r="L2556">
            <v>6361.84</v>
          </cell>
          <cell r="M2556">
            <v>725.1</v>
          </cell>
          <cell r="N2556">
            <v>5636.74</v>
          </cell>
        </row>
        <row r="2557">
          <cell r="C2557" t="str">
            <v>46121202B050021</v>
          </cell>
          <cell r="D2557" t="str">
            <v>照明综合保护装置</v>
          </cell>
          <cell r="E2557" t="str">
            <v>KSGZZ4/1140/660</v>
          </cell>
        </row>
        <row r="2557">
          <cell r="G2557" t="str">
            <v>个</v>
          </cell>
          <cell r="H2557">
            <v>1</v>
          </cell>
          <cell r="I2557" t="str">
            <v>综合起动器</v>
          </cell>
          <cell r="J2557">
            <v>21</v>
          </cell>
          <cell r="K2557" t="str">
            <v>2004-12-31</v>
          </cell>
          <cell r="L2557">
            <v>6361.84</v>
          </cell>
          <cell r="M2557">
            <v>725.1</v>
          </cell>
          <cell r="N2557">
            <v>5636.74</v>
          </cell>
        </row>
        <row r="2558">
          <cell r="C2558" t="str">
            <v>43221351B550006</v>
          </cell>
          <cell r="D2558" t="str">
            <v>加压泵</v>
          </cell>
          <cell r="E2558" t="str">
            <v>1000DL10025(II)*8/660V/1140V</v>
          </cell>
        </row>
        <row r="2558">
          <cell r="G2558" t="str">
            <v>个</v>
          </cell>
          <cell r="H2558">
            <v>1</v>
          </cell>
          <cell r="I2558" t="str">
            <v>其他泵</v>
          </cell>
          <cell r="J2558">
            <v>12</v>
          </cell>
          <cell r="K2558" t="str">
            <v>2004-12-31</v>
          </cell>
          <cell r="L2558">
            <v>35139.35</v>
          </cell>
          <cell r="M2558">
            <v>7062.9</v>
          </cell>
          <cell r="N2558">
            <v>28076.45</v>
          </cell>
        </row>
        <row r="2559">
          <cell r="C2559" t="str">
            <v>43221351B530012</v>
          </cell>
          <cell r="D2559" t="str">
            <v>潜污电泵</v>
          </cell>
          <cell r="E2559" t="str">
            <v>BQW30-25-4</v>
          </cell>
        </row>
        <row r="2559">
          <cell r="G2559" t="str">
            <v>个</v>
          </cell>
          <cell r="H2559">
            <v>1</v>
          </cell>
          <cell r="I2559" t="str">
            <v>污水泵</v>
          </cell>
          <cell r="J2559">
            <v>12</v>
          </cell>
          <cell r="K2559" t="str">
            <v>2004-12-31</v>
          </cell>
          <cell r="L2559">
            <v>3348.12</v>
          </cell>
          <cell r="M2559">
            <v>672.9</v>
          </cell>
          <cell r="N2559">
            <v>2675.22</v>
          </cell>
        </row>
        <row r="2560">
          <cell r="C2560" t="str">
            <v>49114011B110019</v>
          </cell>
          <cell r="D2560" t="str">
            <v>庆铃五十铃</v>
          </cell>
        </row>
        <row r="2560">
          <cell r="G2560" t="str">
            <v>个</v>
          </cell>
          <cell r="H2560">
            <v>1</v>
          </cell>
          <cell r="I2560" t="str">
            <v>轻型载货汽车</v>
          </cell>
          <cell r="J2560">
            <v>10</v>
          </cell>
          <cell r="K2560" t="str">
            <v>2004-12-31</v>
          </cell>
          <cell r="L2560">
            <v>102851.33</v>
          </cell>
          <cell r="M2560">
            <v>24684.3</v>
          </cell>
          <cell r="N2560">
            <v>78167.03</v>
          </cell>
        </row>
        <row r="2561">
          <cell r="C2561" t="str">
            <v>49114011B110021</v>
          </cell>
          <cell r="D2561" t="str">
            <v>庆铃五十铃</v>
          </cell>
        </row>
        <row r="2561">
          <cell r="G2561" t="str">
            <v>个</v>
          </cell>
          <cell r="H2561">
            <v>1</v>
          </cell>
          <cell r="I2561" t="str">
            <v>轻型载货汽车</v>
          </cell>
          <cell r="J2561">
            <v>10</v>
          </cell>
          <cell r="K2561" t="str">
            <v>2004-12-31</v>
          </cell>
          <cell r="L2561">
            <v>102851.34</v>
          </cell>
          <cell r="M2561">
            <v>24684.3</v>
          </cell>
          <cell r="N2561">
            <v>78167.04</v>
          </cell>
        </row>
        <row r="2562">
          <cell r="C2562" t="str">
            <v>43551029B950001</v>
          </cell>
          <cell r="D2562" t="str">
            <v>胶带机</v>
          </cell>
          <cell r="E2562" t="str">
            <v>TD75</v>
          </cell>
        </row>
        <row r="2562">
          <cell r="G2562" t="str">
            <v>个</v>
          </cell>
          <cell r="H2562">
            <v>1</v>
          </cell>
          <cell r="I2562" t="str">
            <v>普通胶带输送机</v>
          </cell>
          <cell r="J2562">
            <v>20</v>
          </cell>
          <cell r="K2562" t="str">
            <v>2005-03-31</v>
          </cell>
          <cell r="L2562">
            <v>280000</v>
          </cell>
          <cell r="M2562">
            <v>30240</v>
          </cell>
          <cell r="N2562">
            <v>249760</v>
          </cell>
        </row>
        <row r="2563">
          <cell r="C2563" t="str">
            <v>43221200B190036</v>
          </cell>
          <cell r="D2563" t="str">
            <v>隔爆泵</v>
          </cell>
          <cell r="E2563" t="str">
            <v>BQX-15-30-4</v>
          </cell>
        </row>
        <row r="2563">
          <cell r="G2563" t="str">
            <v>个</v>
          </cell>
          <cell r="H2563">
            <v>1</v>
          </cell>
          <cell r="I2563" t="str">
            <v>其他泵</v>
          </cell>
          <cell r="J2563">
            <v>12</v>
          </cell>
          <cell r="K2563" t="str">
            <v>2005-03-31</v>
          </cell>
          <cell r="L2563">
            <v>3741.29</v>
          </cell>
          <cell r="M2563">
            <v>676.89</v>
          </cell>
          <cell r="N2563">
            <v>3064.4</v>
          </cell>
        </row>
        <row r="2564">
          <cell r="C2564" t="str">
            <v>43221200B190037</v>
          </cell>
          <cell r="D2564" t="str">
            <v>隔爆泵</v>
          </cell>
          <cell r="E2564" t="str">
            <v>BQX-15-30-4</v>
          </cell>
        </row>
        <row r="2564">
          <cell r="G2564" t="str">
            <v>个</v>
          </cell>
          <cell r="H2564">
            <v>1</v>
          </cell>
          <cell r="I2564" t="str">
            <v>其他泵</v>
          </cell>
          <cell r="J2564">
            <v>12</v>
          </cell>
          <cell r="K2564" t="str">
            <v>2005-03-31</v>
          </cell>
          <cell r="L2564">
            <v>3741.29</v>
          </cell>
          <cell r="M2564">
            <v>676.89</v>
          </cell>
          <cell r="N2564">
            <v>3064.4</v>
          </cell>
        </row>
        <row r="2565">
          <cell r="C2565" t="str">
            <v>43221200B190038</v>
          </cell>
          <cell r="D2565" t="str">
            <v>隔爆泵</v>
          </cell>
          <cell r="E2565" t="str">
            <v>BQX-15-30-4</v>
          </cell>
        </row>
        <row r="2565">
          <cell r="G2565" t="str">
            <v>个</v>
          </cell>
          <cell r="H2565">
            <v>1</v>
          </cell>
          <cell r="I2565" t="str">
            <v>其他泵</v>
          </cell>
          <cell r="J2565">
            <v>12</v>
          </cell>
          <cell r="K2565" t="str">
            <v>2005-03-31</v>
          </cell>
          <cell r="L2565">
            <v>3741.29</v>
          </cell>
          <cell r="M2565">
            <v>676.89</v>
          </cell>
          <cell r="N2565">
            <v>3064.4</v>
          </cell>
        </row>
        <row r="2566">
          <cell r="C2566" t="str">
            <v>43221200B190039</v>
          </cell>
          <cell r="D2566" t="str">
            <v>隔爆泵</v>
          </cell>
          <cell r="E2566" t="str">
            <v>BQX-15-30-4</v>
          </cell>
        </row>
        <row r="2566">
          <cell r="G2566" t="str">
            <v>个</v>
          </cell>
          <cell r="H2566">
            <v>1</v>
          </cell>
          <cell r="I2566" t="str">
            <v>其他泵</v>
          </cell>
          <cell r="J2566">
            <v>12</v>
          </cell>
          <cell r="K2566" t="str">
            <v>2005-03-31</v>
          </cell>
          <cell r="L2566">
            <v>3741.29</v>
          </cell>
          <cell r="M2566">
            <v>676.89</v>
          </cell>
          <cell r="N2566">
            <v>3064.4</v>
          </cell>
        </row>
        <row r="2567">
          <cell r="C2567" t="str">
            <v>43221200B190040</v>
          </cell>
          <cell r="D2567" t="str">
            <v>隔爆泵</v>
          </cell>
          <cell r="E2567" t="str">
            <v>BQX-15-30-4</v>
          </cell>
        </row>
        <row r="2567">
          <cell r="G2567" t="str">
            <v>个</v>
          </cell>
          <cell r="H2567">
            <v>1</v>
          </cell>
          <cell r="I2567" t="str">
            <v>其他泵</v>
          </cell>
          <cell r="J2567">
            <v>12</v>
          </cell>
          <cell r="K2567" t="str">
            <v>2005-03-31</v>
          </cell>
          <cell r="L2567">
            <v>3741.29</v>
          </cell>
          <cell r="M2567">
            <v>676.89</v>
          </cell>
          <cell r="N2567">
            <v>3064.4</v>
          </cell>
        </row>
        <row r="2568">
          <cell r="C2568" t="str">
            <v>43221200B190041</v>
          </cell>
          <cell r="D2568" t="str">
            <v>隔爆泵</v>
          </cell>
          <cell r="E2568" t="str">
            <v>BQX-15-30-4</v>
          </cell>
        </row>
        <row r="2568">
          <cell r="G2568" t="str">
            <v>个</v>
          </cell>
          <cell r="H2568">
            <v>1</v>
          </cell>
          <cell r="I2568" t="str">
            <v>其他泵</v>
          </cell>
          <cell r="J2568">
            <v>12</v>
          </cell>
          <cell r="K2568" t="str">
            <v>2005-03-31</v>
          </cell>
          <cell r="L2568">
            <v>3741.29</v>
          </cell>
          <cell r="M2568">
            <v>676.89</v>
          </cell>
          <cell r="N2568">
            <v>3064.4</v>
          </cell>
        </row>
        <row r="2569">
          <cell r="C2569" t="str">
            <v>46211606B930016</v>
          </cell>
          <cell r="D2569" t="str">
            <v>矿用隔爆真空磁力起动器</v>
          </cell>
          <cell r="E2569" t="str">
            <v>QJZ-80</v>
          </cell>
        </row>
        <row r="2569">
          <cell r="G2569" t="str">
            <v>个</v>
          </cell>
          <cell r="H2569">
            <v>1</v>
          </cell>
          <cell r="I2569" t="str">
            <v>磁力起动器</v>
          </cell>
          <cell r="J2569">
            <v>21</v>
          </cell>
          <cell r="K2569" t="str">
            <v>2005-03-31</v>
          </cell>
          <cell r="L2569">
            <v>3279.78</v>
          </cell>
          <cell r="M2569">
            <v>336.42</v>
          </cell>
          <cell r="N2569">
            <v>2943.36</v>
          </cell>
        </row>
        <row r="2570">
          <cell r="C2570" t="str">
            <v>46214101BH80011</v>
          </cell>
          <cell r="D2570" t="str">
            <v>高压开关柜</v>
          </cell>
        </row>
        <row r="2570">
          <cell r="G2570" t="str">
            <v>个</v>
          </cell>
          <cell r="H2570">
            <v>1</v>
          </cell>
          <cell r="I2570" t="str">
            <v>高压开关柜</v>
          </cell>
          <cell r="J2570">
            <v>21</v>
          </cell>
          <cell r="K2570" t="str">
            <v>2005-03-31</v>
          </cell>
          <cell r="L2570">
            <v>117289.97</v>
          </cell>
          <cell r="M2570">
            <v>12033.9</v>
          </cell>
          <cell r="N2570">
            <v>105256.07</v>
          </cell>
        </row>
        <row r="2571">
          <cell r="C2571" t="str">
            <v>46211606B190125</v>
          </cell>
          <cell r="D2571" t="str">
            <v>防爆自动馈电开关</v>
          </cell>
          <cell r="E2571" t="str">
            <v>DW80-350</v>
          </cell>
        </row>
        <row r="2571">
          <cell r="G2571" t="str">
            <v>个</v>
          </cell>
          <cell r="H2571">
            <v>1</v>
          </cell>
          <cell r="I2571" t="str">
            <v>其他开关</v>
          </cell>
          <cell r="J2571">
            <v>21</v>
          </cell>
          <cell r="K2571" t="str">
            <v>2005-03-31</v>
          </cell>
          <cell r="L2571">
            <v>3034.57</v>
          </cell>
          <cell r="M2571">
            <v>311.31</v>
          </cell>
          <cell r="N2571">
            <v>2723.26</v>
          </cell>
        </row>
        <row r="2572">
          <cell r="C2572" t="str">
            <v>46121202B200004</v>
          </cell>
          <cell r="D2572" t="str">
            <v>矿用煤电钻综合装置</v>
          </cell>
          <cell r="E2572" t="str">
            <v>BBZ-4/1140/660</v>
          </cell>
        </row>
        <row r="2572">
          <cell r="G2572" t="str">
            <v>个</v>
          </cell>
          <cell r="H2572">
            <v>1</v>
          </cell>
          <cell r="I2572" t="str">
            <v>其他电气机械设备</v>
          </cell>
          <cell r="J2572">
            <v>5</v>
          </cell>
          <cell r="K2572" t="str">
            <v>2005-03-31</v>
          </cell>
          <cell r="L2572">
            <v>3333</v>
          </cell>
          <cell r="M2572">
            <v>1457.73</v>
          </cell>
          <cell r="N2572">
            <v>1875.27</v>
          </cell>
        </row>
        <row r="2573">
          <cell r="C2573" t="str">
            <v>46121202B200005</v>
          </cell>
          <cell r="D2573" t="str">
            <v>矿用煤电钻综合装置</v>
          </cell>
          <cell r="E2573" t="str">
            <v>BBZ-4/1140/660</v>
          </cell>
        </row>
        <row r="2573">
          <cell r="G2573" t="str">
            <v>个</v>
          </cell>
          <cell r="H2573">
            <v>1</v>
          </cell>
          <cell r="I2573" t="str">
            <v>其他电气机械设备</v>
          </cell>
          <cell r="J2573">
            <v>5</v>
          </cell>
          <cell r="K2573" t="str">
            <v>2005-03-31</v>
          </cell>
          <cell r="L2573">
            <v>3333</v>
          </cell>
          <cell r="M2573">
            <v>1457.73</v>
          </cell>
          <cell r="N2573">
            <v>1875.27</v>
          </cell>
        </row>
        <row r="2574">
          <cell r="C2574" t="str">
            <v>43428000B020001</v>
          </cell>
          <cell r="D2574" t="str">
            <v>直埋式盐浴炉</v>
          </cell>
          <cell r="E2574" t="str">
            <v>RDM-130-13130KW 1100C</v>
          </cell>
        </row>
        <row r="2574">
          <cell r="G2574" t="str">
            <v>个</v>
          </cell>
          <cell r="H2574">
            <v>1</v>
          </cell>
          <cell r="I2574" t="str">
            <v>其他工业窑炉</v>
          </cell>
          <cell r="J2574">
            <v>13</v>
          </cell>
          <cell r="K2574" t="str">
            <v>2005-05-31</v>
          </cell>
          <cell r="L2574">
            <v>139317.7</v>
          </cell>
          <cell r="M2574">
            <v>21594.25</v>
          </cell>
          <cell r="N2574">
            <v>117723.45</v>
          </cell>
        </row>
        <row r="2575">
          <cell r="C2575" t="str">
            <v>46211605B260259</v>
          </cell>
          <cell r="D2575" t="str">
            <v>矿用智能真空磁力起动器</v>
          </cell>
          <cell r="E2575" t="str">
            <v>QJZ 300/1140(660)Z</v>
          </cell>
        </row>
        <row r="2575">
          <cell r="G2575" t="str">
            <v>个</v>
          </cell>
          <cell r="H2575">
            <v>1</v>
          </cell>
          <cell r="I2575" t="str">
            <v>磁力起动器</v>
          </cell>
          <cell r="J2575">
            <v>21</v>
          </cell>
          <cell r="K2575" t="str">
            <v>2005-12-29</v>
          </cell>
          <cell r="L2575">
            <v>31197.14</v>
          </cell>
          <cell r="M2575">
            <v>2246.22</v>
          </cell>
          <cell r="N2575">
            <v>28950.92</v>
          </cell>
        </row>
        <row r="2576">
          <cell r="C2576" t="str">
            <v>46121202B050018</v>
          </cell>
          <cell r="D2576" t="str">
            <v>照明综合保护装置</v>
          </cell>
          <cell r="E2576" t="str">
            <v>KSGZZ-4/1140/660</v>
          </cell>
        </row>
        <row r="2576">
          <cell r="G2576" t="str">
            <v>个</v>
          </cell>
          <cell r="H2576">
            <v>1</v>
          </cell>
          <cell r="I2576" t="str">
            <v>综合起动器</v>
          </cell>
          <cell r="J2576">
            <v>21</v>
          </cell>
          <cell r="K2576" t="str">
            <v>2005-12-29</v>
          </cell>
          <cell r="L2576">
            <v>5331.87</v>
          </cell>
          <cell r="M2576">
            <v>364.68</v>
          </cell>
          <cell r="N2576">
            <v>4967.19</v>
          </cell>
        </row>
        <row r="2577">
          <cell r="C2577" t="str">
            <v>46121202B050020</v>
          </cell>
          <cell r="D2577" t="str">
            <v>照明综合保护装置</v>
          </cell>
          <cell r="E2577" t="str">
            <v>KSGZZ-4/1140/660</v>
          </cell>
        </row>
        <row r="2577">
          <cell r="G2577" t="str">
            <v>个</v>
          </cell>
          <cell r="H2577">
            <v>1</v>
          </cell>
          <cell r="I2577" t="str">
            <v>综合起动器</v>
          </cell>
          <cell r="J2577">
            <v>21</v>
          </cell>
          <cell r="K2577" t="str">
            <v>2005-12-29</v>
          </cell>
          <cell r="L2577">
            <v>5331.87</v>
          </cell>
          <cell r="M2577">
            <v>364.68</v>
          </cell>
          <cell r="N2577">
            <v>4967.19</v>
          </cell>
        </row>
        <row r="2578">
          <cell r="C2578" t="str">
            <v>46121202B050021</v>
          </cell>
          <cell r="D2578" t="str">
            <v>照明综合保护装置</v>
          </cell>
          <cell r="E2578" t="str">
            <v>KSGZZ-4/1140/660</v>
          </cell>
        </row>
        <row r="2578">
          <cell r="G2578" t="str">
            <v>个</v>
          </cell>
          <cell r="H2578">
            <v>1</v>
          </cell>
          <cell r="I2578" t="str">
            <v>综合起动器</v>
          </cell>
          <cell r="J2578">
            <v>21</v>
          </cell>
          <cell r="K2578" t="str">
            <v>2005-12-29</v>
          </cell>
          <cell r="L2578">
            <v>5331.87</v>
          </cell>
          <cell r="M2578">
            <v>364.68</v>
          </cell>
          <cell r="N2578">
            <v>4967.19</v>
          </cell>
        </row>
        <row r="2579">
          <cell r="C2579" t="str">
            <v>46121202B050007</v>
          </cell>
          <cell r="D2579" t="str">
            <v>照明综合保护装置</v>
          </cell>
          <cell r="E2579" t="str">
            <v>KSGZZ-4/1140/660</v>
          </cell>
        </row>
        <row r="2579">
          <cell r="G2579" t="str">
            <v>个</v>
          </cell>
          <cell r="H2579">
            <v>1</v>
          </cell>
          <cell r="I2579" t="str">
            <v>综合起动器</v>
          </cell>
          <cell r="J2579">
            <v>21</v>
          </cell>
          <cell r="K2579" t="str">
            <v>2005-12-29</v>
          </cell>
          <cell r="L2579">
            <v>5445.32</v>
          </cell>
          <cell r="M2579">
            <v>372.42</v>
          </cell>
          <cell r="N2579">
            <v>5072.9</v>
          </cell>
        </row>
        <row r="2580">
          <cell r="C2580" t="str">
            <v>46211649B040011</v>
          </cell>
          <cell r="D2580" t="str">
            <v>矿用照明信号综保装置矿用隔爆煤电钻综保</v>
          </cell>
          <cell r="E2580" t="str">
            <v>ZBX-4.0/660</v>
          </cell>
        </row>
        <row r="2580">
          <cell r="G2580" t="str">
            <v>个</v>
          </cell>
          <cell r="H2580">
            <v>1</v>
          </cell>
          <cell r="I2580" t="str">
            <v>综合起动器</v>
          </cell>
          <cell r="J2580">
            <v>21</v>
          </cell>
          <cell r="K2580" t="str">
            <v>2005-12-31</v>
          </cell>
          <cell r="L2580">
            <v>3421.88</v>
          </cell>
          <cell r="M2580">
            <v>234</v>
          </cell>
          <cell r="N2580">
            <v>3187.88</v>
          </cell>
        </row>
        <row r="2581">
          <cell r="C2581" t="str">
            <v>46211649B070055</v>
          </cell>
          <cell r="D2581" t="str">
            <v>煤电钻综合保护装置</v>
          </cell>
          <cell r="E2581" t="str">
            <v>ZZ8L-4-1140KV</v>
          </cell>
        </row>
        <row r="2581">
          <cell r="G2581" t="str">
            <v>个</v>
          </cell>
          <cell r="H2581">
            <v>1</v>
          </cell>
          <cell r="I2581" t="str">
            <v>综合起动器</v>
          </cell>
          <cell r="J2581">
            <v>21</v>
          </cell>
          <cell r="K2581" t="str">
            <v>2005-12-31</v>
          </cell>
          <cell r="L2581">
            <v>3358.94</v>
          </cell>
          <cell r="M2581">
            <v>229.68</v>
          </cell>
          <cell r="N2581">
            <v>3129.26</v>
          </cell>
        </row>
        <row r="2582">
          <cell r="C2582" t="str">
            <v>43221351B460002</v>
          </cell>
          <cell r="D2582" t="str">
            <v>潜水泵</v>
          </cell>
          <cell r="E2582" t="str">
            <v>50WQWS-22-15-2.2</v>
          </cell>
        </row>
        <row r="2582">
          <cell r="G2582" t="str">
            <v>个</v>
          </cell>
          <cell r="H2582">
            <v>1</v>
          </cell>
          <cell r="I2582" t="str">
            <v>潜水泵</v>
          </cell>
          <cell r="J2582">
            <v>12</v>
          </cell>
          <cell r="K2582" t="str">
            <v>2006-03-31</v>
          </cell>
          <cell r="L2582">
            <v>4334.53</v>
          </cell>
          <cell r="M2582">
            <v>435.6</v>
          </cell>
          <cell r="N2582">
            <v>3898.93</v>
          </cell>
        </row>
        <row r="2583">
          <cell r="C2583" t="str">
            <v>43221200B510001</v>
          </cell>
          <cell r="D2583" t="str">
            <v>隔爆泵</v>
          </cell>
          <cell r="E2583" t="str">
            <v>BQX-15-30-4KW/660</v>
          </cell>
        </row>
        <row r="2583">
          <cell r="G2583" t="str">
            <v>个</v>
          </cell>
          <cell r="H2583">
            <v>1</v>
          </cell>
          <cell r="I2583" t="str">
            <v>其他泵</v>
          </cell>
          <cell r="J2583">
            <v>12</v>
          </cell>
          <cell r="K2583" t="str">
            <v>2006-03-31</v>
          </cell>
          <cell r="L2583">
            <v>4043.48</v>
          </cell>
          <cell r="M2583">
            <v>406.35</v>
          </cell>
          <cell r="N2583">
            <v>3637.13</v>
          </cell>
        </row>
        <row r="2584">
          <cell r="C2584" t="str">
            <v>43221200B510002</v>
          </cell>
          <cell r="D2584" t="str">
            <v>隔爆泵</v>
          </cell>
          <cell r="E2584" t="str">
            <v>BQX-15-30-4KW/660</v>
          </cell>
        </row>
        <row r="2584">
          <cell r="G2584" t="str">
            <v>个</v>
          </cell>
          <cell r="H2584">
            <v>1</v>
          </cell>
          <cell r="I2584" t="str">
            <v>其他泵</v>
          </cell>
          <cell r="J2584">
            <v>12</v>
          </cell>
          <cell r="K2584" t="str">
            <v>2006-03-31</v>
          </cell>
          <cell r="L2584">
            <v>4043.48</v>
          </cell>
          <cell r="M2584">
            <v>406.35</v>
          </cell>
          <cell r="N2584">
            <v>3637.13</v>
          </cell>
        </row>
        <row r="2585">
          <cell r="C2585" t="str">
            <v>43221200B510003</v>
          </cell>
          <cell r="D2585" t="str">
            <v>隔爆泵</v>
          </cell>
          <cell r="E2585" t="str">
            <v>BQX-15-30-4KW/660</v>
          </cell>
        </row>
        <row r="2585">
          <cell r="G2585" t="str">
            <v>个</v>
          </cell>
          <cell r="H2585">
            <v>1</v>
          </cell>
          <cell r="I2585" t="str">
            <v>其他泵</v>
          </cell>
          <cell r="J2585">
            <v>12</v>
          </cell>
          <cell r="K2585" t="str">
            <v>2006-03-31</v>
          </cell>
          <cell r="L2585">
            <v>4043.48</v>
          </cell>
          <cell r="M2585">
            <v>406.35</v>
          </cell>
          <cell r="N2585">
            <v>3637.13</v>
          </cell>
        </row>
        <row r="2586">
          <cell r="C2586" t="str">
            <v>43221200B510004</v>
          </cell>
          <cell r="D2586" t="str">
            <v>隔爆泵</v>
          </cell>
          <cell r="E2586" t="str">
            <v>BQX-15-30-4KW/660</v>
          </cell>
        </row>
        <row r="2586">
          <cell r="G2586" t="str">
            <v>个</v>
          </cell>
          <cell r="H2586">
            <v>1</v>
          </cell>
          <cell r="I2586" t="str">
            <v>其他泵</v>
          </cell>
          <cell r="J2586">
            <v>12</v>
          </cell>
          <cell r="K2586" t="str">
            <v>2006-03-31</v>
          </cell>
          <cell r="L2586">
            <v>4043.48</v>
          </cell>
          <cell r="M2586">
            <v>406.35</v>
          </cell>
          <cell r="N2586">
            <v>3637.13</v>
          </cell>
        </row>
        <row r="2587">
          <cell r="C2587" t="str">
            <v>43221200B510005</v>
          </cell>
          <cell r="D2587" t="str">
            <v>隔爆泵</v>
          </cell>
          <cell r="E2587" t="str">
            <v>BQX-15-30-4KW/660</v>
          </cell>
        </row>
        <row r="2587">
          <cell r="G2587" t="str">
            <v>个</v>
          </cell>
          <cell r="H2587">
            <v>1</v>
          </cell>
          <cell r="I2587" t="str">
            <v>其他泵</v>
          </cell>
          <cell r="J2587">
            <v>12</v>
          </cell>
          <cell r="K2587" t="str">
            <v>2006-03-31</v>
          </cell>
          <cell r="L2587">
            <v>4043.48</v>
          </cell>
          <cell r="M2587">
            <v>406.35</v>
          </cell>
          <cell r="N2587">
            <v>3637.13</v>
          </cell>
        </row>
        <row r="2588">
          <cell r="C2588" t="str">
            <v>43221200B580007</v>
          </cell>
          <cell r="D2588" t="str">
            <v>矿用潜水沙浆泵</v>
          </cell>
          <cell r="E2588" t="str">
            <v>QBK-100/30-15KW</v>
          </cell>
        </row>
        <row r="2588">
          <cell r="G2588" t="str">
            <v>个</v>
          </cell>
          <cell r="H2588">
            <v>1</v>
          </cell>
          <cell r="I2588" t="str">
            <v>潜水泵</v>
          </cell>
          <cell r="J2588">
            <v>12</v>
          </cell>
          <cell r="K2588" t="str">
            <v>2006-05-31</v>
          </cell>
          <cell r="L2588">
            <v>15986.49</v>
          </cell>
          <cell r="M2588">
            <v>1392.43</v>
          </cell>
          <cell r="N2588">
            <v>14594.06</v>
          </cell>
        </row>
        <row r="2589">
          <cell r="C2589" t="str">
            <v>43221200B580008</v>
          </cell>
          <cell r="D2589" t="str">
            <v>矿用潜水沙浆泵</v>
          </cell>
          <cell r="E2589" t="str">
            <v>QBK-100/30-15KW</v>
          </cell>
        </row>
        <row r="2589">
          <cell r="G2589" t="str">
            <v>个</v>
          </cell>
          <cell r="H2589">
            <v>1</v>
          </cell>
          <cell r="I2589" t="str">
            <v>潜水泵</v>
          </cell>
          <cell r="J2589">
            <v>12</v>
          </cell>
          <cell r="K2589" t="str">
            <v>2006-05-31</v>
          </cell>
          <cell r="L2589">
            <v>15986.49</v>
          </cell>
          <cell r="M2589">
            <v>1392.43</v>
          </cell>
          <cell r="N2589">
            <v>14594.06</v>
          </cell>
        </row>
        <row r="2590">
          <cell r="C2590" t="str">
            <v>43221200B580009</v>
          </cell>
          <cell r="D2590" t="str">
            <v>矿用潜水沙浆泵</v>
          </cell>
          <cell r="E2590" t="str">
            <v>QBK-100/30-15KW</v>
          </cell>
        </row>
        <row r="2590">
          <cell r="G2590" t="str">
            <v>个</v>
          </cell>
          <cell r="H2590">
            <v>1</v>
          </cell>
          <cell r="I2590" t="str">
            <v>潜水泵</v>
          </cell>
          <cell r="J2590">
            <v>12</v>
          </cell>
          <cell r="K2590" t="str">
            <v>2006-05-31</v>
          </cell>
          <cell r="L2590">
            <v>15986.49</v>
          </cell>
          <cell r="M2590">
            <v>1392.43</v>
          </cell>
          <cell r="N2590">
            <v>14594.06</v>
          </cell>
        </row>
        <row r="2591">
          <cell r="C2591" t="str">
            <v>43221200B580011</v>
          </cell>
          <cell r="D2591" t="str">
            <v>矿用潜水沙浆泵</v>
          </cell>
          <cell r="E2591" t="str">
            <v>QBK-100/30-15KW</v>
          </cell>
        </row>
        <row r="2591">
          <cell r="G2591" t="str">
            <v>个</v>
          </cell>
          <cell r="H2591">
            <v>1</v>
          </cell>
          <cell r="I2591" t="str">
            <v>潜水泵</v>
          </cell>
          <cell r="J2591">
            <v>12</v>
          </cell>
          <cell r="K2591" t="str">
            <v>2006-05-31</v>
          </cell>
          <cell r="L2591">
            <v>15986.49</v>
          </cell>
          <cell r="M2591">
            <v>1392.43</v>
          </cell>
          <cell r="N2591">
            <v>14594.06</v>
          </cell>
        </row>
        <row r="2592">
          <cell r="C2592" t="str">
            <v>43221200B580012</v>
          </cell>
          <cell r="D2592" t="str">
            <v>矿用潜水沙浆泵</v>
          </cell>
          <cell r="E2592" t="str">
            <v>QBK-100/30-15KW</v>
          </cell>
        </row>
        <row r="2592">
          <cell r="G2592" t="str">
            <v>个</v>
          </cell>
          <cell r="H2592">
            <v>1</v>
          </cell>
          <cell r="I2592" t="str">
            <v>潜水泵</v>
          </cell>
          <cell r="J2592">
            <v>12</v>
          </cell>
          <cell r="K2592" t="str">
            <v>2006-05-31</v>
          </cell>
          <cell r="L2592">
            <v>26422.69</v>
          </cell>
          <cell r="M2592">
            <v>2301.39</v>
          </cell>
          <cell r="N2592">
            <v>24121.3</v>
          </cell>
        </row>
        <row r="2593">
          <cell r="C2593" t="str">
            <v>43221200B580013</v>
          </cell>
          <cell r="D2593" t="str">
            <v>矿用潜水沙浆泵</v>
          </cell>
          <cell r="E2593" t="str">
            <v>QBK-100/30-15KW</v>
          </cell>
        </row>
        <row r="2593">
          <cell r="G2593" t="str">
            <v>个</v>
          </cell>
          <cell r="H2593">
            <v>1</v>
          </cell>
          <cell r="I2593" t="str">
            <v>潜水泵</v>
          </cell>
          <cell r="J2593">
            <v>12</v>
          </cell>
          <cell r="K2593" t="str">
            <v>2006-05-31</v>
          </cell>
          <cell r="L2593">
            <v>26422.69</v>
          </cell>
          <cell r="M2593">
            <v>2301.39</v>
          </cell>
          <cell r="N2593">
            <v>24121.3</v>
          </cell>
        </row>
        <row r="2594">
          <cell r="C2594" t="str">
            <v>43221200B060035</v>
          </cell>
          <cell r="D2594" t="str">
            <v>排沙泵</v>
          </cell>
          <cell r="E2594" t="str">
            <v>KGQ30-80/37KW</v>
          </cell>
        </row>
        <row r="2594">
          <cell r="G2594" t="str">
            <v>个</v>
          </cell>
          <cell r="H2594">
            <v>1</v>
          </cell>
          <cell r="I2594" t="str">
            <v>污水泵</v>
          </cell>
          <cell r="J2594">
            <v>12</v>
          </cell>
          <cell r="K2594" t="str">
            <v>2006-05-31</v>
          </cell>
          <cell r="L2594">
            <v>36082.36</v>
          </cell>
          <cell r="M2594">
            <v>3142.75</v>
          </cell>
          <cell r="N2594">
            <v>32939.61</v>
          </cell>
        </row>
        <row r="2595">
          <cell r="C2595" t="str">
            <v>43221200B060036</v>
          </cell>
          <cell r="D2595" t="str">
            <v>排沙泵</v>
          </cell>
          <cell r="E2595" t="str">
            <v>KGQ30-80/37KW</v>
          </cell>
        </row>
        <row r="2595">
          <cell r="G2595" t="str">
            <v>个</v>
          </cell>
          <cell r="H2595">
            <v>1</v>
          </cell>
          <cell r="I2595" t="str">
            <v>污水泵</v>
          </cell>
          <cell r="J2595">
            <v>12</v>
          </cell>
          <cell r="K2595" t="str">
            <v>2006-05-31</v>
          </cell>
          <cell r="L2595">
            <v>36082.36</v>
          </cell>
          <cell r="M2595">
            <v>3142.75</v>
          </cell>
          <cell r="N2595">
            <v>32939.61</v>
          </cell>
        </row>
        <row r="2596">
          <cell r="C2596" t="str">
            <v>46211606B050090</v>
          </cell>
          <cell r="D2596" t="str">
            <v>矿用隔爆真空磁力起动器</v>
          </cell>
          <cell r="E2596" t="str">
            <v>BQD1-80Z</v>
          </cell>
        </row>
        <row r="2596">
          <cell r="G2596" t="str">
            <v>个</v>
          </cell>
          <cell r="H2596">
            <v>1</v>
          </cell>
          <cell r="I2596" t="str">
            <v>磁力起动器</v>
          </cell>
          <cell r="J2596">
            <v>21</v>
          </cell>
          <cell r="K2596" t="str">
            <v>2006-05-31</v>
          </cell>
          <cell r="L2596">
            <v>11154.08</v>
          </cell>
          <cell r="M2596">
            <v>551.07</v>
          </cell>
          <cell r="N2596">
            <v>10603.01</v>
          </cell>
        </row>
        <row r="2597">
          <cell r="C2597" t="str">
            <v>43221351B380020</v>
          </cell>
          <cell r="D2597" t="str">
            <v>防爆型潜水泵</v>
          </cell>
          <cell r="E2597" t="str">
            <v>YBQS200-80/70 37KW/660V</v>
          </cell>
        </row>
        <row r="2597">
          <cell r="G2597" t="str">
            <v>个</v>
          </cell>
          <cell r="H2597">
            <v>1</v>
          </cell>
          <cell r="I2597" t="str">
            <v>潜水泵</v>
          </cell>
          <cell r="J2597">
            <v>12</v>
          </cell>
          <cell r="K2597" t="str">
            <v>2006-06-30</v>
          </cell>
          <cell r="L2597">
            <v>34696.79</v>
          </cell>
          <cell r="M2597">
            <v>2789.64</v>
          </cell>
          <cell r="N2597">
            <v>31907.15</v>
          </cell>
        </row>
        <row r="2598">
          <cell r="C2598" t="str">
            <v>46211606BA80003</v>
          </cell>
          <cell r="D2598" t="str">
            <v>矿用隔爆磁力起动器</v>
          </cell>
          <cell r="E2598" t="str">
            <v>QC83-80</v>
          </cell>
        </row>
        <row r="2598">
          <cell r="G2598" t="str">
            <v>个</v>
          </cell>
          <cell r="H2598">
            <v>1</v>
          </cell>
          <cell r="I2598" t="str">
            <v>磁力起动器</v>
          </cell>
          <cell r="J2598">
            <v>21</v>
          </cell>
          <cell r="K2598" t="str">
            <v>2006-06-30</v>
          </cell>
          <cell r="L2598">
            <v>3269.91</v>
          </cell>
          <cell r="M2598">
            <v>149.16</v>
          </cell>
          <cell r="N2598">
            <v>3120.75</v>
          </cell>
        </row>
        <row r="2599">
          <cell r="C2599" t="str">
            <v>46211606BA80004</v>
          </cell>
          <cell r="D2599" t="str">
            <v>矿用隔爆磁力起动器</v>
          </cell>
          <cell r="E2599" t="str">
            <v>QC83-80</v>
          </cell>
        </row>
        <row r="2599">
          <cell r="G2599" t="str">
            <v>个</v>
          </cell>
          <cell r="H2599">
            <v>1</v>
          </cell>
          <cell r="I2599" t="str">
            <v>磁力起动器</v>
          </cell>
          <cell r="J2599">
            <v>21</v>
          </cell>
          <cell r="K2599" t="str">
            <v>2006-06-30</v>
          </cell>
          <cell r="L2599">
            <v>3269.91</v>
          </cell>
          <cell r="M2599">
            <v>149.16</v>
          </cell>
          <cell r="N2599">
            <v>3120.75</v>
          </cell>
        </row>
        <row r="2600">
          <cell r="C2600" t="str">
            <v>44211606B830193</v>
          </cell>
          <cell r="D2600" t="str">
            <v>矿用隔爆可逆磁力启动器</v>
          </cell>
          <cell r="E2600" t="str">
            <v>QC83-80NZ</v>
          </cell>
        </row>
        <row r="2600">
          <cell r="G2600" t="str">
            <v>个</v>
          </cell>
          <cell r="H2600">
            <v>1</v>
          </cell>
          <cell r="I2600" t="str">
            <v>磁力起动器</v>
          </cell>
          <cell r="J2600">
            <v>21</v>
          </cell>
          <cell r="K2600" t="str">
            <v>2006-06-30</v>
          </cell>
          <cell r="L2600">
            <v>2872.75</v>
          </cell>
          <cell r="M2600">
            <v>131.04</v>
          </cell>
          <cell r="N2600">
            <v>2741.71</v>
          </cell>
        </row>
        <row r="2601">
          <cell r="C2601" t="str">
            <v>46211649B460113</v>
          </cell>
          <cell r="D2601" t="str">
            <v>照明信号综保</v>
          </cell>
          <cell r="E2601" t="str">
            <v>ZXZB-4/1140/660</v>
          </cell>
        </row>
        <row r="2601">
          <cell r="G2601" t="str">
            <v>个</v>
          </cell>
          <cell r="H2601">
            <v>1</v>
          </cell>
          <cell r="I2601" t="str">
            <v>综合起动器</v>
          </cell>
          <cell r="J2601">
            <v>21</v>
          </cell>
          <cell r="K2601" t="str">
            <v>2006-06-30</v>
          </cell>
          <cell r="L2601">
            <v>3141.62</v>
          </cell>
          <cell r="M2601">
            <v>143.28</v>
          </cell>
          <cell r="N2601">
            <v>2998.34</v>
          </cell>
        </row>
        <row r="2602">
          <cell r="C2602" t="str">
            <v>42240000B090003</v>
          </cell>
          <cell r="D2602" t="str">
            <v>油罐</v>
          </cell>
          <cell r="E2602" t="str">
            <v>50T</v>
          </cell>
        </row>
        <row r="2602">
          <cell r="G2602" t="str">
            <v>个</v>
          </cell>
          <cell r="H2602">
            <v>1</v>
          </cell>
          <cell r="I2602" t="str">
            <v>其他工业生产用池、罐</v>
          </cell>
          <cell r="J2602">
            <v>22</v>
          </cell>
          <cell r="K2602" t="str">
            <v>1990-03-30</v>
          </cell>
          <cell r="L2602">
            <v>18000</v>
          </cell>
          <cell r="M2602">
            <v>16811.03</v>
          </cell>
          <cell r="N2602">
            <v>1188.97</v>
          </cell>
        </row>
        <row r="2603">
          <cell r="C2603" t="str">
            <v>42240000B090002</v>
          </cell>
          <cell r="D2603" t="str">
            <v>油罐</v>
          </cell>
          <cell r="E2603" t="str">
            <v>50T</v>
          </cell>
        </row>
        <row r="2603">
          <cell r="G2603" t="str">
            <v>个</v>
          </cell>
          <cell r="H2603">
            <v>1</v>
          </cell>
          <cell r="I2603" t="str">
            <v>其他工业生产用池、罐</v>
          </cell>
          <cell r="J2603">
            <v>22</v>
          </cell>
          <cell r="K2603" t="str">
            <v>1990-10-30</v>
          </cell>
          <cell r="L2603">
            <v>18000</v>
          </cell>
          <cell r="M2603">
            <v>16559.44</v>
          </cell>
          <cell r="N2603">
            <v>1440.56</v>
          </cell>
        </row>
        <row r="2604">
          <cell r="C2604" t="str">
            <v>42240000B090004</v>
          </cell>
          <cell r="D2604" t="str">
            <v>油罐</v>
          </cell>
          <cell r="E2604" t="str">
            <v>50T</v>
          </cell>
        </row>
        <row r="2604">
          <cell r="G2604" t="str">
            <v>个</v>
          </cell>
          <cell r="H2604">
            <v>1</v>
          </cell>
          <cell r="I2604" t="str">
            <v>其他工业生产用池、罐</v>
          </cell>
          <cell r="J2604">
            <v>22</v>
          </cell>
          <cell r="K2604" t="str">
            <v>1990-10-30</v>
          </cell>
          <cell r="L2604">
            <v>18000</v>
          </cell>
          <cell r="M2604">
            <v>16559.44</v>
          </cell>
          <cell r="N2604">
            <v>1440.56</v>
          </cell>
        </row>
        <row r="2605">
          <cell r="C2605" t="str">
            <v>42240000B090001</v>
          </cell>
          <cell r="D2605" t="str">
            <v>油罐</v>
          </cell>
          <cell r="E2605" t="str">
            <v>50T</v>
          </cell>
        </row>
        <row r="2605">
          <cell r="G2605" t="str">
            <v>个</v>
          </cell>
          <cell r="H2605">
            <v>1</v>
          </cell>
          <cell r="I2605" t="str">
            <v>其他工业生产用池、罐</v>
          </cell>
          <cell r="J2605">
            <v>22</v>
          </cell>
          <cell r="K2605" t="str">
            <v>1990-10-30</v>
          </cell>
          <cell r="L2605">
            <v>18000</v>
          </cell>
          <cell r="M2605">
            <v>16559.44</v>
          </cell>
          <cell r="N2605">
            <v>1440.56</v>
          </cell>
        </row>
        <row r="2606">
          <cell r="C2606" t="str">
            <v>42240000B020001</v>
          </cell>
          <cell r="D2606" t="str">
            <v>防冻液贮液罐</v>
          </cell>
          <cell r="E2606" t="str">
            <v>130M3</v>
          </cell>
        </row>
        <row r="2606">
          <cell r="G2606" t="str">
            <v>个</v>
          </cell>
          <cell r="H2606">
            <v>1</v>
          </cell>
          <cell r="I2606" t="str">
            <v>其他工业生产用池、罐</v>
          </cell>
          <cell r="J2606">
            <v>22</v>
          </cell>
          <cell r="K2606" t="str">
            <v>2001-12-31</v>
          </cell>
          <cell r="L2606">
            <v>26200</v>
          </cell>
          <cell r="M2606">
            <v>7178.8</v>
          </cell>
          <cell r="N2606">
            <v>19021.2</v>
          </cell>
        </row>
        <row r="2607">
          <cell r="C2607" t="str">
            <v>42240000B020002</v>
          </cell>
          <cell r="D2607" t="str">
            <v>防冻液贮液罐</v>
          </cell>
          <cell r="E2607" t="str">
            <v>130M3</v>
          </cell>
        </row>
        <row r="2607">
          <cell r="G2607" t="str">
            <v>个</v>
          </cell>
          <cell r="H2607">
            <v>1</v>
          </cell>
          <cell r="I2607" t="str">
            <v>其他工业生产用池、罐</v>
          </cell>
          <cell r="J2607">
            <v>22</v>
          </cell>
          <cell r="K2607" t="str">
            <v>2001-12-31</v>
          </cell>
          <cell r="L2607">
            <v>26200</v>
          </cell>
          <cell r="M2607">
            <v>7178.8</v>
          </cell>
          <cell r="N2607">
            <v>19021.2</v>
          </cell>
        </row>
        <row r="2608">
          <cell r="C2608" t="str">
            <v>42240000B120001</v>
          </cell>
          <cell r="D2608" t="str">
            <v>搅拌桶</v>
          </cell>
          <cell r="E2608" t="str">
            <v>XB-20</v>
          </cell>
        </row>
        <row r="2608">
          <cell r="G2608" t="str">
            <v>个</v>
          </cell>
          <cell r="H2608">
            <v>1</v>
          </cell>
          <cell r="I2608" t="str">
            <v>其他工业生产用池、罐</v>
          </cell>
          <cell r="J2608">
            <v>22</v>
          </cell>
          <cell r="K2608" t="str">
            <v>1997-07-01</v>
          </cell>
          <cell r="L2608">
            <v>8000</v>
          </cell>
          <cell r="M2608">
            <v>5859.18</v>
          </cell>
          <cell r="N2608">
            <v>2140.82</v>
          </cell>
        </row>
        <row r="2609">
          <cell r="C2609" t="str">
            <v>42240000B100002</v>
          </cell>
          <cell r="D2609" t="str">
            <v>贮液罐</v>
          </cell>
          <cell r="E2609" t="str">
            <v>15T</v>
          </cell>
        </row>
        <row r="2609">
          <cell r="G2609" t="str">
            <v>个</v>
          </cell>
          <cell r="H2609">
            <v>1</v>
          </cell>
          <cell r="I2609" t="str">
            <v>其他工业生产用池、罐</v>
          </cell>
          <cell r="J2609">
            <v>22</v>
          </cell>
          <cell r="K2609" t="str">
            <v>1997-07-01</v>
          </cell>
          <cell r="L2609">
            <v>8000</v>
          </cell>
          <cell r="M2609">
            <v>4140.92</v>
          </cell>
          <cell r="N2609">
            <v>3859.08</v>
          </cell>
        </row>
        <row r="2610">
          <cell r="C2610" t="str">
            <v>42240000B190001</v>
          </cell>
          <cell r="D2610" t="str">
            <v>贮液罐</v>
          </cell>
        </row>
        <row r="2610">
          <cell r="G2610" t="str">
            <v>个</v>
          </cell>
          <cell r="H2610">
            <v>1</v>
          </cell>
          <cell r="I2610" t="str">
            <v>其他工业生产用池、罐</v>
          </cell>
          <cell r="J2610">
            <v>22</v>
          </cell>
          <cell r="K2610" t="str">
            <v>2001-01-01</v>
          </cell>
          <cell r="L2610">
            <v>8000</v>
          </cell>
          <cell r="M2610">
            <v>2679.36</v>
          </cell>
          <cell r="N2610">
            <v>5320.64</v>
          </cell>
        </row>
        <row r="2611">
          <cell r="C2611" t="str">
            <v>42240000B220001</v>
          </cell>
          <cell r="D2611" t="str">
            <v>贮液罐</v>
          </cell>
        </row>
        <row r="2611">
          <cell r="G2611" t="str">
            <v>个</v>
          </cell>
          <cell r="H2611">
            <v>1</v>
          </cell>
          <cell r="I2611" t="str">
            <v>其他工业生产用池、罐</v>
          </cell>
          <cell r="J2611">
            <v>22</v>
          </cell>
          <cell r="K2611" t="str">
            <v>2001-01-01</v>
          </cell>
          <cell r="L2611">
            <v>8000</v>
          </cell>
          <cell r="M2611">
            <v>2679.36</v>
          </cell>
          <cell r="N2611">
            <v>5320.64</v>
          </cell>
        </row>
        <row r="2612">
          <cell r="C2612" t="str">
            <v>42240000B100001</v>
          </cell>
          <cell r="D2612" t="str">
            <v>贮液罐</v>
          </cell>
          <cell r="E2612" t="str">
            <v>15T</v>
          </cell>
        </row>
        <row r="2612">
          <cell r="G2612" t="str">
            <v>个</v>
          </cell>
          <cell r="H2612">
            <v>1</v>
          </cell>
          <cell r="I2612" t="str">
            <v>其他工业生产用池、罐</v>
          </cell>
          <cell r="J2612">
            <v>22</v>
          </cell>
          <cell r="K2612" t="str">
            <v>1997-07-01</v>
          </cell>
          <cell r="L2612">
            <v>8000</v>
          </cell>
          <cell r="M2612">
            <v>4140.92</v>
          </cell>
          <cell r="N2612">
            <v>3859.08</v>
          </cell>
        </row>
        <row r="2613">
          <cell r="C2613" t="str">
            <v>42240000B010001</v>
          </cell>
          <cell r="D2613" t="str">
            <v>防冻液贮罐</v>
          </cell>
          <cell r="E2613" t="str">
            <v>02540</v>
          </cell>
        </row>
        <row r="2613">
          <cell r="G2613" t="str">
            <v>个</v>
          </cell>
          <cell r="H2613">
            <v>1</v>
          </cell>
          <cell r="I2613" t="str">
            <v>其他工业生产用池、罐</v>
          </cell>
          <cell r="J2613">
            <v>22</v>
          </cell>
          <cell r="K2613" t="str">
            <v>2001-12-30</v>
          </cell>
          <cell r="L2613">
            <v>51800</v>
          </cell>
          <cell r="M2613">
            <v>14198.96</v>
          </cell>
          <cell r="N2613">
            <v>37601.04</v>
          </cell>
        </row>
        <row r="2614">
          <cell r="C2614" t="str">
            <v>42240000B010002</v>
          </cell>
          <cell r="D2614" t="str">
            <v>防冻液贮罐</v>
          </cell>
          <cell r="E2614" t="str">
            <v>02540</v>
          </cell>
        </row>
        <row r="2614">
          <cell r="G2614" t="str">
            <v>个</v>
          </cell>
          <cell r="H2614">
            <v>1</v>
          </cell>
          <cell r="I2614" t="str">
            <v>其他工业生产用池、罐</v>
          </cell>
          <cell r="J2614">
            <v>22</v>
          </cell>
          <cell r="K2614" t="str">
            <v>2001-12-30</v>
          </cell>
          <cell r="L2614">
            <v>51800</v>
          </cell>
          <cell r="M2614">
            <v>14198.96</v>
          </cell>
          <cell r="N2614">
            <v>37601.04</v>
          </cell>
        </row>
        <row r="2615">
          <cell r="C2615" t="str">
            <v>43241049BA10002</v>
          </cell>
          <cell r="D2615" t="str">
            <v>新型电液推杆</v>
          </cell>
          <cell r="E2615" t="str">
            <v>XDC/5</v>
          </cell>
        </row>
        <row r="2615">
          <cell r="G2615" t="str">
            <v>个</v>
          </cell>
          <cell r="H2615">
            <v>1</v>
          </cell>
          <cell r="I2615" t="str">
            <v>其他闸</v>
          </cell>
          <cell r="J2615">
            <v>22</v>
          </cell>
          <cell r="K2615" t="str">
            <v>1996-01-01</v>
          </cell>
          <cell r="L2615">
            <v>2700</v>
          </cell>
          <cell r="M2615">
            <v>2291.08</v>
          </cell>
          <cell r="N2615">
            <v>408.92</v>
          </cell>
        </row>
        <row r="2616">
          <cell r="C2616" t="str">
            <v>43241049BA10001</v>
          </cell>
          <cell r="D2616" t="str">
            <v>新型电液推杆</v>
          </cell>
          <cell r="E2616" t="str">
            <v>XDC/5</v>
          </cell>
        </row>
        <row r="2616">
          <cell r="G2616" t="str">
            <v>个</v>
          </cell>
          <cell r="H2616">
            <v>1</v>
          </cell>
          <cell r="I2616" t="str">
            <v>其他闸</v>
          </cell>
          <cell r="J2616">
            <v>22</v>
          </cell>
          <cell r="K2616" t="str">
            <v>1996-01-01</v>
          </cell>
          <cell r="L2616">
            <v>2700</v>
          </cell>
          <cell r="M2616">
            <v>2291.08</v>
          </cell>
          <cell r="N2616">
            <v>408.92</v>
          </cell>
        </row>
        <row r="2617">
          <cell r="C2617" t="str">
            <v>43241049BA60001</v>
          </cell>
          <cell r="D2617" t="str">
            <v>电动脱水闸门</v>
          </cell>
          <cell r="E2617" t="str">
            <v>1400*1400</v>
          </cell>
        </row>
        <row r="2617">
          <cell r="G2617" t="str">
            <v>个</v>
          </cell>
          <cell r="H2617">
            <v>1</v>
          </cell>
          <cell r="I2617" t="str">
            <v>其他闸</v>
          </cell>
          <cell r="J2617">
            <v>22</v>
          </cell>
          <cell r="K2617" t="str">
            <v>2001-12-31</v>
          </cell>
          <cell r="L2617">
            <v>40300</v>
          </cell>
          <cell r="M2617">
            <v>14266.36</v>
          </cell>
          <cell r="N2617">
            <v>26033.64</v>
          </cell>
        </row>
        <row r="2618">
          <cell r="C2618" t="str">
            <v>03739900174</v>
          </cell>
          <cell r="D2618" t="str">
            <v>闸门</v>
          </cell>
          <cell r="E2618">
            <v>900</v>
          </cell>
        </row>
        <row r="2618">
          <cell r="G2618" t="str">
            <v>个</v>
          </cell>
          <cell r="H2618">
            <v>1</v>
          </cell>
          <cell r="I2618" t="str">
            <v>其他闸</v>
          </cell>
          <cell r="J2618">
            <v>22</v>
          </cell>
          <cell r="K2618" t="str">
            <v>2003-04-30</v>
          </cell>
          <cell r="L2618">
            <v>67900</v>
          </cell>
          <cell r="M2618">
            <v>14406.72</v>
          </cell>
          <cell r="N2618">
            <v>53493.28</v>
          </cell>
        </row>
        <row r="2619">
          <cell r="C2619" t="str">
            <v>06290100008</v>
          </cell>
          <cell r="D2619" t="str">
            <v>茶炉</v>
          </cell>
        </row>
        <row r="2619">
          <cell r="G2619" t="str">
            <v>个</v>
          </cell>
          <cell r="H2619">
            <v>1</v>
          </cell>
          <cell r="I2619" t="str">
            <v>其他生活锅炉</v>
          </cell>
          <cell r="J2619">
            <v>16</v>
          </cell>
          <cell r="K2619" t="str">
            <v>2002-12-31</v>
          </cell>
          <cell r="L2619">
            <v>800</v>
          </cell>
          <cell r="M2619">
            <v>800</v>
          </cell>
          <cell r="N2619">
            <v>0</v>
          </cell>
        </row>
        <row r="2620">
          <cell r="C2620" t="str">
            <v>44213109B080001</v>
          </cell>
          <cell r="D2620" t="str">
            <v>车床</v>
          </cell>
          <cell r="E2620" t="str">
            <v>CA6250B</v>
          </cell>
        </row>
        <row r="2620">
          <cell r="G2620" t="str">
            <v>个</v>
          </cell>
          <cell r="H2620">
            <v>1</v>
          </cell>
          <cell r="I2620" t="str">
            <v>普通车床</v>
          </cell>
          <cell r="J2620">
            <v>13</v>
          </cell>
          <cell r="K2620" t="str">
            <v>2002-01-02</v>
          </cell>
          <cell r="L2620">
            <v>98100</v>
          </cell>
          <cell r="M2620">
            <v>41289.52</v>
          </cell>
          <cell r="N2620">
            <v>56810.48</v>
          </cell>
        </row>
        <row r="2621">
          <cell r="C2621" t="str">
            <v>44213109B010001</v>
          </cell>
          <cell r="D2621" t="str">
            <v>卧式车床</v>
          </cell>
          <cell r="E2621" t="str">
            <v>C61100/1</v>
          </cell>
        </row>
        <row r="2621">
          <cell r="G2621" t="str">
            <v>个</v>
          </cell>
          <cell r="H2621">
            <v>1</v>
          </cell>
          <cell r="I2621" t="str">
            <v>普通车床</v>
          </cell>
          <cell r="J2621">
            <v>13</v>
          </cell>
          <cell r="K2621" t="str">
            <v>2002-01-02</v>
          </cell>
          <cell r="L2621">
            <v>420000</v>
          </cell>
          <cell r="M2621">
            <v>176774.52</v>
          </cell>
          <cell r="N2621">
            <v>243225.48</v>
          </cell>
        </row>
        <row r="2622">
          <cell r="C2622" t="str">
            <v>44216562B040002</v>
          </cell>
          <cell r="D2622" t="str">
            <v>跑车木工带锯机</v>
          </cell>
          <cell r="E2622" t="str">
            <v>MJ3212</v>
          </cell>
        </row>
        <row r="2622">
          <cell r="G2622" t="str">
            <v>个</v>
          </cell>
          <cell r="H2622">
            <v>1</v>
          </cell>
          <cell r="I2622" t="str">
            <v>普通车床</v>
          </cell>
          <cell r="J2622">
            <v>13</v>
          </cell>
          <cell r="K2622" t="str">
            <v>2000-12-02</v>
          </cell>
          <cell r="L2622">
            <v>183400</v>
          </cell>
          <cell r="M2622">
            <v>89984.92</v>
          </cell>
          <cell r="N2622">
            <v>93415.08</v>
          </cell>
        </row>
        <row r="2623">
          <cell r="C2623" t="str">
            <v>44211681B010003</v>
          </cell>
          <cell r="D2623" t="str">
            <v>自动带锯磨锯机</v>
          </cell>
          <cell r="E2623" t="str">
            <v>MRMA</v>
          </cell>
        </row>
        <row r="2623">
          <cell r="G2623" t="str">
            <v>个</v>
          </cell>
          <cell r="H2623">
            <v>1</v>
          </cell>
          <cell r="I2623" t="str">
            <v>普通车床</v>
          </cell>
          <cell r="J2623">
            <v>13</v>
          </cell>
          <cell r="K2623" t="str">
            <v>2000-12-02</v>
          </cell>
          <cell r="L2623">
            <v>6500</v>
          </cell>
          <cell r="M2623">
            <v>3723.28</v>
          </cell>
          <cell r="N2623">
            <v>2776.72</v>
          </cell>
        </row>
        <row r="2624">
          <cell r="C2624" t="str">
            <v>44213101B010001</v>
          </cell>
          <cell r="D2624" t="str">
            <v>精密仪表车床</v>
          </cell>
          <cell r="E2624" t="str">
            <v>CM0620</v>
          </cell>
        </row>
        <row r="2624">
          <cell r="G2624" t="str">
            <v>个</v>
          </cell>
          <cell r="H2624">
            <v>1</v>
          </cell>
          <cell r="I2624" t="str">
            <v>其他车床</v>
          </cell>
          <cell r="J2624">
            <v>13</v>
          </cell>
          <cell r="K2624" t="str">
            <v>2002-01-02</v>
          </cell>
          <cell r="L2624">
            <v>58000</v>
          </cell>
          <cell r="M2624">
            <v>24411.78</v>
          </cell>
          <cell r="N2624">
            <v>33588.22</v>
          </cell>
        </row>
        <row r="2625">
          <cell r="C2625" t="str">
            <v>44214102B010001</v>
          </cell>
          <cell r="D2625" t="str">
            <v>摇臂钻床</v>
          </cell>
          <cell r="E2625" t="str">
            <v>23040*16/1</v>
          </cell>
        </row>
        <row r="2625">
          <cell r="G2625" t="str">
            <v>个</v>
          </cell>
          <cell r="H2625">
            <v>1</v>
          </cell>
          <cell r="I2625" t="str">
            <v>摇臂钻床</v>
          </cell>
          <cell r="J2625">
            <v>13</v>
          </cell>
          <cell r="K2625" t="str">
            <v>2002-01-02</v>
          </cell>
          <cell r="L2625">
            <v>4900</v>
          </cell>
          <cell r="M2625">
            <v>2062.33</v>
          </cell>
          <cell r="N2625">
            <v>2837.67</v>
          </cell>
        </row>
        <row r="2626">
          <cell r="C2626" t="str">
            <v>44214102B090001</v>
          </cell>
          <cell r="D2626" t="str">
            <v>摇臂钻床</v>
          </cell>
          <cell r="E2626" t="str">
            <v>Z3050*16</v>
          </cell>
        </row>
        <row r="2626">
          <cell r="G2626" t="str">
            <v>个</v>
          </cell>
          <cell r="H2626">
            <v>1</v>
          </cell>
          <cell r="I2626" t="str">
            <v>摇臂钻床</v>
          </cell>
          <cell r="J2626">
            <v>13</v>
          </cell>
          <cell r="K2626" t="str">
            <v>2002-01-02</v>
          </cell>
          <cell r="L2626">
            <v>38000</v>
          </cell>
          <cell r="M2626">
            <v>15994.04</v>
          </cell>
          <cell r="N2626">
            <v>22005.96</v>
          </cell>
        </row>
        <row r="2627">
          <cell r="C2627" t="str">
            <v>46211605B31002</v>
          </cell>
          <cell r="D2627" t="str">
            <v>避雷器</v>
          </cell>
          <cell r="E2627" t="str">
            <v>B665</v>
          </cell>
        </row>
        <row r="2627">
          <cell r="G2627" t="str">
            <v>个</v>
          </cell>
          <cell r="H2627">
            <v>1</v>
          </cell>
          <cell r="I2627" t="str">
            <v>牛头刨床</v>
          </cell>
          <cell r="J2627">
            <v>13</v>
          </cell>
          <cell r="K2627" t="str">
            <v>2003-12-31</v>
          </cell>
          <cell r="L2627">
            <v>5200</v>
          </cell>
          <cell r="M2627">
            <v>1588</v>
          </cell>
          <cell r="N2627">
            <v>3612</v>
          </cell>
        </row>
        <row r="2628">
          <cell r="C2628" t="str">
            <v>44216041B030001</v>
          </cell>
          <cell r="D2628" t="str">
            <v>内外圆磨床</v>
          </cell>
          <cell r="E2628" t="str">
            <v>ME1450</v>
          </cell>
        </row>
        <row r="2628">
          <cell r="G2628" t="str">
            <v>个</v>
          </cell>
          <cell r="H2628">
            <v>1</v>
          </cell>
          <cell r="I2628" t="str">
            <v>外圆磨床</v>
          </cell>
          <cell r="J2628">
            <v>13</v>
          </cell>
          <cell r="K2628" t="str">
            <v>2000-12-31</v>
          </cell>
          <cell r="L2628">
            <v>8200</v>
          </cell>
          <cell r="M2628">
            <v>4001.72</v>
          </cell>
          <cell r="N2628">
            <v>4198.28</v>
          </cell>
        </row>
        <row r="2629">
          <cell r="C2629" t="str">
            <v>44216081B010001</v>
          </cell>
          <cell r="D2629" t="str">
            <v>卧式珩磨机</v>
          </cell>
          <cell r="E2629" t="str">
            <v>HMW320</v>
          </cell>
        </row>
        <row r="2629">
          <cell r="G2629" t="str">
            <v>个</v>
          </cell>
          <cell r="H2629">
            <v>1</v>
          </cell>
          <cell r="I2629" t="str">
            <v>珩磨机</v>
          </cell>
          <cell r="J2629">
            <v>13</v>
          </cell>
          <cell r="K2629" t="str">
            <v>2002-01-02</v>
          </cell>
          <cell r="L2629">
            <v>301500</v>
          </cell>
          <cell r="M2629">
            <v>126898.56</v>
          </cell>
          <cell r="N2629">
            <v>174601.44</v>
          </cell>
        </row>
        <row r="2630">
          <cell r="C2630" t="str">
            <v>44216483B010001</v>
          </cell>
          <cell r="D2630" t="str">
            <v>滚齿机</v>
          </cell>
          <cell r="E2630" t="str">
            <v>Y3180H</v>
          </cell>
        </row>
        <row r="2630">
          <cell r="G2630" t="str">
            <v>个</v>
          </cell>
          <cell r="H2630">
            <v>1</v>
          </cell>
          <cell r="I2630" t="str">
            <v>卧式滚齿机</v>
          </cell>
          <cell r="J2630">
            <v>13</v>
          </cell>
          <cell r="K2630" t="str">
            <v>2002-01-02</v>
          </cell>
          <cell r="L2630">
            <v>178000</v>
          </cell>
          <cell r="M2630">
            <v>74918.93</v>
          </cell>
          <cell r="N2630">
            <v>103081.07</v>
          </cell>
        </row>
        <row r="2631">
          <cell r="C2631" t="str">
            <v>44216899B020002</v>
          </cell>
          <cell r="D2631" t="str">
            <v>划线平台</v>
          </cell>
        </row>
        <row r="2631">
          <cell r="G2631" t="str">
            <v>个</v>
          </cell>
          <cell r="H2631">
            <v>1</v>
          </cell>
          <cell r="I2631" t="str">
            <v>其他金属切削机床</v>
          </cell>
          <cell r="J2631">
            <v>13</v>
          </cell>
          <cell r="K2631" t="str">
            <v>2002-01-02</v>
          </cell>
          <cell r="L2631">
            <v>18000</v>
          </cell>
          <cell r="M2631">
            <v>7576.44</v>
          </cell>
          <cell r="N2631">
            <v>10423.56</v>
          </cell>
        </row>
        <row r="2632">
          <cell r="C2632" t="str">
            <v>44216899B140001</v>
          </cell>
          <cell r="D2632" t="str">
            <v>矫正弯曲平台</v>
          </cell>
          <cell r="E2632" t="str">
            <v>200*150</v>
          </cell>
        </row>
        <row r="2632">
          <cell r="G2632" t="str">
            <v>个</v>
          </cell>
          <cell r="H2632">
            <v>1</v>
          </cell>
          <cell r="I2632" t="str">
            <v>其他金属切削机床</v>
          </cell>
          <cell r="J2632">
            <v>13</v>
          </cell>
          <cell r="K2632" t="str">
            <v>1990-12-31</v>
          </cell>
          <cell r="L2632">
            <v>10000</v>
          </cell>
          <cell r="M2632">
            <v>9700</v>
          </cell>
          <cell r="N2632">
            <v>300</v>
          </cell>
        </row>
        <row r="2633">
          <cell r="C2633" t="str">
            <v>44216899B090004</v>
          </cell>
          <cell r="D2633" t="str">
            <v>修理平台</v>
          </cell>
          <cell r="E2633" t="str">
            <v>1500*1000</v>
          </cell>
        </row>
        <row r="2633">
          <cell r="G2633" t="str">
            <v>个</v>
          </cell>
          <cell r="H2633">
            <v>1</v>
          </cell>
          <cell r="I2633" t="str">
            <v>其他金属切削机床</v>
          </cell>
          <cell r="J2633">
            <v>13</v>
          </cell>
          <cell r="K2633" t="str">
            <v>2002-01-03</v>
          </cell>
          <cell r="L2633">
            <v>10200</v>
          </cell>
          <cell r="M2633">
            <v>4292.2</v>
          </cell>
          <cell r="N2633">
            <v>5907.8</v>
          </cell>
        </row>
        <row r="2634">
          <cell r="C2634" t="str">
            <v>44217013B010001</v>
          </cell>
          <cell r="D2634" t="str">
            <v>立柱试验机</v>
          </cell>
          <cell r="E2634" t="str">
            <v>S201-500</v>
          </cell>
        </row>
        <row r="2634">
          <cell r="G2634" t="str">
            <v>个</v>
          </cell>
          <cell r="H2634">
            <v>1</v>
          </cell>
          <cell r="I2634" t="str">
            <v>单柱压力机</v>
          </cell>
          <cell r="J2634">
            <v>13</v>
          </cell>
          <cell r="K2634" t="str">
            <v>2000-12-31</v>
          </cell>
          <cell r="L2634">
            <v>35800</v>
          </cell>
          <cell r="M2634">
            <v>17470.68</v>
          </cell>
          <cell r="N2634">
            <v>18329.32</v>
          </cell>
        </row>
        <row r="2635">
          <cell r="C2635" t="str">
            <v>44217058B010001</v>
          </cell>
          <cell r="D2635" t="str">
            <v>卧式压装机</v>
          </cell>
          <cell r="E2635" t="str">
            <v>SE01-5000</v>
          </cell>
        </row>
        <row r="2635">
          <cell r="G2635" t="str">
            <v>个</v>
          </cell>
          <cell r="H2635">
            <v>1</v>
          </cell>
          <cell r="I2635" t="str">
            <v>压装液压机</v>
          </cell>
          <cell r="J2635">
            <v>13</v>
          </cell>
          <cell r="K2635" t="str">
            <v>2002-01-02</v>
          </cell>
          <cell r="L2635">
            <v>470000</v>
          </cell>
          <cell r="M2635">
            <v>197819</v>
          </cell>
          <cell r="N2635">
            <v>272181</v>
          </cell>
        </row>
        <row r="2636">
          <cell r="C2636" t="str">
            <v>44217055B050001</v>
          </cell>
          <cell r="D2636" t="str">
            <v>四柱校正压装液压机</v>
          </cell>
          <cell r="E2636" t="str">
            <v>Y03-10/10T</v>
          </cell>
        </row>
        <row r="2636">
          <cell r="G2636" t="str">
            <v>个</v>
          </cell>
          <cell r="H2636">
            <v>1</v>
          </cell>
          <cell r="I2636" t="str">
            <v>校直液压机</v>
          </cell>
          <cell r="J2636">
            <v>13</v>
          </cell>
          <cell r="K2636" t="str">
            <v>2002-01-02</v>
          </cell>
          <cell r="L2636">
            <v>10000</v>
          </cell>
          <cell r="M2636">
            <v>4775.64</v>
          </cell>
          <cell r="N2636">
            <v>5224.36</v>
          </cell>
        </row>
        <row r="2637">
          <cell r="C2637" t="str">
            <v>44217055B010001</v>
          </cell>
          <cell r="D2637" t="str">
            <v>校直液压机</v>
          </cell>
          <cell r="E2637" t="str">
            <v>YH42-250</v>
          </cell>
        </row>
        <row r="2637">
          <cell r="G2637" t="str">
            <v>个</v>
          </cell>
          <cell r="H2637">
            <v>1</v>
          </cell>
          <cell r="I2637" t="str">
            <v>校直液压机</v>
          </cell>
          <cell r="J2637">
            <v>13</v>
          </cell>
          <cell r="K2637" t="str">
            <v>2002-01-02</v>
          </cell>
          <cell r="L2637">
            <v>340000</v>
          </cell>
          <cell r="M2637">
            <v>143103.03</v>
          </cell>
          <cell r="N2637">
            <v>196896.97</v>
          </cell>
        </row>
        <row r="2638">
          <cell r="C2638" t="str">
            <v>44217153B100001</v>
          </cell>
          <cell r="D2638" t="str">
            <v>空气锤</v>
          </cell>
          <cell r="E2638" t="str">
            <v>CA41-75</v>
          </cell>
        </row>
        <row r="2638">
          <cell r="G2638" t="str">
            <v>个</v>
          </cell>
          <cell r="H2638">
            <v>1</v>
          </cell>
          <cell r="I2638" t="str">
            <v>空气锤</v>
          </cell>
          <cell r="J2638">
            <v>13</v>
          </cell>
          <cell r="K2638" t="str">
            <v>1992-01-02</v>
          </cell>
          <cell r="L2638">
            <v>300</v>
          </cell>
          <cell r="M2638">
            <v>300</v>
          </cell>
          <cell r="N2638">
            <v>0</v>
          </cell>
        </row>
        <row r="2639">
          <cell r="C2639" t="str">
            <v>44241200B880001</v>
          </cell>
          <cell r="D2639" t="str">
            <v>交直流两用弧焊机</v>
          </cell>
          <cell r="E2639" t="str">
            <v>EXE-630</v>
          </cell>
        </row>
        <row r="2639">
          <cell r="G2639" t="str">
            <v>个</v>
          </cell>
          <cell r="H2639">
            <v>1</v>
          </cell>
          <cell r="I2639" t="str">
            <v>电弧焊设备</v>
          </cell>
          <cell r="J2639">
            <v>13</v>
          </cell>
          <cell r="K2639" t="str">
            <v>1997-06-01</v>
          </cell>
          <cell r="L2639">
            <v>10200</v>
          </cell>
          <cell r="M2639">
            <v>8672.55</v>
          </cell>
          <cell r="N2639">
            <v>1527.45</v>
          </cell>
        </row>
        <row r="2640">
          <cell r="C2640" t="str">
            <v>44241200B870002</v>
          </cell>
          <cell r="D2640" t="str">
            <v>交流弧焊机</v>
          </cell>
          <cell r="E2640" t="str">
            <v>BXI-300-2</v>
          </cell>
        </row>
        <row r="2640">
          <cell r="G2640" t="str">
            <v>个</v>
          </cell>
          <cell r="H2640">
            <v>1</v>
          </cell>
          <cell r="I2640" t="str">
            <v>电弧焊设备</v>
          </cell>
          <cell r="J2640">
            <v>13</v>
          </cell>
          <cell r="K2640" t="str">
            <v>2002-01-02</v>
          </cell>
          <cell r="L2640">
            <v>3800</v>
          </cell>
          <cell r="M2640">
            <v>1814.73</v>
          </cell>
          <cell r="N2640">
            <v>1985.27</v>
          </cell>
        </row>
        <row r="2641">
          <cell r="C2641" t="str">
            <v>44213109B020001</v>
          </cell>
          <cell r="D2641" t="str">
            <v>锯条焊接机</v>
          </cell>
        </row>
        <row r="2641">
          <cell r="G2641" t="str">
            <v>个</v>
          </cell>
          <cell r="H2641">
            <v>1</v>
          </cell>
          <cell r="I2641" t="str">
            <v>电弧焊设备</v>
          </cell>
          <cell r="J2641">
            <v>13</v>
          </cell>
          <cell r="K2641" t="str">
            <v>2000-12-02</v>
          </cell>
          <cell r="L2641">
            <v>11500</v>
          </cell>
          <cell r="M2641">
            <v>6586.6</v>
          </cell>
          <cell r="N2641">
            <v>4913.4</v>
          </cell>
        </row>
        <row r="2642">
          <cell r="C2642" t="str">
            <v>44214103B010001</v>
          </cell>
          <cell r="D2642" t="str">
            <v>台式钻床</v>
          </cell>
          <cell r="E2642">
            <v>24125</v>
          </cell>
        </row>
        <row r="2642">
          <cell r="G2642" t="str">
            <v>个</v>
          </cell>
          <cell r="H2642">
            <v>1</v>
          </cell>
          <cell r="I2642" t="str">
            <v>台式钻床</v>
          </cell>
          <cell r="J2642">
            <v>13</v>
          </cell>
          <cell r="K2642" t="str">
            <v>2002-01-02</v>
          </cell>
          <cell r="L2642">
            <v>5500</v>
          </cell>
          <cell r="M2642">
            <v>2314.53</v>
          </cell>
          <cell r="N2642">
            <v>3185.47</v>
          </cell>
        </row>
        <row r="2643">
          <cell r="C2643" t="str">
            <v>44232053B060002</v>
          </cell>
          <cell r="D2643" t="str">
            <v>砂轮机</v>
          </cell>
        </row>
        <row r="2643">
          <cell r="G2643" t="str">
            <v>个</v>
          </cell>
          <cell r="H2643">
            <v>1</v>
          </cell>
          <cell r="I2643" t="str">
            <v>砂轮机</v>
          </cell>
          <cell r="J2643">
            <v>15</v>
          </cell>
          <cell r="K2643" t="str">
            <v>1998-12-30</v>
          </cell>
          <cell r="L2643">
            <v>4000</v>
          </cell>
          <cell r="M2643">
            <v>2219.32</v>
          </cell>
          <cell r="N2643">
            <v>1780.68</v>
          </cell>
        </row>
        <row r="2644">
          <cell r="C2644" t="str">
            <v>07950100001</v>
          </cell>
          <cell r="D2644" t="str">
            <v>刀具</v>
          </cell>
        </row>
        <row r="2644">
          <cell r="G2644" t="str">
            <v>个</v>
          </cell>
          <cell r="H2644">
            <v>1</v>
          </cell>
          <cell r="I2644" t="str">
            <v>工具柜</v>
          </cell>
          <cell r="J2644">
            <v>10</v>
          </cell>
          <cell r="K2644" t="str">
            <v>2003-12-31</v>
          </cell>
          <cell r="L2644">
            <v>5500</v>
          </cell>
          <cell r="M2644">
            <v>2167</v>
          </cell>
          <cell r="N2644">
            <v>3333</v>
          </cell>
        </row>
        <row r="2645">
          <cell r="C2645" t="str">
            <v>07950100002</v>
          </cell>
          <cell r="D2645" t="str">
            <v>刀具</v>
          </cell>
        </row>
        <row r="2645">
          <cell r="G2645" t="str">
            <v>个</v>
          </cell>
          <cell r="H2645">
            <v>1</v>
          </cell>
          <cell r="I2645" t="str">
            <v>工具柜</v>
          </cell>
          <cell r="J2645">
            <v>10</v>
          </cell>
          <cell r="K2645" t="str">
            <v>2003-12-31</v>
          </cell>
          <cell r="L2645">
            <v>5500</v>
          </cell>
          <cell r="M2645">
            <v>2167</v>
          </cell>
          <cell r="N2645">
            <v>3333</v>
          </cell>
        </row>
        <row r="2646">
          <cell r="C2646" t="str">
            <v>43512010B050001</v>
          </cell>
          <cell r="D2646" t="str">
            <v>手拉葫芦</v>
          </cell>
          <cell r="E2646" t="str">
            <v>SH2Q=20KVH=5M</v>
          </cell>
        </row>
        <row r="2646">
          <cell r="G2646" t="str">
            <v>个</v>
          </cell>
          <cell r="H2646">
            <v>1</v>
          </cell>
          <cell r="I2646" t="str">
            <v>手动葫芦</v>
          </cell>
          <cell r="J2646">
            <v>18</v>
          </cell>
          <cell r="K2646" t="str">
            <v>2002-01-03</v>
          </cell>
          <cell r="L2646">
            <v>1800</v>
          </cell>
          <cell r="M2646">
            <v>1800</v>
          </cell>
          <cell r="N2646">
            <v>0</v>
          </cell>
        </row>
        <row r="2647">
          <cell r="C2647" t="str">
            <v>43512010B050002</v>
          </cell>
          <cell r="D2647" t="str">
            <v>手拉葫芦</v>
          </cell>
          <cell r="E2647" t="str">
            <v>SH2Q=20KVH=5M</v>
          </cell>
        </row>
        <row r="2647">
          <cell r="G2647" t="str">
            <v>个</v>
          </cell>
          <cell r="H2647">
            <v>1</v>
          </cell>
          <cell r="I2647" t="str">
            <v>手动葫芦</v>
          </cell>
          <cell r="J2647">
            <v>18</v>
          </cell>
          <cell r="K2647" t="str">
            <v>2003-12-31</v>
          </cell>
          <cell r="L2647">
            <v>1800</v>
          </cell>
          <cell r="M2647">
            <v>1800</v>
          </cell>
          <cell r="N2647">
            <v>0</v>
          </cell>
        </row>
        <row r="2648">
          <cell r="C2648" t="str">
            <v>43512100B560003</v>
          </cell>
          <cell r="D2648" t="str">
            <v>天轮</v>
          </cell>
          <cell r="E2648" t="str">
            <v>TSG-200/13.5</v>
          </cell>
        </row>
        <row r="2648">
          <cell r="G2648" t="str">
            <v>个</v>
          </cell>
          <cell r="H2648">
            <v>1</v>
          </cell>
          <cell r="I2648" t="str">
            <v>电动葫芦</v>
          </cell>
          <cell r="J2648">
            <v>18</v>
          </cell>
          <cell r="K2648" t="str">
            <v>1994-01-02</v>
          </cell>
          <cell r="L2648">
            <v>8000</v>
          </cell>
          <cell r="M2648">
            <v>6084.94</v>
          </cell>
          <cell r="N2648">
            <v>1915.06</v>
          </cell>
        </row>
        <row r="2649">
          <cell r="C2649" t="str">
            <v>43512100B560004</v>
          </cell>
          <cell r="D2649" t="str">
            <v>天轮</v>
          </cell>
          <cell r="E2649" t="str">
            <v>TSG-200/13.5</v>
          </cell>
        </row>
        <row r="2649">
          <cell r="G2649" t="str">
            <v>个</v>
          </cell>
          <cell r="H2649">
            <v>1</v>
          </cell>
          <cell r="I2649" t="str">
            <v>电动葫芦</v>
          </cell>
          <cell r="J2649">
            <v>18</v>
          </cell>
          <cell r="K2649" t="str">
            <v>1994-01-02</v>
          </cell>
          <cell r="L2649">
            <v>8000</v>
          </cell>
          <cell r="M2649">
            <v>6084.94</v>
          </cell>
          <cell r="N2649">
            <v>1915.06</v>
          </cell>
        </row>
        <row r="2650">
          <cell r="C2650" t="str">
            <v>43512100B560002</v>
          </cell>
          <cell r="D2650" t="str">
            <v>天轮</v>
          </cell>
          <cell r="E2650" t="str">
            <v>TSG-200/13.5</v>
          </cell>
        </row>
        <row r="2650">
          <cell r="G2650" t="str">
            <v>个</v>
          </cell>
          <cell r="H2650">
            <v>1</v>
          </cell>
          <cell r="I2650" t="str">
            <v>电动葫芦</v>
          </cell>
          <cell r="J2650">
            <v>18</v>
          </cell>
          <cell r="K2650" t="str">
            <v>1994-01-02</v>
          </cell>
          <cell r="L2650">
            <v>8000</v>
          </cell>
          <cell r="M2650">
            <v>6084.94</v>
          </cell>
          <cell r="N2650">
            <v>1915.06</v>
          </cell>
        </row>
        <row r="2651">
          <cell r="C2651" t="str">
            <v>43521016B500001</v>
          </cell>
          <cell r="D2651" t="str">
            <v>电动小车</v>
          </cell>
        </row>
        <row r="2651">
          <cell r="G2651" t="str">
            <v>个</v>
          </cell>
          <cell r="H2651">
            <v>1</v>
          </cell>
          <cell r="I2651" t="str">
            <v>电动葫芦</v>
          </cell>
          <cell r="J2651">
            <v>18</v>
          </cell>
          <cell r="K2651" t="str">
            <v>2002-12-20</v>
          </cell>
          <cell r="L2651">
            <v>14000</v>
          </cell>
          <cell r="M2651">
            <v>4298</v>
          </cell>
          <cell r="N2651">
            <v>9702</v>
          </cell>
        </row>
        <row r="2652">
          <cell r="C2652" t="str">
            <v>08210300036</v>
          </cell>
          <cell r="D2652" t="str">
            <v>单轨吊</v>
          </cell>
        </row>
        <row r="2652">
          <cell r="G2652" t="str">
            <v>个</v>
          </cell>
          <cell r="H2652">
            <v>1</v>
          </cell>
          <cell r="I2652" t="str">
            <v>电动单梁一般起重机</v>
          </cell>
          <cell r="J2652">
            <v>10</v>
          </cell>
          <cell r="K2652" t="str">
            <v>2003-04-30</v>
          </cell>
          <cell r="L2652">
            <v>92100</v>
          </cell>
          <cell r="M2652">
            <v>40249.52</v>
          </cell>
          <cell r="N2652">
            <v>51850.48</v>
          </cell>
        </row>
        <row r="2653">
          <cell r="C2653" t="str">
            <v>43521452B040001</v>
          </cell>
          <cell r="D2653" t="str">
            <v>汽车起重机</v>
          </cell>
          <cell r="E2653" t="str">
            <v>QY16</v>
          </cell>
        </row>
        <row r="2653">
          <cell r="G2653" t="str">
            <v>个</v>
          </cell>
          <cell r="H2653">
            <v>1</v>
          </cell>
          <cell r="I2653" t="str">
            <v>汽车起重机</v>
          </cell>
          <cell r="J2653">
            <v>18</v>
          </cell>
          <cell r="K2653" t="str">
            <v>1990-12-31</v>
          </cell>
          <cell r="L2653">
            <v>239500</v>
          </cell>
          <cell r="M2653">
            <v>228962.02</v>
          </cell>
          <cell r="N2653">
            <v>10537.98</v>
          </cell>
        </row>
        <row r="2654">
          <cell r="C2654" t="str">
            <v>09110100139</v>
          </cell>
          <cell r="D2654" t="str">
            <v>皮带机驱动装置</v>
          </cell>
          <cell r="E2654" t="str">
            <v>DSP1080/1000</v>
          </cell>
        </row>
        <row r="2654">
          <cell r="G2654" t="str">
            <v>个</v>
          </cell>
          <cell r="H2654">
            <v>1</v>
          </cell>
          <cell r="I2654" t="str">
            <v>普通胶带输送机</v>
          </cell>
          <cell r="J2654">
            <v>10</v>
          </cell>
          <cell r="K2654" t="str">
            <v>2002-12-31</v>
          </cell>
          <cell r="L2654">
            <v>164000</v>
          </cell>
          <cell r="M2654">
            <v>78295.1</v>
          </cell>
          <cell r="N2654">
            <v>85704.9</v>
          </cell>
        </row>
        <row r="2655">
          <cell r="C2655" t="str">
            <v>09110100170</v>
          </cell>
          <cell r="D2655" t="str">
            <v>育板</v>
          </cell>
          <cell r="E2655" t="str">
            <v>584*654*57</v>
          </cell>
        </row>
        <row r="2655">
          <cell r="G2655" t="str">
            <v>个</v>
          </cell>
          <cell r="H2655">
            <v>1</v>
          </cell>
          <cell r="I2655" t="str">
            <v>普通胶带输送机</v>
          </cell>
          <cell r="J2655">
            <v>10</v>
          </cell>
          <cell r="K2655" t="str">
            <v>2003-04-30</v>
          </cell>
          <cell r="L2655">
            <v>35000</v>
          </cell>
          <cell r="M2655">
            <v>15892.2</v>
          </cell>
          <cell r="N2655">
            <v>19107.8</v>
          </cell>
        </row>
        <row r="2656">
          <cell r="C2656" t="str">
            <v>43551011B140001</v>
          </cell>
          <cell r="D2656" t="str">
            <v>主胶带机1</v>
          </cell>
          <cell r="E2656" t="str">
            <v>DX-1200</v>
          </cell>
        </row>
        <row r="2656">
          <cell r="G2656" t="str">
            <v>个</v>
          </cell>
          <cell r="H2656">
            <v>1</v>
          </cell>
          <cell r="I2656" t="str">
            <v>钢绳芯股带输送机</v>
          </cell>
          <cell r="J2656">
            <v>10</v>
          </cell>
          <cell r="K2656" t="str">
            <v>1998-11-25</v>
          </cell>
          <cell r="L2656">
            <v>4975800</v>
          </cell>
          <cell r="M2656">
            <v>4320934.16</v>
          </cell>
          <cell r="N2656">
            <v>654865.84</v>
          </cell>
        </row>
        <row r="2657">
          <cell r="C2657" t="str">
            <v>43551011B140003</v>
          </cell>
          <cell r="D2657" t="str">
            <v>主胶带机3</v>
          </cell>
          <cell r="E2657" t="str">
            <v>DX-1200</v>
          </cell>
        </row>
        <row r="2657">
          <cell r="G2657" t="str">
            <v>个</v>
          </cell>
          <cell r="H2657">
            <v>1</v>
          </cell>
          <cell r="I2657" t="str">
            <v>钢绳芯股带输送机</v>
          </cell>
          <cell r="J2657">
            <v>10</v>
          </cell>
          <cell r="K2657" t="str">
            <v>1998-11-25</v>
          </cell>
          <cell r="L2657">
            <v>11842163.11</v>
          </cell>
          <cell r="M2657">
            <v>11842163.11</v>
          </cell>
          <cell r="N2657">
            <v>0</v>
          </cell>
        </row>
        <row r="2658">
          <cell r="C2658" t="str">
            <v>43551011B140002</v>
          </cell>
          <cell r="D2658" t="str">
            <v>主胶带机2</v>
          </cell>
          <cell r="E2658" t="str">
            <v>DX-1200</v>
          </cell>
        </row>
        <row r="2658">
          <cell r="G2658" t="str">
            <v>个</v>
          </cell>
          <cell r="H2658">
            <v>1</v>
          </cell>
          <cell r="I2658" t="str">
            <v>钢绳芯股带输送机</v>
          </cell>
          <cell r="J2658">
            <v>10</v>
          </cell>
          <cell r="K2658" t="str">
            <v>1998-11-25</v>
          </cell>
          <cell r="L2658">
            <v>13133257.13</v>
          </cell>
          <cell r="M2658">
            <v>13133257.13</v>
          </cell>
          <cell r="N2658">
            <v>0</v>
          </cell>
        </row>
        <row r="2659">
          <cell r="C2659" t="str">
            <v>11229900010</v>
          </cell>
          <cell r="D2659" t="str">
            <v>无极强胶车</v>
          </cell>
          <cell r="E2659" t="str">
            <v>JW-500</v>
          </cell>
        </row>
        <row r="2659">
          <cell r="G2659" t="str">
            <v>个</v>
          </cell>
          <cell r="H2659">
            <v>1</v>
          </cell>
          <cell r="I2659" t="str">
            <v>其他装车机</v>
          </cell>
          <cell r="J2659">
            <v>14</v>
          </cell>
          <cell r="K2659" t="str">
            <v>2003-12-30</v>
          </cell>
          <cell r="L2659">
            <v>36500</v>
          </cell>
          <cell r="M2659">
            <v>10376.36</v>
          </cell>
          <cell r="N2659">
            <v>26123.64</v>
          </cell>
        </row>
        <row r="2660">
          <cell r="C2660" t="str">
            <v>43221011B370001</v>
          </cell>
          <cell r="D2660" t="str">
            <v>离心式清水泵</v>
          </cell>
          <cell r="E2660" t="str">
            <v>IS200-150-315</v>
          </cell>
        </row>
        <row r="2660">
          <cell r="G2660" t="str">
            <v>个</v>
          </cell>
          <cell r="H2660">
            <v>1</v>
          </cell>
          <cell r="I2660" t="str">
            <v>单级单吸离心泵</v>
          </cell>
          <cell r="J2660">
            <v>12</v>
          </cell>
          <cell r="K2660" t="str">
            <v>1996-11-24</v>
          </cell>
          <cell r="L2660">
            <v>2800</v>
          </cell>
          <cell r="M2660">
            <v>2518.6</v>
          </cell>
          <cell r="N2660">
            <v>281.4</v>
          </cell>
        </row>
        <row r="2661">
          <cell r="C2661" t="str">
            <v>43221011B380002</v>
          </cell>
          <cell r="D2661" t="str">
            <v>离心式清水泵</v>
          </cell>
          <cell r="E2661" t="str">
            <v>IS-200-150-400</v>
          </cell>
        </row>
        <row r="2661">
          <cell r="G2661" t="str">
            <v>个</v>
          </cell>
          <cell r="H2661">
            <v>1</v>
          </cell>
          <cell r="I2661" t="str">
            <v>单级单吸离心泵</v>
          </cell>
          <cell r="J2661">
            <v>12</v>
          </cell>
          <cell r="K2661" t="str">
            <v>1998-03-02</v>
          </cell>
          <cell r="L2661">
            <v>4300</v>
          </cell>
          <cell r="M2661">
            <v>3422.16</v>
          </cell>
          <cell r="N2661">
            <v>877.84</v>
          </cell>
        </row>
        <row r="2662">
          <cell r="C2662" t="str">
            <v>43221011B380001</v>
          </cell>
          <cell r="D2662" t="str">
            <v>离心式清水泵</v>
          </cell>
          <cell r="E2662" t="str">
            <v>IS200-150-400</v>
          </cell>
        </row>
        <row r="2662">
          <cell r="G2662" t="str">
            <v>个</v>
          </cell>
          <cell r="H2662">
            <v>1</v>
          </cell>
          <cell r="I2662" t="str">
            <v>单级单吸离心泵</v>
          </cell>
          <cell r="J2662">
            <v>12</v>
          </cell>
          <cell r="K2662" t="str">
            <v>1998-03-02</v>
          </cell>
          <cell r="L2662">
            <v>4300</v>
          </cell>
          <cell r="M2662">
            <v>3422.16</v>
          </cell>
          <cell r="N2662">
            <v>877.84</v>
          </cell>
        </row>
        <row r="2663">
          <cell r="C2663" t="str">
            <v>43225201B520002</v>
          </cell>
          <cell r="D2663" t="str">
            <v>清水泵</v>
          </cell>
          <cell r="E2663" t="str">
            <v>ISR50-32-125</v>
          </cell>
        </row>
        <row r="2663">
          <cell r="G2663" t="str">
            <v>个</v>
          </cell>
          <cell r="H2663">
            <v>1</v>
          </cell>
          <cell r="I2663" t="str">
            <v>单级单吸离心泵</v>
          </cell>
          <cell r="J2663">
            <v>12</v>
          </cell>
          <cell r="K2663" t="str">
            <v>2002-01-02</v>
          </cell>
          <cell r="L2663">
            <v>8300</v>
          </cell>
          <cell r="M2663">
            <v>4026.24</v>
          </cell>
          <cell r="N2663">
            <v>4273.76</v>
          </cell>
        </row>
        <row r="2664">
          <cell r="C2664" t="str">
            <v>43225201B520003</v>
          </cell>
          <cell r="D2664" t="str">
            <v>清水泵</v>
          </cell>
          <cell r="E2664" t="str">
            <v>ISR50-32-125</v>
          </cell>
        </row>
        <row r="2664">
          <cell r="G2664" t="str">
            <v>个</v>
          </cell>
          <cell r="H2664">
            <v>1</v>
          </cell>
          <cell r="I2664" t="str">
            <v>单级单吸离心泵</v>
          </cell>
          <cell r="J2664">
            <v>12</v>
          </cell>
          <cell r="K2664" t="str">
            <v>2002-01-02</v>
          </cell>
          <cell r="L2664">
            <v>8300</v>
          </cell>
          <cell r="M2664">
            <v>4026.24</v>
          </cell>
          <cell r="N2664">
            <v>4273.76</v>
          </cell>
        </row>
        <row r="2665">
          <cell r="C2665" t="str">
            <v>43221011B440005</v>
          </cell>
          <cell r="D2665" t="str">
            <v>单级离心清水泵</v>
          </cell>
          <cell r="E2665" t="str">
            <v>IS50-32-200</v>
          </cell>
        </row>
        <row r="2665">
          <cell r="G2665" t="str">
            <v>个</v>
          </cell>
          <cell r="H2665">
            <v>1</v>
          </cell>
          <cell r="I2665" t="str">
            <v>单级单吸离心泵</v>
          </cell>
          <cell r="J2665">
            <v>12</v>
          </cell>
          <cell r="K2665" t="str">
            <v>2002-01-02</v>
          </cell>
          <cell r="L2665">
            <v>11400</v>
          </cell>
          <cell r="M2665">
            <v>5530.04</v>
          </cell>
          <cell r="N2665">
            <v>5869.96</v>
          </cell>
        </row>
        <row r="2666">
          <cell r="C2666" t="str">
            <v>43221011B490001</v>
          </cell>
          <cell r="D2666" t="str">
            <v>水泵</v>
          </cell>
          <cell r="E2666" t="str">
            <v>IS80-50-250</v>
          </cell>
        </row>
        <row r="2666">
          <cell r="G2666" t="str">
            <v>个</v>
          </cell>
          <cell r="H2666">
            <v>1</v>
          </cell>
          <cell r="I2666" t="str">
            <v>单级单吸离心泵</v>
          </cell>
          <cell r="J2666">
            <v>12</v>
          </cell>
          <cell r="K2666" t="str">
            <v>2002-01-02</v>
          </cell>
          <cell r="L2666">
            <v>5700</v>
          </cell>
          <cell r="M2666">
            <v>2764.76</v>
          </cell>
          <cell r="N2666">
            <v>2935.24</v>
          </cell>
        </row>
        <row r="2667">
          <cell r="C2667" t="str">
            <v>43221011B490002</v>
          </cell>
          <cell r="D2667" t="str">
            <v>水泵</v>
          </cell>
          <cell r="E2667" t="str">
            <v>IS80-50-250</v>
          </cell>
        </row>
        <row r="2667">
          <cell r="G2667" t="str">
            <v>个</v>
          </cell>
          <cell r="H2667">
            <v>1</v>
          </cell>
          <cell r="I2667" t="str">
            <v>单级单吸离心泵</v>
          </cell>
          <cell r="J2667">
            <v>12</v>
          </cell>
          <cell r="K2667" t="str">
            <v>2002-01-02</v>
          </cell>
          <cell r="L2667">
            <v>5700</v>
          </cell>
          <cell r="M2667">
            <v>2764.76</v>
          </cell>
          <cell r="N2667">
            <v>2935.24</v>
          </cell>
        </row>
        <row r="2668">
          <cell r="C2668" t="str">
            <v>43221011B500001</v>
          </cell>
          <cell r="D2668" t="str">
            <v>水泵</v>
          </cell>
          <cell r="E2668" t="str">
            <v>IS80-50-315</v>
          </cell>
        </row>
        <row r="2668">
          <cell r="G2668" t="str">
            <v>个</v>
          </cell>
          <cell r="H2668">
            <v>1</v>
          </cell>
          <cell r="I2668" t="str">
            <v>单级单吸离心泵</v>
          </cell>
          <cell r="J2668">
            <v>21</v>
          </cell>
          <cell r="K2668" t="str">
            <v>2002-01-02</v>
          </cell>
          <cell r="L2668">
            <v>7800</v>
          </cell>
          <cell r="M2668">
            <v>2610.24</v>
          </cell>
          <cell r="N2668">
            <v>5189.76</v>
          </cell>
        </row>
        <row r="2669">
          <cell r="C2669" t="str">
            <v>43221011B500002</v>
          </cell>
          <cell r="D2669" t="str">
            <v>水泵</v>
          </cell>
        </row>
        <row r="2669">
          <cell r="G2669" t="str">
            <v>个</v>
          </cell>
          <cell r="H2669">
            <v>1</v>
          </cell>
          <cell r="I2669" t="str">
            <v>单级单吸离心泵</v>
          </cell>
          <cell r="J2669">
            <v>12</v>
          </cell>
          <cell r="K2669" t="str">
            <v>2002-01-02</v>
          </cell>
          <cell r="L2669">
            <v>10000</v>
          </cell>
          <cell r="M2669">
            <v>4850.64</v>
          </cell>
          <cell r="N2669">
            <v>5149.36</v>
          </cell>
        </row>
        <row r="2670">
          <cell r="C2670" t="str">
            <v>43221011B320003</v>
          </cell>
          <cell r="D2670" t="str">
            <v>离心水泵</v>
          </cell>
          <cell r="E2670" t="str">
            <v>IS100-65-200</v>
          </cell>
        </row>
        <row r="2670">
          <cell r="G2670" t="str">
            <v>个</v>
          </cell>
          <cell r="H2670">
            <v>1</v>
          </cell>
          <cell r="I2670" t="str">
            <v>单级单吸离心泵</v>
          </cell>
          <cell r="J2670">
            <v>12</v>
          </cell>
          <cell r="K2670" t="str">
            <v>1991-04-30</v>
          </cell>
          <cell r="L2670">
            <v>7500</v>
          </cell>
          <cell r="M2670">
            <v>7275</v>
          </cell>
          <cell r="N2670">
            <v>225</v>
          </cell>
        </row>
        <row r="2671">
          <cell r="C2671" t="str">
            <v>43221013B340001</v>
          </cell>
          <cell r="D2671" t="str">
            <v>离心式清水泵</v>
          </cell>
          <cell r="E2671" t="str">
            <v>LH65-40-250</v>
          </cell>
        </row>
        <row r="2671">
          <cell r="G2671" t="str">
            <v>个</v>
          </cell>
          <cell r="H2671">
            <v>1</v>
          </cell>
          <cell r="I2671" t="str">
            <v>单级单吸离心泵</v>
          </cell>
          <cell r="J2671">
            <v>12</v>
          </cell>
          <cell r="K2671" t="str">
            <v>2002-12-20</v>
          </cell>
          <cell r="L2671">
            <v>18700</v>
          </cell>
          <cell r="M2671">
            <v>7617.48</v>
          </cell>
          <cell r="N2671">
            <v>11082.52</v>
          </cell>
        </row>
        <row r="2672">
          <cell r="C2672" t="str">
            <v>12110100100</v>
          </cell>
          <cell r="D2672" t="str">
            <v>管道混合器</v>
          </cell>
          <cell r="E2672" t="str">
            <v>DN150</v>
          </cell>
        </row>
        <row r="2672">
          <cell r="G2672" t="str">
            <v>个</v>
          </cell>
          <cell r="H2672">
            <v>1</v>
          </cell>
          <cell r="I2672" t="str">
            <v>单级单吸离心泵</v>
          </cell>
          <cell r="J2672">
            <v>12</v>
          </cell>
          <cell r="K2672" t="str">
            <v>2003-12-31</v>
          </cell>
          <cell r="L2672">
            <v>3500</v>
          </cell>
          <cell r="M2672">
            <v>1154.84</v>
          </cell>
          <cell r="N2672">
            <v>2345.16</v>
          </cell>
        </row>
        <row r="2673">
          <cell r="C2673" t="str">
            <v>43221012B010001</v>
          </cell>
          <cell r="D2673" t="str">
            <v>双吸离心水泵</v>
          </cell>
          <cell r="E2673" t="str">
            <v>150S-50</v>
          </cell>
        </row>
        <row r="2673">
          <cell r="G2673" t="str">
            <v>个</v>
          </cell>
          <cell r="H2673">
            <v>1</v>
          </cell>
          <cell r="I2673" t="str">
            <v>单级双吸离心泵</v>
          </cell>
          <cell r="J2673">
            <v>12</v>
          </cell>
          <cell r="K2673" t="str">
            <v>1990-04-01</v>
          </cell>
          <cell r="L2673">
            <v>8000</v>
          </cell>
          <cell r="M2673">
            <v>7760</v>
          </cell>
          <cell r="N2673">
            <v>240</v>
          </cell>
        </row>
        <row r="2674">
          <cell r="C2674" t="str">
            <v>43221012B010002</v>
          </cell>
          <cell r="D2674" t="str">
            <v>双吸离心水泵</v>
          </cell>
          <cell r="E2674" t="str">
            <v>150S-50</v>
          </cell>
        </row>
        <row r="2674">
          <cell r="G2674" t="str">
            <v>个</v>
          </cell>
          <cell r="H2674">
            <v>1</v>
          </cell>
          <cell r="I2674" t="str">
            <v>单级双吸离心泵</v>
          </cell>
          <cell r="J2674">
            <v>12</v>
          </cell>
          <cell r="K2674" t="str">
            <v>1990-04-01</v>
          </cell>
          <cell r="L2674">
            <v>8000</v>
          </cell>
          <cell r="M2674">
            <v>7760</v>
          </cell>
          <cell r="N2674">
            <v>240</v>
          </cell>
        </row>
        <row r="2675">
          <cell r="C2675" t="str">
            <v>43221013B410002</v>
          </cell>
          <cell r="D2675" t="str">
            <v>离心式清水泵</v>
          </cell>
          <cell r="E2675" t="str">
            <v>IS50-32-425</v>
          </cell>
        </row>
        <row r="2675">
          <cell r="G2675" t="str">
            <v>个</v>
          </cell>
          <cell r="H2675">
            <v>1</v>
          </cell>
          <cell r="I2675" t="str">
            <v>多级离心泵</v>
          </cell>
          <cell r="J2675">
            <v>12</v>
          </cell>
          <cell r="K2675" t="str">
            <v>1998-11-25</v>
          </cell>
          <cell r="L2675">
            <v>2500</v>
          </cell>
          <cell r="M2675">
            <v>1850.16</v>
          </cell>
          <cell r="N2675">
            <v>649.84</v>
          </cell>
        </row>
        <row r="2676">
          <cell r="C2676" t="str">
            <v>43221013B260002</v>
          </cell>
          <cell r="D2676" t="str">
            <v>离心式清水泵</v>
          </cell>
          <cell r="E2676" t="str">
            <v>D155-30*5</v>
          </cell>
        </row>
        <row r="2676">
          <cell r="G2676" t="str">
            <v>个</v>
          </cell>
          <cell r="H2676">
            <v>1</v>
          </cell>
          <cell r="I2676" t="str">
            <v>多级离心泵</v>
          </cell>
          <cell r="J2676">
            <v>12</v>
          </cell>
          <cell r="K2676" t="str">
            <v>1998-11-25</v>
          </cell>
          <cell r="L2676">
            <v>2300</v>
          </cell>
          <cell r="M2676">
            <v>1702.28</v>
          </cell>
          <cell r="N2676">
            <v>597.72</v>
          </cell>
        </row>
        <row r="2677">
          <cell r="C2677" t="str">
            <v>43221013B260005</v>
          </cell>
          <cell r="D2677" t="str">
            <v>主排水泵</v>
          </cell>
          <cell r="E2677" t="str">
            <v>D155-30*5</v>
          </cell>
        </row>
        <row r="2677">
          <cell r="G2677" t="str">
            <v>个</v>
          </cell>
          <cell r="H2677">
            <v>1</v>
          </cell>
          <cell r="I2677" t="str">
            <v>多级离心泵</v>
          </cell>
          <cell r="J2677">
            <v>12</v>
          </cell>
          <cell r="K2677" t="str">
            <v>1998-11-25</v>
          </cell>
          <cell r="L2677">
            <v>31300</v>
          </cell>
          <cell r="M2677">
            <v>23167.44</v>
          </cell>
          <cell r="N2677">
            <v>8132.56</v>
          </cell>
        </row>
        <row r="2678">
          <cell r="C2678" t="str">
            <v>43221013B400002</v>
          </cell>
          <cell r="D2678" t="str">
            <v>离心清水泵</v>
          </cell>
          <cell r="E2678" t="str">
            <v>IS200-150-400</v>
          </cell>
        </row>
        <row r="2678">
          <cell r="G2678" t="str">
            <v>个</v>
          </cell>
          <cell r="H2678">
            <v>1</v>
          </cell>
          <cell r="I2678" t="str">
            <v>多级离心泵</v>
          </cell>
          <cell r="J2678">
            <v>12</v>
          </cell>
          <cell r="K2678" t="str">
            <v>1997-09-24</v>
          </cell>
          <cell r="L2678">
            <v>2800</v>
          </cell>
          <cell r="M2678">
            <v>2334.68</v>
          </cell>
          <cell r="N2678">
            <v>465.32</v>
          </cell>
        </row>
        <row r="2679">
          <cell r="C2679" t="str">
            <v>43221013B330001</v>
          </cell>
          <cell r="D2679" t="str">
            <v>多级清水泵</v>
          </cell>
          <cell r="E2679" t="str">
            <v>DAI-125*11</v>
          </cell>
        </row>
        <row r="2679">
          <cell r="G2679" t="str">
            <v>个</v>
          </cell>
          <cell r="H2679">
            <v>1</v>
          </cell>
          <cell r="I2679" t="str">
            <v>多级离心泵</v>
          </cell>
          <cell r="J2679">
            <v>12</v>
          </cell>
          <cell r="K2679" t="str">
            <v>2000-11-23</v>
          </cell>
          <cell r="L2679">
            <v>5300</v>
          </cell>
          <cell r="M2679">
            <v>3061.55</v>
          </cell>
          <cell r="N2679">
            <v>2238.45</v>
          </cell>
        </row>
        <row r="2680">
          <cell r="C2680" t="str">
            <v>43221013B330002</v>
          </cell>
          <cell r="D2680" t="str">
            <v>多级清水泵</v>
          </cell>
          <cell r="E2680" t="str">
            <v>DAI-125*11</v>
          </cell>
        </row>
        <row r="2680">
          <cell r="G2680" t="str">
            <v>个</v>
          </cell>
          <cell r="H2680">
            <v>1</v>
          </cell>
          <cell r="I2680" t="str">
            <v>多级离心泵</v>
          </cell>
          <cell r="J2680">
            <v>12</v>
          </cell>
          <cell r="K2680" t="str">
            <v>2000-11-23</v>
          </cell>
          <cell r="L2680">
            <v>5300</v>
          </cell>
          <cell r="M2680">
            <v>3061.55</v>
          </cell>
          <cell r="N2680">
            <v>2238.45</v>
          </cell>
        </row>
        <row r="2681">
          <cell r="C2681" t="str">
            <v>43221013B180001</v>
          </cell>
          <cell r="D2681" t="str">
            <v>多级离心式清水泵</v>
          </cell>
          <cell r="E2681" t="str">
            <v>80DL?0</v>
          </cell>
        </row>
        <row r="2681">
          <cell r="G2681" t="str">
            <v>个</v>
          </cell>
          <cell r="H2681">
            <v>1</v>
          </cell>
          <cell r="I2681" t="str">
            <v>多级离心泵</v>
          </cell>
          <cell r="J2681">
            <v>12</v>
          </cell>
          <cell r="K2681" t="str">
            <v>2000-11-23</v>
          </cell>
          <cell r="L2681">
            <v>18000</v>
          </cell>
          <cell r="M2681">
            <v>10398.64</v>
          </cell>
          <cell r="N2681">
            <v>7601.36</v>
          </cell>
        </row>
        <row r="2682">
          <cell r="C2682" t="str">
            <v>43221013B180002</v>
          </cell>
          <cell r="D2682" t="str">
            <v>多级离心式清水泵</v>
          </cell>
          <cell r="E2682" t="str">
            <v>80DL?0</v>
          </cell>
        </row>
        <row r="2682">
          <cell r="G2682" t="str">
            <v>个</v>
          </cell>
          <cell r="H2682">
            <v>1</v>
          </cell>
          <cell r="I2682" t="str">
            <v>多级离心泵</v>
          </cell>
          <cell r="J2682">
            <v>12</v>
          </cell>
          <cell r="K2682" t="str">
            <v>2000-11-23</v>
          </cell>
          <cell r="L2682">
            <v>18000</v>
          </cell>
          <cell r="M2682">
            <v>10398.64</v>
          </cell>
          <cell r="N2682">
            <v>7601.36</v>
          </cell>
        </row>
        <row r="2683">
          <cell r="C2683" t="str">
            <v>43221013B180003</v>
          </cell>
          <cell r="D2683" t="str">
            <v>多级离心式清水泵</v>
          </cell>
          <cell r="E2683" t="str">
            <v>80DL?0</v>
          </cell>
        </row>
        <row r="2683">
          <cell r="G2683" t="str">
            <v>个</v>
          </cell>
          <cell r="H2683">
            <v>1</v>
          </cell>
          <cell r="I2683" t="str">
            <v>多级离心泵</v>
          </cell>
          <cell r="J2683">
            <v>12</v>
          </cell>
          <cell r="K2683" t="str">
            <v>2000-11-23</v>
          </cell>
          <cell r="L2683">
            <v>18000</v>
          </cell>
          <cell r="M2683">
            <v>10398.64</v>
          </cell>
          <cell r="N2683">
            <v>7601.36</v>
          </cell>
        </row>
        <row r="2684">
          <cell r="C2684" t="str">
            <v>43221013B310001</v>
          </cell>
          <cell r="D2684" t="str">
            <v>离心清水泵</v>
          </cell>
          <cell r="E2684" t="str">
            <v>D85-45*4</v>
          </cell>
        </row>
        <row r="2684">
          <cell r="G2684" t="str">
            <v>个</v>
          </cell>
          <cell r="H2684">
            <v>1</v>
          </cell>
          <cell r="I2684" t="str">
            <v>多级离心泵</v>
          </cell>
          <cell r="J2684">
            <v>12</v>
          </cell>
          <cell r="K2684" t="str">
            <v>2002-01-02</v>
          </cell>
          <cell r="L2684">
            <v>3500</v>
          </cell>
          <cell r="M2684">
            <v>1698</v>
          </cell>
          <cell r="N2684">
            <v>1802</v>
          </cell>
        </row>
        <row r="2685">
          <cell r="C2685" t="str">
            <v>43221013B310002</v>
          </cell>
          <cell r="D2685" t="str">
            <v>离心清水泵</v>
          </cell>
          <cell r="E2685" t="str">
            <v>D85-45*4</v>
          </cell>
        </row>
        <row r="2685">
          <cell r="G2685" t="str">
            <v>个</v>
          </cell>
          <cell r="H2685">
            <v>1</v>
          </cell>
          <cell r="I2685" t="str">
            <v>多级离心泵</v>
          </cell>
          <cell r="J2685">
            <v>12</v>
          </cell>
          <cell r="K2685" t="str">
            <v>2002-01-02</v>
          </cell>
          <cell r="L2685">
            <v>3500</v>
          </cell>
          <cell r="M2685">
            <v>1698</v>
          </cell>
          <cell r="N2685">
            <v>1802</v>
          </cell>
        </row>
        <row r="2686">
          <cell r="C2686" t="str">
            <v>43221013B320003</v>
          </cell>
          <cell r="D2686" t="str">
            <v>离心清水泵</v>
          </cell>
          <cell r="E2686" t="str">
            <v>D85-45*5</v>
          </cell>
        </row>
        <row r="2686">
          <cell r="G2686" t="str">
            <v>个</v>
          </cell>
          <cell r="H2686">
            <v>1</v>
          </cell>
          <cell r="I2686" t="str">
            <v>多级离心泵</v>
          </cell>
          <cell r="J2686">
            <v>12</v>
          </cell>
          <cell r="K2686" t="str">
            <v>2002-01-02</v>
          </cell>
          <cell r="L2686">
            <v>11400</v>
          </cell>
          <cell r="M2686">
            <v>5530.04</v>
          </cell>
          <cell r="N2686">
            <v>5869.96</v>
          </cell>
        </row>
        <row r="2687">
          <cell r="C2687" t="str">
            <v>43221013B230001</v>
          </cell>
          <cell r="D2687" t="str">
            <v>离心式清水泵</v>
          </cell>
          <cell r="E2687" t="str">
            <v>D155-30*3</v>
          </cell>
        </row>
        <row r="2687">
          <cell r="G2687" t="str">
            <v>个</v>
          </cell>
          <cell r="H2687">
            <v>1</v>
          </cell>
          <cell r="I2687" t="str">
            <v>多级离心泵</v>
          </cell>
          <cell r="J2687">
            <v>12</v>
          </cell>
          <cell r="K2687" t="str">
            <v>2002-01-02</v>
          </cell>
          <cell r="L2687">
            <v>39700</v>
          </cell>
          <cell r="M2687">
            <v>19257.56</v>
          </cell>
          <cell r="N2687">
            <v>20442.44</v>
          </cell>
        </row>
        <row r="2688">
          <cell r="C2688" t="str">
            <v>43221013B230002</v>
          </cell>
          <cell r="D2688" t="str">
            <v>离心式清水泵</v>
          </cell>
          <cell r="E2688" t="str">
            <v>D155-30*3</v>
          </cell>
        </row>
        <row r="2688">
          <cell r="G2688" t="str">
            <v>个</v>
          </cell>
          <cell r="H2688">
            <v>1</v>
          </cell>
          <cell r="I2688" t="str">
            <v>多级离心泵</v>
          </cell>
          <cell r="J2688">
            <v>12</v>
          </cell>
          <cell r="K2688" t="str">
            <v>2002-01-02</v>
          </cell>
          <cell r="L2688">
            <v>39700</v>
          </cell>
          <cell r="M2688">
            <v>19257.56</v>
          </cell>
          <cell r="N2688">
            <v>20442.44</v>
          </cell>
        </row>
        <row r="2689">
          <cell r="C2689" t="str">
            <v>43221013B230004</v>
          </cell>
          <cell r="D2689" t="str">
            <v>离心式清水泵</v>
          </cell>
          <cell r="E2689" t="str">
            <v>D155-30*3</v>
          </cell>
        </row>
        <row r="2689">
          <cell r="G2689" t="str">
            <v>个</v>
          </cell>
          <cell r="H2689">
            <v>1</v>
          </cell>
          <cell r="I2689" t="str">
            <v>多级离心泵</v>
          </cell>
          <cell r="J2689">
            <v>12</v>
          </cell>
          <cell r="K2689" t="str">
            <v>2002-01-02</v>
          </cell>
          <cell r="L2689">
            <v>39700</v>
          </cell>
          <cell r="M2689">
            <v>19257.56</v>
          </cell>
          <cell r="N2689">
            <v>20442.44</v>
          </cell>
        </row>
        <row r="2690">
          <cell r="C2690" t="str">
            <v>43221013B230003</v>
          </cell>
          <cell r="D2690" t="str">
            <v>离心式清水泵</v>
          </cell>
          <cell r="E2690" t="str">
            <v>D155-30*3</v>
          </cell>
        </row>
        <row r="2690">
          <cell r="G2690" t="str">
            <v>个</v>
          </cell>
          <cell r="H2690">
            <v>1</v>
          </cell>
          <cell r="I2690" t="str">
            <v>多级离心泵</v>
          </cell>
          <cell r="J2690">
            <v>12</v>
          </cell>
          <cell r="K2690" t="str">
            <v>2002-01-02</v>
          </cell>
          <cell r="L2690">
            <v>39700</v>
          </cell>
          <cell r="M2690">
            <v>19257.56</v>
          </cell>
          <cell r="N2690">
            <v>20442.44</v>
          </cell>
        </row>
        <row r="2691">
          <cell r="C2691" t="str">
            <v>43221013B050004</v>
          </cell>
          <cell r="D2691" t="str">
            <v>离心水泵</v>
          </cell>
          <cell r="E2691" t="str">
            <v>125D-25*5</v>
          </cell>
        </row>
        <row r="2691">
          <cell r="G2691" t="str">
            <v>个</v>
          </cell>
          <cell r="H2691">
            <v>1</v>
          </cell>
          <cell r="I2691" t="str">
            <v>多级离心泵</v>
          </cell>
          <cell r="J2691">
            <v>12</v>
          </cell>
          <cell r="K2691" t="str">
            <v>2002-01-02</v>
          </cell>
          <cell r="L2691">
            <v>16500</v>
          </cell>
          <cell r="M2691">
            <v>8003.28</v>
          </cell>
          <cell r="N2691">
            <v>8496.72</v>
          </cell>
        </row>
        <row r="2692">
          <cell r="C2692" t="str">
            <v>43221013B050005</v>
          </cell>
          <cell r="D2692" t="str">
            <v>离心水泵</v>
          </cell>
          <cell r="E2692" t="str">
            <v>125D-25*5</v>
          </cell>
        </row>
        <row r="2692">
          <cell r="G2692" t="str">
            <v>个</v>
          </cell>
          <cell r="H2692">
            <v>1</v>
          </cell>
          <cell r="I2692" t="str">
            <v>多级离心泵</v>
          </cell>
          <cell r="J2692">
            <v>12</v>
          </cell>
          <cell r="K2692" t="str">
            <v>2002-01-02</v>
          </cell>
          <cell r="L2692">
            <v>16500</v>
          </cell>
          <cell r="M2692">
            <v>8003.28</v>
          </cell>
          <cell r="N2692">
            <v>8496.72</v>
          </cell>
        </row>
        <row r="2693">
          <cell r="C2693" t="str">
            <v>43221013B090001</v>
          </cell>
          <cell r="D2693" t="str">
            <v>多级水泵</v>
          </cell>
          <cell r="E2693">
            <v>2</v>
          </cell>
        </row>
        <row r="2693">
          <cell r="G2693" t="str">
            <v>个</v>
          </cell>
          <cell r="H2693">
            <v>1</v>
          </cell>
          <cell r="I2693" t="str">
            <v>多级离心泵</v>
          </cell>
          <cell r="J2693">
            <v>13</v>
          </cell>
          <cell r="K2693" t="str">
            <v>1996-10-24</v>
          </cell>
          <cell r="L2693">
            <v>1900</v>
          </cell>
          <cell r="M2693">
            <v>1900</v>
          </cell>
          <cell r="N2693">
            <v>0</v>
          </cell>
        </row>
        <row r="2694">
          <cell r="C2694" t="str">
            <v>43221013B420003</v>
          </cell>
          <cell r="D2694" t="str">
            <v>高心式清水泵</v>
          </cell>
          <cell r="E2694" t="str">
            <v>IS65-40-250</v>
          </cell>
        </row>
        <row r="2694">
          <cell r="G2694" t="str">
            <v>个</v>
          </cell>
          <cell r="H2694">
            <v>1</v>
          </cell>
          <cell r="I2694" t="str">
            <v>多级离心泵</v>
          </cell>
          <cell r="J2694">
            <v>12</v>
          </cell>
          <cell r="K2694" t="str">
            <v>2002-01-02</v>
          </cell>
          <cell r="L2694">
            <v>18000</v>
          </cell>
          <cell r="M2694">
            <v>8731.36</v>
          </cell>
          <cell r="N2694">
            <v>9268.64</v>
          </cell>
        </row>
        <row r="2695">
          <cell r="C2695" t="str">
            <v>43221013B420001</v>
          </cell>
          <cell r="D2695" t="str">
            <v>离心式清水泵</v>
          </cell>
          <cell r="E2695" t="str">
            <v>IS65-40-250</v>
          </cell>
        </row>
        <row r="2695">
          <cell r="G2695" t="str">
            <v>个</v>
          </cell>
          <cell r="H2695">
            <v>1</v>
          </cell>
          <cell r="I2695" t="str">
            <v>多级离心泵</v>
          </cell>
          <cell r="J2695">
            <v>12</v>
          </cell>
          <cell r="K2695" t="str">
            <v>1993-10-25</v>
          </cell>
          <cell r="L2695">
            <v>2000</v>
          </cell>
          <cell r="M2695">
            <v>1940</v>
          </cell>
          <cell r="N2695">
            <v>60</v>
          </cell>
        </row>
        <row r="2696">
          <cell r="C2696" t="str">
            <v>43221013B420002</v>
          </cell>
          <cell r="D2696" t="str">
            <v>离心式清水泵</v>
          </cell>
          <cell r="E2696" t="str">
            <v>IS65-40-250</v>
          </cell>
        </row>
        <row r="2696">
          <cell r="G2696" t="str">
            <v>个</v>
          </cell>
          <cell r="H2696">
            <v>1</v>
          </cell>
          <cell r="I2696" t="str">
            <v>多级离心泵</v>
          </cell>
          <cell r="J2696">
            <v>12</v>
          </cell>
          <cell r="K2696" t="str">
            <v>1993-12-01</v>
          </cell>
          <cell r="L2696">
            <v>6000</v>
          </cell>
          <cell r="M2696">
            <v>5820</v>
          </cell>
          <cell r="N2696">
            <v>180</v>
          </cell>
        </row>
        <row r="2697">
          <cell r="C2697" t="str">
            <v>43221011B260002</v>
          </cell>
          <cell r="D2697" t="str">
            <v>水泵</v>
          </cell>
          <cell r="E2697" t="str">
            <v>IS65-40-200</v>
          </cell>
        </row>
        <row r="2697">
          <cell r="G2697" t="str">
            <v>个</v>
          </cell>
          <cell r="H2697">
            <v>1</v>
          </cell>
          <cell r="I2697" t="str">
            <v>多级离心泵</v>
          </cell>
          <cell r="J2697">
            <v>12</v>
          </cell>
          <cell r="K2697" t="str">
            <v>2002-12-20</v>
          </cell>
          <cell r="L2697">
            <v>4200</v>
          </cell>
          <cell r="M2697">
            <v>1711.24</v>
          </cell>
          <cell r="N2697">
            <v>2488.76</v>
          </cell>
        </row>
        <row r="2698">
          <cell r="C2698" t="str">
            <v>43221014B020001</v>
          </cell>
          <cell r="D2698" t="str">
            <v>供水泵</v>
          </cell>
          <cell r="E2698" t="str">
            <v>YSD50-100-200</v>
          </cell>
        </row>
        <row r="2698">
          <cell r="G2698" t="str">
            <v>个</v>
          </cell>
          <cell r="H2698">
            <v>1</v>
          </cell>
          <cell r="I2698" t="str">
            <v>中、低压锅炉给水泵</v>
          </cell>
          <cell r="J2698">
            <v>12</v>
          </cell>
          <cell r="K2698" t="str">
            <v>2002-01-01</v>
          </cell>
          <cell r="L2698">
            <v>14300</v>
          </cell>
          <cell r="M2698">
            <v>6938.56</v>
          </cell>
          <cell r="N2698">
            <v>7361.44</v>
          </cell>
        </row>
        <row r="2699">
          <cell r="C2699" t="str">
            <v>43221014B020002</v>
          </cell>
          <cell r="D2699" t="str">
            <v>供水泵</v>
          </cell>
          <cell r="E2699" t="str">
            <v>YSD50-100-200</v>
          </cell>
        </row>
        <row r="2699">
          <cell r="G2699" t="str">
            <v>个</v>
          </cell>
          <cell r="H2699">
            <v>1</v>
          </cell>
          <cell r="I2699" t="str">
            <v>中、低压锅炉给水泵</v>
          </cell>
          <cell r="J2699">
            <v>12</v>
          </cell>
          <cell r="K2699" t="str">
            <v>2002-01-01</v>
          </cell>
          <cell r="L2699">
            <v>14300</v>
          </cell>
          <cell r="M2699">
            <v>6938.56</v>
          </cell>
          <cell r="N2699">
            <v>7361.44</v>
          </cell>
        </row>
        <row r="2700">
          <cell r="C2700" t="str">
            <v>43221014B010002</v>
          </cell>
          <cell r="D2700" t="str">
            <v>锅炉给水泵</v>
          </cell>
          <cell r="E2700" t="str">
            <v>1(1/2)GC-5*5</v>
          </cell>
        </row>
        <row r="2700">
          <cell r="G2700" t="str">
            <v>个</v>
          </cell>
          <cell r="H2700">
            <v>1</v>
          </cell>
          <cell r="I2700" t="str">
            <v>中、低压锅炉给水泵</v>
          </cell>
          <cell r="J2700">
            <v>12</v>
          </cell>
          <cell r="K2700" t="str">
            <v>2002-01-02</v>
          </cell>
          <cell r="L2700">
            <v>4600</v>
          </cell>
          <cell r="M2700">
            <v>2231.49</v>
          </cell>
          <cell r="N2700">
            <v>2368.51</v>
          </cell>
        </row>
        <row r="2701">
          <cell r="C2701" t="str">
            <v>43221014B010001</v>
          </cell>
          <cell r="D2701" t="str">
            <v>锅炉给水泵</v>
          </cell>
          <cell r="E2701" t="str">
            <v>1(1/2)GC-5*5</v>
          </cell>
        </row>
        <row r="2701">
          <cell r="G2701" t="str">
            <v>个</v>
          </cell>
          <cell r="H2701">
            <v>1</v>
          </cell>
          <cell r="I2701" t="str">
            <v>中、低压锅炉给水泵</v>
          </cell>
          <cell r="J2701">
            <v>12</v>
          </cell>
          <cell r="K2701" t="str">
            <v>2002-01-03</v>
          </cell>
          <cell r="L2701">
            <v>4600</v>
          </cell>
          <cell r="M2701">
            <v>2230.88</v>
          </cell>
          <cell r="N2701">
            <v>2369.12</v>
          </cell>
        </row>
        <row r="2702">
          <cell r="C2702" t="str">
            <v>43221351B280003</v>
          </cell>
          <cell r="D2702" t="str">
            <v>防爆沙潜水泵</v>
          </cell>
          <cell r="E2702" t="str">
            <v>KGQ-30</v>
          </cell>
        </row>
        <row r="2702">
          <cell r="G2702" t="str">
            <v>个</v>
          </cell>
          <cell r="H2702">
            <v>1</v>
          </cell>
          <cell r="I2702" t="str">
            <v>潜水泵</v>
          </cell>
          <cell r="J2702">
            <v>12</v>
          </cell>
          <cell r="K2702" t="str">
            <v>1997-04-25</v>
          </cell>
          <cell r="L2702">
            <v>24900</v>
          </cell>
          <cell r="M2702">
            <v>20716.28</v>
          </cell>
          <cell r="N2702">
            <v>4183.72</v>
          </cell>
        </row>
        <row r="2703">
          <cell r="C2703" t="str">
            <v>43221351B280004</v>
          </cell>
          <cell r="D2703" t="str">
            <v>防爆排沙潜水泵</v>
          </cell>
          <cell r="E2703" t="str">
            <v>KGQ-30</v>
          </cell>
        </row>
        <row r="2703">
          <cell r="G2703" t="str">
            <v>个</v>
          </cell>
          <cell r="H2703">
            <v>1</v>
          </cell>
          <cell r="I2703" t="str">
            <v>潜水泵</v>
          </cell>
          <cell r="J2703">
            <v>12</v>
          </cell>
          <cell r="K2703" t="str">
            <v>1999-10-04</v>
          </cell>
          <cell r="L2703">
            <v>26000</v>
          </cell>
          <cell r="M2703">
            <v>16252.07</v>
          </cell>
          <cell r="N2703">
            <v>9747.93</v>
          </cell>
        </row>
        <row r="2704">
          <cell r="C2704" t="str">
            <v>43221351B280001</v>
          </cell>
          <cell r="D2704" t="str">
            <v>防爆沙潜水泵</v>
          </cell>
          <cell r="E2704" t="str">
            <v>KGQ-30</v>
          </cell>
        </row>
        <row r="2704">
          <cell r="G2704" t="str">
            <v>个</v>
          </cell>
          <cell r="H2704">
            <v>1</v>
          </cell>
          <cell r="I2704" t="str">
            <v>潜水泵</v>
          </cell>
          <cell r="J2704">
            <v>12</v>
          </cell>
          <cell r="K2704" t="str">
            <v>1999-10-04</v>
          </cell>
          <cell r="L2704">
            <v>24900</v>
          </cell>
          <cell r="M2704">
            <v>15564.11</v>
          </cell>
          <cell r="N2704">
            <v>9335.89</v>
          </cell>
        </row>
        <row r="2705">
          <cell r="C2705" t="str">
            <v>43221351B280002</v>
          </cell>
          <cell r="D2705" t="str">
            <v>防爆沙潜水泵</v>
          </cell>
          <cell r="E2705" t="str">
            <v>KGQ-30</v>
          </cell>
        </row>
        <row r="2705">
          <cell r="G2705" t="str">
            <v>个</v>
          </cell>
          <cell r="H2705">
            <v>1</v>
          </cell>
          <cell r="I2705" t="str">
            <v>潜水泵</v>
          </cell>
          <cell r="J2705">
            <v>12</v>
          </cell>
          <cell r="K2705" t="str">
            <v>1999-10-04</v>
          </cell>
          <cell r="L2705">
            <v>24900</v>
          </cell>
          <cell r="M2705">
            <v>15564.11</v>
          </cell>
          <cell r="N2705">
            <v>9335.89</v>
          </cell>
        </row>
        <row r="2706">
          <cell r="C2706" t="str">
            <v>43221351B270001</v>
          </cell>
          <cell r="D2706" t="str">
            <v>防爆沙潜水泵</v>
          </cell>
          <cell r="E2706" t="str">
            <v>KGQ200-50</v>
          </cell>
        </row>
        <row r="2706">
          <cell r="G2706" t="str">
            <v>个</v>
          </cell>
          <cell r="H2706">
            <v>1</v>
          </cell>
          <cell r="I2706" t="str">
            <v>潜水泵</v>
          </cell>
          <cell r="J2706">
            <v>12</v>
          </cell>
          <cell r="K2706" t="str">
            <v>1996-12-26</v>
          </cell>
          <cell r="L2706">
            <v>59700</v>
          </cell>
          <cell r="M2706">
            <v>51563.22</v>
          </cell>
          <cell r="N2706">
            <v>8136.78</v>
          </cell>
        </row>
        <row r="2707">
          <cell r="C2707" t="str">
            <v>43221351B250002</v>
          </cell>
          <cell r="D2707" t="str">
            <v>防爆排沙潜水泵</v>
          </cell>
          <cell r="E2707" t="str">
            <v>KGQ150-80</v>
          </cell>
        </row>
        <row r="2707">
          <cell r="G2707" t="str">
            <v>个</v>
          </cell>
          <cell r="H2707">
            <v>1</v>
          </cell>
          <cell r="I2707" t="str">
            <v>潜水泵</v>
          </cell>
          <cell r="J2707">
            <v>12</v>
          </cell>
          <cell r="K2707" t="str">
            <v>1997-11-19</v>
          </cell>
          <cell r="L2707">
            <v>59700</v>
          </cell>
          <cell r="M2707">
            <v>46542.75</v>
          </cell>
          <cell r="N2707">
            <v>13157.25</v>
          </cell>
        </row>
        <row r="2708">
          <cell r="C2708" t="str">
            <v>43221351B350002</v>
          </cell>
          <cell r="D2708" t="str">
            <v>潜水泵</v>
          </cell>
          <cell r="E2708" t="str">
            <v>QSB20*75-7.5</v>
          </cell>
        </row>
        <row r="2708">
          <cell r="G2708" t="str">
            <v>个</v>
          </cell>
          <cell r="H2708">
            <v>1</v>
          </cell>
          <cell r="I2708" t="str">
            <v>潜水泵</v>
          </cell>
          <cell r="J2708">
            <v>12</v>
          </cell>
          <cell r="K2708" t="str">
            <v>2002-01-02</v>
          </cell>
          <cell r="L2708">
            <v>6700</v>
          </cell>
          <cell r="M2708">
            <v>3250.14</v>
          </cell>
          <cell r="N2708">
            <v>3449.86</v>
          </cell>
        </row>
        <row r="2709">
          <cell r="C2709" t="str">
            <v>43221351B220002</v>
          </cell>
          <cell r="D2709" t="str">
            <v>防爆排沙潜水泵</v>
          </cell>
          <cell r="E2709" t="str">
            <v>KGQ12-50</v>
          </cell>
        </row>
        <row r="2709">
          <cell r="G2709" t="str">
            <v>个</v>
          </cell>
          <cell r="H2709">
            <v>1</v>
          </cell>
          <cell r="I2709" t="str">
            <v>潜水泵</v>
          </cell>
          <cell r="J2709">
            <v>12</v>
          </cell>
          <cell r="K2709" t="str">
            <v>2002-01-02</v>
          </cell>
          <cell r="L2709">
            <v>7400</v>
          </cell>
          <cell r="M2709">
            <v>3403.6</v>
          </cell>
          <cell r="N2709">
            <v>3996.4</v>
          </cell>
        </row>
        <row r="2710">
          <cell r="C2710" t="str">
            <v>43221351B110001</v>
          </cell>
          <cell r="D2710" t="str">
            <v>潜水泵</v>
          </cell>
          <cell r="E2710" t="str">
            <v>300QK200/5</v>
          </cell>
        </row>
        <row r="2710">
          <cell r="G2710" t="str">
            <v>个</v>
          </cell>
          <cell r="H2710">
            <v>1</v>
          </cell>
          <cell r="I2710" t="str">
            <v>潜水泵</v>
          </cell>
          <cell r="J2710">
            <v>12</v>
          </cell>
          <cell r="K2710" t="str">
            <v>2002-01-02</v>
          </cell>
          <cell r="L2710">
            <v>19100</v>
          </cell>
          <cell r="M2710">
            <v>9265.13</v>
          </cell>
          <cell r="N2710">
            <v>9834.87</v>
          </cell>
        </row>
        <row r="2711">
          <cell r="C2711" t="str">
            <v>43221351B110002</v>
          </cell>
          <cell r="D2711" t="str">
            <v>潜水泵</v>
          </cell>
          <cell r="E2711" t="str">
            <v>300QK200/5</v>
          </cell>
        </row>
        <row r="2711">
          <cell r="G2711" t="str">
            <v>个</v>
          </cell>
          <cell r="H2711">
            <v>1</v>
          </cell>
          <cell r="I2711" t="str">
            <v>潜水泵</v>
          </cell>
          <cell r="J2711">
            <v>12</v>
          </cell>
          <cell r="K2711" t="str">
            <v>2002-01-02</v>
          </cell>
          <cell r="L2711">
            <v>19100</v>
          </cell>
          <cell r="M2711">
            <v>9265.13</v>
          </cell>
          <cell r="N2711">
            <v>9834.87</v>
          </cell>
        </row>
        <row r="2712">
          <cell r="C2712" t="str">
            <v>43221351B070002</v>
          </cell>
          <cell r="D2712" t="str">
            <v>潜水泵</v>
          </cell>
          <cell r="E2712" t="str">
            <v>250QJ100-108</v>
          </cell>
        </row>
        <row r="2712">
          <cell r="G2712" t="str">
            <v>个</v>
          </cell>
          <cell r="H2712">
            <v>1</v>
          </cell>
          <cell r="I2712" t="str">
            <v>潜水泵</v>
          </cell>
          <cell r="J2712">
            <v>12</v>
          </cell>
          <cell r="K2712" t="str">
            <v>2002-01-02</v>
          </cell>
          <cell r="L2712">
            <v>19900</v>
          </cell>
          <cell r="M2712">
            <v>9653.12</v>
          </cell>
          <cell r="N2712">
            <v>10246.88</v>
          </cell>
        </row>
        <row r="2713">
          <cell r="C2713" t="str">
            <v>43221351B070001</v>
          </cell>
          <cell r="D2713" t="str">
            <v>潜水泵</v>
          </cell>
          <cell r="E2713" t="str">
            <v>250QJ100-108</v>
          </cell>
        </row>
        <row r="2713">
          <cell r="G2713" t="str">
            <v>个</v>
          </cell>
          <cell r="H2713">
            <v>1</v>
          </cell>
          <cell r="I2713" t="str">
            <v>潜水泵</v>
          </cell>
          <cell r="J2713">
            <v>12</v>
          </cell>
          <cell r="K2713" t="str">
            <v>2002-01-02</v>
          </cell>
          <cell r="L2713">
            <v>19900</v>
          </cell>
          <cell r="M2713">
            <v>9653.12</v>
          </cell>
          <cell r="N2713">
            <v>10246.88</v>
          </cell>
        </row>
        <row r="2714">
          <cell r="C2714" t="str">
            <v>43221351B210001</v>
          </cell>
          <cell r="D2714" t="str">
            <v>防爆排沙潜水泵</v>
          </cell>
          <cell r="E2714" t="str">
            <v>KGQ100-50</v>
          </cell>
        </row>
        <row r="2714">
          <cell r="G2714" t="str">
            <v>个</v>
          </cell>
          <cell r="H2714">
            <v>1</v>
          </cell>
          <cell r="I2714" t="str">
            <v>潜水泵</v>
          </cell>
          <cell r="J2714">
            <v>12</v>
          </cell>
          <cell r="K2714" t="str">
            <v>2002-01-02</v>
          </cell>
          <cell r="L2714">
            <v>52000</v>
          </cell>
          <cell r="M2714">
            <v>23919.92</v>
          </cell>
          <cell r="N2714">
            <v>28080.08</v>
          </cell>
        </row>
        <row r="2715">
          <cell r="C2715" t="str">
            <v>43221351B080001</v>
          </cell>
          <cell r="D2715" t="str">
            <v>潜水泵</v>
          </cell>
          <cell r="E2715" t="str">
            <v>250QJ50-100/5</v>
          </cell>
        </row>
        <row r="2715">
          <cell r="G2715" t="str">
            <v>个</v>
          </cell>
          <cell r="H2715">
            <v>1</v>
          </cell>
          <cell r="I2715" t="str">
            <v>潜水泵</v>
          </cell>
          <cell r="J2715">
            <v>12</v>
          </cell>
          <cell r="K2715" t="str">
            <v>2002-01-02</v>
          </cell>
          <cell r="L2715">
            <v>8800</v>
          </cell>
          <cell r="M2715">
            <v>4268.79</v>
          </cell>
          <cell r="N2715">
            <v>4531.21</v>
          </cell>
        </row>
        <row r="2716">
          <cell r="C2716" t="str">
            <v>43221351B420001</v>
          </cell>
          <cell r="D2716" t="str">
            <v>防爆排沙潜水泵</v>
          </cell>
          <cell r="E2716" t="str">
            <v>无铭牌</v>
          </cell>
        </row>
        <row r="2716">
          <cell r="G2716" t="str">
            <v>个</v>
          </cell>
          <cell r="H2716">
            <v>1</v>
          </cell>
          <cell r="I2716" t="str">
            <v>潜水泵</v>
          </cell>
          <cell r="J2716">
            <v>12</v>
          </cell>
          <cell r="K2716" t="str">
            <v>2002-01-02</v>
          </cell>
          <cell r="L2716">
            <v>3600</v>
          </cell>
          <cell r="M2716">
            <v>1656.2</v>
          </cell>
          <cell r="N2716">
            <v>1943.8</v>
          </cell>
        </row>
        <row r="2717">
          <cell r="C2717" t="str">
            <v>43221351B430001</v>
          </cell>
          <cell r="D2717" t="str">
            <v>离心式潜水泵</v>
          </cell>
        </row>
        <row r="2717">
          <cell r="G2717" t="str">
            <v>个</v>
          </cell>
          <cell r="H2717">
            <v>1</v>
          </cell>
          <cell r="I2717" t="str">
            <v>潜水泵</v>
          </cell>
          <cell r="J2717">
            <v>12</v>
          </cell>
          <cell r="K2717" t="str">
            <v>2002-01-02</v>
          </cell>
          <cell r="L2717">
            <v>17600</v>
          </cell>
          <cell r="M2717">
            <v>8537.16</v>
          </cell>
          <cell r="N2717">
            <v>9062.84</v>
          </cell>
        </row>
        <row r="2718">
          <cell r="C2718" t="str">
            <v>43221351B330006</v>
          </cell>
          <cell r="D2718" t="str">
            <v>潜水泵</v>
          </cell>
          <cell r="E2718" t="str">
            <v>250QK80-80/4</v>
          </cell>
        </row>
        <row r="2718">
          <cell r="G2718" t="str">
            <v>个</v>
          </cell>
          <cell r="H2718">
            <v>1</v>
          </cell>
          <cell r="I2718" t="str">
            <v>潜水泵</v>
          </cell>
          <cell r="J2718">
            <v>12</v>
          </cell>
          <cell r="K2718" t="str">
            <v>2002-01-03</v>
          </cell>
          <cell r="L2718">
            <v>17600</v>
          </cell>
          <cell r="M2718">
            <v>8534.6</v>
          </cell>
          <cell r="N2718">
            <v>9065.4</v>
          </cell>
        </row>
        <row r="2719">
          <cell r="C2719" t="str">
            <v>43221351B100001</v>
          </cell>
          <cell r="D2719" t="str">
            <v>潜水泵</v>
          </cell>
          <cell r="E2719" t="str">
            <v>250QK80-80/4</v>
          </cell>
        </row>
        <row r="2719">
          <cell r="G2719" t="str">
            <v>个</v>
          </cell>
          <cell r="H2719">
            <v>1</v>
          </cell>
          <cell r="I2719" t="str">
            <v>潜水泵</v>
          </cell>
          <cell r="J2719">
            <v>12</v>
          </cell>
          <cell r="K2719" t="str">
            <v>2002-01-03</v>
          </cell>
          <cell r="L2719">
            <v>17600</v>
          </cell>
          <cell r="M2719">
            <v>8534.6</v>
          </cell>
          <cell r="N2719">
            <v>9065.4</v>
          </cell>
        </row>
        <row r="2720">
          <cell r="C2720" t="str">
            <v>43221200B160011</v>
          </cell>
          <cell r="D2720" t="str">
            <v>潜水泵</v>
          </cell>
          <cell r="E2720" t="str">
            <v>WQ25?0-4</v>
          </cell>
        </row>
        <row r="2720">
          <cell r="G2720" t="str">
            <v>个</v>
          </cell>
          <cell r="H2720">
            <v>1</v>
          </cell>
          <cell r="I2720" t="str">
            <v>潜水泵</v>
          </cell>
          <cell r="J2720">
            <v>12</v>
          </cell>
          <cell r="K2720" t="str">
            <v>2002-12-20</v>
          </cell>
          <cell r="L2720">
            <v>24500</v>
          </cell>
          <cell r="M2720">
            <v>9980.18</v>
          </cell>
          <cell r="N2720">
            <v>14519.82</v>
          </cell>
        </row>
        <row r="2721">
          <cell r="C2721" t="str">
            <v>43221351B510001</v>
          </cell>
          <cell r="D2721" t="str">
            <v>潜水泵</v>
          </cell>
          <cell r="E2721" t="str">
            <v>50WQ15-40</v>
          </cell>
        </row>
        <row r="2721">
          <cell r="G2721" t="str">
            <v>个</v>
          </cell>
          <cell r="H2721">
            <v>1</v>
          </cell>
          <cell r="I2721" t="str">
            <v>潜水泵</v>
          </cell>
          <cell r="J2721">
            <v>12</v>
          </cell>
          <cell r="K2721" t="str">
            <v>2002-12-20</v>
          </cell>
          <cell r="L2721">
            <v>3200</v>
          </cell>
          <cell r="M2721">
            <v>1303.64</v>
          </cell>
          <cell r="N2721">
            <v>1896.36</v>
          </cell>
        </row>
        <row r="2722">
          <cell r="C2722" t="str">
            <v>43221351B100003</v>
          </cell>
          <cell r="D2722" t="str">
            <v>水泵</v>
          </cell>
          <cell r="E2722" t="str">
            <v>150QW70-40-18.5</v>
          </cell>
        </row>
        <row r="2722">
          <cell r="G2722" t="str">
            <v>个</v>
          </cell>
          <cell r="H2722">
            <v>1</v>
          </cell>
          <cell r="I2722" t="str">
            <v>潜水泵</v>
          </cell>
          <cell r="J2722">
            <v>12</v>
          </cell>
          <cell r="K2722" t="str">
            <v>2002-12-20</v>
          </cell>
          <cell r="L2722">
            <v>42100</v>
          </cell>
          <cell r="M2722">
            <v>18514.78</v>
          </cell>
          <cell r="N2722">
            <v>23585.22</v>
          </cell>
        </row>
        <row r="2723">
          <cell r="C2723" t="str">
            <v>43221351B230001</v>
          </cell>
          <cell r="D2723" t="str">
            <v>潜水泵</v>
          </cell>
          <cell r="E2723" t="str">
            <v>300GK320</v>
          </cell>
        </row>
        <row r="2723">
          <cell r="G2723" t="str">
            <v>个</v>
          </cell>
          <cell r="H2723">
            <v>1</v>
          </cell>
          <cell r="I2723" t="str">
            <v>潜水泵</v>
          </cell>
          <cell r="J2723">
            <v>12</v>
          </cell>
          <cell r="K2723" t="str">
            <v>2002-12-31</v>
          </cell>
          <cell r="L2723">
            <v>49200</v>
          </cell>
          <cell r="M2723">
            <v>19963.26</v>
          </cell>
          <cell r="N2723">
            <v>29236.74</v>
          </cell>
        </row>
        <row r="2724">
          <cell r="C2724" t="str">
            <v>43221200B460001</v>
          </cell>
          <cell r="D2724" t="str">
            <v>排沙泵</v>
          </cell>
        </row>
        <row r="2724">
          <cell r="G2724" t="str">
            <v>个</v>
          </cell>
          <cell r="H2724">
            <v>1</v>
          </cell>
          <cell r="I2724" t="str">
            <v>污水泵</v>
          </cell>
          <cell r="J2724">
            <v>12</v>
          </cell>
          <cell r="K2724" t="str">
            <v>2002-01-01</v>
          </cell>
          <cell r="L2724">
            <v>4500</v>
          </cell>
          <cell r="M2724">
            <v>2183.4</v>
          </cell>
          <cell r="N2724">
            <v>2316.6</v>
          </cell>
        </row>
        <row r="2725">
          <cell r="C2725" t="str">
            <v>43221200B280041</v>
          </cell>
          <cell r="D2725" t="str">
            <v>排沙泵</v>
          </cell>
          <cell r="E2725" t="str">
            <v>KGQ12-50</v>
          </cell>
        </row>
        <row r="2725">
          <cell r="G2725" t="str">
            <v>个</v>
          </cell>
          <cell r="H2725">
            <v>1</v>
          </cell>
          <cell r="I2725" t="str">
            <v>污水泵</v>
          </cell>
          <cell r="J2725">
            <v>12</v>
          </cell>
          <cell r="K2725" t="str">
            <v>2002-01-01</v>
          </cell>
          <cell r="L2725">
            <v>4500</v>
          </cell>
          <cell r="M2725">
            <v>2183.4</v>
          </cell>
          <cell r="N2725">
            <v>2316.6</v>
          </cell>
        </row>
        <row r="2726">
          <cell r="C2726" t="str">
            <v>43221200B280042</v>
          </cell>
          <cell r="D2726" t="str">
            <v>水泵</v>
          </cell>
          <cell r="E2726" t="str">
            <v>KGQ50-80</v>
          </cell>
        </row>
        <row r="2726">
          <cell r="G2726" t="str">
            <v>个</v>
          </cell>
          <cell r="H2726">
            <v>1</v>
          </cell>
          <cell r="I2726" t="str">
            <v>污水泵</v>
          </cell>
          <cell r="J2726">
            <v>12</v>
          </cell>
          <cell r="K2726" t="str">
            <v>2000-11-23</v>
          </cell>
          <cell r="L2726">
            <v>24600</v>
          </cell>
          <cell r="M2726">
            <v>14211.88</v>
          </cell>
          <cell r="N2726">
            <v>10388.12</v>
          </cell>
        </row>
        <row r="2727">
          <cell r="C2727" t="str">
            <v>43221200B300001</v>
          </cell>
          <cell r="D2727" t="str">
            <v>水泵</v>
          </cell>
          <cell r="E2727" t="str">
            <v>KGQ-50</v>
          </cell>
        </row>
        <row r="2727">
          <cell r="G2727" t="str">
            <v>个</v>
          </cell>
          <cell r="H2727">
            <v>1</v>
          </cell>
          <cell r="I2727" t="str">
            <v>污水泵</v>
          </cell>
          <cell r="J2727">
            <v>12</v>
          </cell>
          <cell r="K2727" t="str">
            <v>1999-12-31</v>
          </cell>
          <cell r="L2727">
            <v>32400</v>
          </cell>
          <cell r="M2727">
            <v>21117.4</v>
          </cell>
          <cell r="N2727">
            <v>11282.6</v>
          </cell>
        </row>
        <row r="2728">
          <cell r="C2728" t="str">
            <v>43221200B150001</v>
          </cell>
          <cell r="D2728" t="str">
            <v>潜水排污泵</v>
          </cell>
          <cell r="E2728" t="str">
            <v>IS55-2CB</v>
          </cell>
        </row>
        <row r="2728">
          <cell r="G2728" t="str">
            <v>个</v>
          </cell>
          <cell r="H2728">
            <v>1</v>
          </cell>
          <cell r="I2728" t="str">
            <v>污水泵</v>
          </cell>
          <cell r="J2728">
            <v>12</v>
          </cell>
          <cell r="K2728" t="str">
            <v>2002-01-02</v>
          </cell>
          <cell r="L2728">
            <v>7600</v>
          </cell>
          <cell r="M2728">
            <v>2377.82</v>
          </cell>
          <cell r="N2728">
            <v>5222.18</v>
          </cell>
        </row>
        <row r="2729">
          <cell r="C2729" t="str">
            <v>43221200B290001</v>
          </cell>
          <cell r="D2729" t="str">
            <v>排沙泵</v>
          </cell>
          <cell r="E2729" t="str">
            <v>KGQ-30-50X2-45KW</v>
          </cell>
        </row>
        <row r="2729">
          <cell r="G2729" t="str">
            <v>个</v>
          </cell>
          <cell r="H2729">
            <v>1</v>
          </cell>
          <cell r="I2729" t="str">
            <v>污水泵</v>
          </cell>
          <cell r="J2729">
            <v>12</v>
          </cell>
          <cell r="K2729" t="str">
            <v>2002-01-02</v>
          </cell>
          <cell r="L2729">
            <v>53500</v>
          </cell>
          <cell r="M2729">
            <v>25951.17</v>
          </cell>
          <cell r="N2729">
            <v>27548.83</v>
          </cell>
        </row>
        <row r="2730">
          <cell r="C2730" t="str">
            <v>43221200B340004</v>
          </cell>
          <cell r="D2730" t="str">
            <v>排沙泵</v>
          </cell>
          <cell r="E2730" t="str">
            <v>KGQ5-35/4</v>
          </cell>
        </row>
        <row r="2730">
          <cell r="G2730" t="str">
            <v>个</v>
          </cell>
          <cell r="H2730">
            <v>1</v>
          </cell>
          <cell r="I2730" t="str">
            <v>污水泵</v>
          </cell>
          <cell r="J2730">
            <v>12</v>
          </cell>
          <cell r="K2730" t="str">
            <v>2002-01-02</v>
          </cell>
          <cell r="L2730">
            <v>5200</v>
          </cell>
          <cell r="M2730">
            <v>2522.22</v>
          </cell>
          <cell r="N2730">
            <v>2677.78</v>
          </cell>
        </row>
        <row r="2731">
          <cell r="C2731" t="str">
            <v>43221200B340005</v>
          </cell>
          <cell r="D2731" t="str">
            <v>排沙泵</v>
          </cell>
          <cell r="E2731" t="str">
            <v>KGQ5-35/4</v>
          </cell>
        </row>
        <row r="2731">
          <cell r="G2731" t="str">
            <v>个</v>
          </cell>
          <cell r="H2731">
            <v>1</v>
          </cell>
          <cell r="I2731" t="str">
            <v>污水泵</v>
          </cell>
          <cell r="J2731">
            <v>12</v>
          </cell>
          <cell r="K2731" t="str">
            <v>2002-01-02</v>
          </cell>
          <cell r="L2731">
            <v>5200</v>
          </cell>
          <cell r="M2731">
            <v>2522.22</v>
          </cell>
          <cell r="N2731">
            <v>2677.78</v>
          </cell>
        </row>
        <row r="2732">
          <cell r="C2732" t="str">
            <v>43221200B020001</v>
          </cell>
          <cell r="D2732" t="str">
            <v>水泵</v>
          </cell>
          <cell r="E2732" t="str">
            <v>250QT50-100/5</v>
          </cell>
        </row>
        <row r="2732">
          <cell r="G2732" t="str">
            <v>个</v>
          </cell>
          <cell r="H2732">
            <v>1</v>
          </cell>
          <cell r="I2732" t="str">
            <v>污水泵</v>
          </cell>
          <cell r="J2732">
            <v>12</v>
          </cell>
          <cell r="K2732" t="str">
            <v>2002-01-02</v>
          </cell>
          <cell r="L2732">
            <v>8900</v>
          </cell>
          <cell r="M2732">
            <v>4316.88</v>
          </cell>
          <cell r="N2732">
            <v>4583.12</v>
          </cell>
        </row>
        <row r="2733">
          <cell r="C2733" t="str">
            <v>43221200B280028</v>
          </cell>
          <cell r="D2733" t="str">
            <v>排沙潜水泵</v>
          </cell>
          <cell r="E2733" t="str">
            <v>KGQ12-50</v>
          </cell>
        </row>
        <row r="2733">
          <cell r="G2733" t="str">
            <v>个</v>
          </cell>
          <cell r="H2733">
            <v>1</v>
          </cell>
          <cell r="I2733" t="str">
            <v>污水泵</v>
          </cell>
          <cell r="J2733">
            <v>12</v>
          </cell>
          <cell r="K2733" t="str">
            <v>2002-01-02</v>
          </cell>
          <cell r="L2733">
            <v>6200</v>
          </cell>
          <cell r="M2733">
            <v>3007.64</v>
          </cell>
          <cell r="N2733">
            <v>3192.36</v>
          </cell>
        </row>
        <row r="2734">
          <cell r="C2734" t="str">
            <v>43221200B280030</v>
          </cell>
          <cell r="D2734" t="str">
            <v>排沙潜水泵</v>
          </cell>
          <cell r="E2734" t="str">
            <v>KGQ12-50</v>
          </cell>
        </row>
        <row r="2734">
          <cell r="G2734" t="str">
            <v>个</v>
          </cell>
          <cell r="H2734">
            <v>1</v>
          </cell>
          <cell r="I2734" t="str">
            <v>污水泵</v>
          </cell>
          <cell r="J2734">
            <v>12</v>
          </cell>
          <cell r="K2734" t="str">
            <v>2002-01-02</v>
          </cell>
          <cell r="L2734">
            <v>6200</v>
          </cell>
          <cell r="M2734">
            <v>3007.64</v>
          </cell>
          <cell r="N2734">
            <v>3192.36</v>
          </cell>
        </row>
        <row r="2735">
          <cell r="C2735" t="str">
            <v>43221200B280031</v>
          </cell>
          <cell r="D2735" t="str">
            <v>排沙潜水泵</v>
          </cell>
          <cell r="E2735" t="str">
            <v>KGQ12-50</v>
          </cell>
        </row>
        <row r="2735">
          <cell r="G2735" t="str">
            <v>个</v>
          </cell>
          <cell r="H2735">
            <v>1</v>
          </cell>
          <cell r="I2735" t="str">
            <v>污水泵</v>
          </cell>
          <cell r="J2735">
            <v>12</v>
          </cell>
          <cell r="K2735" t="str">
            <v>2002-01-02</v>
          </cell>
          <cell r="L2735">
            <v>6200</v>
          </cell>
          <cell r="M2735">
            <v>3007.64</v>
          </cell>
          <cell r="N2735">
            <v>3192.36</v>
          </cell>
        </row>
        <row r="2736">
          <cell r="C2736" t="str">
            <v>43221200B280032</v>
          </cell>
          <cell r="D2736" t="str">
            <v>排沙潜水泵</v>
          </cell>
          <cell r="E2736" t="str">
            <v>KGQ12-50</v>
          </cell>
        </row>
        <row r="2736">
          <cell r="G2736" t="str">
            <v>个</v>
          </cell>
          <cell r="H2736">
            <v>1</v>
          </cell>
          <cell r="I2736" t="str">
            <v>污水泵</v>
          </cell>
          <cell r="J2736">
            <v>12</v>
          </cell>
          <cell r="K2736" t="str">
            <v>2002-01-02</v>
          </cell>
          <cell r="L2736">
            <v>6200</v>
          </cell>
          <cell r="M2736">
            <v>3007.64</v>
          </cell>
          <cell r="N2736">
            <v>3192.36</v>
          </cell>
        </row>
        <row r="2737">
          <cell r="C2737" t="str">
            <v>43221200B280007</v>
          </cell>
          <cell r="D2737" t="str">
            <v>排沙潜水泵</v>
          </cell>
          <cell r="E2737" t="str">
            <v>KGQ12-50</v>
          </cell>
        </row>
        <row r="2737">
          <cell r="G2737" t="str">
            <v>个</v>
          </cell>
          <cell r="H2737">
            <v>1</v>
          </cell>
          <cell r="I2737" t="str">
            <v>污水泵</v>
          </cell>
          <cell r="J2737">
            <v>12</v>
          </cell>
          <cell r="K2737" t="str">
            <v>2002-01-02</v>
          </cell>
          <cell r="L2737">
            <v>6200</v>
          </cell>
          <cell r="M2737">
            <v>3007.64</v>
          </cell>
          <cell r="N2737">
            <v>3192.36</v>
          </cell>
        </row>
        <row r="2738">
          <cell r="C2738" t="str">
            <v>43221200B280008</v>
          </cell>
          <cell r="D2738" t="str">
            <v>排沙潜水泵</v>
          </cell>
          <cell r="E2738" t="str">
            <v>KGQ12-50</v>
          </cell>
        </row>
        <row r="2738">
          <cell r="G2738" t="str">
            <v>个</v>
          </cell>
          <cell r="H2738">
            <v>1</v>
          </cell>
          <cell r="I2738" t="str">
            <v>污水泵</v>
          </cell>
          <cell r="J2738">
            <v>12</v>
          </cell>
          <cell r="K2738" t="str">
            <v>2002-01-02</v>
          </cell>
          <cell r="L2738">
            <v>6200</v>
          </cell>
          <cell r="M2738">
            <v>3007.64</v>
          </cell>
          <cell r="N2738">
            <v>3192.36</v>
          </cell>
        </row>
        <row r="2739">
          <cell r="C2739" t="str">
            <v>43221200B280025</v>
          </cell>
          <cell r="D2739" t="str">
            <v>排沙潜水泵</v>
          </cell>
          <cell r="E2739" t="str">
            <v>KGQ12-50</v>
          </cell>
        </row>
        <row r="2739">
          <cell r="G2739" t="str">
            <v>个</v>
          </cell>
          <cell r="H2739">
            <v>1</v>
          </cell>
          <cell r="I2739" t="str">
            <v>污水泵</v>
          </cell>
          <cell r="J2739">
            <v>12</v>
          </cell>
          <cell r="K2739" t="str">
            <v>2002-01-02</v>
          </cell>
          <cell r="L2739">
            <v>6200</v>
          </cell>
          <cell r="M2739">
            <v>3007.64</v>
          </cell>
          <cell r="N2739">
            <v>3192.36</v>
          </cell>
        </row>
        <row r="2740">
          <cell r="C2740" t="str">
            <v>43221200B280026</v>
          </cell>
          <cell r="D2740" t="str">
            <v>排沙潜水泵</v>
          </cell>
          <cell r="E2740" t="str">
            <v>KGQ12-50</v>
          </cell>
        </row>
        <row r="2740">
          <cell r="G2740" t="str">
            <v>个</v>
          </cell>
          <cell r="H2740">
            <v>1</v>
          </cell>
          <cell r="I2740" t="str">
            <v>污水泵</v>
          </cell>
          <cell r="J2740">
            <v>12</v>
          </cell>
          <cell r="K2740" t="str">
            <v>2002-01-02</v>
          </cell>
          <cell r="L2740">
            <v>6200</v>
          </cell>
          <cell r="M2740">
            <v>3007.64</v>
          </cell>
          <cell r="N2740">
            <v>3192.36</v>
          </cell>
        </row>
        <row r="2741">
          <cell r="C2741" t="str">
            <v>43221200B280027</v>
          </cell>
          <cell r="D2741" t="str">
            <v>排沙潜水泵</v>
          </cell>
          <cell r="E2741" t="str">
            <v>KGQ12-50</v>
          </cell>
        </row>
        <row r="2741">
          <cell r="G2741" t="str">
            <v>个</v>
          </cell>
          <cell r="H2741">
            <v>1</v>
          </cell>
          <cell r="I2741" t="str">
            <v>污水泵</v>
          </cell>
          <cell r="J2741">
            <v>12</v>
          </cell>
          <cell r="K2741" t="str">
            <v>2002-01-02</v>
          </cell>
          <cell r="L2741">
            <v>6200</v>
          </cell>
          <cell r="M2741">
            <v>3007.64</v>
          </cell>
          <cell r="N2741">
            <v>3192.36</v>
          </cell>
        </row>
        <row r="2742">
          <cell r="C2742" t="str">
            <v>43221200B200004</v>
          </cell>
          <cell r="D2742" t="str">
            <v>水泵</v>
          </cell>
          <cell r="E2742" t="str">
            <v>IS150-125-315</v>
          </cell>
        </row>
        <row r="2742">
          <cell r="G2742" t="str">
            <v>个</v>
          </cell>
          <cell r="H2742">
            <v>1</v>
          </cell>
          <cell r="I2742" t="str">
            <v>污水泵</v>
          </cell>
          <cell r="J2742">
            <v>12</v>
          </cell>
          <cell r="K2742" t="str">
            <v>2002-01-02</v>
          </cell>
          <cell r="L2742">
            <v>11900</v>
          </cell>
          <cell r="M2742">
            <v>5772.4</v>
          </cell>
          <cell r="N2742">
            <v>6127.6</v>
          </cell>
        </row>
        <row r="2743">
          <cell r="C2743" t="str">
            <v>43221200B200001</v>
          </cell>
          <cell r="D2743" t="str">
            <v>水泵</v>
          </cell>
          <cell r="E2743" t="str">
            <v>IS150-125-315</v>
          </cell>
        </row>
        <row r="2743">
          <cell r="G2743" t="str">
            <v>个</v>
          </cell>
          <cell r="H2743">
            <v>1</v>
          </cell>
          <cell r="I2743" t="str">
            <v>污水泵</v>
          </cell>
          <cell r="J2743">
            <v>12</v>
          </cell>
          <cell r="K2743" t="str">
            <v>2002-01-02</v>
          </cell>
          <cell r="L2743">
            <v>11900</v>
          </cell>
          <cell r="M2743">
            <v>5772.4</v>
          </cell>
          <cell r="N2743">
            <v>6127.6</v>
          </cell>
        </row>
        <row r="2744">
          <cell r="C2744" t="str">
            <v>43221200B200002</v>
          </cell>
          <cell r="D2744" t="str">
            <v>水泵</v>
          </cell>
          <cell r="E2744" t="str">
            <v>IS150-125-315</v>
          </cell>
        </row>
        <row r="2744">
          <cell r="G2744" t="str">
            <v>个</v>
          </cell>
          <cell r="H2744">
            <v>1</v>
          </cell>
          <cell r="I2744" t="str">
            <v>污水泵</v>
          </cell>
          <cell r="J2744">
            <v>12</v>
          </cell>
          <cell r="K2744" t="str">
            <v>2002-01-02</v>
          </cell>
          <cell r="L2744">
            <v>11900</v>
          </cell>
          <cell r="M2744">
            <v>5772.4</v>
          </cell>
          <cell r="N2744">
            <v>6127.6</v>
          </cell>
        </row>
        <row r="2745">
          <cell r="C2745" t="str">
            <v>43221200B200003</v>
          </cell>
          <cell r="D2745" t="str">
            <v>水泵</v>
          </cell>
          <cell r="E2745" t="str">
            <v>IS150-125-315</v>
          </cell>
        </row>
        <row r="2745">
          <cell r="G2745" t="str">
            <v>个</v>
          </cell>
          <cell r="H2745">
            <v>1</v>
          </cell>
          <cell r="I2745" t="str">
            <v>污水泵</v>
          </cell>
          <cell r="J2745">
            <v>12</v>
          </cell>
          <cell r="K2745" t="str">
            <v>2002-01-02</v>
          </cell>
          <cell r="L2745">
            <v>11900</v>
          </cell>
          <cell r="M2745">
            <v>5772.4</v>
          </cell>
          <cell r="N2745">
            <v>6127.6</v>
          </cell>
        </row>
        <row r="2746">
          <cell r="C2746" t="str">
            <v>43221200B010001</v>
          </cell>
          <cell r="D2746" t="str">
            <v>水泵</v>
          </cell>
          <cell r="E2746" t="str">
            <v>18.5KW</v>
          </cell>
        </row>
        <row r="2746">
          <cell r="G2746" t="str">
            <v>个</v>
          </cell>
          <cell r="H2746">
            <v>1</v>
          </cell>
          <cell r="I2746" t="str">
            <v>污水泵</v>
          </cell>
          <cell r="J2746">
            <v>12</v>
          </cell>
          <cell r="K2746" t="str">
            <v>2002-01-03</v>
          </cell>
          <cell r="L2746">
            <v>3000</v>
          </cell>
          <cell r="M2746">
            <v>1454.75</v>
          </cell>
          <cell r="N2746">
            <v>1545.25</v>
          </cell>
        </row>
        <row r="2747">
          <cell r="C2747" t="str">
            <v>43221351B230002</v>
          </cell>
          <cell r="D2747" t="str">
            <v>矿用隔爆污水泵</v>
          </cell>
          <cell r="E2747" t="str">
            <v>11KW/660V</v>
          </cell>
        </row>
        <row r="2747">
          <cell r="G2747" t="str">
            <v>个</v>
          </cell>
          <cell r="H2747">
            <v>1</v>
          </cell>
          <cell r="I2747" t="str">
            <v>污水泵</v>
          </cell>
          <cell r="J2747">
            <v>15</v>
          </cell>
          <cell r="K2747" t="str">
            <v>2002-12-31</v>
          </cell>
          <cell r="L2747">
            <v>15600</v>
          </cell>
          <cell r="M2747">
            <v>5019.96</v>
          </cell>
          <cell r="N2747">
            <v>10580.04</v>
          </cell>
        </row>
        <row r="2748">
          <cell r="C2748" t="str">
            <v>43221200B060008</v>
          </cell>
          <cell r="D2748" t="str">
            <v>排沙泵</v>
          </cell>
          <cell r="E2748" t="str">
            <v>KGQ50-50-37KW</v>
          </cell>
        </row>
        <row r="2748">
          <cell r="G2748" t="str">
            <v>个</v>
          </cell>
          <cell r="H2748">
            <v>1</v>
          </cell>
          <cell r="I2748" t="str">
            <v>污水泵</v>
          </cell>
          <cell r="J2748">
            <v>12</v>
          </cell>
          <cell r="K2748" t="str">
            <v>2003-10-30</v>
          </cell>
          <cell r="L2748">
            <v>43700</v>
          </cell>
          <cell r="M2748">
            <v>14738.43</v>
          </cell>
          <cell r="N2748">
            <v>28961.57</v>
          </cell>
        </row>
        <row r="2749">
          <cell r="C2749" t="str">
            <v>43221200B060009</v>
          </cell>
          <cell r="D2749" t="str">
            <v>排沙泵</v>
          </cell>
          <cell r="E2749" t="str">
            <v>KGQ50-50-37KW</v>
          </cell>
        </row>
        <row r="2749">
          <cell r="G2749" t="str">
            <v>个</v>
          </cell>
          <cell r="H2749">
            <v>1</v>
          </cell>
          <cell r="I2749" t="str">
            <v>污水泵</v>
          </cell>
          <cell r="J2749">
            <v>12</v>
          </cell>
          <cell r="K2749" t="str">
            <v>2003-10-30</v>
          </cell>
          <cell r="L2749">
            <v>43700</v>
          </cell>
          <cell r="M2749">
            <v>14738.43</v>
          </cell>
          <cell r="N2749">
            <v>28961.57</v>
          </cell>
        </row>
        <row r="2750">
          <cell r="C2750" t="str">
            <v>43221200B060010</v>
          </cell>
          <cell r="D2750" t="str">
            <v>排沙泵</v>
          </cell>
          <cell r="E2750" t="str">
            <v>KGQ50-50-37KW</v>
          </cell>
        </row>
        <row r="2750">
          <cell r="G2750" t="str">
            <v>个</v>
          </cell>
          <cell r="H2750">
            <v>1</v>
          </cell>
          <cell r="I2750" t="str">
            <v>污水泵</v>
          </cell>
          <cell r="J2750">
            <v>12</v>
          </cell>
          <cell r="K2750" t="str">
            <v>2003-10-30</v>
          </cell>
          <cell r="L2750">
            <v>43700</v>
          </cell>
          <cell r="M2750">
            <v>14738.43</v>
          </cell>
          <cell r="N2750">
            <v>28961.57</v>
          </cell>
        </row>
        <row r="2751">
          <cell r="C2751" t="str">
            <v>43221402B020002</v>
          </cell>
          <cell r="D2751" t="str">
            <v>冲洗水泵</v>
          </cell>
          <cell r="E2751" t="str">
            <v>KDB65-125C</v>
          </cell>
        </row>
        <row r="2751">
          <cell r="G2751" t="str">
            <v>个</v>
          </cell>
          <cell r="H2751">
            <v>1</v>
          </cell>
          <cell r="I2751" t="str">
            <v>自吸泵</v>
          </cell>
          <cell r="J2751">
            <v>12</v>
          </cell>
          <cell r="K2751" t="str">
            <v>2002-01-02</v>
          </cell>
          <cell r="L2751">
            <v>4500</v>
          </cell>
          <cell r="M2751">
            <v>2182.72</v>
          </cell>
          <cell r="N2751">
            <v>2317.28</v>
          </cell>
        </row>
        <row r="2752">
          <cell r="C2752" t="str">
            <v>43221402B020001</v>
          </cell>
          <cell r="D2752" t="str">
            <v>冲洗水泵</v>
          </cell>
        </row>
        <row r="2752">
          <cell r="G2752" t="str">
            <v>个</v>
          </cell>
          <cell r="H2752">
            <v>1</v>
          </cell>
          <cell r="I2752" t="str">
            <v>自吸泵</v>
          </cell>
          <cell r="J2752">
            <v>12</v>
          </cell>
          <cell r="K2752" t="str">
            <v>2002-01-02</v>
          </cell>
          <cell r="L2752">
            <v>5300</v>
          </cell>
          <cell r="M2752">
            <v>2571.04</v>
          </cell>
          <cell r="N2752">
            <v>2728.96</v>
          </cell>
        </row>
        <row r="2753">
          <cell r="C2753" t="str">
            <v>43225013B010001</v>
          </cell>
          <cell r="D2753" t="str">
            <v>汽动给水泵</v>
          </cell>
          <cell r="E2753" t="str">
            <v>ZQS-1.5/1.7</v>
          </cell>
        </row>
        <row r="2753">
          <cell r="G2753" t="str">
            <v>个</v>
          </cell>
          <cell r="H2753">
            <v>1</v>
          </cell>
          <cell r="I2753" t="str">
            <v>一般柱塞泵</v>
          </cell>
          <cell r="J2753">
            <v>12</v>
          </cell>
          <cell r="K2753" t="str">
            <v>2002-01-02</v>
          </cell>
          <cell r="L2753">
            <v>13500</v>
          </cell>
          <cell r="M2753">
            <v>6548.64</v>
          </cell>
          <cell r="N2753">
            <v>6951.36</v>
          </cell>
        </row>
        <row r="2754">
          <cell r="C2754" t="str">
            <v>43225015A020008</v>
          </cell>
          <cell r="D2754" t="str">
            <v>乳化液泵</v>
          </cell>
          <cell r="E2754" t="str">
            <v>S250</v>
          </cell>
        </row>
        <row r="2754">
          <cell r="G2754" t="str">
            <v>个</v>
          </cell>
          <cell r="H2754">
            <v>1</v>
          </cell>
          <cell r="I2754" t="str">
            <v>乳化液泵</v>
          </cell>
          <cell r="J2754">
            <v>10</v>
          </cell>
          <cell r="K2754" t="str">
            <v>2002-01-02</v>
          </cell>
          <cell r="L2754">
            <v>1120000</v>
          </cell>
          <cell r="M2754">
            <v>560502.36</v>
          </cell>
          <cell r="N2754">
            <v>559497.64</v>
          </cell>
        </row>
        <row r="2755">
          <cell r="C2755" t="str">
            <v>43225015A020009</v>
          </cell>
          <cell r="D2755" t="str">
            <v>乳化液泵</v>
          </cell>
          <cell r="E2755" t="str">
            <v>S250</v>
          </cell>
        </row>
        <row r="2755">
          <cell r="G2755" t="str">
            <v>个</v>
          </cell>
          <cell r="H2755">
            <v>1</v>
          </cell>
          <cell r="I2755" t="str">
            <v>乳化液泵</v>
          </cell>
          <cell r="J2755">
            <v>10</v>
          </cell>
          <cell r="K2755" t="str">
            <v>2002-01-02</v>
          </cell>
          <cell r="L2755">
            <v>1120000</v>
          </cell>
          <cell r="M2755">
            <v>560502.36</v>
          </cell>
          <cell r="N2755">
            <v>559497.64</v>
          </cell>
        </row>
        <row r="2756">
          <cell r="C2756" t="str">
            <v>43225015A020012</v>
          </cell>
          <cell r="D2756" t="str">
            <v>乳化液泵</v>
          </cell>
          <cell r="E2756" t="str">
            <v>S250</v>
          </cell>
        </row>
        <row r="2756">
          <cell r="G2756" t="str">
            <v>个</v>
          </cell>
          <cell r="H2756">
            <v>1</v>
          </cell>
          <cell r="I2756" t="str">
            <v>乳化液泵</v>
          </cell>
          <cell r="J2756">
            <v>10</v>
          </cell>
          <cell r="K2756" t="str">
            <v>2002-01-02</v>
          </cell>
          <cell r="L2756">
            <v>1120000</v>
          </cell>
          <cell r="M2756">
            <v>560502.36</v>
          </cell>
          <cell r="N2756">
            <v>559497.64</v>
          </cell>
        </row>
        <row r="2757">
          <cell r="C2757" t="str">
            <v>43225016A010002</v>
          </cell>
          <cell r="D2757" t="str">
            <v>喷雾泵</v>
          </cell>
          <cell r="E2757" t="str">
            <v>S200</v>
          </cell>
        </row>
        <row r="2757">
          <cell r="G2757" t="str">
            <v>个</v>
          </cell>
          <cell r="H2757">
            <v>1</v>
          </cell>
          <cell r="I2757" t="str">
            <v>其他往复泵</v>
          </cell>
          <cell r="J2757">
            <v>10</v>
          </cell>
          <cell r="K2757" t="str">
            <v>2002-01-02</v>
          </cell>
          <cell r="L2757">
            <v>1010000</v>
          </cell>
          <cell r="M2757">
            <v>485197.72</v>
          </cell>
          <cell r="N2757">
            <v>524802.28</v>
          </cell>
        </row>
        <row r="2758">
          <cell r="C2758" t="str">
            <v>43225016A010001</v>
          </cell>
          <cell r="D2758" t="str">
            <v>喷雾泵</v>
          </cell>
          <cell r="E2758" t="str">
            <v>S200</v>
          </cell>
        </row>
        <row r="2758">
          <cell r="G2758" t="str">
            <v>个</v>
          </cell>
          <cell r="H2758">
            <v>1</v>
          </cell>
          <cell r="I2758" t="str">
            <v>其他往复泵</v>
          </cell>
          <cell r="J2758">
            <v>10</v>
          </cell>
          <cell r="K2758" t="str">
            <v>2002-01-02</v>
          </cell>
          <cell r="L2758">
            <v>1010000</v>
          </cell>
          <cell r="M2758">
            <v>485197.72</v>
          </cell>
          <cell r="N2758">
            <v>524802.28</v>
          </cell>
        </row>
        <row r="2759">
          <cell r="C2759" t="str">
            <v>42240002A010009</v>
          </cell>
          <cell r="D2759" t="str">
            <v>喷雾泵</v>
          </cell>
          <cell r="E2759" t="str">
            <v>S200</v>
          </cell>
        </row>
        <row r="2759">
          <cell r="G2759" t="str">
            <v>个</v>
          </cell>
          <cell r="H2759">
            <v>1</v>
          </cell>
          <cell r="I2759" t="str">
            <v>其他往复泵</v>
          </cell>
          <cell r="J2759">
            <v>10</v>
          </cell>
          <cell r="K2759" t="str">
            <v>1998-01-01</v>
          </cell>
          <cell r="L2759">
            <v>13900</v>
          </cell>
          <cell r="M2759">
            <v>5283.7</v>
          </cell>
          <cell r="N2759">
            <v>8616.3</v>
          </cell>
        </row>
        <row r="2760">
          <cell r="C2760" t="str">
            <v>43221011B170001</v>
          </cell>
          <cell r="D2760" t="str">
            <v>冲洗水泵</v>
          </cell>
          <cell r="E2760" t="str">
            <v>JHG80-160</v>
          </cell>
        </row>
        <row r="2760">
          <cell r="G2760" t="str">
            <v>个</v>
          </cell>
          <cell r="H2760">
            <v>1</v>
          </cell>
          <cell r="I2760" t="str">
            <v>其他泵</v>
          </cell>
          <cell r="J2760">
            <v>12</v>
          </cell>
          <cell r="K2760" t="str">
            <v>2002-01-01</v>
          </cell>
          <cell r="L2760">
            <v>7200</v>
          </cell>
          <cell r="M2760">
            <v>3493.36</v>
          </cell>
          <cell r="N2760">
            <v>3706.64</v>
          </cell>
        </row>
        <row r="2761">
          <cell r="C2761" t="str">
            <v>43221011B170002</v>
          </cell>
          <cell r="D2761" t="str">
            <v>冲洗水泵</v>
          </cell>
          <cell r="E2761" t="str">
            <v>JHG80-160</v>
          </cell>
        </row>
        <row r="2761">
          <cell r="G2761" t="str">
            <v>个</v>
          </cell>
          <cell r="H2761">
            <v>1</v>
          </cell>
          <cell r="I2761" t="str">
            <v>其他泵</v>
          </cell>
          <cell r="J2761">
            <v>12</v>
          </cell>
          <cell r="K2761" t="str">
            <v>2002-01-01</v>
          </cell>
          <cell r="L2761">
            <v>7200</v>
          </cell>
          <cell r="M2761">
            <v>3493.36</v>
          </cell>
          <cell r="N2761">
            <v>3706.64</v>
          </cell>
        </row>
        <row r="2762">
          <cell r="C2762" t="str">
            <v>43221200B090001</v>
          </cell>
          <cell r="D2762" t="str">
            <v>污水泵</v>
          </cell>
          <cell r="E2762" t="str">
            <v>BQX25-15 2.2KW</v>
          </cell>
        </row>
        <row r="2762">
          <cell r="G2762" t="str">
            <v>个</v>
          </cell>
          <cell r="H2762">
            <v>1</v>
          </cell>
          <cell r="I2762" t="str">
            <v>其他泵</v>
          </cell>
          <cell r="J2762">
            <v>12</v>
          </cell>
          <cell r="K2762" t="str">
            <v>2002-01-01</v>
          </cell>
          <cell r="L2762">
            <v>2600</v>
          </cell>
          <cell r="M2762">
            <v>1261.66</v>
          </cell>
          <cell r="N2762">
            <v>1338.34</v>
          </cell>
        </row>
        <row r="2763">
          <cell r="C2763" t="str">
            <v>43221200B420003</v>
          </cell>
          <cell r="D2763" t="str">
            <v>矿用隔爆型排沙泵</v>
          </cell>
          <cell r="E2763" t="str">
            <v>KQG-30/80/37KW</v>
          </cell>
        </row>
        <row r="2763">
          <cell r="G2763" t="str">
            <v>个</v>
          </cell>
          <cell r="H2763">
            <v>1</v>
          </cell>
          <cell r="I2763" t="str">
            <v>其他泵</v>
          </cell>
          <cell r="J2763">
            <v>10</v>
          </cell>
          <cell r="K2763" t="str">
            <v>2003-10-31</v>
          </cell>
          <cell r="L2763">
            <v>41800</v>
          </cell>
          <cell r="M2763">
            <v>16752.65</v>
          </cell>
          <cell r="N2763">
            <v>25047.35</v>
          </cell>
        </row>
        <row r="2764">
          <cell r="C2764" t="str">
            <v>43221200B420004</v>
          </cell>
          <cell r="D2764" t="str">
            <v>矿用隔爆型排沙泵</v>
          </cell>
          <cell r="E2764" t="str">
            <v>KQG-30/80/37KW</v>
          </cell>
        </row>
        <row r="2764">
          <cell r="G2764" t="str">
            <v>个</v>
          </cell>
          <cell r="H2764">
            <v>1</v>
          </cell>
          <cell r="I2764" t="str">
            <v>其他泵</v>
          </cell>
          <cell r="J2764">
            <v>10</v>
          </cell>
          <cell r="K2764" t="str">
            <v>2003-10-31</v>
          </cell>
          <cell r="L2764">
            <v>41800</v>
          </cell>
          <cell r="M2764">
            <v>16752.65</v>
          </cell>
          <cell r="N2764">
            <v>25047.35</v>
          </cell>
        </row>
        <row r="2765">
          <cell r="C2765" t="str">
            <v>43221200B420005</v>
          </cell>
          <cell r="D2765" t="str">
            <v>矿用隔爆型排沙泵</v>
          </cell>
          <cell r="E2765" t="str">
            <v>KQG-30/80/37KW</v>
          </cell>
        </row>
        <row r="2765">
          <cell r="G2765" t="str">
            <v>个</v>
          </cell>
          <cell r="H2765">
            <v>1</v>
          </cell>
          <cell r="I2765" t="str">
            <v>其他泵</v>
          </cell>
          <cell r="J2765">
            <v>10</v>
          </cell>
          <cell r="K2765" t="str">
            <v>2003-10-31</v>
          </cell>
          <cell r="L2765">
            <v>41800</v>
          </cell>
          <cell r="M2765">
            <v>16752.65</v>
          </cell>
          <cell r="N2765">
            <v>25047.35</v>
          </cell>
        </row>
        <row r="2766">
          <cell r="C2766" t="str">
            <v>43221200B420006</v>
          </cell>
          <cell r="D2766" t="str">
            <v>矿用隔爆型排沙泵</v>
          </cell>
          <cell r="E2766" t="str">
            <v>KQG-30/80/37KW</v>
          </cell>
        </row>
        <row r="2766">
          <cell r="G2766" t="str">
            <v>个</v>
          </cell>
          <cell r="H2766">
            <v>1</v>
          </cell>
          <cell r="I2766" t="str">
            <v>其他泵</v>
          </cell>
          <cell r="J2766">
            <v>10</v>
          </cell>
          <cell r="K2766" t="str">
            <v>2003-10-31</v>
          </cell>
          <cell r="L2766">
            <v>41800</v>
          </cell>
          <cell r="M2766">
            <v>16752.65</v>
          </cell>
          <cell r="N2766">
            <v>25047.35</v>
          </cell>
        </row>
        <row r="2767">
          <cell r="C2767" t="str">
            <v>43221200B420007</v>
          </cell>
          <cell r="D2767" t="str">
            <v>矿用隔爆型排沙泵</v>
          </cell>
          <cell r="E2767" t="str">
            <v>KQG-30/80/37KW</v>
          </cell>
        </row>
        <row r="2767">
          <cell r="G2767" t="str">
            <v>个</v>
          </cell>
          <cell r="H2767">
            <v>1</v>
          </cell>
          <cell r="I2767" t="str">
            <v>其他泵</v>
          </cell>
          <cell r="J2767">
            <v>10</v>
          </cell>
          <cell r="K2767" t="str">
            <v>2003-10-31</v>
          </cell>
          <cell r="L2767">
            <v>41800</v>
          </cell>
          <cell r="M2767">
            <v>16752.65</v>
          </cell>
          <cell r="N2767">
            <v>25047.35</v>
          </cell>
        </row>
        <row r="2768">
          <cell r="C2768" t="str">
            <v>43221200B420008</v>
          </cell>
          <cell r="D2768" t="str">
            <v>矿用隔爆型排沙泵</v>
          </cell>
          <cell r="E2768" t="str">
            <v>KQG-30/80/37KW</v>
          </cell>
        </row>
        <row r="2768">
          <cell r="G2768" t="str">
            <v>个</v>
          </cell>
          <cell r="H2768">
            <v>1</v>
          </cell>
          <cell r="I2768" t="str">
            <v>其他泵</v>
          </cell>
          <cell r="J2768">
            <v>10</v>
          </cell>
          <cell r="K2768" t="str">
            <v>2003-10-31</v>
          </cell>
          <cell r="L2768">
            <v>41800</v>
          </cell>
          <cell r="M2768">
            <v>16752.65</v>
          </cell>
          <cell r="N2768">
            <v>25047.35</v>
          </cell>
        </row>
        <row r="2769">
          <cell r="C2769" t="str">
            <v>43221200B420009</v>
          </cell>
          <cell r="D2769" t="str">
            <v>矿用隔爆型排沙泵</v>
          </cell>
          <cell r="E2769" t="str">
            <v>KQG-30/80/37KW</v>
          </cell>
        </row>
        <row r="2769">
          <cell r="G2769" t="str">
            <v>个</v>
          </cell>
          <cell r="H2769">
            <v>1</v>
          </cell>
          <cell r="I2769" t="str">
            <v>其他泵</v>
          </cell>
          <cell r="J2769">
            <v>10</v>
          </cell>
          <cell r="K2769" t="str">
            <v>2003-10-31</v>
          </cell>
          <cell r="L2769">
            <v>41800</v>
          </cell>
          <cell r="M2769">
            <v>16752.65</v>
          </cell>
          <cell r="N2769">
            <v>25047.35</v>
          </cell>
        </row>
        <row r="2770">
          <cell r="C2770" t="str">
            <v>43221200B420010</v>
          </cell>
          <cell r="D2770" t="str">
            <v>矿用隔爆型排沙泵</v>
          </cell>
          <cell r="E2770" t="str">
            <v>KQG-30/80/37KW</v>
          </cell>
        </row>
        <row r="2770">
          <cell r="G2770" t="str">
            <v>个</v>
          </cell>
          <cell r="H2770">
            <v>1</v>
          </cell>
          <cell r="I2770" t="str">
            <v>其他泵</v>
          </cell>
          <cell r="J2770">
            <v>10</v>
          </cell>
          <cell r="K2770" t="str">
            <v>2003-10-31</v>
          </cell>
          <cell r="L2770">
            <v>41800</v>
          </cell>
          <cell r="M2770">
            <v>16752.65</v>
          </cell>
          <cell r="N2770">
            <v>25047.35</v>
          </cell>
        </row>
        <row r="2771">
          <cell r="C2771" t="str">
            <v>43221200B420011</v>
          </cell>
          <cell r="D2771" t="str">
            <v>矿用隔爆型排沙泵</v>
          </cell>
          <cell r="E2771" t="str">
            <v>KQG-30/80/37KW</v>
          </cell>
        </row>
        <row r="2771">
          <cell r="G2771" t="str">
            <v>个</v>
          </cell>
          <cell r="H2771">
            <v>1</v>
          </cell>
          <cell r="I2771" t="str">
            <v>其他泵</v>
          </cell>
          <cell r="J2771">
            <v>10</v>
          </cell>
          <cell r="K2771" t="str">
            <v>2003-10-31</v>
          </cell>
          <cell r="L2771">
            <v>41800</v>
          </cell>
          <cell r="M2771">
            <v>16752.65</v>
          </cell>
          <cell r="N2771">
            <v>25047.35</v>
          </cell>
        </row>
        <row r="2772">
          <cell r="C2772" t="str">
            <v>43221200B420012</v>
          </cell>
          <cell r="D2772" t="str">
            <v>矿用隔爆型排沙泵</v>
          </cell>
          <cell r="E2772" t="str">
            <v>KQG-30/80/37KW</v>
          </cell>
        </row>
        <row r="2772">
          <cell r="G2772" t="str">
            <v>个</v>
          </cell>
          <cell r="H2772">
            <v>1</v>
          </cell>
          <cell r="I2772" t="str">
            <v>其他泵</v>
          </cell>
          <cell r="J2772">
            <v>10</v>
          </cell>
          <cell r="K2772" t="str">
            <v>2003-10-31</v>
          </cell>
          <cell r="L2772">
            <v>41800</v>
          </cell>
          <cell r="M2772">
            <v>16752.65</v>
          </cell>
          <cell r="N2772">
            <v>25047.35</v>
          </cell>
        </row>
        <row r="2773">
          <cell r="C2773" t="str">
            <v>43221200B420013</v>
          </cell>
          <cell r="D2773" t="str">
            <v>矿用隔爆型排沙泵</v>
          </cell>
          <cell r="E2773" t="str">
            <v>KQG-30/80/37KW</v>
          </cell>
        </row>
        <row r="2773">
          <cell r="G2773" t="str">
            <v>个</v>
          </cell>
          <cell r="H2773">
            <v>1</v>
          </cell>
          <cell r="I2773" t="str">
            <v>其他泵</v>
          </cell>
          <cell r="J2773">
            <v>10</v>
          </cell>
          <cell r="K2773" t="str">
            <v>2003-10-31</v>
          </cell>
          <cell r="L2773">
            <v>41800</v>
          </cell>
          <cell r="M2773">
            <v>16752.65</v>
          </cell>
          <cell r="N2773">
            <v>25047.35</v>
          </cell>
        </row>
        <row r="2774">
          <cell r="C2774" t="str">
            <v>43221200B420014</v>
          </cell>
          <cell r="D2774" t="str">
            <v>矿用隔爆型排沙泵</v>
          </cell>
          <cell r="E2774" t="str">
            <v>KQG-30/80/37KW</v>
          </cell>
        </row>
        <row r="2774">
          <cell r="G2774" t="str">
            <v>个</v>
          </cell>
          <cell r="H2774">
            <v>1</v>
          </cell>
          <cell r="I2774" t="str">
            <v>其他泵</v>
          </cell>
          <cell r="J2774">
            <v>10</v>
          </cell>
          <cell r="K2774" t="str">
            <v>2003-10-31</v>
          </cell>
          <cell r="L2774">
            <v>41800</v>
          </cell>
          <cell r="M2774">
            <v>16752.65</v>
          </cell>
          <cell r="N2774">
            <v>25047.35</v>
          </cell>
        </row>
        <row r="2775">
          <cell r="C2775" t="str">
            <v>43221200B420015</v>
          </cell>
          <cell r="D2775" t="str">
            <v>矿用隔爆型排沙泵</v>
          </cell>
          <cell r="E2775" t="str">
            <v>KQG-30/80/37KW</v>
          </cell>
        </row>
        <row r="2775">
          <cell r="G2775" t="str">
            <v>个</v>
          </cell>
          <cell r="H2775">
            <v>1</v>
          </cell>
          <cell r="I2775" t="str">
            <v>其他泵</v>
          </cell>
          <cell r="J2775">
            <v>10</v>
          </cell>
          <cell r="K2775" t="str">
            <v>2003-10-31</v>
          </cell>
          <cell r="L2775">
            <v>41800</v>
          </cell>
          <cell r="M2775">
            <v>16752.65</v>
          </cell>
          <cell r="N2775">
            <v>25047.35</v>
          </cell>
        </row>
        <row r="2776">
          <cell r="C2776" t="str">
            <v>43221200B420016</v>
          </cell>
          <cell r="D2776" t="str">
            <v>矿用隔爆型排沙泵</v>
          </cell>
          <cell r="E2776" t="str">
            <v>KQG-30/80/37KW</v>
          </cell>
        </row>
        <row r="2776">
          <cell r="G2776" t="str">
            <v>个</v>
          </cell>
          <cell r="H2776">
            <v>1</v>
          </cell>
          <cell r="I2776" t="str">
            <v>其他泵</v>
          </cell>
          <cell r="J2776">
            <v>10</v>
          </cell>
          <cell r="K2776" t="str">
            <v>2003-10-31</v>
          </cell>
          <cell r="L2776">
            <v>41800</v>
          </cell>
          <cell r="M2776">
            <v>16752.65</v>
          </cell>
          <cell r="N2776">
            <v>25047.35</v>
          </cell>
        </row>
        <row r="2777">
          <cell r="C2777" t="str">
            <v>43221200B060001</v>
          </cell>
          <cell r="D2777" t="str">
            <v>排沙泵</v>
          </cell>
          <cell r="E2777" t="str">
            <v>KGQ30-80-37KW</v>
          </cell>
        </row>
        <row r="2777">
          <cell r="G2777" t="str">
            <v>个</v>
          </cell>
          <cell r="H2777">
            <v>1</v>
          </cell>
          <cell r="I2777" t="str">
            <v>其他泵</v>
          </cell>
          <cell r="J2777">
            <v>12</v>
          </cell>
          <cell r="K2777" t="str">
            <v>2003-10-31</v>
          </cell>
          <cell r="L2777">
            <v>32300</v>
          </cell>
          <cell r="M2777">
            <v>10888.56</v>
          </cell>
          <cell r="N2777">
            <v>21411.44</v>
          </cell>
        </row>
        <row r="2778">
          <cell r="C2778" t="str">
            <v>43221200B060002</v>
          </cell>
          <cell r="D2778" t="str">
            <v>排沙泵</v>
          </cell>
          <cell r="E2778" t="str">
            <v>KGQ30-80-37KW</v>
          </cell>
        </row>
        <row r="2778">
          <cell r="G2778" t="str">
            <v>个</v>
          </cell>
          <cell r="H2778">
            <v>1</v>
          </cell>
          <cell r="I2778" t="str">
            <v>其他泵</v>
          </cell>
          <cell r="J2778">
            <v>12</v>
          </cell>
          <cell r="K2778" t="str">
            <v>2003-10-31</v>
          </cell>
          <cell r="L2778">
            <v>32300</v>
          </cell>
          <cell r="M2778">
            <v>10888.56</v>
          </cell>
          <cell r="N2778">
            <v>21411.44</v>
          </cell>
        </row>
        <row r="2779">
          <cell r="C2779" t="str">
            <v>43221200B060013</v>
          </cell>
          <cell r="D2779" t="str">
            <v>排沙泵</v>
          </cell>
          <cell r="E2779" t="str">
            <v>KGQ50-50-37KW</v>
          </cell>
        </row>
        <row r="2779">
          <cell r="G2779" t="str">
            <v>个</v>
          </cell>
          <cell r="H2779">
            <v>1</v>
          </cell>
          <cell r="I2779" t="str">
            <v>其他泵</v>
          </cell>
          <cell r="J2779">
            <v>12</v>
          </cell>
          <cell r="K2779" t="str">
            <v>2003-10-31</v>
          </cell>
          <cell r="L2779">
            <v>43700</v>
          </cell>
          <cell r="M2779">
            <v>14731.85</v>
          </cell>
          <cell r="N2779">
            <v>28968.15</v>
          </cell>
        </row>
        <row r="2780">
          <cell r="C2780" t="str">
            <v>43221200B060014</v>
          </cell>
          <cell r="D2780" t="str">
            <v>排沙泵</v>
          </cell>
          <cell r="E2780" t="str">
            <v>KGQ50-50-37KW</v>
          </cell>
        </row>
        <row r="2780">
          <cell r="G2780" t="str">
            <v>个</v>
          </cell>
          <cell r="H2780">
            <v>1</v>
          </cell>
          <cell r="I2780" t="str">
            <v>其他泵</v>
          </cell>
          <cell r="J2780">
            <v>12</v>
          </cell>
          <cell r="K2780" t="str">
            <v>2003-10-31</v>
          </cell>
          <cell r="L2780">
            <v>43700</v>
          </cell>
          <cell r="M2780">
            <v>14731.85</v>
          </cell>
          <cell r="N2780">
            <v>28968.15</v>
          </cell>
        </row>
        <row r="2781">
          <cell r="C2781" t="str">
            <v>43221200B060015</v>
          </cell>
          <cell r="D2781" t="str">
            <v>排沙泵</v>
          </cell>
          <cell r="E2781" t="str">
            <v>KGQ50-50-37KW</v>
          </cell>
        </row>
        <row r="2781">
          <cell r="G2781" t="str">
            <v>个</v>
          </cell>
          <cell r="H2781">
            <v>1</v>
          </cell>
          <cell r="I2781" t="str">
            <v>其他泵</v>
          </cell>
          <cell r="J2781">
            <v>12</v>
          </cell>
          <cell r="K2781" t="str">
            <v>2003-10-31</v>
          </cell>
          <cell r="L2781">
            <v>43700</v>
          </cell>
          <cell r="M2781">
            <v>14731.85</v>
          </cell>
          <cell r="N2781">
            <v>28968.15</v>
          </cell>
        </row>
        <row r="2782">
          <cell r="C2782" t="str">
            <v>43221200B060011</v>
          </cell>
          <cell r="D2782" t="str">
            <v>排沙泵</v>
          </cell>
          <cell r="E2782" t="str">
            <v>KGQ50-50-37KW</v>
          </cell>
        </row>
        <row r="2782">
          <cell r="G2782" t="str">
            <v>个</v>
          </cell>
          <cell r="H2782">
            <v>1</v>
          </cell>
          <cell r="I2782" t="str">
            <v>其他泵</v>
          </cell>
          <cell r="J2782">
            <v>12</v>
          </cell>
          <cell r="K2782" t="str">
            <v>2003-10-31</v>
          </cell>
          <cell r="L2782">
            <v>43700</v>
          </cell>
          <cell r="M2782">
            <v>14731.85</v>
          </cell>
          <cell r="N2782">
            <v>28968.15</v>
          </cell>
        </row>
        <row r="2783">
          <cell r="C2783" t="str">
            <v>43233401B100001</v>
          </cell>
          <cell r="D2783" t="str">
            <v>气泵</v>
          </cell>
          <cell r="E2783" t="str">
            <v>L10-1</v>
          </cell>
        </row>
        <row r="2783">
          <cell r="G2783" t="str">
            <v>个</v>
          </cell>
          <cell r="H2783">
            <v>1</v>
          </cell>
          <cell r="I2783" t="str">
            <v>一般动力用压缩机</v>
          </cell>
          <cell r="J2783">
            <v>21</v>
          </cell>
          <cell r="K2783" t="str">
            <v>2002-01-02</v>
          </cell>
          <cell r="L2783">
            <v>13400</v>
          </cell>
          <cell r="M2783">
            <v>4484.67</v>
          </cell>
          <cell r="N2783">
            <v>8915.33</v>
          </cell>
        </row>
        <row r="2784">
          <cell r="C2784" t="str">
            <v>49119499B030001</v>
          </cell>
          <cell r="D2784" t="str">
            <v>充氮小车</v>
          </cell>
          <cell r="E2784" t="str">
            <v>CDZ-250</v>
          </cell>
        </row>
        <row r="2784">
          <cell r="G2784" t="str">
            <v>个</v>
          </cell>
          <cell r="H2784">
            <v>1</v>
          </cell>
          <cell r="I2784" t="str">
            <v>空气分离设备</v>
          </cell>
          <cell r="J2784">
            <v>13</v>
          </cell>
          <cell r="K2784" t="str">
            <v>1998-01-01</v>
          </cell>
          <cell r="L2784">
            <v>26000</v>
          </cell>
          <cell r="M2784">
            <v>21032.53</v>
          </cell>
          <cell r="N2784">
            <v>4967.47</v>
          </cell>
        </row>
        <row r="2785">
          <cell r="C2785" t="str">
            <v>44817528B080001</v>
          </cell>
          <cell r="D2785" t="str">
            <v>分汽缸</v>
          </cell>
          <cell r="E2785" t="str">
            <v>φ350;L=1900MM</v>
          </cell>
        </row>
        <row r="2785">
          <cell r="G2785" t="str">
            <v>个</v>
          </cell>
          <cell r="H2785">
            <v>1</v>
          </cell>
          <cell r="I2785" t="str">
            <v>空气分离设备</v>
          </cell>
          <cell r="J2785">
            <v>13</v>
          </cell>
          <cell r="K2785" t="str">
            <v>2002-01-02</v>
          </cell>
          <cell r="L2785">
            <v>19800</v>
          </cell>
          <cell r="M2785">
            <v>9455.23</v>
          </cell>
          <cell r="N2785">
            <v>10344.77</v>
          </cell>
        </row>
        <row r="2786">
          <cell r="C2786" t="str">
            <v>44817528B150001</v>
          </cell>
          <cell r="D2786" t="str">
            <v>分汽缸</v>
          </cell>
          <cell r="E2786" t="str">
            <v>φ350;L=1900MM</v>
          </cell>
        </row>
        <row r="2786">
          <cell r="G2786" t="str">
            <v>个</v>
          </cell>
          <cell r="H2786">
            <v>1</v>
          </cell>
          <cell r="I2786" t="str">
            <v>空气分离设备</v>
          </cell>
          <cell r="J2786">
            <v>13</v>
          </cell>
          <cell r="K2786" t="str">
            <v>2002-01-02</v>
          </cell>
          <cell r="L2786">
            <v>9600</v>
          </cell>
          <cell r="M2786">
            <v>4584.73</v>
          </cell>
          <cell r="N2786">
            <v>5015.27</v>
          </cell>
        </row>
        <row r="2787">
          <cell r="C2787" t="str">
            <v>43931348B040001</v>
          </cell>
          <cell r="D2787" t="str">
            <v>防冻液搅拌机</v>
          </cell>
          <cell r="E2787" t="str">
            <v>Y160L-6</v>
          </cell>
        </row>
        <row r="2787">
          <cell r="G2787" t="str">
            <v>个</v>
          </cell>
          <cell r="H2787">
            <v>1</v>
          </cell>
          <cell r="I2787" t="str">
            <v>液体搅拌机械</v>
          </cell>
          <cell r="J2787">
            <v>12</v>
          </cell>
          <cell r="K2787" t="str">
            <v>2002-01-02</v>
          </cell>
          <cell r="L2787">
            <v>15000</v>
          </cell>
          <cell r="M2787">
            <v>7275.92</v>
          </cell>
          <cell r="N2787">
            <v>7724.08</v>
          </cell>
        </row>
        <row r="2788">
          <cell r="C2788" t="str">
            <v>43931348B050001</v>
          </cell>
          <cell r="D2788" t="str">
            <v>防冻液搅拌筒</v>
          </cell>
          <cell r="E2788" t="str">
            <v>JY-1</v>
          </cell>
        </row>
        <row r="2788">
          <cell r="G2788" t="str">
            <v>个</v>
          </cell>
          <cell r="H2788">
            <v>1</v>
          </cell>
          <cell r="I2788" t="str">
            <v>液体搅拌机械</v>
          </cell>
          <cell r="J2788">
            <v>12</v>
          </cell>
          <cell r="K2788" t="str">
            <v>2002-01-03</v>
          </cell>
          <cell r="L2788">
            <v>15000</v>
          </cell>
          <cell r="M2788">
            <v>7274.16</v>
          </cell>
          <cell r="N2788">
            <v>7725.84</v>
          </cell>
        </row>
        <row r="2789">
          <cell r="C2789" t="str">
            <v>18150100009</v>
          </cell>
          <cell r="D2789" t="str">
            <v>防冻液搅拌筒</v>
          </cell>
          <cell r="E2789" t="str">
            <v>JY-1</v>
          </cell>
        </row>
        <row r="2789">
          <cell r="G2789" t="str">
            <v>个</v>
          </cell>
          <cell r="H2789">
            <v>1</v>
          </cell>
          <cell r="I2789" t="str">
            <v>液体搅拌机械</v>
          </cell>
          <cell r="J2789">
            <v>12</v>
          </cell>
          <cell r="K2789" t="str">
            <v>2003-12-31</v>
          </cell>
          <cell r="L2789">
            <v>15000</v>
          </cell>
          <cell r="M2789">
            <v>4950</v>
          </cell>
          <cell r="N2789">
            <v>10050</v>
          </cell>
        </row>
        <row r="2790">
          <cell r="C2790" t="str">
            <v>19310100007</v>
          </cell>
          <cell r="D2790" t="str">
            <v>减速器</v>
          </cell>
          <cell r="E2790" t="str">
            <v>DTL180/300/450</v>
          </cell>
        </row>
        <row r="2790">
          <cell r="G2790" t="str">
            <v>个</v>
          </cell>
          <cell r="H2790">
            <v>1</v>
          </cell>
          <cell r="I2790" t="str">
            <v>圆柱齿轮减速机</v>
          </cell>
          <cell r="J2790">
            <v>10</v>
          </cell>
          <cell r="K2790" t="str">
            <v>2003-04-30</v>
          </cell>
          <cell r="L2790">
            <v>140700</v>
          </cell>
          <cell r="M2790">
            <v>62088.8</v>
          </cell>
          <cell r="N2790">
            <v>78611.2</v>
          </cell>
        </row>
        <row r="2791">
          <cell r="C2791" t="str">
            <v>19310100008</v>
          </cell>
          <cell r="D2791" t="str">
            <v>减速器</v>
          </cell>
          <cell r="E2791" t="str">
            <v>M3PSF50</v>
          </cell>
        </row>
        <row r="2791">
          <cell r="G2791" t="str">
            <v>个</v>
          </cell>
          <cell r="H2791">
            <v>1</v>
          </cell>
          <cell r="I2791" t="str">
            <v>圆柱齿轮减速机</v>
          </cell>
          <cell r="J2791">
            <v>15</v>
          </cell>
          <cell r="K2791" t="str">
            <v>2003-04-30</v>
          </cell>
          <cell r="L2791">
            <v>248100</v>
          </cell>
          <cell r="M2791">
            <v>75163.76</v>
          </cell>
          <cell r="N2791">
            <v>172936.24</v>
          </cell>
        </row>
        <row r="2792">
          <cell r="C2792" t="str">
            <v>19310100009</v>
          </cell>
          <cell r="D2792" t="str">
            <v>减速机</v>
          </cell>
          <cell r="E2792" t="str">
            <v>ML3 RLSF04</v>
          </cell>
        </row>
        <row r="2792">
          <cell r="G2792" t="str">
            <v>个</v>
          </cell>
          <cell r="H2792">
            <v>1</v>
          </cell>
          <cell r="I2792" t="str">
            <v>圆柱齿轮减速机</v>
          </cell>
          <cell r="J2792">
            <v>10</v>
          </cell>
          <cell r="K2792" t="str">
            <v>2003-04-30</v>
          </cell>
          <cell r="L2792">
            <v>61500</v>
          </cell>
          <cell r="M2792">
            <v>27138.88</v>
          </cell>
          <cell r="N2792">
            <v>34361.12</v>
          </cell>
        </row>
        <row r="2793">
          <cell r="C2793" t="str">
            <v>19310100011</v>
          </cell>
          <cell r="D2793" t="str">
            <v>减速器</v>
          </cell>
          <cell r="E2793" t="str">
            <v>R107DM112/M4</v>
          </cell>
        </row>
        <row r="2793">
          <cell r="G2793" t="str">
            <v>个</v>
          </cell>
          <cell r="H2793">
            <v>1</v>
          </cell>
          <cell r="I2793" t="str">
            <v>圆柱齿轮减速机</v>
          </cell>
          <cell r="J2793">
            <v>10</v>
          </cell>
          <cell r="K2793" t="str">
            <v>2003-04-30</v>
          </cell>
          <cell r="L2793">
            <v>49700</v>
          </cell>
          <cell r="M2793">
            <v>21931.84</v>
          </cell>
          <cell r="N2793">
            <v>27768.16</v>
          </cell>
        </row>
        <row r="2794">
          <cell r="C2794" t="str">
            <v>19310100012</v>
          </cell>
          <cell r="D2794" t="str">
            <v>减速器</v>
          </cell>
          <cell r="E2794" t="str">
            <v>ZSY560</v>
          </cell>
        </row>
        <row r="2794">
          <cell r="G2794" t="str">
            <v>个</v>
          </cell>
          <cell r="H2794">
            <v>1</v>
          </cell>
          <cell r="I2794" t="str">
            <v>圆柱齿轮减速机</v>
          </cell>
          <cell r="J2794">
            <v>10</v>
          </cell>
          <cell r="K2794" t="str">
            <v>2003-04-30</v>
          </cell>
          <cell r="L2794">
            <v>60000</v>
          </cell>
          <cell r="M2794">
            <v>26477.16</v>
          </cell>
          <cell r="N2794">
            <v>33522.84</v>
          </cell>
        </row>
        <row r="2795">
          <cell r="C2795" t="str">
            <v>43212203B050002</v>
          </cell>
          <cell r="D2795" t="str">
            <v>调速型液力偶合器</v>
          </cell>
          <cell r="E2795" t="str">
            <v>YDTOS-500</v>
          </cell>
        </row>
        <row r="2795">
          <cell r="G2795" t="str">
            <v>个</v>
          </cell>
          <cell r="H2795">
            <v>1</v>
          </cell>
          <cell r="I2795" t="str">
            <v>液力调速装置</v>
          </cell>
          <cell r="J2795">
            <v>15</v>
          </cell>
          <cell r="K2795" t="str">
            <v>2000-11-23</v>
          </cell>
          <cell r="L2795">
            <v>115000</v>
          </cell>
          <cell r="M2795">
            <v>61148.23</v>
          </cell>
          <cell r="N2795">
            <v>53851.77</v>
          </cell>
        </row>
        <row r="2796">
          <cell r="C2796" t="str">
            <v>43212203B050003</v>
          </cell>
          <cell r="D2796" t="str">
            <v>调速型液力偶合器</v>
          </cell>
          <cell r="E2796" t="str">
            <v>YDTOS-500</v>
          </cell>
        </row>
        <row r="2796">
          <cell r="G2796" t="str">
            <v>个</v>
          </cell>
          <cell r="H2796">
            <v>1</v>
          </cell>
          <cell r="I2796" t="str">
            <v>液力调速装置</v>
          </cell>
          <cell r="J2796">
            <v>15</v>
          </cell>
          <cell r="K2796" t="str">
            <v>2000-11-23</v>
          </cell>
          <cell r="L2796">
            <v>115000</v>
          </cell>
          <cell r="M2796">
            <v>61148.23</v>
          </cell>
          <cell r="N2796">
            <v>53851.77</v>
          </cell>
        </row>
        <row r="2797">
          <cell r="C2797" t="str">
            <v>43212203B020001</v>
          </cell>
          <cell r="D2797" t="str">
            <v>调度绞车减速箱</v>
          </cell>
          <cell r="E2797" t="str">
            <v>JDM-25</v>
          </cell>
        </row>
        <row r="2797">
          <cell r="G2797" t="str">
            <v>个</v>
          </cell>
          <cell r="H2797">
            <v>1</v>
          </cell>
          <cell r="I2797" t="str">
            <v>液力调速装置</v>
          </cell>
          <cell r="J2797">
            <v>15</v>
          </cell>
          <cell r="K2797" t="str">
            <v>2002-01-02</v>
          </cell>
          <cell r="L2797">
            <v>3600</v>
          </cell>
          <cell r="M2797">
            <v>1566.16</v>
          </cell>
          <cell r="N2797">
            <v>2033.84</v>
          </cell>
        </row>
        <row r="2798">
          <cell r="C2798" t="str">
            <v>44441253B230001</v>
          </cell>
          <cell r="D2798" t="str">
            <v>永磁带式除铁器</v>
          </cell>
          <cell r="E2798" t="str">
            <v>RCYD-10G2FB</v>
          </cell>
        </row>
        <row r="2798">
          <cell r="G2798" t="str">
            <v>个</v>
          </cell>
          <cell r="H2798">
            <v>1</v>
          </cell>
          <cell r="I2798" t="str">
            <v>其他金属表面处理设备</v>
          </cell>
          <cell r="J2798">
            <v>10</v>
          </cell>
          <cell r="K2798" t="str">
            <v>2002-12-31</v>
          </cell>
          <cell r="L2798">
            <v>2600</v>
          </cell>
          <cell r="M2798">
            <v>1120.8</v>
          </cell>
          <cell r="N2798">
            <v>1479.2</v>
          </cell>
        </row>
        <row r="2799">
          <cell r="C2799" t="str">
            <v>44441253B050002</v>
          </cell>
          <cell r="D2799" t="str">
            <v>电磁除铁器</v>
          </cell>
          <cell r="E2799" t="str">
            <v>MC03-130L/1</v>
          </cell>
        </row>
        <row r="2799">
          <cell r="G2799" t="str">
            <v>个</v>
          </cell>
          <cell r="H2799">
            <v>1</v>
          </cell>
          <cell r="I2799" t="str">
            <v>磁力除铁器</v>
          </cell>
          <cell r="J2799">
            <v>12</v>
          </cell>
          <cell r="K2799" t="str">
            <v>2002-01-01</v>
          </cell>
          <cell r="L2799">
            <v>1500</v>
          </cell>
          <cell r="M2799">
            <v>1500</v>
          </cell>
          <cell r="N2799">
            <v>0</v>
          </cell>
        </row>
        <row r="2800">
          <cell r="C2800" t="str">
            <v>44412036A030016</v>
          </cell>
          <cell r="D2800" t="str">
            <v>运煤车</v>
          </cell>
          <cell r="E2800" t="str">
            <v>CH818</v>
          </cell>
        </row>
        <row r="2800">
          <cell r="G2800" t="str">
            <v>个</v>
          </cell>
          <cell r="H2800">
            <v>1</v>
          </cell>
          <cell r="I2800" t="str">
            <v>其他矿用掘进和装载设备</v>
          </cell>
          <cell r="J2800">
            <v>5</v>
          </cell>
          <cell r="K2800" t="str">
            <v>2002-01-02</v>
          </cell>
          <cell r="L2800">
            <v>3666000</v>
          </cell>
          <cell r="M2800">
            <v>3556020</v>
          </cell>
          <cell r="N2800">
            <v>109980</v>
          </cell>
        </row>
        <row r="2801">
          <cell r="C2801" t="str">
            <v>44412036A030017</v>
          </cell>
          <cell r="D2801" t="str">
            <v>运煤车</v>
          </cell>
          <cell r="E2801" t="str">
            <v>CH818</v>
          </cell>
        </row>
        <row r="2801">
          <cell r="G2801" t="str">
            <v>个</v>
          </cell>
          <cell r="H2801">
            <v>1</v>
          </cell>
          <cell r="I2801" t="str">
            <v>其他矿用掘进和装载设备</v>
          </cell>
          <cell r="J2801">
            <v>5</v>
          </cell>
          <cell r="K2801" t="str">
            <v>2002-01-02</v>
          </cell>
          <cell r="L2801">
            <v>3666000</v>
          </cell>
          <cell r="M2801">
            <v>3530167.38</v>
          </cell>
          <cell r="N2801">
            <v>135832.62</v>
          </cell>
        </row>
        <row r="2802">
          <cell r="C2802" t="str">
            <v>44412037A030007</v>
          </cell>
          <cell r="D2802" t="str">
            <v>梭车</v>
          </cell>
          <cell r="E2802" t="str">
            <v>10SC32-48BXVG-4</v>
          </cell>
        </row>
        <row r="2802">
          <cell r="G2802" t="str">
            <v>个</v>
          </cell>
          <cell r="H2802">
            <v>1</v>
          </cell>
          <cell r="I2802" t="str">
            <v>其他矿用掘进和装载设备</v>
          </cell>
          <cell r="J2802">
            <v>5</v>
          </cell>
          <cell r="K2802" t="str">
            <v>2002-01-02</v>
          </cell>
          <cell r="L2802">
            <v>3842400</v>
          </cell>
          <cell r="M2802">
            <v>3719216.8</v>
          </cell>
          <cell r="N2802">
            <v>123183.2</v>
          </cell>
        </row>
        <row r="2803">
          <cell r="C2803" t="str">
            <v>44412037A030005</v>
          </cell>
          <cell r="D2803" t="str">
            <v>梭车</v>
          </cell>
          <cell r="E2803" t="str">
            <v>10SC32-48BXVG-4</v>
          </cell>
        </row>
        <row r="2803">
          <cell r="G2803" t="str">
            <v>个</v>
          </cell>
          <cell r="H2803">
            <v>1</v>
          </cell>
          <cell r="I2803" t="str">
            <v>其他矿用掘进和装载设备</v>
          </cell>
          <cell r="J2803">
            <v>5</v>
          </cell>
          <cell r="K2803" t="str">
            <v>2002-01-02</v>
          </cell>
          <cell r="L2803">
            <v>3842400</v>
          </cell>
          <cell r="M2803">
            <v>3719216.8</v>
          </cell>
          <cell r="N2803">
            <v>123183.2</v>
          </cell>
        </row>
        <row r="2804">
          <cell r="C2804" t="str">
            <v>44412037A030008</v>
          </cell>
          <cell r="D2804" t="str">
            <v>梭车</v>
          </cell>
          <cell r="E2804" t="str">
            <v>10C32-48BXVG-4</v>
          </cell>
        </row>
        <row r="2804">
          <cell r="G2804" t="str">
            <v>个</v>
          </cell>
          <cell r="H2804">
            <v>1</v>
          </cell>
          <cell r="I2804" t="str">
            <v>其他矿用掘进和装载设备</v>
          </cell>
          <cell r="J2804">
            <v>5</v>
          </cell>
          <cell r="K2804" t="str">
            <v>2002-01-02</v>
          </cell>
          <cell r="L2804">
            <v>3842400</v>
          </cell>
          <cell r="M2804">
            <v>3719216.8</v>
          </cell>
          <cell r="N2804">
            <v>123183.2</v>
          </cell>
        </row>
        <row r="2805">
          <cell r="C2805" t="str">
            <v>44412037A030001</v>
          </cell>
          <cell r="D2805" t="str">
            <v>梭车</v>
          </cell>
          <cell r="E2805" t="str">
            <v>10SC32-48B</v>
          </cell>
        </row>
        <row r="2805">
          <cell r="G2805" t="str">
            <v>个</v>
          </cell>
          <cell r="H2805">
            <v>1</v>
          </cell>
          <cell r="I2805" t="str">
            <v>其他矿用掘进和装载设备</v>
          </cell>
          <cell r="J2805">
            <v>5</v>
          </cell>
          <cell r="K2805" t="str">
            <v>2002-01-03</v>
          </cell>
          <cell r="L2805">
            <v>3842400</v>
          </cell>
          <cell r="M2805">
            <v>3719216.8</v>
          </cell>
          <cell r="N2805">
            <v>123183.2</v>
          </cell>
        </row>
        <row r="2806">
          <cell r="C2806" t="str">
            <v>44412037A020002</v>
          </cell>
          <cell r="D2806" t="str">
            <v>梭车</v>
          </cell>
          <cell r="E2806" t="str">
            <v>10SC32-36B</v>
          </cell>
        </row>
        <row r="2806">
          <cell r="G2806" t="str">
            <v>个</v>
          </cell>
          <cell r="H2806">
            <v>1</v>
          </cell>
          <cell r="I2806" t="str">
            <v>其他矿用掘进和装载设备</v>
          </cell>
          <cell r="J2806">
            <v>5</v>
          </cell>
          <cell r="K2806" t="str">
            <v>2002-01-03</v>
          </cell>
          <cell r="L2806">
            <v>43600</v>
          </cell>
          <cell r="M2806">
            <v>42189.97</v>
          </cell>
          <cell r="N2806">
            <v>1410.03</v>
          </cell>
        </row>
        <row r="2807">
          <cell r="C2807" t="str">
            <v>44412037A020003</v>
          </cell>
          <cell r="D2807" t="str">
            <v>梭车</v>
          </cell>
          <cell r="E2807" t="str">
            <v>10SC32-36BXV</v>
          </cell>
        </row>
        <row r="2807">
          <cell r="G2807" t="str">
            <v>个</v>
          </cell>
          <cell r="H2807">
            <v>1</v>
          </cell>
          <cell r="I2807" t="str">
            <v>其他矿用掘进和装载设备</v>
          </cell>
          <cell r="J2807">
            <v>5</v>
          </cell>
          <cell r="K2807" t="str">
            <v>2002-01-03</v>
          </cell>
          <cell r="L2807">
            <v>43600</v>
          </cell>
          <cell r="M2807">
            <v>42292</v>
          </cell>
          <cell r="N2807">
            <v>1308</v>
          </cell>
        </row>
        <row r="2808">
          <cell r="C2808" t="str">
            <v>44412037A020004</v>
          </cell>
          <cell r="D2808" t="str">
            <v>梭车</v>
          </cell>
          <cell r="E2808" t="str">
            <v>10SC32-36BXV</v>
          </cell>
        </row>
        <row r="2808">
          <cell r="G2808" t="str">
            <v>个</v>
          </cell>
          <cell r="H2808">
            <v>1</v>
          </cell>
          <cell r="I2808" t="str">
            <v>其他矿用掘进和装载设备</v>
          </cell>
          <cell r="J2808">
            <v>5</v>
          </cell>
          <cell r="K2808" t="str">
            <v>2002-01-03</v>
          </cell>
          <cell r="L2808">
            <v>43600</v>
          </cell>
          <cell r="M2808">
            <v>42292</v>
          </cell>
          <cell r="N2808">
            <v>1308</v>
          </cell>
        </row>
        <row r="2809">
          <cell r="C2809" t="str">
            <v>44412035A030006</v>
          </cell>
          <cell r="D2809" t="str">
            <v>连续采煤机</v>
          </cell>
          <cell r="E2809" t="str">
            <v>12CM18-10DVG</v>
          </cell>
        </row>
        <row r="2809">
          <cell r="G2809" t="str">
            <v>个</v>
          </cell>
          <cell r="H2809">
            <v>1</v>
          </cell>
          <cell r="I2809" t="str">
            <v>滚筒式采煤机</v>
          </cell>
          <cell r="J2809">
            <v>5</v>
          </cell>
          <cell r="K2809" t="str">
            <v>1996-06-01</v>
          </cell>
          <cell r="L2809">
            <v>13713100</v>
          </cell>
          <cell r="M2809">
            <v>13301707</v>
          </cell>
          <cell r="N2809">
            <v>411393</v>
          </cell>
        </row>
        <row r="2810">
          <cell r="C2810" t="str">
            <v>44412035A030005</v>
          </cell>
          <cell r="D2810" t="str">
            <v>连续采煤机</v>
          </cell>
          <cell r="E2810" t="str">
            <v>12CM15-10D</v>
          </cell>
        </row>
        <row r="2810">
          <cell r="G2810" t="str">
            <v>个</v>
          </cell>
          <cell r="H2810">
            <v>1</v>
          </cell>
          <cell r="I2810" t="str">
            <v>滚筒式采煤机</v>
          </cell>
          <cell r="J2810">
            <v>5</v>
          </cell>
          <cell r="K2810" t="str">
            <v>2002-01-02</v>
          </cell>
          <cell r="L2810">
            <v>12357500</v>
          </cell>
          <cell r="M2810">
            <v>11928303.26</v>
          </cell>
          <cell r="N2810">
            <v>429196.74</v>
          </cell>
        </row>
        <row r="2811">
          <cell r="C2811" t="str">
            <v>44412035A030002</v>
          </cell>
          <cell r="D2811" t="str">
            <v>连续采煤机</v>
          </cell>
          <cell r="E2811" t="str">
            <v>12CM15-10D</v>
          </cell>
        </row>
        <row r="2811">
          <cell r="G2811" t="str">
            <v>个</v>
          </cell>
          <cell r="H2811">
            <v>1</v>
          </cell>
          <cell r="I2811" t="str">
            <v>滚筒式采煤机</v>
          </cell>
          <cell r="J2811">
            <v>5</v>
          </cell>
          <cell r="K2811" t="str">
            <v>2002-01-02</v>
          </cell>
          <cell r="L2811">
            <v>12357500</v>
          </cell>
          <cell r="M2811">
            <v>11928303.26</v>
          </cell>
          <cell r="N2811">
            <v>429196.74</v>
          </cell>
        </row>
        <row r="2812">
          <cell r="C2812" t="str">
            <v>44412035A030008</v>
          </cell>
          <cell r="D2812" t="str">
            <v>连续采煤机</v>
          </cell>
          <cell r="E2812" t="str">
            <v>12CM15-10D</v>
          </cell>
        </row>
        <row r="2812">
          <cell r="G2812" t="str">
            <v>个</v>
          </cell>
          <cell r="H2812">
            <v>1</v>
          </cell>
          <cell r="I2812" t="str">
            <v>滚筒式采煤机</v>
          </cell>
          <cell r="J2812">
            <v>5</v>
          </cell>
          <cell r="K2812" t="str">
            <v>2002-01-03</v>
          </cell>
          <cell r="L2812">
            <v>12357500</v>
          </cell>
          <cell r="M2812">
            <v>11928303.26</v>
          </cell>
          <cell r="N2812">
            <v>429196.74</v>
          </cell>
        </row>
        <row r="2813">
          <cell r="C2813" t="str">
            <v>44412035A030010</v>
          </cell>
          <cell r="D2813" t="str">
            <v>连续采煤机</v>
          </cell>
          <cell r="E2813" t="str">
            <v>12CM15-10D</v>
          </cell>
        </row>
        <row r="2813">
          <cell r="G2813" t="str">
            <v>个</v>
          </cell>
          <cell r="H2813">
            <v>1</v>
          </cell>
          <cell r="I2813" t="str">
            <v>滚筒式采煤机</v>
          </cell>
          <cell r="J2813">
            <v>5</v>
          </cell>
          <cell r="K2813" t="str">
            <v>2002-01-03</v>
          </cell>
          <cell r="L2813">
            <v>12357500</v>
          </cell>
          <cell r="M2813">
            <v>11928303.26</v>
          </cell>
          <cell r="N2813">
            <v>429196.74</v>
          </cell>
        </row>
        <row r="2814">
          <cell r="C2814" t="str">
            <v>42194105A070144</v>
          </cell>
          <cell r="D2814" t="str">
            <v>液压支架</v>
          </cell>
          <cell r="E2814" t="str">
            <v>WS1.7</v>
          </cell>
        </row>
        <row r="2814">
          <cell r="G2814" t="str">
            <v>个</v>
          </cell>
          <cell r="H2814">
            <v>1</v>
          </cell>
          <cell r="I2814" t="str">
            <v>双柱掩护液压支架</v>
          </cell>
          <cell r="J2814">
            <v>8</v>
          </cell>
          <cell r="K2814" t="str">
            <v>2002-01-02</v>
          </cell>
          <cell r="L2814">
            <v>859100</v>
          </cell>
          <cell r="M2814">
            <v>606783.52</v>
          </cell>
          <cell r="N2814">
            <v>252316.48</v>
          </cell>
        </row>
        <row r="2815">
          <cell r="C2815" t="str">
            <v>44411050B090004</v>
          </cell>
          <cell r="D2815" t="str">
            <v>离心水泵</v>
          </cell>
          <cell r="E2815" t="str">
            <v>JD-25</v>
          </cell>
        </row>
        <row r="2815">
          <cell r="G2815" t="str">
            <v>个</v>
          </cell>
          <cell r="H2815">
            <v>1</v>
          </cell>
          <cell r="I2815" t="str">
            <v>调节绞车</v>
          </cell>
          <cell r="J2815">
            <v>15</v>
          </cell>
          <cell r="K2815" t="str">
            <v>2002-01-03</v>
          </cell>
          <cell r="L2815">
            <v>18600</v>
          </cell>
          <cell r="M2815">
            <v>7711.44</v>
          </cell>
          <cell r="N2815">
            <v>10888.56</v>
          </cell>
        </row>
        <row r="2816">
          <cell r="C2816" t="str">
            <v>44411202B010004</v>
          </cell>
          <cell r="D2816" t="str">
            <v>风门启闭绞车</v>
          </cell>
          <cell r="E2816" t="str">
            <v>JFM-1</v>
          </cell>
        </row>
        <row r="2816">
          <cell r="G2816" t="str">
            <v>个</v>
          </cell>
          <cell r="H2816">
            <v>1</v>
          </cell>
          <cell r="I2816" t="str">
            <v>风门绞车</v>
          </cell>
          <cell r="J2816">
            <v>15</v>
          </cell>
          <cell r="K2816" t="str">
            <v>1990-01-02</v>
          </cell>
          <cell r="L2816">
            <v>400</v>
          </cell>
          <cell r="M2816">
            <v>400</v>
          </cell>
          <cell r="N2816">
            <v>0</v>
          </cell>
        </row>
        <row r="2817">
          <cell r="C2817" t="str">
            <v>44411405B040001</v>
          </cell>
          <cell r="D2817" t="str">
            <v>污水泵</v>
          </cell>
          <cell r="E2817" t="str">
            <v>WQX20-50-5.5</v>
          </cell>
        </row>
        <row r="2817">
          <cell r="G2817" t="str">
            <v>个</v>
          </cell>
          <cell r="H2817">
            <v>1</v>
          </cell>
          <cell r="I2817" t="str">
            <v>其他提升设备和绞车</v>
          </cell>
          <cell r="J2817">
            <v>15</v>
          </cell>
          <cell r="K2817" t="str">
            <v>2002-01-03</v>
          </cell>
          <cell r="L2817">
            <v>3700</v>
          </cell>
          <cell r="M2817">
            <v>1533.81</v>
          </cell>
          <cell r="N2817">
            <v>2166.19</v>
          </cell>
        </row>
        <row r="2818">
          <cell r="C2818" t="str">
            <v>44441152B150001</v>
          </cell>
          <cell r="D2818" t="str">
            <v>振动筛</v>
          </cell>
          <cell r="E2818" t="str">
            <v>2ZK2445</v>
          </cell>
        </row>
        <row r="2818">
          <cell r="G2818" t="str">
            <v>个</v>
          </cell>
          <cell r="H2818">
            <v>1</v>
          </cell>
          <cell r="I2818" t="str">
            <v>振动筛</v>
          </cell>
          <cell r="J2818">
            <v>15</v>
          </cell>
          <cell r="K2818" t="str">
            <v>1998-09-01</v>
          </cell>
          <cell r="L2818">
            <v>226000</v>
          </cell>
          <cell r="M2818">
            <v>148580.48</v>
          </cell>
          <cell r="N2818">
            <v>77419.52</v>
          </cell>
        </row>
        <row r="2819">
          <cell r="C2819" t="str">
            <v>44441152B140001</v>
          </cell>
          <cell r="D2819" t="str">
            <v>振动筛</v>
          </cell>
          <cell r="E2819" t="str">
            <v>25*25</v>
          </cell>
        </row>
        <row r="2819">
          <cell r="G2819" t="str">
            <v>个</v>
          </cell>
          <cell r="H2819">
            <v>1</v>
          </cell>
          <cell r="I2819" t="str">
            <v>振动筛</v>
          </cell>
          <cell r="J2819">
            <v>15</v>
          </cell>
          <cell r="K2819" t="str">
            <v>1995-01-02</v>
          </cell>
          <cell r="L2819">
            <v>74900</v>
          </cell>
          <cell r="M2819">
            <v>67009.88</v>
          </cell>
          <cell r="N2819">
            <v>7890.12</v>
          </cell>
        </row>
        <row r="2820">
          <cell r="C2820" t="str">
            <v>44441253B130001</v>
          </cell>
          <cell r="D2820" t="str">
            <v>悬挂电磁除铁器</v>
          </cell>
          <cell r="E2820" t="str">
            <v>RC-VD-14</v>
          </cell>
        </row>
        <row r="2820">
          <cell r="G2820" t="str">
            <v>个</v>
          </cell>
          <cell r="H2820">
            <v>1</v>
          </cell>
          <cell r="I2820" t="str">
            <v>磁选机</v>
          </cell>
          <cell r="J2820">
            <v>15</v>
          </cell>
          <cell r="K2820" t="str">
            <v>2002-01-01</v>
          </cell>
          <cell r="L2820">
            <v>3500</v>
          </cell>
          <cell r="M2820">
            <v>1037.88</v>
          </cell>
          <cell r="N2820">
            <v>2462.12</v>
          </cell>
        </row>
        <row r="2821">
          <cell r="C2821" t="str">
            <v>44441253B200001</v>
          </cell>
          <cell r="D2821" t="str">
            <v>永磁除铁器</v>
          </cell>
          <cell r="E2821" t="str">
            <v>YC12-130145-X</v>
          </cell>
        </row>
        <row r="2821">
          <cell r="G2821" t="str">
            <v>个</v>
          </cell>
          <cell r="H2821">
            <v>1</v>
          </cell>
          <cell r="I2821" t="str">
            <v>磁选机</v>
          </cell>
          <cell r="J2821">
            <v>15</v>
          </cell>
          <cell r="K2821" t="str">
            <v>2002-01-02</v>
          </cell>
          <cell r="L2821">
            <v>4600</v>
          </cell>
          <cell r="M2821">
            <v>1364.16</v>
          </cell>
          <cell r="N2821">
            <v>3235.84</v>
          </cell>
        </row>
        <row r="2822">
          <cell r="C2822" t="str">
            <v>44441253B160001</v>
          </cell>
          <cell r="D2822" t="str">
            <v>永磁除铁器</v>
          </cell>
          <cell r="E2822" t="str">
            <v>RCY-120D</v>
          </cell>
        </row>
        <row r="2822">
          <cell r="G2822" t="str">
            <v>个</v>
          </cell>
          <cell r="H2822">
            <v>1</v>
          </cell>
          <cell r="I2822" t="str">
            <v>磁选机</v>
          </cell>
          <cell r="J2822">
            <v>15</v>
          </cell>
          <cell r="K2822" t="str">
            <v>2002-01-02</v>
          </cell>
          <cell r="L2822">
            <v>2300</v>
          </cell>
          <cell r="M2822">
            <v>682.08</v>
          </cell>
          <cell r="N2822">
            <v>1617.92</v>
          </cell>
        </row>
        <row r="2823">
          <cell r="C2823" t="str">
            <v>44441347B040001</v>
          </cell>
          <cell r="D2823" t="str">
            <v>压滤机</v>
          </cell>
          <cell r="E2823" t="str">
            <v>ZY-18</v>
          </cell>
        </row>
        <row r="2823">
          <cell r="G2823" t="str">
            <v>个</v>
          </cell>
          <cell r="H2823">
            <v>1</v>
          </cell>
          <cell r="I2823" t="str">
            <v>压滤机</v>
          </cell>
          <cell r="J2823">
            <v>15</v>
          </cell>
          <cell r="K2823" t="str">
            <v>1999-01-01</v>
          </cell>
          <cell r="L2823">
            <v>5100</v>
          </cell>
          <cell r="M2823">
            <v>1962.4</v>
          </cell>
          <cell r="N2823">
            <v>3137.6</v>
          </cell>
        </row>
        <row r="2824">
          <cell r="C2824" t="str">
            <v>46211621B810001</v>
          </cell>
          <cell r="D2824" t="str">
            <v>隔爆型高压真空配电装置</v>
          </cell>
          <cell r="E2824" t="str">
            <v>BGP41-10</v>
          </cell>
        </row>
        <row r="2824">
          <cell r="G2824" t="str">
            <v>个</v>
          </cell>
          <cell r="H2824">
            <v>1</v>
          </cell>
          <cell r="I2824" t="str">
            <v>隔离开关</v>
          </cell>
          <cell r="J2824">
            <v>21</v>
          </cell>
          <cell r="K2824" t="str">
            <v>1997-07-24</v>
          </cell>
          <cell r="L2824">
            <v>35000</v>
          </cell>
          <cell r="M2824">
            <v>18456</v>
          </cell>
          <cell r="N2824">
            <v>16544</v>
          </cell>
        </row>
        <row r="2825">
          <cell r="C2825" t="str">
            <v>43221351B350001</v>
          </cell>
          <cell r="D2825" t="str">
            <v>潜水泵</v>
          </cell>
          <cell r="E2825" t="str">
            <v>QSB20*75-7.5</v>
          </cell>
        </row>
        <row r="2825">
          <cell r="G2825" t="str">
            <v>个</v>
          </cell>
          <cell r="H2825">
            <v>1</v>
          </cell>
          <cell r="I2825" t="str">
            <v>隔离开关</v>
          </cell>
          <cell r="J2825">
            <v>21</v>
          </cell>
          <cell r="K2825" t="str">
            <v>2002-01-02</v>
          </cell>
          <cell r="L2825">
            <v>9600</v>
          </cell>
          <cell r="M2825">
            <v>3216.64</v>
          </cell>
          <cell r="N2825">
            <v>6383.36</v>
          </cell>
        </row>
        <row r="2826">
          <cell r="C2826" t="str">
            <v>46214013B370075</v>
          </cell>
          <cell r="D2826" t="str">
            <v>分线箱</v>
          </cell>
          <cell r="E2826" t="str">
            <v>JXF3001</v>
          </cell>
        </row>
        <row r="2826">
          <cell r="G2826" t="str">
            <v>个</v>
          </cell>
          <cell r="H2826">
            <v>1</v>
          </cell>
          <cell r="I2826" t="str">
            <v>隔离开关</v>
          </cell>
          <cell r="J2826">
            <v>10</v>
          </cell>
          <cell r="K2826" t="str">
            <v>2003-04-30</v>
          </cell>
          <cell r="L2826">
            <v>27000</v>
          </cell>
          <cell r="M2826">
            <v>11841.52</v>
          </cell>
          <cell r="N2826">
            <v>15158.48</v>
          </cell>
        </row>
        <row r="2827">
          <cell r="C2827" t="str">
            <v>44421010B040001</v>
          </cell>
          <cell r="D2827" t="str">
            <v>推土机</v>
          </cell>
          <cell r="E2827" t="str">
            <v>T320-2#</v>
          </cell>
        </row>
        <row r="2827">
          <cell r="G2827" t="str">
            <v>个</v>
          </cell>
          <cell r="H2827">
            <v>1</v>
          </cell>
          <cell r="I2827" t="str">
            <v>履带式推土机</v>
          </cell>
          <cell r="J2827">
            <v>11</v>
          </cell>
          <cell r="K2827" t="str">
            <v>2000-12-02</v>
          </cell>
          <cell r="L2827">
            <v>1181100</v>
          </cell>
          <cell r="M2827">
            <v>718475.48</v>
          </cell>
          <cell r="N2827">
            <v>462624.52</v>
          </cell>
        </row>
        <row r="2828">
          <cell r="C2828" t="str">
            <v>44421010B030004</v>
          </cell>
          <cell r="D2828" t="str">
            <v>推土机</v>
          </cell>
          <cell r="E2828" t="str">
            <v>T140-3#</v>
          </cell>
        </row>
        <row r="2828">
          <cell r="G2828" t="str">
            <v>个</v>
          </cell>
          <cell r="H2828">
            <v>1</v>
          </cell>
          <cell r="I2828" t="str">
            <v>履带式推土机</v>
          </cell>
          <cell r="J2828">
            <v>11</v>
          </cell>
          <cell r="K2828" t="str">
            <v>1995-12-30</v>
          </cell>
          <cell r="L2828">
            <v>160100</v>
          </cell>
          <cell r="M2828">
            <v>153696</v>
          </cell>
          <cell r="N2828">
            <v>6404</v>
          </cell>
        </row>
        <row r="2829">
          <cell r="C2829" t="str">
            <v>44421010B030005</v>
          </cell>
          <cell r="D2829" t="str">
            <v>推土机</v>
          </cell>
          <cell r="E2829" t="str">
            <v>T140-4#</v>
          </cell>
        </row>
        <row r="2829">
          <cell r="G2829" t="str">
            <v>个</v>
          </cell>
          <cell r="H2829">
            <v>1</v>
          </cell>
          <cell r="I2829" t="str">
            <v>履带式推土机</v>
          </cell>
          <cell r="J2829">
            <v>11</v>
          </cell>
          <cell r="K2829" t="str">
            <v>2001-01-02</v>
          </cell>
          <cell r="L2829">
            <v>320200</v>
          </cell>
          <cell r="M2829">
            <v>192475.49</v>
          </cell>
          <cell r="N2829">
            <v>127724.51</v>
          </cell>
        </row>
        <row r="2830">
          <cell r="C2830" t="str">
            <v>44421010B030010</v>
          </cell>
          <cell r="D2830" t="str">
            <v>推土机</v>
          </cell>
          <cell r="E2830" t="str">
            <v>T140-9#</v>
          </cell>
        </row>
        <row r="2830">
          <cell r="G2830" t="str">
            <v>个</v>
          </cell>
          <cell r="H2830">
            <v>1</v>
          </cell>
          <cell r="I2830" t="str">
            <v>履带式推土机</v>
          </cell>
          <cell r="J2830">
            <v>11</v>
          </cell>
          <cell r="K2830" t="str">
            <v>1995-12-31</v>
          </cell>
          <cell r="L2830">
            <v>12100</v>
          </cell>
          <cell r="M2830">
            <v>11616</v>
          </cell>
          <cell r="N2830">
            <v>484</v>
          </cell>
        </row>
        <row r="2831">
          <cell r="C2831" t="str">
            <v>44421010B030003</v>
          </cell>
          <cell r="D2831" t="str">
            <v>推土机</v>
          </cell>
          <cell r="E2831" t="str">
            <v>WA103M</v>
          </cell>
        </row>
        <row r="2831">
          <cell r="G2831" t="str">
            <v>个</v>
          </cell>
          <cell r="H2831">
            <v>1</v>
          </cell>
          <cell r="I2831" t="str">
            <v>履带式推土机</v>
          </cell>
          <cell r="J2831">
            <v>10</v>
          </cell>
          <cell r="K2831" t="str">
            <v>1994-08-01</v>
          </cell>
          <cell r="L2831">
            <v>280000</v>
          </cell>
          <cell r="M2831">
            <v>268800</v>
          </cell>
          <cell r="N2831">
            <v>11200</v>
          </cell>
        </row>
        <row r="2832">
          <cell r="C2832" t="str">
            <v>44425104B120009</v>
          </cell>
          <cell r="D2832" t="str">
            <v>装载机</v>
          </cell>
          <cell r="E2832" t="str">
            <v>ZL50B-2#</v>
          </cell>
        </row>
        <row r="2832">
          <cell r="G2832" t="str">
            <v>个</v>
          </cell>
          <cell r="H2832">
            <v>1</v>
          </cell>
          <cell r="I2832" t="str">
            <v>轮胎式单斗装载机</v>
          </cell>
          <cell r="J2832">
            <v>11</v>
          </cell>
          <cell r="K2832" t="str">
            <v>1997-12-30</v>
          </cell>
          <cell r="L2832">
            <v>320000</v>
          </cell>
          <cell r="M2832">
            <v>284194.98</v>
          </cell>
          <cell r="N2832">
            <v>35805.02</v>
          </cell>
        </row>
        <row r="2833">
          <cell r="C2833" t="str">
            <v>44425104B120008</v>
          </cell>
          <cell r="D2833" t="str">
            <v>装载机</v>
          </cell>
          <cell r="E2833" t="str">
            <v>ZL50B-1#</v>
          </cell>
        </row>
        <row r="2833">
          <cell r="G2833" t="str">
            <v>个</v>
          </cell>
          <cell r="H2833">
            <v>1</v>
          </cell>
          <cell r="I2833" t="str">
            <v>轮胎式单斗装载机</v>
          </cell>
          <cell r="J2833">
            <v>11</v>
          </cell>
          <cell r="K2833" t="str">
            <v>1997-08-30</v>
          </cell>
          <cell r="L2833">
            <v>320000</v>
          </cell>
          <cell r="M2833">
            <v>292295.88</v>
          </cell>
          <cell r="N2833">
            <v>27704.12</v>
          </cell>
        </row>
        <row r="2834">
          <cell r="C2834" t="str">
            <v>44142011B060001</v>
          </cell>
          <cell r="D2834" t="str">
            <v>四轮车</v>
          </cell>
        </row>
        <row r="2834">
          <cell r="G2834" t="str">
            <v>个</v>
          </cell>
          <cell r="H2834">
            <v>1</v>
          </cell>
          <cell r="I2834" t="str">
            <v>小四轮拖拉机</v>
          </cell>
          <cell r="J2834">
            <v>11</v>
          </cell>
          <cell r="K2834" t="str">
            <v>2001-08-07</v>
          </cell>
          <cell r="L2834">
            <v>11600</v>
          </cell>
          <cell r="M2834">
            <v>7067.04</v>
          </cell>
          <cell r="N2834">
            <v>4532.96</v>
          </cell>
        </row>
        <row r="2835">
          <cell r="C2835" t="str">
            <v>44142011B020001</v>
          </cell>
          <cell r="D2835" t="str">
            <v>四轮车</v>
          </cell>
          <cell r="E2835" t="str">
            <v>五台山50</v>
          </cell>
        </row>
        <row r="2835">
          <cell r="G2835" t="str">
            <v>个</v>
          </cell>
          <cell r="H2835">
            <v>1</v>
          </cell>
          <cell r="I2835" t="str">
            <v>小四轮拖拉机</v>
          </cell>
          <cell r="J2835">
            <v>11</v>
          </cell>
          <cell r="K2835" t="str">
            <v>1990-06-01</v>
          </cell>
          <cell r="L2835">
            <v>8000</v>
          </cell>
          <cell r="M2835">
            <v>7760</v>
          </cell>
          <cell r="N2835">
            <v>240</v>
          </cell>
        </row>
        <row r="2836">
          <cell r="C2836" t="str">
            <v>44812100B030001</v>
          </cell>
          <cell r="D2836" t="str">
            <v>高效混合消毒器发生器</v>
          </cell>
          <cell r="E2836" t="str">
            <v>YXD-4型</v>
          </cell>
        </row>
        <row r="2836">
          <cell r="G2836" t="str">
            <v>个</v>
          </cell>
          <cell r="H2836">
            <v>1</v>
          </cell>
          <cell r="I2836" t="str">
            <v>其他消毒室、供应室设备及器具</v>
          </cell>
          <cell r="J2836">
            <v>11</v>
          </cell>
          <cell r="K2836" t="str">
            <v>2001-01-10</v>
          </cell>
          <cell r="L2836">
            <v>43000</v>
          </cell>
          <cell r="M2836">
            <v>27096.98</v>
          </cell>
          <cell r="N2836">
            <v>15903.02</v>
          </cell>
        </row>
        <row r="2837">
          <cell r="C2837" t="str">
            <v>44812100B030002</v>
          </cell>
          <cell r="D2837" t="str">
            <v>高效混合消毒器发生器</v>
          </cell>
          <cell r="E2837" t="str">
            <v>YXD-4型</v>
          </cell>
        </row>
        <row r="2837">
          <cell r="G2837" t="str">
            <v>个</v>
          </cell>
          <cell r="H2837">
            <v>1</v>
          </cell>
          <cell r="I2837" t="str">
            <v>其他消毒室、供应室设备及器具</v>
          </cell>
          <cell r="J2837">
            <v>11</v>
          </cell>
          <cell r="K2837" t="str">
            <v>2001-01-10</v>
          </cell>
          <cell r="L2837">
            <v>43000</v>
          </cell>
          <cell r="M2837">
            <v>27096.98</v>
          </cell>
          <cell r="N2837">
            <v>15903.02</v>
          </cell>
        </row>
        <row r="2838">
          <cell r="C2838" t="str">
            <v>49114012B030001</v>
          </cell>
          <cell r="D2838" t="str">
            <v>货   车</v>
          </cell>
          <cell r="E2838" t="str">
            <v>CA141K2</v>
          </cell>
        </row>
        <row r="2838">
          <cell r="G2838" t="str">
            <v>个</v>
          </cell>
          <cell r="H2838">
            <v>1</v>
          </cell>
          <cell r="I2838" t="str">
            <v>中型载货汽车</v>
          </cell>
          <cell r="J2838">
            <v>10</v>
          </cell>
          <cell r="K2838" t="str">
            <v>1995-12-31</v>
          </cell>
          <cell r="L2838">
            <v>69800</v>
          </cell>
          <cell r="M2838">
            <v>67008</v>
          </cell>
          <cell r="N2838">
            <v>2792</v>
          </cell>
        </row>
        <row r="2839">
          <cell r="C2839" t="str">
            <v>49114012B030004</v>
          </cell>
          <cell r="D2839" t="str">
            <v>货   车</v>
          </cell>
          <cell r="E2839" t="str">
            <v>CA1091K4</v>
          </cell>
        </row>
        <row r="2839">
          <cell r="G2839" t="str">
            <v>个</v>
          </cell>
          <cell r="H2839">
            <v>1</v>
          </cell>
          <cell r="I2839" t="str">
            <v>中型载货汽车</v>
          </cell>
          <cell r="J2839">
            <v>10</v>
          </cell>
          <cell r="K2839" t="str">
            <v>1996-11-30</v>
          </cell>
          <cell r="L2839">
            <v>69800</v>
          </cell>
          <cell r="M2839">
            <v>67008</v>
          </cell>
          <cell r="N2839">
            <v>2792</v>
          </cell>
        </row>
        <row r="2840">
          <cell r="C2840" t="str">
            <v>44412363A060002</v>
          </cell>
          <cell r="D2840" t="str">
            <v>多用途车</v>
          </cell>
          <cell r="E2840" t="str">
            <v>MYNE.TRUCK4</v>
          </cell>
        </row>
        <row r="2840">
          <cell r="G2840" t="str">
            <v>个</v>
          </cell>
          <cell r="H2840">
            <v>1</v>
          </cell>
          <cell r="I2840" t="str">
            <v>特种作业专用汽车</v>
          </cell>
          <cell r="J2840">
            <v>6</v>
          </cell>
          <cell r="K2840" t="str">
            <v>1996-10-28</v>
          </cell>
          <cell r="L2840">
            <v>1372000</v>
          </cell>
          <cell r="M2840">
            <v>1317120</v>
          </cell>
          <cell r="N2840">
            <v>54880</v>
          </cell>
        </row>
        <row r="2841">
          <cell r="C2841" t="str">
            <v>44412363A060004</v>
          </cell>
          <cell r="D2841" t="str">
            <v>多用途车</v>
          </cell>
          <cell r="E2841" t="str">
            <v>MYNE.TRUCK4</v>
          </cell>
        </row>
        <row r="2841">
          <cell r="G2841" t="str">
            <v>个</v>
          </cell>
          <cell r="H2841">
            <v>1</v>
          </cell>
          <cell r="I2841" t="str">
            <v>特种作业专用汽车</v>
          </cell>
          <cell r="J2841">
            <v>6</v>
          </cell>
          <cell r="K2841" t="str">
            <v>1996-10-28</v>
          </cell>
          <cell r="L2841">
            <v>1372000</v>
          </cell>
          <cell r="M2841">
            <v>1317120</v>
          </cell>
          <cell r="N2841">
            <v>54880</v>
          </cell>
        </row>
        <row r="2842">
          <cell r="C2842" t="str">
            <v>44412363A060005</v>
          </cell>
          <cell r="D2842" t="str">
            <v>多用途车</v>
          </cell>
          <cell r="E2842" t="str">
            <v>MYNE.TRUCK4</v>
          </cell>
        </row>
        <row r="2842">
          <cell r="G2842" t="str">
            <v>个</v>
          </cell>
          <cell r="H2842">
            <v>1</v>
          </cell>
          <cell r="I2842" t="str">
            <v>特种作业专用汽车</v>
          </cell>
          <cell r="J2842">
            <v>6</v>
          </cell>
          <cell r="K2842" t="str">
            <v>1996-10-28</v>
          </cell>
          <cell r="L2842">
            <v>1372000</v>
          </cell>
          <cell r="M2842">
            <v>1317120</v>
          </cell>
          <cell r="N2842">
            <v>54880</v>
          </cell>
        </row>
        <row r="2843">
          <cell r="C2843" t="str">
            <v>44412363A060003</v>
          </cell>
          <cell r="D2843" t="str">
            <v>多用途车</v>
          </cell>
          <cell r="E2843" t="str">
            <v>MYNE.TRUCK4</v>
          </cell>
        </row>
        <row r="2843">
          <cell r="G2843" t="str">
            <v>个</v>
          </cell>
          <cell r="H2843">
            <v>1</v>
          </cell>
          <cell r="I2843" t="str">
            <v>特种作业专用汽车</v>
          </cell>
          <cell r="J2843">
            <v>6</v>
          </cell>
          <cell r="K2843" t="str">
            <v>2002-01-03</v>
          </cell>
          <cell r="L2843">
            <v>42600</v>
          </cell>
          <cell r="M2843">
            <v>40061.39</v>
          </cell>
          <cell r="N2843">
            <v>2538.61</v>
          </cell>
        </row>
        <row r="2844">
          <cell r="C2844" t="str">
            <v>49119224B020001</v>
          </cell>
          <cell r="D2844" t="str">
            <v>洒水车</v>
          </cell>
          <cell r="E2844" t="str">
            <v>EQ1130F-11#</v>
          </cell>
        </row>
        <row r="2844">
          <cell r="G2844" t="str">
            <v>个</v>
          </cell>
          <cell r="H2844">
            <v>1</v>
          </cell>
          <cell r="I2844" t="str">
            <v>洒水车</v>
          </cell>
          <cell r="J2844">
            <v>10</v>
          </cell>
          <cell r="K2844" t="str">
            <v>1995-12-31</v>
          </cell>
          <cell r="L2844">
            <v>129100</v>
          </cell>
          <cell r="M2844">
            <v>123936</v>
          </cell>
          <cell r="N2844">
            <v>5164</v>
          </cell>
        </row>
        <row r="2845">
          <cell r="C2845" t="str">
            <v>49119224B130001</v>
          </cell>
          <cell r="D2845" t="str">
            <v>洒水车</v>
          </cell>
          <cell r="E2845" t="str">
            <v>SZ51306SS</v>
          </cell>
        </row>
        <row r="2845">
          <cell r="G2845" t="str">
            <v>个</v>
          </cell>
          <cell r="H2845">
            <v>1</v>
          </cell>
          <cell r="I2845" t="str">
            <v>洒水车</v>
          </cell>
          <cell r="J2845">
            <v>10</v>
          </cell>
          <cell r="K2845" t="str">
            <v>1995-12-31</v>
          </cell>
          <cell r="L2845">
            <v>100100</v>
          </cell>
          <cell r="M2845">
            <v>96096</v>
          </cell>
          <cell r="N2845">
            <v>4004</v>
          </cell>
        </row>
        <row r="2846">
          <cell r="C2846" t="str">
            <v>49119224B090001</v>
          </cell>
          <cell r="D2846" t="str">
            <v>洒水车</v>
          </cell>
          <cell r="E2846" t="str">
            <v>东风EQ1092F3D</v>
          </cell>
        </row>
        <row r="2846">
          <cell r="G2846" t="str">
            <v>个</v>
          </cell>
          <cell r="H2846">
            <v>1</v>
          </cell>
          <cell r="I2846" t="str">
            <v>洒水车</v>
          </cell>
          <cell r="J2846">
            <v>10</v>
          </cell>
          <cell r="K2846" t="str">
            <v>1996-05-01</v>
          </cell>
          <cell r="L2846">
            <v>129100</v>
          </cell>
          <cell r="M2846">
            <v>123936</v>
          </cell>
          <cell r="N2846">
            <v>5164</v>
          </cell>
        </row>
        <row r="2847">
          <cell r="C2847" t="str">
            <v>49119499B060001</v>
          </cell>
          <cell r="D2847" t="str">
            <v>副井防跑车装置</v>
          </cell>
          <cell r="E2847" t="str">
            <v>S1514-304 EPF</v>
          </cell>
        </row>
        <row r="2847">
          <cell r="G2847" t="str">
            <v>个</v>
          </cell>
          <cell r="H2847">
            <v>1</v>
          </cell>
          <cell r="I2847" t="str">
            <v>其他运矿车</v>
          </cell>
          <cell r="J2847">
            <v>6</v>
          </cell>
          <cell r="K2847" t="str">
            <v>2002-01-01</v>
          </cell>
          <cell r="L2847">
            <v>35000</v>
          </cell>
          <cell r="M2847">
            <v>33400</v>
          </cell>
          <cell r="N2847">
            <v>1600</v>
          </cell>
        </row>
        <row r="2848">
          <cell r="C2848" t="str">
            <v>49119499B060002</v>
          </cell>
          <cell r="D2848" t="str">
            <v>副井防跑车装置</v>
          </cell>
          <cell r="E2848" t="str">
            <v>S1514-304 EPF</v>
          </cell>
        </row>
        <row r="2848">
          <cell r="G2848" t="str">
            <v>个</v>
          </cell>
          <cell r="H2848">
            <v>1</v>
          </cell>
          <cell r="I2848" t="str">
            <v>其他运矿车</v>
          </cell>
          <cell r="J2848">
            <v>6</v>
          </cell>
          <cell r="K2848" t="str">
            <v>1998-05-01</v>
          </cell>
          <cell r="L2848">
            <v>35000</v>
          </cell>
          <cell r="M2848">
            <v>33950</v>
          </cell>
          <cell r="N2848">
            <v>1050</v>
          </cell>
        </row>
        <row r="2849">
          <cell r="C2849" t="str">
            <v>44412359B020002</v>
          </cell>
          <cell r="D2849" t="str">
            <v>平板矿车</v>
          </cell>
          <cell r="E2849" t="str">
            <v>25T</v>
          </cell>
        </row>
        <row r="2849">
          <cell r="G2849" t="str">
            <v>个</v>
          </cell>
          <cell r="H2849">
            <v>1</v>
          </cell>
          <cell r="I2849" t="str">
            <v>其他运矿车</v>
          </cell>
          <cell r="J2849">
            <v>6</v>
          </cell>
          <cell r="K2849" t="str">
            <v>1999-01-02</v>
          </cell>
          <cell r="L2849">
            <v>35000</v>
          </cell>
          <cell r="M2849">
            <v>33950</v>
          </cell>
          <cell r="N2849">
            <v>1050</v>
          </cell>
        </row>
        <row r="2850">
          <cell r="C2850" t="str">
            <v>44412359B020003</v>
          </cell>
          <cell r="D2850" t="str">
            <v>平板矿车</v>
          </cell>
          <cell r="E2850" t="str">
            <v>25T</v>
          </cell>
        </row>
        <row r="2850">
          <cell r="G2850" t="str">
            <v>个</v>
          </cell>
          <cell r="H2850">
            <v>1</v>
          </cell>
          <cell r="I2850" t="str">
            <v>其他运矿车</v>
          </cell>
          <cell r="J2850">
            <v>6</v>
          </cell>
          <cell r="K2850" t="str">
            <v>1999-01-02</v>
          </cell>
          <cell r="L2850">
            <v>35000</v>
          </cell>
          <cell r="M2850">
            <v>33950</v>
          </cell>
          <cell r="N2850">
            <v>1050</v>
          </cell>
        </row>
        <row r="2851">
          <cell r="C2851" t="str">
            <v>44412359B020004</v>
          </cell>
          <cell r="D2851" t="str">
            <v>平板矿车</v>
          </cell>
          <cell r="E2851" t="str">
            <v>25T</v>
          </cell>
        </row>
        <row r="2851">
          <cell r="G2851" t="str">
            <v>个</v>
          </cell>
          <cell r="H2851">
            <v>1</v>
          </cell>
          <cell r="I2851" t="str">
            <v>其他运矿车</v>
          </cell>
          <cell r="J2851">
            <v>6</v>
          </cell>
          <cell r="K2851" t="str">
            <v>1999-01-02</v>
          </cell>
          <cell r="L2851">
            <v>35000</v>
          </cell>
          <cell r="M2851">
            <v>33950</v>
          </cell>
          <cell r="N2851">
            <v>1050</v>
          </cell>
        </row>
        <row r="2852">
          <cell r="C2852" t="str">
            <v>44412359B020005</v>
          </cell>
          <cell r="D2852" t="str">
            <v>平板矿车</v>
          </cell>
          <cell r="E2852" t="str">
            <v>25T</v>
          </cell>
        </row>
        <row r="2852">
          <cell r="G2852" t="str">
            <v>个</v>
          </cell>
          <cell r="H2852">
            <v>1</v>
          </cell>
          <cell r="I2852" t="str">
            <v>其他运矿车</v>
          </cell>
          <cell r="J2852">
            <v>6</v>
          </cell>
          <cell r="K2852" t="str">
            <v>1999-01-02</v>
          </cell>
          <cell r="L2852">
            <v>35000</v>
          </cell>
          <cell r="M2852">
            <v>33950</v>
          </cell>
          <cell r="N2852">
            <v>1050</v>
          </cell>
        </row>
        <row r="2853">
          <cell r="C2853" t="str">
            <v>44412359B020006</v>
          </cell>
          <cell r="D2853" t="str">
            <v>平板矿车</v>
          </cell>
          <cell r="E2853" t="str">
            <v>25T</v>
          </cell>
        </row>
        <row r="2853">
          <cell r="G2853" t="str">
            <v>个</v>
          </cell>
          <cell r="H2853">
            <v>1</v>
          </cell>
          <cell r="I2853" t="str">
            <v>其他运矿车</v>
          </cell>
          <cell r="J2853">
            <v>6</v>
          </cell>
          <cell r="K2853" t="str">
            <v>1999-01-02</v>
          </cell>
          <cell r="L2853">
            <v>35000</v>
          </cell>
          <cell r="M2853">
            <v>33950</v>
          </cell>
          <cell r="N2853">
            <v>1050</v>
          </cell>
        </row>
        <row r="2854">
          <cell r="C2854" t="str">
            <v>44412359B020007</v>
          </cell>
          <cell r="D2854" t="str">
            <v>平板矿车</v>
          </cell>
          <cell r="E2854" t="str">
            <v>25T</v>
          </cell>
        </row>
        <row r="2854">
          <cell r="G2854" t="str">
            <v>个</v>
          </cell>
          <cell r="H2854">
            <v>1</v>
          </cell>
          <cell r="I2854" t="str">
            <v>其他运矿车</v>
          </cell>
          <cell r="J2854">
            <v>6</v>
          </cell>
          <cell r="K2854" t="str">
            <v>1999-01-02</v>
          </cell>
          <cell r="L2854">
            <v>35000</v>
          </cell>
          <cell r="M2854">
            <v>33950</v>
          </cell>
          <cell r="N2854">
            <v>1050</v>
          </cell>
        </row>
        <row r="2855">
          <cell r="C2855" t="str">
            <v>44412359B020008</v>
          </cell>
          <cell r="D2855" t="str">
            <v>平板矿车</v>
          </cell>
          <cell r="E2855" t="str">
            <v>25T</v>
          </cell>
        </row>
        <row r="2855">
          <cell r="G2855" t="str">
            <v>个</v>
          </cell>
          <cell r="H2855">
            <v>1</v>
          </cell>
          <cell r="I2855" t="str">
            <v>其他运矿车</v>
          </cell>
          <cell r="J2855">
            <v>6</v>
          </cell>
          <cell r="K2855" t="str">
            <v>1999-01-02</v>
          </cell>
          <cell r="L2855">
            <v>35000</v>
          </cell>
          <cell r="M2855">
            <v>33950</v>
          </cell>
          <cell r="N2855">
            <v>1050</v>
          </cell>
        </row>
        <row r="2856">
          <cell r="C2856" t="str">
            <v>44412359B020009</v>
          </cell>
          <cell r="D2856" t="str">
            <v>平板矿车</v>
          </cell>
          <cell r="E2856" t="str">
            <v>25T</v>
          </cell>
        </row>
        <row r="2856">
          <cell r="G2856" t="str">
            <v>个</v>
          </cell>
          <cell r="H2856">
            <v>1</v>
          </cell>
          <cell r="I2856" t="str">
            <v>其他运矿车</v>
          </cell>
          <cell r="J2856">
            <v>6</v>
          </cell>
          <cell r="K2856" t="str">
            <v>1999-01-02</v>
          </cell>
          <cell r="L2856">
            <v>35000</v>
          </cell>
          <cell r="M2856">
            <v>33950</v>
          </cell>
          <cell r="N2856">
            <v>1050</v>
          </cell>
        </row>
        <row r="2857">
          <cell r="C2857" t="str">
            <v>44412359B020010</v>
          </cell>
          <cell r="D2857" t="str">
            <v>平板矿车</v>
          </cell>
          <cell r="E2857" t="str">
            <v>25T</v>
          </cell>
        </row>
        <row r="2857">
          <cell r="G2857" t="str">
            <v>个</v>
          </cell>
          <cell r="H2857">
            <v>1</v>
          </cell>
          <cell r="I2857" t="str">
            <v>其他运矿车</v>
          </cell>
          <cell r="J2857">
            <v>6</v>
          </cell>
          <cell r="K2857" t="str">
            <v>1999-01-02</v>
          </cell>
          <cell r="L2857">
            <v>35000</v>
          </cell>
          <cell r="M2857">
            <v>33950</v>
          </cell>
          <cell r="N2857">
            <v>1050</v>
          </cell>
        </row>
        <row r="2858">
          <cell r="C2858" t="str">
            <v>44412359B020011</v>
          </cell>
          <cell r="D2858" t="str">
            <v>平板矿车</v>
          </cell>
          <cell r="E2858" t="str">
            <v>25T</v>
          </cell>
        </row>
        <row r="2858">
          <cell r="G2858" t="str">
            <v>个</v>
          </cell>
          <cell r="H2858">
            <v>1</v>
          </cell>
          <cell r="I2858" t="str">
            <v>其他运矿车</v>
          </cell>
          <cell r="J2858">
            <v>6</v>
          </cell>
          <cell r="K2858" t="str">
            <v>1999-01-02</v>
          </cell>
          <cell r="L2858">
            <v>35000</v>
          </cell>
          <cell r="M2858">
            <v>33950</v>
          </cell>
          <cell r="N2858">
            <v>1050</v>
          </cell>
        </row>
        <row r="2859">
          <cell r="C2859" t="str">
            <v>44412359B020012</v>
          </cell>
          <cell r="D2859" t="str">
            <v>平板矿车</v>
          </cell>
          <cell r="E2859" t="str">
            <v>25T</v>
          </cell>
        </row>
        <row r="2859">
          <cell r="G2859" t="str">
            <v>个</v>
          </cell>
          <cell r="H2859">
            <v>1</v>
          </cell>
          <cell r="I2859" t="str">
            <v>其他运矿车</v>
          </cell>
          <cell r="J2859">
            <v>6</v>
          </cell>
          <cell r="K2859" t="str">
            <v>1999-01-02</v>
          </cell>
          <cell r="L2859">
            <v>35000</v>
          </cell>
          <cell r="M2859">
            <v>33950</v>
          </cell>
          <cell r="N2859">
            <v>1050</v>
          </cell>
        </row>
        <row r="2860">
          <cell r="C2860" t="str">
            <v>44412042A020002</v>
          </cell>
          <cell r="D2860" t="str">
            <v>铲车</v>
          </cell>
          <cell r="E2860">
            <v>488</v>
          </cell>
        </row>
        <row r="2860">
          <cell r="G2860" t="str">
            <v>个</v>
          </cell>
          <cell r="H2860">
            <v>1</v>
          </cell>
          <cell r="I2860" t="str">
            <v>铲车</v>
          </cell>
          <cell r="J2860">
            <v>5</v>
          </cell>
          <cell r="K2860" t="str">
            <v>2002-01-03</v>
          </cell>
          <cell r="L2860">
            <v>2845300</v>
          </cell>
          <cell r="M2860">
            <v>2752868.84</v>
          </cell>
          <cell r="N2860">
            <v>92431.1600000001</v>
          </cell>
        </row>
        <row r="2861">
          <cell r="C2861" t="str">
            <v>56910100022</v>
          </cell>
          <cell r="D2861" t="str">
            <v>铲车</v>
          </cell>
        </row>
        <row r="2861">
          <cell r="G2861" t="str">
            <v>个</v>
          </cell>
          <cell r="H2861">
            <v>1</v>
          </cell>
          <cell r="I2861" t="str">
            <v>铲车</v>
          </cell>
          <cell r="J2861">
            <v>6</v>
          </cell>
          <cell r="K2861" t="str">
            <v>2000-12-31</v>
          </cell>
          <cell r="L2861">
            <v>124300</v>
          </cell>
          <cell r="M2861">
            <v>120571</v>
          </cell>
          <cell r="N2861">
            <v>3729</v>
          </cell>
        </row>
        <row r="2862">
          <cell r="C2862" t="str">
            <v>60320100022</v>
          </cell>
          <cell r="D2862" t="str">
            <v>电动机</v>
          </cell>
          <cell r="E2862" t="str">
            <v>Y132X2-2</v>
          </cell>
        </row>
        <row r="2862">
          <cell r="G2862" t="str">
            <v>个</v>
          </cell>
          <cell r="H2862">
            <v>1</v>
          </cell>
          <cell r="I2862" t="str">
            <v>一般用途异步电动机</v>
          </cell>
          <cell r="J2862">
            <v>10</v>
          </cell>
          <cell r="K2862" t="str">
            <v>2003-12-31</v>
          </cell>
          <cell r="L2862">
            <v>2000</v>
          </cell>
          <cell r="M2862">
            <v>776.12</v>
          </cell>
          <cell r="N2862">
            <v>1223.88</v>
          </cell>
        </row>
        <row r="2863">
          <cell r="C2863" t="str">
            <v>60320100023</v>
          </cell>
          <cell r="D2863" t="str">
            <v>电动机</v>
          </cell>
          <cell r="E2863" t="str">
            <v>Y160L-2</v>
          </cell>
        </row>
        <row r="2863">
          <cell r="G2863" t="str">
            <v>个</v>
          </cell>
          <cell r="H2863">
            <v>1</v>
          </cell>
          <cell r="I2863" t="str">
            <v>一般用途异步电动机</v>
          </cell>
          <cell r="J2863">
            <v>10</v>
          </cell>
          <cell r="K2863" t="str">
            <v>2003-12-31</v>
          </cell>
          <cell r="L2863">
            <v>3100</v>
          </cell>
          <cell r="M2863">
            <v>1202.88</v>
          </cell>
          <cell r="N2863">
            <v>1897.12</v>
          </cell>
        </row>
        <row r="2864">
          <cell r="C2864" t="str">
            <v>60320100024</v>
          </cell>
          <cell r="D2864" t="str">
            <v>电动机</v>
          </cell>
          <cell r="E2864" t="str">
            <v>YB450-4/355/6</v>
          </cell>
        </row>
        <row r="2864">
          <cell r="G2864" t="str">
            <v>个</v>
          </cell>
          <cell r="H2864">
            <v>1</v>
          </cell>
          <cell r="I2864" t="str">
            <v>一般用途异步电动机</v>
          </cell>
          <cell r="J2864">
            <v>10</v>
          </cell>
          <cell r="K2864" t="str">
            <v>2003-12-31</v>
          </cell>
          <cell r="L2864">
            <v>147300</v>
          </cell>
          <cell r="M2864">
            <v>58052.4</v>
          </cell>
          <cell r="N2864">
            <v>89247.6</v>
          </cell>
        </row>
        <row r="2865">
          <cell r="C2865" t="str">
            <v>60320100025</v>
          </cell>
          <cell r="D2865" t="str">
            <v>电动机</v>
          </cell>
          <cell r="E2865" t="str">
            <v>YB450-4/355/6</v>
          </cell>
        </row>
        <row r="2865">
          <cell r="G2865" t="str">
            <v>个</v>
          </cell>
          <cell r="H2865">
            <v>1</v>
          </cell>
          <cell r="I2865" t="str">
            <v>一般用途异步电动机</v>
          </cell>
          <cell r="J2865">
            <v>10</v>
          </cell>
          <cell r="K2865" t="str">
            <v>2003-12-31</v>
          </cell>
          <cell r="L2865">
            <v>147300</v>
          </cell>
          <cell r="M2865">
            <v>58052.4</v>
          </cell>
          <cell r="N2865">
            <v>89247.6</v>
          </cell>
        </row>
        <row r="2866">
          <cell r="C2866" t="str">
            <v>46112300B150001</v>
          </cell>
          <cell r="D2866" t="str">
            <v>电动机</v>
          </cell>
          <cell r="E2866" t="str">
            <v>YSB-110</v>
          </cell>
        </row>
        <row r="2866">
          <cell r="G2866" t="str">
            <v>个</v>
          </cell>
          <cell r="H2866">
            <v>1</v>
          </cell>
          <cell r="I2866" t="str">
            <v>一般用途异步电动机</v>
          </cell>
          <cell r="J2866">
            <v>10</v>
          </cell>
          <cell r="K2866" t="str">
            <v>2002-01-01</v>
          </cell>
          <cell r="L2866">
            <v>16800</v>
          </cell>
          <cell r="M2866">
            <v>9175.36</v>
          </cell>
          <cell r="N2866">
            <v>7624.64</v>
          </cell>
        </row>
        <row r="2867">
          <cell r="C2867" t="str">
            <v>46121010B180001</v>
          </cell>
          <cell r="D2867" t="str">
            <v>电力变压器</v>
          </cell>
          <cell r="E2867" t="str">
            <v>S7-200/10-1#</v>
          </cell>
        </row>
        <row r="2867">
          <cell r="G2867" t="str">
            <v>个</v>
          </cell>
          <cell r="H2867">
            <v>1</v>
          </cell>
          <cell r="I2867" t="str">
            <v>电力变压器</v>
          </cell>
          <cell r="J2867">
            <v>21</v>
          </cell>
          <cell r="K2867" t="str">
            <v>1991-02-16</v>
          </cell>
          <cell r="L2867">
            <v>400</v>
          </cell>
          <cell r="M2867">
            <v>400</v>
          </cell>
          <cell r="N2867">
            <v>0</v>
          </cell>
        </row>
        <row r="2868">
          <cell r="C2868" t="str">
            <v>46121010B240005</v>
          </cell>
          <cell r="D2868" t="str">
            <v>电力变压器</v>
          </cell>
          <cell r="E2868" t="str">
            <v>S7-315/10</v>
          </cell>
        </row>
        <row r="2868">
          <cell r="G2868" t="str">
            <v>个</v>
          </cell>
          <cell r="H2868">
            <v>1</v>
          </cell>
          <cell r="I2868" t="str">
            <v>电力变压器</v>
          </cell>
          <cell r="J2868">
            <v>21</v>
          </cell>
          <cell r="K2868" t="str">
            <v>1991-02-18</v>
          </cell>
          <cell r="L2868">
            <v>500</v>
          </cell>
          <cell r="M2868">
            <v>500</v>
          </cell>
          <cell r="N2868">
            <v>0</v>
          </cell>
        </row>
        <row r="2869">
          <cell r="C2869" t="str">
            <v>46121010B230003</v>
          </cell>
          <cell r="D2869" t="str">
            <v>变压器</v>
          </cell>
          <cell r="E2869" t="str">
            <v>S7-30/6</v>
          </cell>
        </row>
        <row r="2869">
          <cell r="G2869" t="str">
            <v>个</v>
          </cell>
          <cell r="H2869">
            <v>1</v>
          </cell>
          <cell r="I2869" t="str">
            <v>电力变压器</v>
          </cell>
          <cell r="J2869">
            <v>21</v>
          </cell>
          <cell r="K2869" t="str">
            <v>1996-04-12</v>
          </cell>
          <cell r="L2869">
            <v>400</v>
          </cell>
          <cell r="M2869">
            <v>400</v>
          </cell>
          <cell r="N2869">
            <v>0</v>
          </cell>
        </row>
        <row r="2870">
          <cell r="C2870" t="str">
            <v>46121010B500001</v>
          </cell>
          <cell r="D2870" t="str">
            <v>动力变压器</v>
          </cell>
          <cell r="E2870" t="str">
            <v>SL7　1000/6.3/0.4</v>
          </cell>
        </row>
        <row r="2870">
          <cell r="G2870" t="str">
            <v>个</v>
          </cell>
          <cell r="H2870">
            <v>1</v>
          </cell>
          <cell r="I2870" t="str">
            <v>电力变压器</v>
          </cell>
          <cell r="J2870">
            <v>21</v>
          </cell>
          <cell r="K2870" t="str">
            <v>2002-01-02</v>
          </cell>
          <cell r="L2870">
            <v>68000</v>
          </cell>
          <cell r="M2870">
            <v>18158.72</v>
          </cell>
          <cell r="N2870">
            <v>49841.28</v>
          </cell>
        </row>
        <row r="2871">
          <cell r="C2871" t="str">
            <v>46121010B360001</v>
          </cell>
          <cell r="D2871" t="str">
            <v>电力变压器</v>
          </cell>
          <cell r="E2871" t="str">
            <v>X7-630/63</v>
          </cell>
        </row>
        <row r="2871">
          <cell r="G2871" t="str">
            <v>个</v>
          </cell>
          <cell r="H2871">
            <v>1</v>
          </cell>
          <cell r="I2871" t="str">
            <v>电力变压器</v>
          </cell>
          <cell r="J2871">
            <v>21</v>
          </cell>
          <cell r="K2871" t="str">
            <v>2002-01-02</v>
          </cell>
          <cell r="L2871">
            <v>120000</v>
          </cell>
          <cell r="M2871">
            <v>33883.01</v>
          </cell>
          <cell r="N2871">
            <v>86116.99</v>
          </cell>
        </row>
        <row r="2872">
          <cell r="C2872" t="str">
            <v>46121010B340001</v>
          </cell>
          <cell r="D2872" t="str">
            <v>电力变压器</v>
          </cell>
          <cell r="E2872" t="str">
            <v>S7-630/6/0.4</v>
          </cell>
        </row>
        <row r="2872">
          <cell r="G2872" t="str">
            <v>个</v>
          </cell>
          <cell r="H2872">
            <v>1</v>
          </cell>
          <cell r="I2872" t="str">
            <v>电力变压器</v>
          </cell>
          <cell r="J2872">
            <v>21</v>
          </cell>
          <cell r="K2872" t="str">
            <v>1995-02-11</v>
          </cell>
          <cell r="L2872">
            <v>52600</v>
          </cell>
          <cell r="M2872">
            <v>32279.99</v>
          </cell>
          <cell r="N2872">
            <v>20320.01</v>
          </cell>
        </row>
        <row r="2873">
          <cell r="C2873" t="str">
            <v>61420100007</v>
          </cell>
          <cell r="D2873" t="str">
            <v>稳压电源</v>
          </cell>
        </row>
        <row r="2873">
          <cell r="G2873" t="str">
            <v>个</v>
          </cell>
          <cell r="H2873">
            <v>1</v>
          </cell>
          <cell r="I2873" t="str">
            <v>稳压电源</v>
          </cell>
          <cell r="J2873">
            <v>21</v>
          </cell>
          <cell r="K2873" t="str">
            <v>2002-01-02</v>
          </cell>
          <cell r="L2873">
            <v>3800</v>
          </cell>
          <cell r="M2873">
            <v>1800.16</v>
          </cell>
          <cell r="N2873">
            <v>1999.84</v>
          </cell>
        </row>
        <row r="2874">
          <cell r="C2874" t="str">
            <v>61420100010</v>
          </cell>
          <cell r="D2874" t="str">
            <v>交流净化器稳压电源</v>
          </cell>
          <cell r="E2874" t="str">
            <v>3KVA</v>
          </cell>
        </row>
        <row r="2874">
          <cell r="G2874" t="str">
            <v>个</v>
          </cell>
          <cell r="H2874">
            <v>1</v>
          </cell>
          <cell r="I2874" t="str">
            <v>稳压电源</v>
          </cell>
          <cell r="J2874">
            <v>21</v>
          </cell>
          <cell r="K2874" t="str">
            <v>2003-12-31</v>
          </cell>
          <cell r="L2874">
            <v>3200</v>
          </cell>
          <cell r="M2874">
            <v>617.12</v>
          </cell>
          <cell r="N2874">
            <v>2582.88</v>
          </cell>
        </row>
        <row r="2875">
          <cell r="C2875" t="str">
            <v>44817400B080001</v>
          </cell>
          <cell r="D2875" t="str">
            <v>充电架</v>
          </cell>
          <cell r="E2875" t="str">
            <v>KFSD-60</v>
          </cell>
        </row>
        <row r="2875">
          <cell r="G2875" t="str">
            <v>个</v>
          </cell>
          <cell r="H2875">
            <v>1</v>
          </cell>
          <cell r="I2875" t="str">
            <v>充电机</v>
          </cell>
          <cell r="J2875">
            <v>21</v>
          </cell>
          <cell r="K2875" t="str">
            <v>2002-01-02</v>
          </cell>
          <cell r="L2875">
            <v>6000</v>
          </cell>
          <cell r="M2875">
            <v>1836.48</v>
          </cell>
          <cell r="N2875">
            <v>4163.52</v>
          </cell>
        </row>
        <row r="2876">
          <cell r="C2876" t="str">
            <v>44817400B070001</v>
          </cell>
          <cell r="D2876" t="str">
            <v>充电架</v>
          </cell>
          <cell r="E2876" t="str">
            <v>KFSD-102</v>
          </cell>
        </row>
        <row r="2876">
          <cell r="G2876" t="str">
            <v>个</v>
          </cell>
          <cell r="H2876">
            <v>1</v>
          </cell>
          <cell r="I2876" t="str">
            <v>充电机</v>
          </cell>
          <cell r="J2876">
            <v>21</v>
          </cell>
          <cell r="K2876" t="str">
            <v>2002-01-02</v>
          </cell>
          <cell r="L2876">
            <v>7600</v>
          </cell>
          <cell r="M2876">
            <v>2326.24</v>
          </cell>
          <cell r="N2876">
            <v>5273.76</v>
          </cell>
        </row>
        <row r="2877">
          <cell r="C2877" t="str">
            <v>44817400B130005</v>
          </cell>
          <cell r="D2877" t="str">
            <v>充电架</v>
          </cell>
          <cell r="E2877" t="str">
            <v>KTSD-60</v>
          </cell>
        </row>
        <row r="2877">
          <cell r="G2877" t="str">
            <v>个</v>
          </cell>
          <cell r="H2877">
            <v>1</v>
          </cell>
          <cell r="I2877" t="str">
            <v>充电机</v>
          </cell>
          <cell r="J2877">
            <v>21</v>
          </cell>
          <cell r="K2877" t="str">
            <v>2002-01-02</v>
          </cell>
          <cell r="L2877">
            <v>7200</v>
          </cell>
          <cell r="M2877">
            <v>2175.36</v>
          </cell>
          <cell r="N2877">
            <v>5024.64</v>
          </cell>
        </row>
        <row r="2878">
          <cell r="C2878" t="str">
            <v>44817400B130006</v>
          </cell>
          <cell r="D2878" t="str">
            <v>充电架</v>
          </cell>
          <cell r="E2878" t="str">
            <v>KTSD-60</v>
          </cell>
        </row>
        <row r="2878">
          <cell r="G2878" t="str">
            <v>个</v>
          </cell>
          <cell r="H2878">
            <v>1</v>
          </cell>
          <cell r="I2878" t="str">
            <v>充电机</v>
          </cell>
          <cell r="J2878">
            <v>21</v>
          </cell>
          <cell r="K2878" t="str">
            <v>2002-01-02</v>
          </cell>
          <cell r="L2878">
            <v>7200</v>
          </cell>
          <cell r="M2878">
            <v>2175.36</v>
          </cell>
          <cell r="N2878">
            <v>5024.64</v>
          </cell>
        </row>
        <row r="2879">
          <cell r="C2879" t="str">
            <v>44817400B130007</v>
          </cell>
          <cell r="D2879" t="str">
            <v>充电架</v>
          </cell>
          <cell r="E2879" t="str">
            <v>KTSD-60</v>
          </cell>
        </row>
        <row r="2879">
          <cell r="G2879" t="str">
            <v>个</v>
          </cell>
          <cell r="H2879">
            <v>1</v>
          </cell>
          <cell r="I2879" t="str">
            <v>充电机</v>
          </cell>
          <cell r="J2879">
            <v>21</v>
          </cell>
          <cell r="K2879" t="str">
            <v>2002-01-02</v>
          </cell>
          <cell r="L2879">
            <v>7200</v>
          </cell>
          <cell r="M2879">
            <v>2175.36</v>
          </cell>
          <cell r="N2879">
            <v>5024.64</v>
          </cell>
        </row>
        <row r="2880">
          <cell r="C2880" t="str">
            <v>44817400B130001</v>
          </cell>
          <cell r="D2880" t="str">
            <v>充电架</v>
          </cell>
          <cell r="E2880" t="str">
            <v>KTSD-60</v>
          </cell>
        </row>
        <row r="2880">
          <cell r="G2880" t="str">
            <v>个</v>
          </cell>
          <cell r="H2880">
            <v>1</v>
          </cell>
          <cell r="I2880" t="str">
            <v>充电机</v>
          </cell>
          <cell r="J2880">
            <v>21</v>
          </cell>
          <cell r="K2880" t="str">
            <v>2002-01-02</v>
          </cell>
          <cell r="L2880">
            <v>7200</v>
          </cell>
          <cell r="M2880">
            <v>2175.36</v>
          </cell>
          <cell r="N2880">
            <v>5024.64</v>
          </cell>
        </row>
        <row r="2881">
          <cell r="C2881" t="str">
            <v>44817400B130002</v>
          </cell>
          <cell r="D2881" t="str">
            <v>充电架</v>
          </cell>
          <cell r="E2881" t="str">
            <v>KTSD-60</v>
          </cell>
        </row>
        <row r="2881">
          <cell r="G2881" t="str">
            <v>个</v>
          </cell>
          <cell r="H2881">
            <v>1</v>
          </cell>
          <cell r="I2881" t="str">
            <v>充电机</v>
          </cell>
          <cell r="J2881">
            <v>21</v>
          </cell>
          <cell r="K2881" t="str">
            <v>2002-01-02</v>
          </cell>
          <cell r="L2881">
            <v>7200</v>
          </cell>
          <cell r="M2881">
            <v>2175.36</v>
          </cell>
          <cell r="N2881">
            <v>5024.64</v>
          </cell>
        </row>
        <row r="2882">
          <cell r="C2882" t="str">
            <v>46211605A010007</v>
          </cell>
          <cell r="D2882" t="str">
            <v>组合开关</v>
          </cell>
          <cell r="E2882" t="str">
            <v>CHP11/8</v>
          </cell>
        </row>
        <row r="2882">
          <cell r="G2882" t="str">
            <v>个</v>
          </cell>
          <cell r="H2882">
            <v>1</v>
          </cell>
          <cell r="I2882" t="str">
            <v>开关电器设备</v>
          </cell>
          <cell r="J2882">
            <v>10</v>
          </cell>
          <cell r="K2882" t="str">
            <v>1999-02-17</v>
          </cell>
          <cell r="L2882">
            <v>1253400</v>
          </cell>
          <cell r="M2882">
            <v>1017675.84</v>
          </cell>
          <cell r="N2882">
            <v>235724.16</v>
          </cell>
        </row>
        <row r="2883">
          <cell r="C2883" t="str">
            <v>62210100111</v>
          </cell>
          <cell r="D2883" t="str">
            <v>直流标准电阻器</v>
          </cell>
          <cell r="E2883" t="str">
            <v>BZ3 0.001欧姆</v>
          </cell>
        </row>
        <row r="2883">
          <cell r="G2883" t="str">
            <v>个</v>
          </cell>
          <cell r="H2883">
            <v>1</v>
          </cell>
          <cell r="I2883" t="str">
            <v>开关电器设备</v>
          </cell>
          <cell r="J2883">
            <v>21</v>
          </cell>
          <cell r="K2883" t="str">
            <v>2002-01-07</v>
          </cell>
          <cell r="L2883">
            <v>8000</v>
          </cell>
          <cell r="M2883">
            <v>2448.56</v>
          </cell>
          <cell r="N2883">
            <v>5551.44</v>
          </cell>
        </row>
        <row r="2884">
          <cell r="C2884" t="str">
            <v>62210100112</v>
          </cell>
          <cell r="D2884" t="str">
            <v>防爆高压三通接线盒</v>
          </cell>
          <cell r="E2884" t="str">
            <v>10KV</v>
          </cell>
        </row>
        <row r="2884">
          <cell r="G2884" t="str">
            <v>个</v>
          </cell>
          <cell r="H2884">
            <v>1</v>
          </cell>
          <cell r="I2884" t="str">
            <v>开关电器设备</v>
          </cell>
          <cell r="J2884">
            <v>21</v>
          </cell>
          <cell r="K2884" t="str">
            <v>2003-12-31</v>
          </cell>
          <cell r="L2884">
            <v>5200</v>
          </cell>
          <cell r="M2884">
            <v>1002.88</v>
          </cell>
          <cell r="N2884">
            <v>4197.12</v>
          </cell>
        </row>
        <row r="2885">
          <cell r="C2885" t="str">
            <v>62210100113</v>
          </cell>
          <cell r="D2885" t="str">
            <v>防爆高压三通接线盒</v>
          </cell>
          <cell r="E2885" t="str">
            <v>10KV</v>
          </cell>
        </row>
        <row r="2885">
          <cell r="G2885" t="str">
            <v>个</v>
          </cell>
          <cell r="H2885">
            <v>1</v>
          </cell>
          <cell r="I2885" t="str">
            <v>开关电器设备</v>
          </cell>
          <cell r="J2885">
            <v>10</v>
          </cell>
          <cell r="K2885" t="str">
            <v>2003-12-31</v>
          </cell>
          <cell r="L2885">
            <v>5200</v>
          </cell>
          <cell r="M2885">
            <v>2048.8</v>
          </cell>
          <cell r="N2885">
            <v>3151.2</v>
          </cell>
        </row>
        <row r="2886">
          <cell r="C2886" t="str">
            <v>62210100116</v>
          </cell>
          <cell r="D2886" t="str">
            <v>负荷开关</v>
          </cell>
          <cell r="E2886" t="str">
            <v>FN3-10</v>
          </cell>
        </row>
        <row r="2886">
          <cell r="G2886" t="str">
            <v>个</v>
          </cell>
          <cell r="H2886">
            <v>1</v>
          </cell>
          <cell r="I2886" t="str">
            <v>开关电器设备</v>
          </cell>
          <cell r="J2886">
            <v>21</v>
          </cell>
          <cell r="K2886" t="str">
            <v>2003-12-31</v>
          </cell>
          <cell r="L2886">
            <v>5600</v>
          </cell>
          <cell r="M2886">
            <v>1079.84</v>
          </cell>
          <cell r="N2886">
            <v>4520.16</v>
          </cell>
        </row>
        <row r="2887">
          <cell r="C2887" t="str">
            <v>46212179A080001</v>
          </cell>
          <cell r="D2887" t="str">
            <v>辅助控制器</v>
          </cell>
          <cell r="E2887" t="str">
            <v>KJK3</v>
          </cell>
        </row>
        <row r="2887">
          <cell r="G2887" t="str">
            <v>个</v>
          </cell>
          <cell r="H2887">
            <v>1</v>
          </cell>
          <cell r="I2887" t="str">
            <v>自动控制器</v>
          </cell>
          <cell r="J2887">
            <v>21</v>
          </cell>
          <cell r="K2887" t="str">
            <v>2002-01-02</v>
          </cell>
          <cell r="L2887">
            <v>22000</v>
          </cell>
          <cell r="M2887">
            <v>6385.76</v>
          </cell>
          <cell r="N2887">
            <v>15614.24</v>
          </cell>
        </row>
        <row r="2888">
          <cell r="C2888" t="str">
            <v>46212179A130002</v>
          </cell>
          <cell r="D2888" t="str">
            <v>KCC1A智能I/0部件</v>
          </cell>
          <cell r="E2888" t="str">
            <v>TE4110-03</v>
          </cell>
        </row>
        <row r="2888">
          <cell r="G2888" t="str">
            <v>个</v>
          </cell>
          <cell r="H2888">
            <v>1</v>
          </cell>
          <cell r="I2888" t="str">
            <v>自动控制器</v>
          </cell>
          <cell r="J2888">
            <v>5</v>
          </cell>
          <cell r="K2888" t="str">
            <v>2002-01-02</v>
          </cell>
          <cell r="L2888">
            <v>53700</v>
          </cell>
          <cell r="M2888">
            <v>52089</v>
          </cell>
          <cell r="N2888">
            <v>1611</v>
          </cell>
        </row>
        <row r="2889">
          <cell r="C2889" t="str">
            <v>46212179A130003</v>
          </cell>
          <cell r="D2889" t="str">
            <v>KCC1A智能I/0部件</v>
          </cell>
          <cell r="E2889" t="str">
            <v>TE4110-03</v>
          </cell>
        </row>
        <row r="2889">
          <cell r="G2889" t="str">
            <v>个</v>
          </cell>
          <cell r="H2889">
            <v>1</v>
          </cell>
          <cell r="I2889" t="str">
            <v>自动控制器</v>
          </cell>
          <cell r="J2889">
            <v>5</v>
          </cell>
          <cell r="K2889" t="str">
            <v>2002-01-02</v>
          </cell>
          <cell r="L2889">
            <v>53700</v>
          </cell>
          <cell r="M2889">
            <v>52089</v>
          </cell>
          <cell r="N2889">
            <v>1611</v>
          </cell>
        </row>
        <row r="2890">
          <cell r="C2890" t="str">
            <v>46212179A150001</v>
          </cell>
          <cell r="D2890" t="str">
            <v>智能I/O部件</v>
          </cell>
          <cell r="E2890" t="str">
            <v>JCC1D</v>
          </cell>
        </row>
        <row r="2890">
          <cell r="G2890" t="str">
            <v>个</v>
          </cell>
          <cell r="H2890">
            <v>1</v>
          </cell>
          <cell r="I2890" t="str">
            <v>自动控制器</v>
          </cell>
          <cell r="J2890">
            <v>5</v>
          </cell>
          <cell r="K2890" t="str">
            <v>2002-01-02</v>
          </cell>
          <cell r="L2890">
            <v>8100</v>
          </cell>
          <cell r="M2890">
            <v>7857</v>
          </cell>
          <cell r="N2890">
            <v>243</v>
          </cell>
        </row>
        <row r="2891">
          <cell r="C2891" t="str">
            <v>46212179A140002</v>
          </cell>
          <cell r="D2891" t="str">
            <v>智能I/O部件</v>
          </cell>
          <cell r="E2891" t="str">
            <v>JCC1</v>
          </cell>
        </row>
        <row r="2891">
          <cell r="G2891" t="str">
            <v>个</v>
          </cell>
          <cell r="H2891">
            <v>1</v>
          </cell>
          <cell r="I2891" t="str">
            <v>自动控制器</v>
          </cell>
          <cell r="J2891">
            <v>5</v>
          </cell>
          <cell r="K2891" t="str">
            <v>2002-01-02</v>
          </cell>
          <cell r="L2891">
            <v>8100</v>
          </cell>
          <cell r="M2891">
            <v>7857</v>
          </cell>
          <cell r="N2891">
            <v>243</v>
          </cell>
        </row>
        <row r="2892">
          <cell r="C2892" t="str">
            <v>46212179A140004</v>
          </cell>
          <cell r="D2892" t="str">
            <v>智能I/O部件</v>
          </cell>
          <cell r="E2892" t="str">
            <v>JCC1</v>
          </cell>
        </row>
        <row r="2892">
          <cell r="G2892" t="str">
            <v>个</v>
          </cell>
          <cell r="H2892">
            <v>1</v>
          </cell>
          <cell r="I2892" t="str">
            <v>自动控制器</v>
          </cell>
          <cell r="J2892">
            <v>5</v>
          </cell>
          <cell r="K2892" t="str">
            <v>2002-01-02</v>
          </cell>
          <cell r="L2892">
            <v>8100</v>
          </cell>
          <cell r="M2892">
            <v>7857</v>
          </cell>
          <cell r="N2892">
            <v>243</v>
          </cell>
        </row>
        <row r="2893">
          <cell r="C2893" t="str">
            <v>46212179A140001</v>
          </cell>
          <cell r="D2893" t="str">
            <v>智能I/O部件</v>
          </cell>
          <cell r="E2893" t="str">
            <v>JCC1</v>
          </cell>
        </row>
        <row r="2893">
          <cell r="G2893" t="str">
            <v>个</v>
          </cell>
          <cell r="H2893">
            <v>1</v>
          </cell>
          <cell r="I2893" t="str">
            <v>自动控制器</v>
          </cell>
          <cell r="J2893">
            <v>5</v>
          </cell>
          <cell r="K2893" t="str">
            <v>2002-01-02</v>
          </cell>
          <cell r="L2893">
            <v>8100</v>
          </cell>
          <cell r="M2893">
            <v>7857</v>
          </cell>
          <cell r="N2893">
            <v>243</v>
          </cell>
        </row>
        <row r="2894">
          <cell r="C2894" t="str">
            <v>46212179A140003</v>
          </cell>
          <cell r="D2894" t="str">
            <v>智能I/O部件</v>
          </cell>
          <cell r="E2894" t="str">
            <v>JCC1</v>
          </cell>
        </row>
        <row r="2894">
          <cell r="G2894" t="str">
            <v>个</v>
          </cell>
          <cell r="H2894">
            <v>1</v>
          </cell>
          <cell r="I2894" t="str">
            <v>自动控制器</v>
          </cell>
          <cell r="J2894">
            <v>5</v>
          </cell>
          <cell r="K2894" t="str">
            <v>2002-01-02</v>
          </cell>
          <cell r="L2894">
            <v>8100</v>
          </cell>
          <cell r="M2894">
            <v>7857</v>
          </cell>
          <cell r="N2894">
            <v>243</v>
          </cell>
        </row>
        <row r="2895">
          <cell r="C2895" t="str">
            <v>46212179A140005</v>
          </cell>
          <cell r="D2895" t="str">
            <v>智能I/O部件</v>
          </cell>
          <cell r="E2895" t="str">
            <v>JCC1</v>
          </cell>
        </row>
        <row r="2895">
          <cell r="G2895" t="str">
            <v>个</v>
          </cell>
          <cell r="H2895">
            <v>1</v>
          </cell>
          <cell r="I2895" t="str">
            <v>自动控制器</v>
          </cell>
          <cell r="J2895">
            <v>5</v>
          </cell>
          <cell r="K2895" t="str">
            <v>2002-01-02</v>
          </cell>
          <cell r="L2895">
            <v>8100</v>
          </cell>
          <cell r="M2895">
            <v>7857</v>
          </cell>
          <cell r="N2895">
            <v>243</v>
          </cell>
        </row>
        <row r="2896">
          <cell r="C2896" t="str">
            <v>46215209B020006</v>
          </cell>
          <cell r="D2896" t="str">
            <v>隔爆检漏继电器</v>
          </cell>
          <cell r="E2896" t="str">
            <v>JJKB130-1140/660/380</v>
          </cell>
        </row>
        <row r="2896">
          <cell r="G2896" t="str">
            <v>个</v>
          </cell>
          <cell r="H2896">
            <v>1</v>
          </cell>
          <cell r="I2896" t="str">
            <v>其他电继电器</v>
          </cell>
          <cell r="J2896">
            <v>21</v>
          </cell>
          <cell r="K2896" t="str">
            <v>2002-01-02</v>
          </cell>
          <cell r="L2896">
            <v>6700</v>
          </cell>
          <cell r="M2896">
            <v>1944.68</v>
          </cell>
          <cell r="N2896">
            <v>4755.32</v>
          </cell>
        </row>
        <row r="2897">
          <cell r="C2897" t="str">
            <v>46214013B170001</v>
          </cell>
          <cell r="D2897" t="str">
            <v>非标控制箱</v>
          </cell>
          <cell r="E2897" t="str">
            <v>JX(F)3004</v>
          </cell>
        </row>
        <row r="2897">
          <cell r="G2897" t="str">
            <v>个</v>
          </cell>
          <cell r="H2897">
            <v>1</v>
          </cell>
          <cell r="I2897" t="str">
            <v>控制屏</v>
          </cell>
          <cell r="J2897">
            <v>21</v>
          </cell>
          <cell r="K2897" t="str">
            <v>2002-01-02</v>
          </cell>
          <cell r="L2897">
            <v>2500</v>
          </cell>
          <cell r="M2897">
            <v>725.72</v>
          </cell>
          <cell r="N2897">
            <v>1774.28</v>
          </cell>
        </row>
        <row r="2898">
          <cell r="C2898" t="str">
            <v>46214013B780001</v>
          </cell>
          <cell r="D2898" t="str">
            <v>PLC A2</v>
          </cell>
          <cell r="E2898" t="str">
            <v>PLC2</v>
          </cell>
        </row>
        <row r="2898">
          <cell r="G2898" t="str">
            <v>个</v>
          </cell>
          <cell r="H2898">
            <v>1</v>
          </cell>
          <cell r="I2898" t="str">
            <v>控制屏</v>
          </cell>
          <cell r="J2898">
            <v>21</v>
          </cell>
          <cell r="K2898" t="str">
            <v>2002-01-03</v>
          </cell>
          <cell r="L2898">
            <v>109800</v>
          </cell>
          <cell r="M2898">
            <v>31888</v>
          </cell>
          <cell r="N2898">
            <v>77912</v>
          </cell>
        </row>
        <row r="2899">
          <cell r="C2899" t="str">
            <v>63350100015</v>
          </cell>
          <cell r="D2899" t="str">
            <v>过滤器组</v>
          </cell>
          <cell r="E2899" t="str">
            <v>XPA</v>
          </cell>
        </row>
        <row r="2899">
          <cell r="G2899" t="str">
            <v>个</v>
          </cell>
          <cell r="H2899">
            <v>1</v>
          </cell>
          <cell r="I2899" t="str">
            <v>除尘器</v>
          </cell>
          <cell r="J2899">
            <v>10</v>
          </cell>
          <cell r="K2899" t="str">
            <v>2003-04-30</v>
          </cell>
          <cell r="L2899">
            <v>48200</v>
          </cell>
          <cell r="M2899">
            <v>20837.52</v>
          </cell>
          <cell r="N2899">
            <v>27362.48</v>
          </cell>
        </row>
        <row r="2900">
          <cell r="C2900" t="str">
            <v>69120800002</v>
          </cell>
          <cell r="D2900" t="str">
            <v>对讲机</v>
          </cell>
        </row>
        <row r="2900">
          <cell r="G2900" t="str">
            <v>个</v>
          </cell>
          <cell r="H2900">
            <v>1</v>
          </cell>
          <cell r="I2900" t="str">
            <v>无线对讲机</v>
          </cell>
          <cell r="J2900">
            <v>7</v>
          </cell>
          <cell r="K2900" t="str">
            <v>2003-04-30</v>
          </cell>
          <cell r="L2900">
            <v>54600</v>
          </cell>
          <cell r="M2900">
            <v>36869.42</v>
          </cell>
          <cell r="N2900">
            <v>17730.58</v>
          </cell>
        </row>
        <row r="2901">
          <cell r="C2901" t="str">
            <v>44945300B080001</v>
          </cell>
          <cell r="D2901" t="str">
            <v>防盗防火报警系统</v>
          </cell>
        </row>
        <row r="2901">
          <cell r="G2901" t="str">
            <v>个</v>
          </cell>
          <cell r="H2901">
            <v>1</v>
          </cell>
          <cell r="I2901" t="str">
            <v>其他特殊环境应用监视设备</v>
          </cell>
          <cell r="J2901">
            <v>8</v>
          </cell>
          <cell r="K2901" t="str">
            <v>2002-01-02</v>
          </cell>
          <cell r="L2901">
            <v>272200</v>
          </cell>
          <cell r="M2901">
            <v>191323.12</v>
          </cell>
          <cell r="N2901">
            <v>80876.88</v>
          </cell>
        </row>
        <row r="2902">
          <cell r="C2902" t="str">
            <v>74369900002</v>
          </cell>
          <cell r="D2902" t="str">
            <v>扰频仪</v>
          </cell>
          <cell r="E2902" t="str">
            <v>XL-1</v>
          </cell>
        </row>
        <row r="2902">
          <cell r="G2902" t="str">
            <v>个</v>
          </cell>
          <cell r="H2902">
            <v>1</v>
          </cell>
          <cell r="I2902" t="str">
            <v>其他电子光学及离子光学仪器</v>
          </cell>
          <cell r="J2902">
            <v>10</v>
          </cell>
          <cell r="K2902" t="str">
            <v>2002-07-01</v>
          </cell>
          <cell r="L2902">
            <v>2000</v>
          </cell>
          <cell r="M2902">
            <v>1064.16</v>
          </cell>
          <cell r="N2902">
            <v>935.84</v>
          </cell>
        </row>
        <row r="2903">
          <cell r="C2903" t="str">
            <v>74369900003</v>
          </cell>
          <cell r="D2903" t="str">
            <v>耐压测试仪</v>
          </cell>
          <cell r="E2903" t="str">
            <v>XL-1</v>
          </cell>
        </row>
        <row r="2903">
          <cell r="G2903" t="str">
            <v>个</v>
          </cell>
          <cell r="H2903">
            <v>1</v>
          </cell>
          <cell r="I2903" t="str">
            <v>其他电子光学及离子光学仪器</v>
          </cell>
          <cell r="J2903">
            <v>10</v>
          </cell>
          <cell r="K2903" t="str">
            <v>2002-07-01</v>
          </cell>
          <cell r="L2903">
            <v>4000</v>
          </cell>
          <cell r="M2903">
            <v>2128.53</v>
          </cell>
          <cell r="N2903">
            <v>1871.47</v>
          </cell>
        </row>
        <row r="2904">
          <cell r="C2904" t="str">
            <v>74429900007</v>
          </cell>
          <cell r="D2904" t="str">
            <v>灰份测定仪</v>
          </cell>
          <cell r="E2904" t="str">
            <v>HR-1</v>
          </cell>
        </row>
        <row r="2904">
          <cell r="G2904" t="str">
            <v>个</v>
          </cell>
          <cell r="H2904">
            <v>1</v>
          </cell>
          <cell r="I2904" t="str">
            <v>其他物理特性分析仪器及标准仪器</v>
          </cell>
          <cell r="J2904">
            <v>10</v>
          </cell>
          <cell r="K2904" t="str">
            <v>2002-07-01</v>
          </cell>
          <cell r="L2904">
            <v>9000</v>
          </cell>
          <cell r="M2904">
            <v>4789.2</v>
          </cell>
          <cell r="N2904">
            <v>4210.8</v>
          </cell>
        </row>
        <row r="2905">
          <cell r="C2905" t="str">
            <v>74429900013</v>
          </cell>
          <cell r="D2905" t="str">
            <v>电子分析天平</v>
          </cell>
          <cell r="E2905" t="str">
            <v>GK202</v>
          </cell>
        </row>
        <row r="2905">
          <cell r="G2905" t="str">
            <v>个</v>
          </cell>
          <cell r="H2905">
            <v>1</v>
          </cell>
          <cell r="I2905" t="str">
            <v>其他物理特性分析仪器及标准仪器</v>
          </cell>
          <cell r="J2905">
            <v>10</v>
          </cell>
          <cell r="K2905" t="str">
            <v>2003-06-01</v>
          </cell>
          <cell r="L2905">
            <v>20100</v>
          </cell>
          <cell r="M2905">
            <v>8907.6</v>
          </cell>
          <cell r="N2905">
            <v>11192.4</v>
          </cell>
        </row>
        <row r="2906">
          <cell r="C2906" t="str">
            <v>74630100013</v>
          </cell>
          <cell r="D2906" t="str">
            <v>干燥机</v>
          </cell>
          <cell r="E2906" t="str">
            <v>LFG-1-90</v>
          </cell>
        </row>
        <row r="2906">
          <cell r="G2906" t="str">
            <v>个</v>
          </cell>
          <cell r="H2906">
            <v>1</v>
          </cell>
          <cell r="I2906" t="str">
            <v>干燥箱</v>
          </cell>
          <cell r="J2906">
            <v>20</v>
          </cell>
          <cell r="K2906" t="str">
            <v>2003-12-31</v>
          </cell>
          <cell r="L2906">
            <v>188000</v>
          </cell>
          <cell r="M2906">
            <v>37976</v>
          </cell>
          <cell r="N2906">
            <v>150024</v>
          </cell>
        </row>
        <row r="2907">
          <cell r="C2907" t="str">
            <v>74690100001</v>
          </cell>
          <cell r="D2907" t="str">
            <v>化验仪器</v>
          </cell>
          <cell r="E2907" t="str">
            <v>HR-1</v>
          </cell>
        </row>
        <row r="2907">
          <cell r="G2907" t="str">
            <v>个</v>
          </cell>
          <cell r="H2907">
            <v>1</v>
          </cell>
          <cell r="I2907" t="str">
            <v>其他仪器及装置</v>
          </cell>
          <cell r="J2907">
            <v>10</v>
          </cell>
          <cell r="K2907" t="str">
            <v>2002-07-01</v>
          </cell>
          <cell r="L2907">
            <v>90000</v>
          </cell>
          <cell r="M2907">
            <v>47892.23</v>
          </cell>
          <cell r="N2907">
            <v>42107.77</v>
          </cell>
        </row>
        <row r="2908">
          <cell r="C2908" t="str">
            <v>74690100002</v>
          </cell>
          <cell r="D2908" t="str">
            <v>计量室设备</v>
          </cell>
          <cell r="E2908" t="str">
            <v>40X-1500X</v>
          </cell>
        </row>
        <row r="2908">
          <cell r="G2908" t="str">
            <v>个</v>
          </cell>
          <cell r="H2908">
            <v>1</v>
          </cell>
          <cell r="I2908" t="str">
            <v>其他仪器及装置</v>
          </cell>
          <cell r="J2908">
            <v>10</v>
          </cell>
          <cell r="K2908" t="str">
            <v>2003-12-30</v>
          </cell>
          <cell r="L2908">
            <v>134000</v>
          </cell>
          <cell r="M2908">
            <v>52796</v>
          </cell>
          <cell r="N2908">
            <v>81204</v>
          </cell>
        </row>
        <row r="2909">
          <cell r="C2909" t="str">
            <v>76210200001</v>
          </cell>
          <cell r="D2909" t="str">
            <v>瓦斯闭锁</v>
          </cell>
        </row>
        <row r="2909">
          <cell r="G2909" t="str">
            <v>个</v>
          </cell>
          <cell r="H2909">
            <v>1</v>
          </cell>
          <cell r="I2909" t="str">
            <v>瓦斯警报、断电遥测系统</v>
          </cell>
          <cell r="J2909">
            <v>10</v>
          </cell>
          <cell r="K2909" t="str">
            <v>2003-04-30</v>
          </cell>
          <cell r="L2909">
            <v>47000</v>
          </cell>
          <cell r="M2909">
            <v>20540.2</v>
          </cell>
          <cell r="N2909">
            <v>26459.8</v>
          </cell>
        </row>
        <row r="2910">
          <cell r="C2910" t="str">
            <v>42240000B140001</v>
          </cell>
          <cell r="D2910" t="str">
            <v>矿浆缸</v>
          </cell>
          <cell r="E2910" t="str">
            <v>直径500mm</v>
          </cell>
        </row>
        <row r="2910">
          <cell r="G2910" t="str">
            <v>个</v>
          </cell>
          <cell r="H2910">
            <v>1</v>
          </cell>
          <cell r="I2910" t="str">
            <v>其他衡器</v>
          </cell>
          <cell r="J2910">
            <v>10</v>
          </cell>
          <cell r="K2910" t="str">
            <v>2002-01-02</v>
          </cell>
          <cell r="L2910">
            <v>125000</v>
          </cell>
          <cell r="M2910">
            <v>72628.96</v>
          </cell>
          <cell r="N2910">
            <v>52371.04</v>
          </cell>
        </row>
        <row r="2911">
          <cell r="C2911" t="str">
            <v>43922099B040002</v>
          </cell>
          <cell r="D2911" t="str">
            <v>电子汽车衡</v>
          </cell>
          <cell r="E2911" t="str">
            <v>ZGT-50T</v>
          </cell>
        </row>
        <row r="2911">
          <cell r="G2911" t="str">
            <v>个</v>
          </cell>
          <cell r="H2911">
            <v>1</v>
          </cell>
          <cell r="I2911" t="str">
            <v>其他衡器</v>
          </cell>
          <cell r="J2911">
            <v>10</v>
          </cell>
          <cell r="K2911" t="str">
            <v>2002-01-02</v>
          </cell>
          <cell r="L2911">
            <v>102000</v>
          </cell>
          <cell r="M2911">
            <v>59265.12</v>
          </cell>
          <cell r="N2911">
            <v>42734.88</v>
          </cell>
        </row>
        <row r="2912">
          <cell r="C2912" t="str">
            <v>43922099B020004</v>
          </cell>
          <cell r="D2912" t="str">
            <v>电子汽车衡</v>
          </cell>
          <cell r="E2912" t="str">
            <v>SCS-50T</v>
          </cell>
        </row>
        <row r="2912">
          <cell r="G2912" t="str">
            <v>个</v>
          </cell>
          <cell r="H2912">
            <v>1</v>
          </cell>
          <cell r="I2912" t="str">
            <v>其他衡器</v>
          </cell>
          <cell r="J2912">
            <v>10</v>
          </cell>
          <cell r="K2912" t="str">
            <v>2002-01-02</v>
          </cell>
          <cell r="L2912">
            <v>92000</v>
          </cell>
          <cell r="M2912">
            <v>53454.88</v>
          </cell>
          <cell r="N2912">
            <v>38545.12</v>
          </cell>
        </row>
        <row r="2913">
          <cell r="C2913">
            <v>1213040112</v>
          </cell>
          <cell r="D2913" t="str">
            <v>隔爆型潜水泵</v>
          </cell>
          <cell r="E2913" t="str">
            <v>YBQS200-50/100 30KW</v>
          </cell>
        </row>
        <row r="2913">
          <cell r="G2913" t="str">
            <v>个</v>
          </cell>
          <cell r="H2913">
            <v>1</v>
          </cell>
          <cell r="I2913" t="str">
            <v>潜水泵</v>
          </cell>
          <cell r="J2913">
            <v>12</v>
          </cell>
          <cell r="K2913" t="str">
            <v>2004-12-31</v>
          </cell>
          <cell r="L2913">
            <v>32320</v>
          </cell>
          <cell r="M2913">
            <v>32320</v>
          </cell>
          <cell r="N2913">
            <v>0</v>
          </cell>
        </row>
        <row r="2914">
          <cell r="C2914">
            <v>1213040113</v>
          </cell>
          <cell r="D2914" t="str">
            <v>隔爆型潜水泵</v>
          </cell>
          <cell r="E2914" t="str">
            <v>YBQS200-50/100 30KW</v>
          </cell>
        </row>
        <row r="2914">
          <cell r="G2914" t="str">
            <v>个</v>
          </cell>
          <cell r="H2914">
            <v>1</v>
          </cell>
          <cell r="I2914" t="str">
            <v>潜水泵</v>
          </cell>
          <cell r="J2914">
            <v>12</v>
          </cell>
          <cell r="K2914" t="str">
            <v>2004-12-31</v>
          </cell>
          <cell r="L2914">
            <v>32320</v>
          </cell>
          <cell r="M2914">
            <v>32320</v>
          </cell>
          <cell r="N2914">
            <v>0</v>
          </cell>
        </row>
        <row r="2915">
          <cell r="C2915">
            <v>1213040114</v>
          </cell>
          <cell r="D2915" t="str">
            <v>隔爆型潜水泵</v>
          </cell>
          <cell r="E2915" t="str">
            <v>YBQS200-50/100 30KW</v>
          </cell>
        </row>
        <row r="2915">
          <cell r="G2915" t="str">
            <v>个</v>
          </cell>
          <cell r="H2915">
            <v>1</v>
          </cell>
          <cell r="I2915" t="str">
            <v>潜水泵</v>
          </cell>
          <cell r="J2915">
            <v>12</v>
          </cell>
          <cell r="K2915" t="str">
            <v>2004-12-31</v>
          </cell>
          <cell r="L2915">
            <v>32320</v>
          </cell>
          <cell r="M2915">
            <v>32320</v>
          </cell>
          <cell r="N2915">
            <v>0</v>
          </cell>
        </row>
        <row r="2916">
          <cell r="C2916">
            <v>1213040115</v>
          </cell>
          <cell r="D2916" t="str">
            <v>隔爆型潜水泵</v>
          </cell>
          <cell r="E2916" t="str">
            <v>YBQS200-50/100 30KW</v>
          </cell>
        </row>
        <row r="2916">
          <cell r="G2916" t="str">
            <v>个</v>
          </cell>
          <cell r="H2916">
            <v>1</v>
          </cell>
          <cell r="I2916" t="str">
            <v>潜水泵</v>
          </cell>
          <cell r="J2916">
            <v>12</v>
          </cell>
          <cell r="K2916" t="str">
            <v>2004-12-31</v>
          </cell>
          <cell r="L2916">
            <v>37543.5</v>
          </cell>
          <cell r="M2916">
            <v>37543.5</v>
          </cell>
          <cell r="N2916">
            <v>0</v>
          </cell>
        </row>
        <row r="2917">
          <cell r="C2917">
            <v>1213040116</v>
          </cell>
          <cell r="D2917" t="str">
            <v>隔爆型潜水泵</v>
          </cell>
          <cell r="E2917" t="str">
            <v>YBQS200-50/100 30KW</v>
          </cell>
        </row>
        <row r="2917">
          <cell r="G2917" t="str">
            <v>个</v>
          </cell>
          <cell r="H2917">
            <v>1</v>
          </cell>
          <cell r="I2917" t="str">
            <v>潜水泵</v>
          </cell>
          <cell r="J2917">
            <v>12</v>
          </cell>
          <cell r="K2917" t="str">
            <v>2004-12-31</v>
          </cell>
          <cell r="L2917">
            <v>37543.5</v>
          </cell>
          <cell r="M2917">
            <v>37543.5</v>
          </cell>
          <cell r="N2917">
            <v>0</v>
          </cell>
        </row>
        <row r="2918">
          <cell r="C2918">
            <v>1213040117</v>
          </cell>
          <cell r="D2918" t="str">
            <v>隔爆型潜水泵</v>
          </cell>
          <cell r="E2918" t="str">
            <v>YBQS200-50/100 30KW</v>
          </cell>
        </row>
        <row r="2918">
          <cell r="G2918" t="str">
            <v>个</v>
          </cell>
          <cell r="H2918">
            <v>1</v>
          </cell>
          <cell r="I2918" t="str">
            <v>潜水泵</v>
          </cell>
          <cell r="J2918">
            <v>12</v>
          </cell>
          <cell r="K2918" t="str">
            <v>2004-12-31</v>
          </cell>
          <cell r="L2918">
            <v>37543.5</v>
          </cell>
          <cell r="M2918">
            <v>37543.5</v>
          </cell>
          <cell r="N2918">
            <v>0</v>
          </cell>
        </row>
        <row r="2919">
          <cell r="C2919">
            <v>6221010715</v>
          </cell>
          <cell r="D2919" t="str">
            <v>负荷开关</v>
          </cell>
        </row>
        <row r="2919">
          <cell r="G2919" t="str">
            <v>个</v>
          </cell>
          <cell r="H2919">
            <v>1</v>
          </cell>
          <cell r="I2919" t="str">
            <v>开关电器设备</v>
          </cell>
          <cell r="J2919">
            <v>21</v>
          </cell>
          <cell r="K2919" t="str">
            <v>2004-12-31</v>
          </cell>
          <cell r="L2919">
            <v>1394.52</v>
          </cell>
          <cell r="M2919">
            <v>190.8</v>
          </cell>
          <cell r="N2919">
            <v>1203.72</v>
          </cell>
        </row>
        <row r="2920">
          <cell r="C2920">
            <v>6221010716</v>
          </cell>
          <cell r="D2920" t="str">
            <v>操作机构</v>
          </cell>
          <cell r="E2920" t="str">
            <v>CS3</v>
          </cell>
        </row>
        <row r="2920">
          <cell r="G2920" t="str">
            <v>个</v>
          </cell>
          <cell r="H2920">
            <v>1</v>
          </cell>
          <cell r="I2920" t="str">
            <v>开关电器设备</v>
          </cell>
          <cell r="J2920">
            <v>21</v>
          </cell>
          <cell r="K2920" t="str">
            <v>2004-12-31</v>
          </cell>
          <cell r="L2920">
            <v>231.71</v>
          </cell>
          <cell r="M2920">
            <v>31.68</v>
          </cell>
          <cell r="N2920">
            <v>200.03</v>
          </cell>
        </row>
        <row r="2921">
          <cell r="C2921" t="str">
            <v>46211605BG30013</v>
          </cell>
          <cell r="D2921" t="str">
            <v>矿用隔爆型智能真空馈电开关</v>
          </cell>
          <cell r="E2921" t="str">
            <v>KBZZ-400/1140(660)</v>
          </cell>
        </row>
        <row r="2921">
          <cell r="G2921" t="str">
            <v>个</v>
          </cell>
          <cell r="H2921">
            <v>1</v>
          </cell>
          <cell r="I2921" t="str">
            <v>开关电器设备</v>
          </cell>
          <cell r="J2921">
            <v>21</v>
          </cell>
          <cell r="K2921" t="str">
            <v>2004-12-31</v>
          </cell>
          <cell r="L2921">
            <v>35341.3</v>
          </cell>
          <cell r="M2921">
            <v>4834.8</v>
          </cell>
          <cell r="N2921">
            <v>30506.5</v>
          </cell>
        </row>
        <row r="2922">
          <cell r="C2922" t="str">
            <v>46214013B370026</v>
          </cell>
          <cell r="D2922" t="str">
            <v>防爆电动控制箱</v>
          </cell>
          <cell r="E2922" t="str">
            <v>DKX-6B-660V</v>
          </cell>
        </row>
        <row r="2922">
          <cell r="G2922" t="str">
            <v>个</v>
          </cell>
          <cell r="H2922">
            <v>1</v>
          </cell>
          <cell r="I2922" t="str">
            <v>自动控制器</v>
          </cell>
          <cell r="J2922">
            <v>21</v>
          </cell>
          <cell r="K2922" t="str">
            <v>2004-12-31</v>
          </cell>
          <cell r="L2922">
            <v>21513.43</v>
          </cell>
          <cell r="M2922">
            <v>2943</v>
          </cell>
          <cell r="N2922">
            <v>18570.43</v>
          </cell>
        </row>
        <row r="2923">
          <cell r="C2923">
            <v>1216010137</v>
          </cell>
          <cell r="D2923" t="str">
            <v>潜污电泵</v>
          </cell>
          <cell r="E2923" t="str">
            <v>BQW30-25-4</v>
          </cell>
        </row>
        <row r="2923">
          <cell r="G2923" t="str">
            <v>个</v>
          </cell>
          <cell r="H2923">
            <v>1</v>
          </cell>
          <cell r="I2923" t="str">
            <v>污水泵</v>
          </cell>
          <cell r="J2923">
            <v>12</v>
          </cell>
          <cell r="K2923" t="str">
            <v>2004-12-31</v>
          </cell>
          <cell r="L2923">
            <v>3348.12</v>
          </cell>
          <cell r="M2923">
            <v>807.48</v>
          </cell>
          <cell r="N2923">
            <v>2540.64</v>
          </cell>
        </row>
        <row r="2924">
          <cell r="C2924">
            <v>1216010138</v>
          </cell>
          <cell r="D2924" t="str">
            <v>潜污电泵</v>
          </cell>
          <cell r="E2924" t="str">
            <v>BQW30-25-4</v>
          </cell>
        </row>
        <row r="2924">
          <cell r="G2924" t="str">
            <v>个</v>
          </cell>
          <cell r="H2924">
            <v>1</v>
          </cell>
          <cell r="I2924" t="str">
            <v>污水泵</v>
          </cell>
          <cell r="J2924">
            <v>12</v>
          </cell>
          <cell r="K2924" t="str">
            <v>2004-12-31</v>
          </cell>
          <cell r="L2924">
            <v>3348.17</v>
          </cell>
          <cell r="M2924">
            <v>807.48</v>
          </cell>
          <cell r="N2924">
            <v>2540.69</v>
          </cell>
        </row>
        <row r="2925">
          <cell r="C2925">
            <v>6281990004</v>
          </cell>
          <cell r="D2925" t="str">
            <v>负荷开关</v>
          </cell>
          <cell r="E2925" t="str">
            <v>HH4-60/3</v>
          </cell>
        </row>
        <row r="2925">
          <cell r="G2925" t="str">
            <v>个</v>
          </cell>
          <cell r="H2925">
            <v>1</v>
          </cell>
          <cell r="I2925" t="str">
            <v>其他开关</v>
          </cell>
          <cell r="J2925">
            <v>21</v>
          </cell>
          <cell r="K2925" t="str">
            <v>2005-03-31</v>
          </cell>
          <cell r="L2925">
            <v>288.17</v>
          </cell>
          <cell r="M2925">
            <v>36.3</v>
          </cell>
          <cell r="N2925">
            <v>251.87</v>
          </cell>
        </row>
        <row r="2926">
          <cell r="C2926">
            <v>1291010208</v>
          </cell>
          <cell r="D2926" t="str">
            <v>排污泵</v>
          </cell>
          <cell r="E2926" t="str">
            <v>WQ  6  10  15  3</v>
          </cell>
        </row>
        <row r="2926">
          <cell r="G2926" t="str">
            <v>个</v>
          </cell>
          <cell r="H2926">
            <v>1</v>
          </cell>
          <cell r="I2926" t="str">
            <v>其他泵</v>
          </cell>
          <cell r="J2926">
            <v>12</v>
          </cell>
          <cell r="K2926" t="str">
            <v>2005-03-31</v>
          </cell>
          <cell r="L2926">
            <v>2805.11</v>
          </cell>
          <cell r="M2926">
            <v>620.07</v>
          </cell>
          <cell r="N2926">
            <v>2185.04</v>
          </cell>
        </row>
        <row r="2927">
          <cell r="C2927">
            <v>1291010209</v>
          </cell>
          <cell r="D2927" t="str">
            <v>排污泵</v>
          </cell>
          <cell r="E2927" t="str">
            <v>WQ  6  10  15  3</v>
          </cell>
        </row>
        <row r="2927">
          <cell r="G2927" t="str">
            <v>个</v>
          </cell>
          <cell r="H2927">
            <v>1</v>
          </cell>
          <cell r="I2927" t="str">
            <v>其他泵</v>
          </cell>
          <cell r="J2927">
            <v>12</v>
          </cell>
          <cell r="K2927" t="str">
            <v>2005-03-31</v>
          </cell>
          <cell r="L2927">
            <v>2805.11</v>
          </cell>
          <cell r="M2927">
            <v>620.07</v>
          </cell>
          <cell r="N2927">
            <v>2185.04</v>
          </cell>
        </row>
        <row r="2928">
          <cell r="C2928">
            <v>1291010210</v>
          </cell>
          <cell r="D2928" t="str">
            <v>排污泵</v>
          </cell>
          <cell r="E2928" t="str">
            <v>WQ  6  10  15  3</v>
          </cell>
        </row>
        <row r="2928">
          <cell r="G2928" t="str">
            <v>个</v>
          </cell>
          <cell r="H2928">
            <v>1</v>
          </cell>
          <cell r="I2928" t="str">
            <v>其他泵</v>
          </cell>
          <cell r="J2928">
            <v>12</v>
          </cell>
          <cell r="K2928" t="str">
            <v>2005-03-31</v>
          </cell>
          <cell r="L2928">
            <v>2805.11</v>
          </cell>
          <cell r="M2928">
            <v>620.07</v>
          </cell>
          <cell r="N2928">
            <v>2185.04</v>
          </cell>
        </row>
        <row r="2929">
          <cell r="C2929">
            <v>1291010211</v>
          </cell>
          <cell r="D2929" t="str">
            <v>排污泵</v>
          </cell>
          <cell r="E2929" t="str">
            <v>WQ  6  10  15  3</v>
          </cell>
        </row>
        <row r="2929">
          <cell r="G2929" t="str">
            <v>个</v>
          </cell>
          <cell r="H2929">
            <v>1</v>
          </cell>
          <cell r="I2929" t="str">
            <v>其他泵</v>
          </cell>
          <cell r="J2929">
            <v>12</v>
          </cell>
          <cell r="K2929" t="str">
            <v>2005-03-31</v>
          </cell>
          <cell r="L2929">
            <v>2805.09</v>
          </cell>
          <cell r="M2929">
            <v>620.07</v>
          </cell>
          <cell r="N2929">
            <v>2185.02</v>
          </cell>
        </row>
        <row r="2930">
          <cell r="C2930">
            <v>7469250001</v>
          </cell>
          <cell r="D2930" t="str">
            <v>石油产凝点测定仪</v>
          </cell>
          <cell r="E2930" t="str">
            <v>25X150孔</v>
          </cell>
        </row>
        <row r="2930">
          <cell r="G2930" t="str">
            <v>个</v>
          </cell>
          <cell r="H2930">
            <v>1</v>
          </cell>
          <cell r="I2930" t="str">
            <v>粘结指数测定仪</v>
          </cell>
          <cell r="J2930">
            <v>10</v>
          </cell>
          <cell r="K2930" t="str">
            <v>2005-06-14</v>
          </cell>
          <cell r="L2930">
            <v>20139.4</v>
          </cell>
          <cell r="M2930">
            <v>20139.4</v>
          </cell>
          <cell r="N2930">
            <v>0</v>
          </cell>
        </row>
        <row r="2931">
          <cell r="C2931">
            <v>1213040174</v>
          </cell>
          <cell r="D2931" t="str">
            <v>潜水泵</v>
          </cell>
          <cell r="E2931" t="str">
            <v>QK300-125/1-15KW</v>
          </cell>
        </row>
        <row r="2931">
          <cell r="G2931" t="str">
            <v>个</v>
          </cell>
          <cell r="H2931">
            <v>1</v>
          </cell>
          <cell r="I2931" t="str">
            <v>潜水泵</v>
          </cell>
          <cell r="J2931">
            <v>12</v>
          </cell>
          <cell r="K2931" t="str">
            <v>2005-06-14</v>
          </cell>
          <cell r="L2931">
            <v>15049</v>
          </cell>
          <cell r="M2931">
            <v>15049</v>
          </cell>
          <cell r="N2931">
            <v>0</v>
          </cell>
        </row>
        <row r="2932">
          <cell r="C2932">
            <v>1213040175</v>
          </cell>
          <cell r="D2932" t="str">
            <v>潜水泵</v>
          </cell>
          <cell r="E2932" t="str">
            <v>QK300-125/1-15KW</v>
          </cell>
        </row>
        <row r="2932">
          <cell r="G2932" t="str">
            <v>个</v>
          </cell>
          <cell r="H2932">
            <v>1</v>
          </cell>
          <cell r="I2932" t="str">
            <v>潜水泵</v>
          </cell>
          <cell r="J2932">
            <v>12</v>
          </cell>
          <cell r="K2932" t="str">
            <v>2005-06-14</v>
          </cell>
          <cell r="L2932">
            <v>15049</v>
          </cell>
          <cell r="M2932">
            <v>15049</v>
          </cell>
          <cell r="N2932">
            <v>0</v>
          </cell>
        </row>
        <row r="2933">
          <cell r="C2933">
            <v>1213040176</v>
          </cell>
          <cell r="D2933" t="str">
            <v>潜水泵</v>
          </cell>
          <cell r="E2933" t="str">
            <v>QK300-125/1-15KW</v>
          </cell>
        </row>
        <row r="2933">
          <cell r="G2933" t="str">
            <v>个</v>
          </cell>
          <cell r="H2933">
            <v>1</v>
          </cell>
          <cell r="I2933" t="str">
            <v>潜水泵</v>
          </cell>
          <cell r="J2933">
            <v>12</v>
          </cell>
          <cell r="K2933" t="str">
            <v>2005-06-14</v>
          </cell>
          <cell r="L2933">
            <v>15049</v>
          </cell>
          <cell r="M2933">
            <v>15049</v>
          </cell>
          <cell r="N2933">
            <v>0</v>
          </cell>
        </row>
        <row r="2934">
          <cell r="C2934">
            <v>1213040177</v>
          </cell>
          <cell r="D2934" t="str">
            <v>潜水泵</v>
          </cell>
          <cell r="E2934" t="str">
            <v>QK300-125/1-15KW</v>
          </cell>
        </row>
        <row r="2934">
          <cell r="G2934" t="str">
            <v>个</v>
          </cell>
          <cell r="H2934">
            <v>1</v>
          </cell>
          <cell r="I2934" t="str">
            <v>潜水泵</v>
          </cell>
          <cell r="J2934">
            <v>12</v>
          </cell>
          <cell r="K2934" t="str">
            <v>2005-06-14</v>
          </cell>
          <cell r="L2934">
            <v>15049</v>
          </cell>
          <cell r="M2934">
            <v>15049</v>
          </cell>
          <cell r="N2934">
            <v>0</v>
          </cell>
        </row>
        <row r="2935">
          <cell r="C2935">
            <v>1213040178</v>
          </cell>
          <cell r="D2935" t="str">
            <v>潜水泵</v>
          </cell>
          <cell r="E2935" t="str">
            <v>QK300-125/1-15KW</v>
          </cell>
        </row>
        <row r="2935">
          <cell r="G2935" t="str">
            <v>个</v>
          </cell>
          <cell r="H2935">
            <v>1</v>
          </cell>
          <cell r="I2935" t="str">
            <v>潜水泵</v>
          </cell>
          <cell r="J2935">
            <v>12</v>
          </cell>
          <cell r="K2935" t="str">
            <v>2005-06-14</v>
          </cell>
          <cell r="L2935">
            <v>15049</v>
          </cell>
          <cell r="M2935">
            <v>15049</v>
          </cell>
          <cell r="N2935">
            <v>0</v>
          </cell>
        </row>
        <row r="2936">
          <cell r="C2936">
            <v>6271090034</v>
          </cell>
          <cell r="D2936" t="str">
            <v>电源继电器箱</v>
          </cell>
          <cell r="E2936" t="str">
            <v>GDZS-D</v>
          </cell>
        </row>
        <row r="2936">
          <cell r="G2936" t="str">
            <v>个</v>
          </cell>
          <cell r="H2936">
            <v>1</v>
          </cell>
          <cell r="I2936" t="str">
            <v>其他电继电器</v>
          </cell>
          <cell r="J2936">
            <v>21</v>
          </cell>
          <cell r="K2936" t="str">
            <v>2005-06-14</v>
          </cell>
          <cell r="L2936">
            <v>3742.35</v>
          </cell>
          <cell r="M2936">
            <v>426.6</v>
          </cell>
          <cell r="N2936">
            <v>3315.75</v>
          </cell>
        </row>
        <row r="2937">
          <cell r="C2937">
            <v>7691010018</v>
          </cell>
          <cell r="D2937" t="str">
            <v>支架式纵撕传感器</v>
          </cell>
          <cell r="E2937" t="str">
            <v>GDZS-C</v>
          </cell>
        </row>
        <row r="2937">
          <cell r="G2937" t="str">
            <v>个</v>
          </cell>
          <cell r="H2937">
            <v>1</v>
          </cell>
          <cell r="I2937" t="str">
            <v>其他专用仪器仪表</v>
          </cell>
          <cell r="J2937">
            <v>10</v>
          </cell>
          <cell r="K2937" t="str">
            <v>2005-06-14</v>
          </cell>
          <cell r="L2937">
            <v>2598.85</v>
          </cell>
          <cell r="M2937">
            <v>647.1</v>
          </cell>
          <cell r="N2937">
            <v>1951.75</v>
          </cell>
        </row>
        <row r="2938">
          <cell r="C2938">
            <v>7691010019</v>
          </cell>
          <cell r="D2938" t="str">
            <v>支架式纵撕传感器</v>
          </cell>
          <cell r="E2938" t="str">
            <v>GDZS-C</v>
          </cell>
        </row>
        <row r="2938">
          <cell r="G2938" t="str">
            <v>个</v>
          </cell>
          <cell r="H2938">
            <v>1</v>
          </cell>
          <cell r="I2938" t="str">
            <v>其他专用仪器仪表</v>
          </cell>
          <cell r="J2938">
            <v>10</v>
          </cell>
          <cell r="K2938" t="str">
            <v>2005-06-14</v>
          </cell>
          <cell r="L2938">
            <v>2598.85</v>
          </cell>
          <cell r="M2938">
            <v>647.1</v>
          </cell>
          <cell r="N2938">
            <v>1951.75</v>
          </cell>
        </row>
        <row r="2939">
          <cell r="C2939">
            <v>7479010001</v>
          </cell>
          <cell r="D2939" t="str">
            <v>水位控制箱</v>
          </cell>
          <cell r="E2939" t="str">
            <v>YKZS</v>
          </cell>
        </row>
        <row r="2939">
          <cell r="G2939" t="str">
            <v>个</v>
          </cell>
          <cell r="H2939">
            <v>1</v>
          </cell>
          <cell r="I2939" t="str">
            <v>其他量仪</v>
          </cell>
          <cell r="J2939">
            <v>10</v>
          </cell>
          <cell r="K2939" t="str">
            <v>2005-06-14</v>
          </cell>
          <cell r="L2939">
            <v>5821.44</v>
          </cell>
          <cell r="M2939">
            <v>1414.5</v>
          </cell>
          <cell r="N2939">
            <v>4406.94</v>
          </cell>
        </row>
        <row r="2940">
          <cell r="C2940">
            <v>7691010020</v>
          </cell>
          <cell r="D2940" t="str">
            <v>支架式纵撕传感器</v>
          </cell>
          <cell r="E2940" t="str">
            <v>GDZS-C</v>
          </cell>
        </row>
        <row r="2940">
          <cell r="G2940" t="str">
            <v>个</v>
          </cell>
          <cell r="H2940">
            <v>1</v>
          </cell>
          <cell r="I2940" t="str">
            <v>其他专用仪器仪表</v>
          </cell>
          <cell r="J2940">
            <v>10</v>
          </cell>
          <cell r="K2940" t="str">
            <v>2005-06-14</v>
          </cell>
          <cell r="L2940">
            <v>2598.85</v>
          </cell>
          <cell r="M2940">
            <v>647.1</v>
          </cell>
          <cell r="N2940">
            <v>1951.75</v>
          </cell>
        </row>
        <row r="2941">
          <cell r="C2941">
            <v>7691010021</v>
          </cell>
          <cell r="D2941" t="str">
            <v>支架式纵撕传感器</v>
          </cell>
          <cell r="E2941" t="str">
            <v>GDZS-C</v>
          </cell>
        </row>
        <row r="2941">
          <cell r="G2941" t="str">
            <v>个</v>
          </cell>
          <cell r="H2941">
            <v>1</v>
          </cell>
          <cell r="I2941" t="str">
            <v>其他专用仪器仪表</v>
          </cell>
          <cell r="J2941">
            <v>10</v>
          </cell>
          <cell r="K2941" t="str">
            <v>2005-06-14</v>
          </cell>
          <cell r="L2941">
            <v>2598.85</v>
          </cell>
          <cell r="M2941">
            <v>647.1</v>
          </cell>
          <cell r="N2941">
            <v>1951.75</v>
          </cell>
        </row>
        <row r="2942">
          <cell r="C2942" t="str">
            <v>43221351B460002</v>
          </cell>
          <cell r="D2942" t="str">
            <v>潜污泵</v>
          </cell>
          <cell r="E2942" t="str">
            <v>QW型</v>
          </cell>
        </row>
        <row r="2942">
          <cell r="G2942" t="str">
            <v>个</v>
          </cell>
          <cell r="H2942">
            <v>1</v>
          </cell>
          <cell r="I2942" t="str">
            <v>污水泵</v>
          </cell>
          <cell r="J2942">
            <v>12</v>
          </cell>
          <cell r="K2942" t="str">
            <v>2005-10-31</v>
          </cell>
          <cell r="L2942">
            <v>4200.54</v>
          </cell>
          <cell r="M2942">
            <v>731.64</v>
          </cell>
          <cell r="N2942">
            <v>3468.9</v>
          </cell>
        </row>
        <row r="2943">
          <cell r="C2943" t="str">
            <v>43233401B350005</v>
          </cell>
          <cell r="D2943" t="str">
            <v>风机</v>
          </cell>
        </row>
        <row r="2943">
          <cell r="G2943" t="str">
            <v>个</v>
          </cell>
          <cell r="H2943">
            <v>1</v>
          </cell>
          <cell r="I2943" t="str">
            <v>大型离心通风机</v>
          </cell>
          <cell r="J2943">
            <v>14</v>
          </cell>
          <cell r="K2943" t="str">
            <v>2005-10-31</v>
          </cell>
          <cell r="L2943">
            <v>5388.45</v>
          </cell>
          <cell r="M2943">
            <v>812.5</v>
          </cell>
          <cell r="N2943">
            <v>4575.95</v>
          </cell>
        </row>
        <row r="2944">
          <cell r="C2944" t="str">
            <v>42240000B060001</v>
          </cell>
          <cell r="D2944" t="str">
            <v>压力罐</v>
          </cell>
          <cell r="E2944" t="str">
            <v>C600mm</v>
          </cell>
        </row>
        <row r="2944">
          <cell r="G2944" t="str">
            <v>个</v>
          </cell>
          <cell r="H2944">
            <v>1</v>
          </cell>
          <cell r="I2944" t="str">
            <v>其他工业生产用池、罐</v>
          </cell>
          <cell r="J2944">
            <v>22</v>
          </cell>
          <cell r="K2944" t="str">
            <v>2000-11-01</v>
          </cell>
          <cell r="L2944">
            <v>12000</v>
          </cell>
          <cell r="M2944">
            <v>4376.92</v>
          </cell>
          <cell r="N2944">
            <v>7623.08</v>
          </cell>
        </row>
        <row r="2945">
          <cell r="C2945" t="str">
            <v>43241049B130009</v>
          </cell>
          <cell r="D2945" t="str">
            <v>脱水闸门</v>
          </cell>
          <cell r="E2945" t="str">
            <v>B＝1000MM</v>
          </cell>
        </row>
        <row r="2945">
          <cell r="G2945" t="str">
            <v>个</v>
          </cell>
          <cell r="H2945">
            <v>1</v>
          </cell>
          <cell r="I2945" t="str">
            <v>其他闸</v>
          </cell>
          <cell r="J2945">
            <v>22</v>
          </cell>
          <cell r="K2945" t="str">
            <v>1994-09-01</v>
          </cell>
          <cell r="L2945">
            <v>8500</v>
          </cell>
          <cell r="M2945">
            <v>5762.78</v>
          </cell>
          <cell r="N2945">
            <v>2737.22</v>
          </cell>
        </row>
        <row r="2946">
          <cell r="C2946" t="str">
            <v>43241049B130010</v>
          </cell>
          <cell r="D2946" t="str">
            <v>脱水闸门</v>
          </cell>
          <cell r="E2946" t="str">
            <v>B＝1000MM</v>
          </cell>
        </row>
        <row r="2946">
          <cell r="G2946" t="str">
            <v>个</v>
          </cell>
          <cell r="H2946">
            <v>1</v>
          </cell>
          <cell r="I2946" t="str">
            <v>其他闸</v>
          </cell>
          <cell r="J2946">
            <v>22</v>
          </cell>
          <cell r="K2946" t="str">
            <v>1994-09-01</v>
          </cell>
          <cell r="L2946">
            <v>8500</v>
          </cell>
          <cell r="M2946">
            <v>5762.78</v>
          </cell>
          <cell r="N2946">
            <v>2737.22</v>
          </cell>
        </row>
        <row r="2947">
          <cell r="C2947" t="str">
            <v>43241049B130011</v>
          </cell>
          <cell r="D2947" t="str">
            <v>脱水闸门</v>
          </cell>
          <cell r="E2947" t="str">
            <v>B＝1000MM</v>
          </cell>
        </row>
        <row r="2947">
          <cell r="G2947" t="str">
            <v>个</v>
          </cell>
          <cell r="H2947">
            <v>1</v>
          </cell>
          <cell r="I2947" t="str">
            <v>其他闸</v>
          </cell>
          <cell r="J2947">
            <v>22</v>
          </cell>
          <cell r="K2947" t="str">
            <v>1994-09-01</v>
          </cell>
          <cell r="L2947">
            <v>8500</v>
          </cell>
          <cell r="M2947">
            <v>5762.78</v>
          </cell>
          <cell r="N2947">
            <v>2737.22</v>
          </cell>
        </row>
        <row r="2948">
          <cell r="C2948" t="str">
            <v>43241049B130012</v>
          </cell>
          <cell r="D2948" t="str">
            <v>脱水闸门</v>
          </cell>
          <cell r="E2948" t="str">
            <v>B＝1000MM</v>
          </cell>
        </row>
        <row r="2948">
          <cell r="G2948" t="str">
            <v>个</v>
          </cell>
          <cell r="H2948">
            <v>1</v>
          </cell>
          <cell r="I2948" t="str">
            <v>其他闸</v>
          </cell>
          <cell r="J2948">
            <v>22</v>
          </cell>
          <cell r="K2948" t="str">
            <v>1994-09-01</v>
          </cell>
          <cell r="L2948">
            <v>8500</v>
          </cell>
          <cell r="M2948">
            <v>5762.78</v>
          </cell>
          <cell r="N2948">
            <v>2737.22</v>
          </cell>
        </row>
        <row r="2949">
          <cell r="C2949" t="str">
            <v>43241049B130013</v>
          </cell>
          <cell r="D2949" t="str">
            <v>脱水闸门</v>
          </cell>
          <cell r="E2949" t="str">
            <v>B＝1000MM</v>
          </cell>
        </row>
        <row r="2949">
          <cell r="G2949" t="str">
            <v>个</v>
          </cell>
          <cell r="H2949">
            <v>1</v>
          </cell>
          <cell r="I2949" t="str">
            <v>其他闸</v>
          </cell>
          <cell r="J2949">
            <v>22</v>
          </cell>
          <cell r="K2949" t="str">
            <v>1994-09-01</v>
          </cell>
          <cell r="L2949">
            <v>8500</v>
          </cell>
          <cell r="M2949">
            <v>5762.78</v>
          </cell>
          <cell r="N2949">
            <v>2737.22</v>
          </cell>
        </row>
        <row r="2950">
          <cell r="C2950" t="str">
            <v>43241049B130014</v>
          </cell>
          <cell r="D2950" t="str">
            <v>脱水闸门</v>
          </cell>
          <cell r="E2950" t="str">
            <v>B＝1000MM</v>
          </cell>
        </row>
        <row r="2950">
          <cell r="G2950" t="str">
            <v>个</v>
          </cell>
          <cell r="H2950">
            <v>1</v>
          </cell>
          <cell r="I2950" t="str">
            <v>其他闸</v>
          </cell>
          <cell r="J2950">
            <v>22</v>
          </cell>
          <cell r="K2950" t="str">
            <v>1994-09-01</v>
          </cell>
          <cell r="L2950">
            <v>8500</v>
          </cell>
          <cell r="M2950">
            <v>5762.78</v>
          </cell>
          <cell r="N2950">
            <v>2737.22</v>
          </cell>
        </row>
        <row r="2951">
          <cell r="C2951" t="str">
            <v>43241049B130015</v>
          </cell>
          <cell r="D2951" t="str">
            <v>脱水闸门</v>
          </cell>
          <cell r="E2951" t="str">
            <v>B＝1000MM</v>
          </cell>
        </row>
        <row r="2951">
          <cell r="G2951" t="str">
            <v>个</v>
          </cell>
          <cell r="H2951">
            <v>1</v>
          </cell>
          <cell r="I2951" t="str">
            <v>其他闸</v>
          </cell>
          <cell r="J2951">
            <v>22</v>
          </cell>
          <cell r="K2951" t="str">
            <v>1994-09-01</v>
          </cell>
          <cell r="L2951">
            <v>8500</v>
          </cell>
          <cell r="M2951">
            <v>5762.78</v>
          </cell>
          <cell r="N2951">
            <v>2737.22</v>
          </cell>
        </row>
        <row r="2952">
          <cell r="C2952" t="str">
            <v>43241049B130016</v>
          </cell>
          <cell r="D2952" t="str">
            <v>脱水闸门</v>
          </cell>
          <cell r="E2952" t="str">
            <v>B＝1000MM</v>
          </cell>
        </row>
        <row r="2952">
          <cell r="G2952" t="str">
            <v>个</v>
          </cell>
          <cell r="H2952">
            <v>1</v>
          </cell>
          <cell r="I2952" t="str">
            <v>其他闸</v>
          </cell>
          <cell r="J2952">
            <v>22</v>
          </cell>
          <cell r="K2952" t="str">
            <v>1994-09-01</v>
          </cell>
          <cell r="L2952">
            <v>8500</v>
          </cell>
          <cell r="M2952">
            <v>5762.78</v>
          </cell>
          <cell r="N2952">
            <v>2737.22</v>
          </cell>
        </row>
        <row r="2953">
          <cell r="C2953" t="str">
            <v>43241049B130017</v>
          </cell>
          <cell r="D2953" t="str">
            <v>脱水闸门</v>
          </cell>
          <cell r="E2953" t="str">
            <v>B＝1000MM</v>
          </cell>
        </row>
        <row r="2953">
          <cell r="G2953" t="str">
            <v>个</v>
          </cell>
          <cell r="H2953">
            <v>1</v>
          </cell>
          <cell r="I2953" t="str">
            <v>其他闸</v>
          </cell>
          <cell r="J2953">
            <v>22</v>
          </cell>
          <cell r="K2953" t="str">
            <v>1994-09-01</v>
          </cell>
          <cell r="L2953">
            <v>8500</v>
          </cell>
          <cell r="M2953">
            <v>5762.78</v>
          </cell>
          <cell r="N2953">
            <v>2737.22</v>
          </cell>
        </row>
        <row r="2954">
          <cell r="C2954" t="str">
            <v>43241049B130018</v>
          </cell>
          <cell r="D2954" t="str">
            <v>脱水闸门</v>
          </cell>
          <cell r="E2954" t="str">
            <v>B＝1000MM</v>
          </cell>
        </row>
        <row r="2954">
          <cell r="G2954" t="str">
            <v>个</v>
          </cell>
          <cell r="H2954">
            <v>1</v>
          </cell>
          <cell r="I2954" t="str">
            <v>其他闸</v>
          </cell>
          <cell r="J2954">
            <v>22</v>
          </cell>
          <cell r="K2954" t="str">
            <v>1994-09-01</v>
          </cell>
          <cell r="L2954">
            <v>8500</v>
          </cell>
          <cell r="M2954">
            <v>5762.78</v>
          </cell>
          <cell r="N2954">
            <v>2737.22</v>
          </cell>
        </row>
        <row r="2955">
          <cell r="C2955" t="str">
            <v>43241049B130019</v>
          </cell>
          <cell r="D2955" t="str">
            <v>脱水闸门</v>
          </cell>
          <cell r="E2955" t="str">
            <v>B＝1000MM</v>
          </cell>
        </row>
        <row r="2955">
          <cell r="G2955" t="str">
            <v>个</v>
          </cell>
          <cell r="H2955">
            <v>1</v>
          </cell>
          <cell r="I2955" t="str">
            <v>其他闸</v>
          </cell>
          <cell r="J2955">
            <v>22</v>
          </cell>
          <cell r="K2955" t="str">
            <v>1994-09-01</v>
          </cell>
          <cell r="L2955">
            <v>8500</v>
          </cell>
          <cell r="M2955">
            <v>5762.78</v>
          </cell>
          <cell r="N2955">
            <v>2737.22</v>
          </cell>
        </row>
        <row r="2956">
          <cell r="C2956" t="str">
            <v>43241049B130020</v>
          </cell>
          <cell r="D2956" t="str">
            <v>脱水闸门</v>
          </cell>
          <cell r="E2956" t="str">
            <v>B＝1000MM</v>
          </cell>
        </row>
        <row r="2956">
          <cell r="G2956" t="str">
            <v>个</v>
          </cell>
          <cell r="H2956">
            <v>1</v>
          </cell>
          <cell r="I2956" t="str">
            <v>其他闸</v>
          </cell>
          <cell r="J2956">
            <v>22</v>
          </cell>
          <cell r="K2956" t="str">
            <v>1994-09-01</v>
          </cell>
          <cell r="L2956">
            <v>8500</v>
          </cell>
          <cell r="M2956">
            <v>5762.78</v>
          </cell>
          <cell r="N2956">
            <v>2737.22</v>
          </cell>
        </row>
        <row r="2957">
          <cell r="C2957" t="str">
            <v>43241049B130021</v>
          </cell>
          <cell r="D2957" t="str">
            <v>脱水闸门</v>
          </cell>
          <cell r="E2957" t="str">
            <v>B＝1000MM</v>
          </cell>
        </row>
        <row r="2957">
          <cell r="G2957" t="str">
            <v>个</v>
          </cell>
          <cell r="H2957">
            <v>1</v>
          </cell>
          <cell r="I2957" t="str">
            <v>其他闸</v>
          </cell>
          <cell r="J2957">
            <v>22</v>
          </cell>
          <cell r="K2957" t="str">
            <v>1994-09-01</v>
          </cell>
          <cell r="L2957">
            <v>8500</v>
          </cell>
          <cell r="M2957">
            <v>5762.78</v>
          </cell>
          <cell r="N2957">
            <v>2737.22</v>
          </cell>
        </row>
        <row r="2958">
          <cell r="C2958" t="str">
            <v>43241049B130022</v>
          </cell>
          <cell r="D2958" t="str">
            <v>脱水闸门</v>
          </cell>
          <cell r="E2958" t="str">
            <v>B＝1000MM</v>
          </cell>
        </row>
        <row r="2958">
          <cell r="G2958" t="str">
            <v>个</v>
          </cell>
          <cell r="H2958">
            <v>1</v>
          </cell>
          <cell r="I2958" t="str">
            <v>其他闸</v>
          </cell>
          <cell r="J2958">
            <v>22</v>
          </cell>
          <cell r="K2958" t="str">
            <v>1994-09-01</v>
          </cell>
          <cell r="L2958">
            <v>8500</v>
          </cell>
          <cell r="M2958">
            <v>5762.78</v>
          </cell>
          <cell r="N2958">
            <v>2737.22</v>
          </cell>
        </row>
        <row r="2959">
          <cell r="C2959" t="str">
            <v>43241049B130023</v>
          </cell>
          <cell r="D2959" t="str">
            <v>脱水闸门</v>
          </cell>
          <cell r="E2959" t="str">
            <v>B＝1000MM</v>
          </cell>
        </row>
        <row r="2959">
          <cell r="G2959" t="str">
            <v>个</v>
          </cell>
          <cell r="H2959">
            <v>1</v>
          </cell>
          <cell r="I2959" t="str">
            <v>其他闸</v>
          </cell>
          <cell r="J2959">
            <v>22</v>
          </cell>
          <cell r="K2959" t="str">
            <v>1994-09-01</v>
          </cell>
          <cell r="L2959">
            <v>8500</v>
          </cell>
          <cell r="M2959">
            <v>5762.78</v>
          </cell>
          <cell r="N2959">
            <v>2737.22</v>
          </cell>
        </row>
        <row r="2960">
          <cell r="C2960" t="str">
            <v>42322300B020001</v>
          </cell>
          <cell r="D2960" t="str">
            <v>热水锅炉</v>
          </cell>
          <cell r="E2960" t="str">
            <v>SZL4.2-10/95/70</v>
          </cell>
        </row>
        <row r="2960">
          <cell r="G2960" t="str">
            <v>个</v>
          </cell>
          <cell r="H2960">
            <v>1</v>
          </cell>
          <cell r="I2960" t="str">
            <v>热水锅炉</v>
          </cell>
          <cell r="J2960">
            <v>16</v>
          </cell>
          <cell r="K2960" t="str">
            <v>2002-01-03</v>
          </cell>
          <cell r="L2960">
            <v>300500</v>
          </cell>
          <cell r="M2960">
            <v>113501.72</v>
          </cell>
          <cell r="N2960">
            <v>186998.28</v>
          </cell>
        </row>
        <row r="2961">
          <cell r="C2961" t="str">
            <v>44825209B030001</v>
          </cell>
          <cell r="D2961" t="str">
            <v>星王牌层锅排常质生产锅炉</v>
          </cell>
          <cell r="E2961" t="str">
            <v>LCSS0.45-85/60AIII8</v>
          </cell>
        </row>
        <row r="2961">
          <cell r="G2961" t="str">
            <v>个</v>
          </cell>
          <cell r="H2961">
            <v>1</v>
          </cell>
          <cell r="I2961" t="str">
            <v>其他生活锅炉</v>
          </cell>
          <cell r="J2961">
            <v>16</v>
          </cell>
          <cell r="K2961" t="str">
            <v>1995-01-02</v>
          </cell>
          <cell r="L2961">
            <v>42800</v>
          </cell>
          <cell r="M2961">
            <v>35422.09</v>
          </cell>
          <cell r="N2961">
            <v>7377.91</v>
          </cell>
        </row>
        <row r="2962">
          <cell r="C2962" t="str">
            <v>44213109B170001</v>
          </cell>
          <cell r="D2962" t="str">
            <v>普通车床</v>
          </cell>
          <cell r="E2962" t="str">
            <v>CS6140/1500</v>
          </cell>
        </row>
        <row r="2962">
          <cell r="G2962" t="str">
            <v>个</v>
          </cell>
          <cell r="H2962">
            <v>1</v>
          </cell>
          <cell r="I2962" t="str">
            <v>普通车床</v>
          </cell>
          <cell r="J2962">
            <v>13</v>
          </cell>
          <cell r="K2962" t="str">
            <v>1989-07-01</v>
          </cell>
          <cell r="L2962">
            <v>23500</v>
          </cell>
          <cell r="M2962">
            <v>22795</v>
          </cell>
          <cell r="N2962">
            <v>705</v>
          </cell>
        </row>
        <row r="2963">
          <cell r="C2963" t="str">
            <v>44213109B220001</v>
          </cell>
          <cell r="D2963" t="str">
            <v>普通车床</v>
          </cell>
          <cell r="E2963" t="str">
            <v>CS6250B/1500</v>
          </cell>
        </row>
        <row r="2963">
          <cell r="G2963" t="str">
            <v>个</v>
          </cell>
          <cell r="H2963">
            <v>1</v>
          </cell>
          <cell r="I2963" t="str">
            <v>普通车床</v>
          </cell>
          <cell r="J2963">
            <v>13</v>
          </cell>
          <cell r="K2963" t="str">
            <v>2002-01-02</v>
          </cell>
          <cell r="L2963">
            <v>1200</v>
          </cell>
          <cell r="M2963">
            <v>1200</v>
          </cell>
          <cell r="N2963">
            <v>0</v>
          </cell>
        </row>
        <row r="2964">
          <cell r="C2964" t="str">
            <v>44214102B020001</v>
          </cell>
          <cell r="D2964" t="str">
            <v>摇臂钻床</v>
          </cell>
          <cell r="E2964" t="str">
            <v>3040*16/1</v>
          </cell>
        </row>
        <row r="2964">
          <cell r="G2964" t="str">
            <v>个</v>
          </cell>
          <cell r="H2964">
            <v>1</v>
          </cell>
          <cell r="I2964" t="str">
            <v>摇臂钻床</v>
          </cell>
          <cell r="J2964">
            <v>21</v>
          </cell>
          <cell r="K2964" t="str">
            <v>2002-01-02</v>
          </cell>
          <cell r="L2964">
            <v>82000</v>
          </cell>
          <cell r="M2964">
            <v>25699.64</v>
          </cell>
          <cell r="N2964">
            <v>56300.36</v>
          </cell>
        </row>
        <row r="2965">
          <cell r="C2965" t="str">
            <v>43551024B110005</v>
          </cell>
          <cell r="D2965" t="str">
            <v>1063可伸缩胶带输送机</v>
          </cell>
          <cell r="E2965" t="str">
            <v>SSJ1000/125</v>
          </cell>
        </row>
        <row r="2965">
          <cell r="G2965" t="str">
            <v>个</v>
          </cell>
          <cell r="H2965">
            <v>1</v>
          </cell>
          <cell r="I2965" t="str">
            <v>可伸缩胶带输送机</v>
          </cell>
          <cell r="J2965">
            <v>10</v>
          </cell>
          <cell r="K2965" t="str">
            <v>2002-01-01</v>
          </cell>
          <cell r="L2965">
            <v>1962500</v>
          </cell>
          <cell r="M2965">
            <v>1204547.02</v>
          </cell>
          <cell r="N2965">
            <v>757952.98</v>
          </cell>
        </row>
        <row r="2966">
          <cell r="C2966" t="str">
            <v>43551024B060004</v>
          </cell>
          <cell r="D2966" t="str">
            <v>胶带运输机</v>
          </cell>
          <cell r="E2966" t="str">
            <v>DSP-1063/1000</v>
          </cell>
        </row>
        <row r="2966">
          <cell r="G2966" t="str">
            <v>个</v>
          </cell>
          <cell r="H2966">
            <v>1</v>
          </cell>
          <cell r="I2966" t="str">
            <v>可伸缩胶带输送机</v>
          </cell>
          <cell r="J2966">
            <v>10</v>
          </cell>
          <cell r="K2966" t="str">
            <v>1998-01-02</v>
          </cell>
          <cell r="L2966">
            <v>1084100</v>
          </cell>
          <cell r="M2966">
            <v>1051577</v>
          </cell>
          <cell r="N2966">
            <v>32523</v>
          </cell>
        </row>
        <row r="2967">
          <cell r="C2967" t="str">
            <v>43556401B040001</v>
          </cell>
          <cell r="D2967" t="str">
            <v>往复给煤机</v>
          </cell>
          <cell r="E2967" t="str">
            <v>GMW-3</v>
          </cell>
        </row>
        <row r="2967">
          <cell r="G2967" t="str">
            <v>个</v>
          </cell>
          <cell r="H2967">
            <v>1</v>
          </cell>
          <cell r="I2967" t="str">
            <v>其他刮板输送机</v>
          </cell>
          <cell r="J2967">
            <v>20</v>
          </cell>
          <cell r="K2967" t="str">
            <v>1996-07-01</v>
          </cell>
          <cell r="L2967">
            <v>19600</v>
          </cell>
          <cell r="M2967">
            <v>14672.71</v>
          </cell>
          <cell r="N2967">
            <v>4927.29</v>
          </cell>
        </row>
        <row r="2968">
          <cell r="C2968" t="str">
            <v>43556401B030001</v>
          </cell>
          <cell r="D2968" t="str">
            <v>往复给煤机</v>
          </cell>
          <cell r="E2968" t="str">
            <v>GMW-3Q=75-330t/h</v>
          </cell>
        </row>
        <row r="2968">
          <cell r="G2968" t="str">
            <v>个</v>
          </cell>
          <cell r="H2968">
            <v>1</v>
          </cell>
          <cell r="I2968" t="str">
            <v>摆式给料机</v>
          </cell>
          <cell r="J2968">
            <v>15</v>
          </cell>
          <cell r="K2968" t="str">
            <v>1995-06-25</v>
          </cell>
          <cell r="L2968">
            <v>19600</v>
          </cell>
          <cell r="M2968">
            <v>17444.92</v>
          </cell>
          <cell r="N2968">
            <v>2155.08</v>
          </cell>
        </row>
        <row r="2969">
          <cell r="C2969" t="str">
            <v>43556401B030002</v>
          </cell>
          <cell r="D2969" t="str">
            <v>往复给煤机</v>
          </cell>
          <cell r="E2969" t="str">
            <v>GMW-3Q=75-330t/h</v>
          </cell>
        </row>
        <row r="2969">
          <cell r="G2969" t="str">
            <v>个</v>
          </cell>
          <cell r="H2969">
            <v>1</v>
          </cell>
          <cell r="I2969" t="str">
            <v>摆式给料机</v>
          </cell>
          <cell r="J2969">
            <v>15</v>
          </cell>
          <cell r="K2969" t="str">
            <v>1995-06-25</v>
          </cell>
          <cell r="L2969">
            <v>19600</v>
          </cell>
          <cell r="M2969">
            <v>17444.92</v>
          </cell>
          <cell r="N2969">
            <v>2155.08</v>
          </cell>
        </row>
        <row r="2970">
          <cell r="C2970" t="str">
            <v>43556401B030003</v>
          </cell>
          <cell r="D2970" t="str">
            <v>往复给煤机</v>
          </cell>
          <cell r="E2970" t="str">
            <v>GMW-3Q=75-330t/h</v>
          </cell>
        </row>
        <row r="2970">
          <cell r="G2970" t="str">
            <v>个</v>
          </cell>
          <cell r="H2970">
            <v>1</v>
          </cell>
          <cell r="I2970" t="str">
            <v>摆式给料机</v>
          </cell>
          <cell r="J2970">
            <v>15</v>
          </cell>
          <cell r="K2970" t="str">
            <v>1995-06-25</v>
          </cell>
          <cell r="L2970">
            <v>19600</v>
          </cell>
          <cell r="M2970">
            <v>17444.92</v>
          </cell>
          <cell r="N2970">
            <v>2155.08</v>
          </cell>
        </row>
        <row r="2971">
          <cell r="C2971" t="str">
            <v>43556351B120004</v>
          </cell>
          <cell r="D2971" t="str">
            <v>振动给料机</v>
          </cell>
          <cell r="E2971" t="str">
            <v>JK1530</v>
          </cell>
        </row>
        <row r="2971">
          <cell r="G2971" t="str">
            <v>个</v>
          </cell>
          <cell r="H2971">
            <v>1</v>
          </cell>
          <cell r="I2971" t="str">
            <v>电磁振动给料机</v>
          </cell>
          <cell r="J2971">
            <v>15</v>
          </cell>
          <cell r="K2971" t="str">
            <v>2002-01-02</v>
          </cell>
          <cell r="L2971">
            <v>35000</v>
          </cell>
          <cell r="M2971">
            <v>15493.26</v>
          </cell>
          <cell r="N2971">
            <v>19506.74</v>
          </cell>
        </row>
        <row r="2972">
          <cell r="C2972" t="str">
            <v>43556351B120001</v>
          </cell>
          <cell r="D2972" t="str">
            <v>振动给料机</v>
          </cell>
          <cell r="E2972" t="str">
            <v>JK1530</v>
          </cell>
        </row>
        <row r="2972">
          <cell r="G2972" t="str">
            <v>个</v>
          </cell>
          <cell r="H2972">
            <v>1</v>
          </cell>
          <cell r="I2972" t="str">
            <v>电磁振动给料机</v>
          </cell>
          <cell r="J2972">
            <v>15</v>
          </cell>
          <cell r="K2972" t="str">
            <v>2002-01-02</v>
          </cell>
          <cell r="L2972">
            <v>35000</v>
          </cell>
          <cell r="M2972">
            <v>15493.26</v>
          </cell>
          <cell r="N2972">
            <v>19506.74</v>
          </cell>
        </row>
        <row r="2973">
          <cell r="C2973" t="str">
            <v>43556351B140001</v>
          </cell>
          <cell r="D2973" t="str">
            <v>振动给料机</v>
          </cell>
          <cell r="E2973" t="str">
            <v>JK2025</v>
          </cell>
        </row>
        <row r="2973">
          <cell r="G2973" t="str">
            <v>个</v>
          </cell>
          <cell r="H2973">
            <v>1</v>
          </cell>
          <cell r="I2973" t="str">
            <v>电磁振动给料机</v>
          </cell>
          <cell r="J2973">
            <v>15</v>
          </cell>
          <cell r="K2973" t="str">
            <v>2002-01-02</v>
          </cell>
          <cell r="L2973">
            <v>48100</v>
          </cell>
          <cell r="M2973">
            <v>21292.74</v>
          </cell>
          <cell r="N2973">
            <v>26807.26</v>
          </cell>
        </row>
        <row r="2974">
          <cell r="C2974" t="str">
            <v>43556351B140002</v>
          </cell>
          <cell r="D2974" t="str">
            <v>振动给料机</v>
          </cell>
          <cell r="E2974" t="str">
            <v>JK2025</v>
          </cell>
        </row>
        <row r="2974">
          <cell r="G2974" t="str">
            <v>个</v>
          </cell>
          <cell r="H2974">
            <v>1</v>
          </cell>
          <cell r="I2974" t="str">
            <v>电磁振动给料机</v>
          </cell>
          <cell r="J2974">
            <v>15</v>
          </cell>
          <cell r="K2974" t="str">
            <v>2002-01-02</v>
          </cell>
          <cell r="L2974">
            <v>48100</v>
          </cell>
          <cell r="M2974">
            <v>21292.74</v>
          </cell>
          <cell r="N2974">
            <v>26807.26</v>
          </cell>
        </row>
        <row r="2975">
          <cell r="C2975" t="str">
            <v>44217099B010002</v>
          </cell>
          <cell r="D2975" t="str">
            <v>电动液压降升梯</v>
          </cell>
          <cell r="E2975" t="str">
            <v>ZTY-10</v>
          </cell>
        </row>
        <row r="2975">
          <cell r="G2975" t="str">
            <v>个</v>
          </cell>
          <cell r="H2975">
            <v>1</v>
          </cell>
          <cell r="I2975" t="str">
            <v>其他卸车机</v>
          </cell>
          <cell r="J2975">
            <v>14</v>
          </cell>
          <cell r="K2975" t="str">
            <v>2002-01-01</v>
          </cell>
          <cell r="L2975">
            <v>61800</v>
          </cell>
          <cell r="M2975">
            <v>26198.2</v>
          </cell>
          <cell r="N2975">
            <v>35601.8</v>
          </cell>
        </row>
        <row r="2976">
          <cell r="C2976" t="str">
            <v>44217099B010003</v>
          </cell>
          <cell r="D2976" t="str">
            <v>电动液压升降梯</v>
          </cell>
        </row>
        <row r="2976">
          <cell r="G2976" t="str">
            <v>个</v>
          </cell>
          <cell r="H2976">
            <v>1</v>
          </cell>
          <cell r="I2976" t="str">
            <v>其他卸车机</v>
          </cell>
          <cell r="J2976">
            <v>14</v>
          </cell>
          <cell r="K2976" t="str">
            <v>2002-01-01</v>
          </cell>
          <cell r="L2976">
            <v>61800</v>
          </cell>
          <cell r="M2976">
            <v>26198.2</v>
          </cell>
          <cell r="N2976">
            <v>35601.8</v>
          </cell>
        </row>
        <row r="2977">
          <cell r="C2977" t="str">
            <v>43221011B440009</v>
          </cell>
          <cell r="D2977" t="str">
            <v>单级清水离心泵</v>
          </cell>
          <cell r="E2977" t="str">
            <v>IS50-32-200</v>
          </cell>
        </row>
        <row r="2977">
          <cell r="G2977" t="str">
            <v>个</v>
          </cell>
          <cell r="H2977">
            <v>1</v>
          </cell>
          <cell r="I2977" t="str">
            <v>单级单吸离心泵</v>
          </cell>
          <cell r="J2977">
            <v>12</v>
          </cell>
          <cell r="K2977" t="str">
            <v>2000-12-31</v>
          </cell>
          <cell r="L2977">
            <v>2600</v>
          </cell>
          <cell r="M2977">
            <v>1585.91</v>
          </cell>
          <cell r="N2977">
            <v>1014.09</v>
          </cell>
        </row>
        <row r="2978">
          <cell r="C2978" t="str">
            <v>43221011B440002</v>
          </cell>
          <cell r="D2978" t="str">
            <v>单级清水离心泵</v>
          </cell>
          <cell r="E2978" t="str">
            <v>IS50-32-200</v>
          </cell>
        </row>
        <row r="2978">
          <cell r="G2978" t="str">
            <v>个</v>
          </cell>
          <cell r="H2978">
            <v>1</v>
          </cell>
          <cell r="I2978" t="str">
            <v>单级单吸离心泵</v>
          </cell>
          <cell r="J2978">
            <v>12</v>
          </cell>
          <cell r="K2978" t="str">
            <v>2002-01-02</v>
          </cell>
          <cell r="L2978">
            <v>2600</v>
          </cell>
          <cell r="M2978">
            <v>1364.58</v>
          </cell>
          <cell r="N2978">
            <v>1235.42</v>
          </cell>
        </row>
        <row r="2979">
          <cell r="C2979" t="str">
            <v>43221011B340001</v>
          </cell>
          <cell r="D2979" t="str">
            <v>离心泵</v>
          </cell>
          <cell r="E2979" t="str">
            <v>IS100-80-160</v>
          </cell>
        </row>
        <row r="2979">
          <cell r="G2979" t="str">
            <v>个</v>
          </cell>
          <cell r="H2979">
            <v>1</v>
          </cell>
          <cell r="I2979" t="str">
            <v>单级单吸离心泵</v>
          </cell>
          <cell r="J2979">
            <v>12</v>
          </cell>
          <cell r="K2979" t="str">
            <v>1992-07-01</v>
          </cell>
          <cell r="L2979">
            <v>6200</v>
          </cell>
          <cell r="M2979">
            <v>6014</v>
          </cell>
          <cell r="N2979">
            <v>186</v>
          </cell>
        </row>
        <row r="2980">
          <cell r="C2980" t="str">
            <v>43221011B340002</v>
          </cell>
          <cell r="D2980" t="str">
            <v>离心泵</v>
          </cell>
          <cell r="E2980" t="str">
            <v>IS100-80-160</v>
          </cell>
        </row>
        <row r="2980">
          <cell r="G2980" t="str">
            <v>个</v>
          </cell>
          <cell r="H2980">
            <v>1</v>
          </cell>
          <cell r="I2980" t="str">
            <v>单级单吸离心泵</v>
          </cell>
          <cell r="J2980">
            <v>12</v>
          </cell>
          <cell r="K2980" t="str">
            <v>1992-07-01</v>
          </cell>
          <cell r="L2980">
            <v>6200</v>
          </cell>
          <cell r="M2980">
            <v>6014</v>
          </cell>
          <cell r="N2980">
            <v>186</v>
          </cell>
        </row>
        <row r="2981">
          <cell r="C2981" t="str">
            <v>43221011B340003</v>
          </cell>
          <cell r="D2981" t="str">
            <v>离心泵</v>
          </cell>
          <cell r="E2981" t="str">
            <v>IS100-80-160</v>
          </cell>
        </row>
        <row r="2981">
          <cell r="G2981" t="str">
            <v>个</v>
          </cell>
          <cell r="H2981">
            <v>1</v>
          </cell>
          <cell r="I2981" t="str">
            <v>单级单吸离心泵</v>
          </cell>
          <cell r="J2981">
            <v>12</v>
          </cell>
          <cell r="K2981" t="str">
            <v>1992-07-01</v>
          </cell>
          <cell r="L2981">
            <v>6200</v>
          </cell>
          <cell r="M2981">
            <v>6014</v>
          </cell>
          <cell r="N2981">
            <v>186</v>
          </cell>
        </row>
        <row r="2982">
          <cell r="C2982" t="str">
            <v>43221011B260001</v>
          </cell>
          <cell r="D2982" t="str">
            <v>除氧IS型单极离心泵</v>
          </cell>
          <cell r="E2982" t="str">
            <v>65-40-200</v>
          </cell>
        </row>
        <row r="2982">
          <cell r="G2982" t="str">
            <v>个</v>
          </cell>
          <cell r="H2982">
            <v>1</v>
          </cell>
          <cell r="I2982" t="str">
            <v>单级单吸离心泵</v>
          </cell>
          <cell r="J2982">
            <v>12</v>
          </cell>
          <cell r="K2982" t="str">
            <v>2002-01-02</v>
          </cell>
          <cell r="L2982">
            <v>3600</v>
          </cell>
          <cell r="M2982">
            <v>1889.68</v>
          </cell>
          <cell r="N2982">
            <v>1710.32</v>
          </cell>
        </row>
        <row r="2983">
          <cell r="C2983" t="str">
            <v>43221011B620001</v>
          </cell>
          <cell r="D2983" t="str">
            <v>除氧IS型单极离心泵</v>
          </cell>
          <cell r="E2983" t="str">
            <v>65-40-200</v>
          </cell>
        </row>
        <row r="2983">
          <cell r="G2983" t="str">
            <v>个</v>
          </cell>
          <cell r="H2983">
            <v>1</v>
          </cell>
          <cell r="I2983" t="str">
            <v>单级单吸离心泵</v>
          </cell>
          <cell r="J2983">
            <v>12</v>
          </cell>
          <cell r="K2983" t="str">
            <v>2002-01-02</v>
          </cell>
          <cell r="L2983">
            <v>3600</v>
          </cell>
          <cell r="M2983">
            <v>1889.68</v>
          </cell>
          <cell r="N2983">
            <v>1710.32</v>
          </cell>
        </row>
        <row r="2984">
          <cell r="C2984" t="str">
            <v>43221011B090001</v>
          </cell>
          <cell r="D2984" t="str">
            <v>管道离心泵</v>
          </cell>
          <cell r="E2984" t="str">
            <v>LSG125-250</v>
          </cell>
        </row>
        <row r="2984">
          <cell r="G2984" t="str">
            <v>个</v>
          </cell>
          <cell r="H2984">
            <v>1</v>
          </cell>
          <cell r="I2984" t="str">
            <v>单级单吸离心泵</v>
          </cell>
          <cell r="J2984">
            <v>12</v>
          </cell>
          <cell r="K2984" t="str">
            <v>2002-01-02</v>
          </cell>
          <cell r="L2984">
            <v>18400</v>
          </cell>
          <cell r="M2984">
            <v>9658.42</v>
          </cell>
          <cell r="N2984">
            <v>8741.58</v>
          </cell>
        </row>
        <row r="2985">
          <cell r="C2985" t="str">
            <v>43221011B090002</v>
          </cell>
          <cell r="D2985" t="str">
            <v>管道离心泵</v>
          </cell>
          <cell r="E2985" t="str">
            <v>LSG125-250</v>
          </cell>
        </row>
        <row r="2985">
          <cell r="G2985" t="str">
            <v>个</v>
          </cell>
          <cell r="H2985">
            <v>1</v>
          </cell>
          <cell r="I2985" t="str">
            <v>单级单吸离心泵</v>
          </cell>
          <cell r="J2985">
            <v>12</v>
          </cell>
          <cell r="K2985" t="str">
            <v>2002-01-02</v>
          </cell>
          <cell r="L2985">
            <v>18400</v>
          </cell>
          <cell r="M2985">
            <v>9658.42</v>
          </cell>
          <cell r="N2985">
            <v>8741.58</v>
          </cell>
        </row>
        <row r="2986">
          <cell r="C2986" t="str">
            <v>43221011B070002</v>
          </cell>
          <cell r="D2986" t="str">
            <v>管道离心泵</v>
          </cell>
          <cell r="E2986" t="str">
            <v>LSG100-250A</v>
          </cell>
        </row>
        <row r="2986">
          <cell r="G2986" t="str">
            <v>个</v>
          </cell>
          <cell r="H2986">
            <v>1</v>
          </cell>
          <cell r="I2986" t="str">
            <v>单级单吸离心泵</v>
          </cell>
          <cell r="J2986">
            <v>12</v>
          </cell>
          <cell r="K2986" t="str">
            <v>2002-01-02</v>
          </cell>
          <cell r="L2986">
            <v>10400</v>
          </cell>
          <cell r="M2986">
            <v>5459.32</v>
          </cell>
          <cell r="N2986">
            <v>4940.68</v>
          </cell>
        </row>
        <row r="2987">
          <cell r="C2987" t="str">
            <v>43221011B070001</v>
          </cell>
          <cell r="D2987" t="str">
            <v>管道离心泵</v>
          </cell>
          <cell r="E2987" t="str">
            <v>LSG100-250A</v>
          </cell>
        </row>
        <row r="2987">
          <cell r="G2987" t="str">
            <v>个</v>
          </cell>
          <cell r="H2987">
            <v>1</v>
          </cell>
          <cell r="I2987" t="str">
            <v>单级单吸离心泵</v>
          </cell>
          <cell r="J2987">
            <v>12</v>
          </cell>
          <cell r="K2987" t="str">
            <v>2002-01-02</v>
          </cell>
          <cell r="L2987">
            <v>10400</v>
          </cell>
          <cell r="M2987">
            <v>5459.32</v>
          </cell>
          <cell r="N2987">
            <v>4940.68</v>
          </cell>
        </row>
        <row r="2988">
          <cell r="C2988" t="str">
            <v>43221013B500002</v>
          </cell>
          <cell r="D2988" t="str">
            <v>多级泵</v>
          </cell>
          <cell r="E2988" t="str">
            <v>25XX/YB132S-2-2/7.5K</v>
          </cell>
        </row>
        <row r="2988">
          <cell r="G2988" t="str">
            <v>个</v>
          </cell>
          <cell r="H2988">
            <v>1</v>
          </cell>
          <cell r="I2988" t="str">
            <v>多级离心泵</v>
          </cell>
          <cell r="J2988">
            <v>12</v>
          </cell>
          <cell r="K2988" t="str">
            <v>2002-01-01</v>
          </cell>
          <cell r="L2988">
            <v>8300</v>
          </cell>
          <cell r="M2988">
            <v>4357.63</v>
          </cell>
          <cell r="N2988">
            <v>3942.37</v>
          </cell>
        </row>
        <row r="2989">
          <cell r="C2989" t="str">
            <v>43221013B500003</v>
          </cell>
          <cell r="D2989" t="str">
            <v>多级离心泵</v>
          </cell>
          <cell r="E2989" t="str">
            <v>90KW</v>
          </cell>
        </row>
        <row r="2989">
          <cell r="G2989" t="str">
            <v>个</v>
          </cell>
          <cell r="H2989">
            <v>1</v>
          </cell>
          <cell r="I2989" t="str">
            <v>多级离心泵</v>
          </cell>
          <cell r="J2989">
            <v>12</v>
          </cell>
          <cell r="K2989" t="str">
            <v>1996-01-01</v>
          </cell>
          <cell r="L2989">
            <v>37300</v>
          </cell>
          <cell r="M2989">
            <v>36181</v>
          </cell>
          <cell r="N2989">
            <v>1119</v>
          </cell>
        </row>
        <row r="2990">
          <cell r="C2990" t="str">
            <v>43221013B500001</v>
          </cell>
          <cell r="D2990" t="str">
            <v>多级离心泵</v>
          </cell>
          <cell r="E2990" t="str">
            <v>160KW</v>
          </cell>
        </row>
        <row r="2990">
          <cell r="G2990" t="str">
            <v>个</v>
          </cell>
          <cell r="H2990">
            <v>1</v>
          </cell>
          <cell r="I2990" t="str">
            <v>多级离心泵</v>
          </cell>
          <cell r="J2990">
            <v>12</v>
          </cell>
          <cell r="K2990" t="str">
            <v>1996-11-24</v>
          </cell>
          <cell r="L2990">
            <v>33600</v>
          </cell>
          <cell r="M2990">
            <v>31515.38</v>
          </cell>
          <cell r="N2990">
            <v>2084.62</v>
          </cell>
        </row>
        <row r="2991">
          <cell r="C2991" t="str">
            <v>43221013B040002</v>
          </cell>
          <cell r="D2991" t="str">
            <v>多级离心泵</v>
          </cell>
          <cell r="E2991" t="str">
            <v>100D85-45*4</v>
          </cell>
        </row>
        <row r="2991">
          <cell r="G2991" t="str">
            <v>个</v>
          </cell>
          <cell r="H2991">
            <v>1</v>
          </cell>
          <cell r="I2991" t="str">
            <v>多级离心泵</v>
          </cell>
          <cell r="J2991">
            <v>12</v>
          </cell>
          <cell r="K2991" t="str">
            <v>2002-01-02</v>
          </cell>
          <cell r="L2991">
            <v>14100</v>
          </cell>
          <cell r="M2991">
            <v>7401.64</v>
          </cell>
          <cell r="N2991">
            <v>6698.36</v>
          </cell>
        </row>
        <row r="2992">
          <cell r="C2992" t="str">
            <v>43221013B040003</v>
          </cell>
          <cell r="D2992" t="str">
            <v>多级离心泵</v>
          </cell>
          <cell r="E2992" t="str">
            <v>100D85-45*4</v>
          </cell>
        </row>
        <row r="2992">
          <cell r="G2992" t="str">
            <v>个</v>
          </cell>
          <cell r="H2992">
            <v>1</v>
          </cell>
          <cell r="I2992" t="str">
            <v>多级离心泵</v>
          </cell>
          <cell r="J2992">
            <v>12</v>
          </cell>
          <cell r="K2992" t="str">
            <v>2002-01-02</v>
          </cell>
          <cell r="L2992">
            <v>28200</v>
          </cell>
          <cell r="M2992">
            <v>14802.82</v>
          </cell>
          <cell r="N2992">
            <v>13397.18</v>
          </cell>
        </row>
        <row r="2993">
          <cell r="C2993" t="str">
            <v>43221013B390002</v>
          </cell>
          <cell r="D2993" t="str">
            <v>多级离心泵</v>
          </cell>
          <cell r="E2993" t="str">
            <v>MD280-43*4</v>
          </cell>
        </row>
        <row r="2993">
          <cell r="G2993" t="str">
            <v>个</v>
          </cell>
          <cell r="H2993">
            <v>1</v>
          </cell>
          <cell r="I2993" t="str">
            <v>多级离心泵</v>
          </cell>
          <cell r="J2993">
            <v>12</v>
          </cell>
          <cell r="K2993" t="str">
            <v>2002-01-02</v>
          </cell>
          <cell r="L2993">
            <v>64700</v>
          </cell>
          <cell r="M2993">
            <v>33962.74</v>
          </cell>
          <cell r="N2993">
            <v>30737.26</v>
          </cell>
        </row>
        <row r="2994">
          <cell r="C2994" t="str">
            <v>43221013B460001</v>
          </cell>
          <cell r="D2994" t="str">
            <v>多级离心泵</v>
          </cell>
          <cell r="E2994" t="str">
            <v>MD46-30*5</v>
          </cell>
        </row>
        <row r="2994">
          <cell r="G2994" t="str">
            <v>个</v>
          </cell>
          <cell r="H2994">
            <v>1</v>
          </cell>
          <cell r="I2994" t="str">
            <v>多级离心泵</v>
          </cell>
          <cell r="J2994">
            <v>12</v>
          </cell>
          <cell r="K2994" t="str">
            <v>2002-01-02</v>
          </cell>
          <cell r="L2994">
            <v>25600</v>
          </cell>
          <cell r="M2994">
            <v>13438.24</v>
          </cell>
          <cell r="N2994">
            <v>12161.76</v>
          </cell>
        </row>
        <row r="2995">
          <cell r="C2995" t="str">
            <v>43221013B320002</v>
          </cell>
          <cell r="D2995" t="str">
            <v>离心清水泵</v>
          </cell>
          <cell r="E2995" t="str">
            <v>D85-45*5</v>
          </cell>
        </row>
        <row r="2995">
          <cell r="G2995" t="str">
            <v>个</v>
          </cell>
          <cell r="H2995">
            <v>1</v>
          </cell>
          <cell r="I2995" t="str">
            <v>多级离心泵</v>
          </cell>
          <cell r="J2995">
            <v>12</v>
          </cell>
          <cell r="K2995" t="str">
            <v>2002-01-02</v>
          </cell>
          <cell r="L2995">
            <v>73000</v>
          </cell>
          <cell r="M2995">
            <v>36438.54</v>
          </cell>
          <cell r="N2995">
            <v>36561.46</v>
          </cell>
        </row>
        <row r="2996">
          <cell r="C2996" t="str">
            <v>43221013B320001</v>
          </cell>
          <cell r="D2996" t="str">
            <v>离心清水泵</v>
          </cell>
          <cell r="E2996" t="str">
            <v>D85-45*5</v>
          </cell>
        </row>
        <row r="2996">
          <cell r="G2996" t="str">
            <v>个</v>
          </cell>
          <cell r="H2996">
            <v>1</v>
          </cell>
          <cell r="I2996" t="str">
            <v>多级离心泵</v>
          </cell>
          <cell r="J2996">
            <v>12</v>
          </cell>
          <cell r="K2996" t="str">
            <v>2002-01-02</v>
          </cell>
          <cell r="L2996">
            <v>73000</v>
          </cell>
          <cell r="M2996">
            <v>36438.54</v>
          </cell>
          <cell r="N2996">
            <v>36561.46</v>
          </cell>
        </row>
        <row r="2997">
          <cell r="C2997" t="str">
            <v>43221013B250001</v>
          </cell>
          <cell r="D2997" t="str">
            <v>多级离心泵</v>
          </cell>
          <cell r="E2997" t="str">
            <v>D155-30*4</v>
          </cell>
        </row>
        <row r="2997">
          <cell r="G2997" t="str">
            <v>个</v>
          </cell>
          <cell r="H2997">
            <v>1</v>
          </cell>
          <cell r="I2997" t="str">
            <v>多级离心泵</v>
          </cell>
          <cell r="J2997">
            <v>12</v>
          </cell>
          <cell r="K2997" t="str">
            <v>2002-01-02</v>
          </cell>
          <cell r="L2997">
            <v>41000</v>
          </cell>
          <cell r="M2997">
            <v>21522.22</v>
          </cell>
          <cell r="N2997">
            <v>19477.78</v>
          </cell>
        </row>
        <row r="2998">
          <cell r="C2998" t="str">
            <v>43221013B250002</v>
          </cell>
          <cell r="D2998" t="str">
            <v>多级离心泵</v>
          </cell>
          <cell r="E2998" t="str">
            <v>D155-30*4</v>
          </cell>
        </row>
        <row r="2998">
          <cell r="G2998" t="str">
            <v>个</v>
          </cell>
          <cell r="H2998">
            <v>1</v>
          </cell>
          <cell r="I2998" t="str">
            <v>多级离心泵</v>
          </cell>
          <cell r="J2998">
            <v>12</v>
          </cell>
          <cell r="K2998" t="str">
            <v>2002-01-02</v>
          </cell>
          <cell r="L2998">
            <v>41000</v>
          </cell>
          <cell r="M2998">
            <v>21522.22</v>
          </cell>
          <cell r="N2998">
            <v>19477.78</v>
          </cell>
        </row>
        <row r="2999">
          <cell r="C2999" t="str">
            <v>43221013B440001</v>
          </cell>
          <cell r="D2999" t="str">
            <v>离心泵</v>
          </cell>
          <cell r="E2999" t="str">
            <v>KD280-43*3</v>
          </cell>
        </row>
        <row r="2999">
          <cell r="G2999" t="str">
            <v>个</v>
          </cell>
          <cell r="H2999">
            <v>1</v>
          </cell>
          <cell r="I2999" t="str">
            <v>多级离心泵</v>
          </cell>
          <cell r="J2999">
            <v>12</v>
          </cell>
          <cell r="K2999" t="str">
            <v>2002-01-02</v>
          </cell>
          <cell r="L2999">
            <v>196400</v>
          </cell>
          <cell r="M2999">
            <v>103095.64</v>
          </cell>
          <cell r="N2999">
            <v>93304.36</v>
          </cell>
        </row>
        <row r="3000">
          <cell r="C3000" t="str">
            <v>43221013B440002</v>
          </cell>
          <cell r="D3000" t="str">
            <v>离心泵</v>
          </cell>
          <cell r="E3000" t="str">
            <v>KD280-43*3</v>
          </cell>
        </row>
        <row r="3000">
          <cell r="G3000" t="str">
            <v>个</v>
          </cell>
          <cell r="H3000">
            <v>1</v>
          </cell>
          <cell r="I3000" t="str">
            <v>多级离心泵</v>
          </cell>
          <cell r="J3000">
            <v>12</v>
          </cell>
          <cell r="K3000" t="str">
            <v>2002-01-02</v>
          </cell>
          <cell r="L3000">
            <v>196400</v>
          </cell>
          <cell r="M3000">
            <v>103095.64</v>
          </cell>
          <cell r="N3000">
            <v>93304.36</v>
          </cell>
        </row>
        <row r="3001">
          <cell r="C3001" t="str">
            <v>43221013B440003</v>
          </cell>
          <cell r="D3001" t="str">
            <v>离心泵</v>
          </cell>
          <cell r="E3001" t="str">
            <v>KD280-43*3</v>
          </cell>
        </row>
        <row r="3001">
          <cell r="G3001" t="str">
            <v>个</v>
          </cell>
          <cell r="H3001">
            <v>1</v>
          </cell>
          <cell r="I3001" t="str">
            <v>多级离心泵</v>
          </cell>
          <cell r="J3001">
            <v>12</v>
          </cell>
          <cell r="K3001" t="str">
            <v>2002-01-02</v>
          </cell>
          <cell r="L3001">
            <v>196400</v>
          </cell>
          <cell r="M3001">
            <v>103095.64</v>
          </cell>
          <cell r="N3001">
            <v>93304.36</v>
          </cell>
        </row>
        <row r="3002">
          <cell r="C3002" t="str">
            <v>43221013B490001</v>
          </cell>
          <cell r="D3002" t="str">
            <v>离心泵</v>
          </cell>
          <cell r="E3002" t="str">
            <v>KD280-43*4</v>
          </cell>
        </row>
        <row r="3002">
          <cell r="G3002" t="str">
            <v>个</v>
          </cell>
          <cell r="H3002">
            <v>1</v>
          </cell>
          <cell r="I3002" t="str">
            <v>多级离心泵</v>
          </cell>
          <cell r="J3002">
            <v>12</v>
          </cell>
          <cell r="K3002" t="str">
            <v>2002-01-02</v>
          </cell>
          <cell r="L3002">
            <v>126000</v>
          </cell>
          <cell r="M3002">
            <v>66140.54</v>
          </cell>
          <cell r="N3002">
            <v>59859.46</v>
          </cell>
        </row>
        <row r="3003">
          <cell r="C3003" t="str">
            <v>43221013B490002</v>
          </cell>
          <cell r="D3003" t="str">
            <v>离心泵</v>
          </cell>
          <cell r="E3003" t="str">
            <v>KD280-43*4</v>
          </cell>
        </row>
        <row r="3003">
          <cell r="G3003" t="str">
            <v>个</v>
          </cell>
          <cell r="H3003">
            <v>1</v>
          </cell>
          <cell r="I3003" t="str">
            <v>多级离心泵</v>
          </cell>
          <cell r="J3003">
            <v>12</v>
          </cell>
          <cell r="K3003" t="str">
            <v>2002-01-02</v>
          </cell>
          <cell r="L3003">
            <v>126000</v>
          </cell>
          <cell r="M3003">
            <v>66140.54</v>
          </cell>
          <cell r="N3003">
            <v>59859.46</v>
          </cell>
        </row>
        <row r="3004">
          <cell r="C3004" t="str">
            <v>43221013B490003</v>
          </cell>
          <cell r="D3004" t="str">
            <v>离心泵</v>
          </cell>
          <cell r="E3004" t="str">
            <v>KD280-43*4</v>
          </cell>
        </row>
        <row r="3004">
          <cell r="G3004" t="str">
            <v>个</v>
          </cell>
          <cell r="H3004">
            <v>1</v>
          </cell>
          <cell r="I3004" t="str">
            <v>多级离心泵</v>
          </cell>
          <cell r="J3004">
            <v>12</v>
          </cell>
          <cell r="K3004" t="str">
            <v>2002-01-02</v>
          </cell>
          <cell r="L3004">
            <v>126000</v>
          </cell>
          <cell r="M3004">
            <v>66140.54</v>
          </cell>
          <cell r="N3004">
            <v>59859.46</v>
          </cell>
        </row>
        <row r="3005">
          <cell r="C3005" t="str">
            <v>43221013B380001</v>
          </cell>
          <cell r="D3005" t="str">
            <v>多级耐磨泵</v>
          </cell>
          <cell r="E3005" t="str">
            <v>MD155-30*3</v>
          </cell>
        </row>
        <row r="3005">
          <cell r="G3005" t="str">
            <v>个</v>
          </cell>
          <cell r="H3005">
            <v>1</v>
          </cell>
          <cell r="I3005" t="str">
            <v>多级离心泵</v>
          </cell>
          <cell r="J3005">
            <v>12</v>
          </cell>
          <cell r="K3005" t="str">
            <v>2002-01-02</v>
          </cell>
          <cell r="L3005">
            <v>45600</v>
          </cell>
          <cell r="M3005">
            <v>23936.68</v>
          </cell>
          <cell r="N3005">
            <v>21663.32</v>
          </cell>
        </row>
        <row r="3006">
          <cell r="C3006" t="str">
            <v>43221013B380002</v>
          </cell>
          <cell r="D3006" t="str">
            <v>多级耐磨泵</v>
          </cell>
          <cell r="E3006" t="str">
            <v>MD155-30*3</v>
          </cell>
        </row>
        <row r="3006">
          <cell r="G3006" t="str">
            <v>个</v>
          </cell>
          <cell r="H3006">
            <v>1</v>
          </cell>
          <cell r="I3006" t="str">
            <v>多级离心泵</v>
          </cell>
          <cell r="J3006">
            <v>12</v>
          </cell>
          <cell r="K3006" t="str">
            <v>2002-01-02</v>
          </cell>
          <cell r="L3006">
            <v>45600</v>
          </cell>
          <cell r="M3006">
            <v>23936.68</v>
          </cell>
          <cell r="N3006">
            <v>21663.32</v>
          </cell>
        </row>
        <row r="3007">
          <cell r="C3007" t="str">
            <v>43221013B350001</v>
          </cell>
          <cell r="D3007" t="str">
            <v>多级离心泵</v>
          </cell>
          <cell r="E3007" t="str">
            <v>MD155-30*7</v>
          </cell>
        </row>
        <row r="3007">
          <cell r="G3007" t="str">
            <v>个</v>
          </cell>
          <cell r="H3007">
            <v>1</v>
          </cell>
          <cell r="I3007" t="str">
            <v>多级离心泵</v>
          </cell>
          <cell r="J3007">
            <v>12</v>
          </cell>
          <cell r="K3007" t="str">
            <v>2002-01-03</v>
          </cell>
          <cell r="L3007">
            <v>25300</v>
          </cell>
          <cell r="M3007">
            <v>13277.3</v>
          </cell>
          <cell r="N3007">
            <v>12022.7</v>
          </cell>
        </row>
        <row r="3008">
          <cell r="C3008" t="str">
            <v>43221013B280001</v>
          </cell>
          <cell r="D3008" t="str">
            <v>多级离心泵</v>
          </cell>
          <cell r="E3008" t="str">
            <v>D25-30*7</v>
          </cell>
        </row>
        <row r="3008">
          <cell r="G3008" t="str">
            <v>个</v>
          </cell>
          <cell r="H3008">
            <v>1</v>
          </cell>
          <cell r="I3008" t="str">
            <v>多级离心泵</v>
          </cell>
          <cell r="J3008">
            <v>12</v>
          </cell>
          <cell r="K3008" t="str">
            <v>2002-01-03</v>
          </cell>
          <cell r="L3008">
            <v>15900</v>
          </cell>
          <cell r="M3008">
            <v>8344.12</v>
          </cell>
          <cell r="N3008">
            <v>7555.88</v>
          </cell>
        </row>
        <row r="3009">
          <cell r="C3009" t="str">
            <v>43221013B280002</v>
          </cell>
          <cell r="D3009" t="str">
            <v>多级离心泵</v>
          </cell>
          <cell r="E3009" t="str">
            <v>D25-30*7</v>
          </cell>
        </row>
        <row r="3009">
          <cell r="G3009" t="str">
            <v>个</v>
          </cell>
          <cell r="H3009">
            <v>1</v>
          </cell>
          <cell r="I3009" t="str">
            <v>多级离心泵</v>
          </cell>
          <cell r="J3009">
            <v>12</v>
          </cell>
          <cell r="K3009" t="str">
            <v>2002-01-03</v>
          </cell>
          <cell r="L3009">
            <v>15900</v>
          </cell>
          <cell r="M3009">
            <v>8344.12</v>
          </cell>
          <cell r="N3009">
            <v>7555.88</v>
          </cell>
        </row>
        <row r="3010">
          <cell r="C3010" t="str">
            <v>43221013B220001</v>
          </cell>
          <cell r="D3010" t="str">
            <v>多级潜水离心泵</v>
          </cell>
          <cell r="E3010" t="str">
            <v>D115-30*4</v>
          </cell>
        </row>
        <row r="3010">
          <cell r="G3010" t="str">
            <v>个</v>
          </cell>
          <cell r="H3010">
            <v>1</v>
          </cell>
          <cell r="I3010" t="str">
            <v>多级离心泵</v>
          </cell>
          <cell r="J3010">
            <v>12</v>
          </cell>
          <cell r="K3010" t="str">
            <v>2002-01-03</v>
          </cell>
          <cell r="L3010">
            <v>25400</v>
          </cell>
          <cell r="M3010">
            <v>13330.08</v>
          </cell>
          <cell r="N3010">
            <v>12069.92</v>
          </cell>
        </row>
        <row r="3011">
          <cell r="C3011" t="str">
            <v>43221013B260003</v>
          </cell>
          <cell r="D3011" t="str">
            <v>多级泵</v>
          </cell>
          <cell r="E3011" t="str">
            <v>D155-30*5</v>
          </cell>
        </row>
        <row r="3011">
          <cell r="G3011" t="str">
            <v>个</v>
          </cell>
          <cell r="H3011">
            <v>1</v>
          </cell>
          <cell r="I3011" t="str">
            <v>多级离心泵</v>
          </cell>
          <cell r="J3011">
            <v>12</v>
          </cell>
          <cell r="K3011" t="str">
            <v>2001-12-29</v>
          </cell>
          <cell r="L3011">
            <v>31300</v>
          </cell>
          <cell r="M3011">
            <v>16539.61</v>
          </cell>
          <cell r="N3011">
            <v>14760.39</v>
          </cell>
        </row>
        <row r="3012">
          <cell r="C3012" t="str">
            <v>43221354B500002</v>
          </cell>
          <cell r="D3012" t="str">
            <v>深井泵</v>
          </cell>
          <cell r="E3012" t="str">
            <v>250QJ80-200</v>
          </cell>
        </row>
        <row r="3012">
          <cell r="G3012" t="str">
            <v>个</v>
          </cell>
          <cell r="H3012">
            <v>1</v>
          </cell>
          <cell r="I3012" t="str">
            <v>深井潜水泵</v>
          </cell>
          <cell r="J3012">
            <v>12</v>
          </cell>
          <cell r="K3012" t="str">
            <v>2002-01-02</v>
          </cell>
          <cell r="L3012">
            <v>45000</v>
          </cell>
          <cell r="M3012">
            <v>23621.36</v>
          </cell>
          <cell r="N3012">
            <v>21378.64</v>
          </cell>
        </row>
        <row r="3013">
          <cell r="C3013" t="str">
            <v>43221351B110005</v>
          </cell>
          <cell r="D3013" t="str">
            <v>潜水泵</v>
          </cell>
          <cell r="E3013" t="str">
            <v>300QK200/5</v>
          </cell>
        </row>
        <row r="3013">
          <cell r="G3013" t="str">
            <v>个</v>
          </cell>
          <cell r="H3013">
            <v>1</v>
          </cell>
          <cell r="I3013" t="str">
            <v>潜水泵</v>
          </cell>
          <cell r="J3013">
            <v>12</v>
          </cell>
          <cell r="K3013" t="str">
            <v>2002-01-02</v>
          </cell>
          <cell r="L3013">
            <v>57300</v>
          </cell>
          <cell r="M3013">
            <v>30078.46</v>
          </cell>
          <cell r="N3013">
            <v>27221.54</v>
          </cell>
        </row>
        <row r="3014">
          <cell r="C3014" t="str">
            <v>43221351B110004</v>
          </cell>
          <cell r="D3014" t="str">
            <v>潜水泵</v>
          </cell>
          <cell r="E3014" t="str">
            <v>300QK200/5</v>
          </cell>
        </row>
        <row r="3014">
          <cell r="G3014" t="str">
            <v>个</v>
          </cell>
          <cell r="H3014">
            <v>1</v>
          </cell>
          <cell r="I3014" t="str">
            <v>潜水泵</v>
          </cell>
          <cell r="J3014">
            <v>12</v>
          </cell>
          <cell r="K3014" t="str">
            <v>2002-01-02</v>
          </cell>
          <cell r="L3014">
            <v>57300</v>
          </cell>
          <cell r="M3014">
            <v>30078.46</v>
          </cell>
          <cell r="N3014">
            <v>27221.54</v>
          </cell>
        </row>
        <row r="3015">
          <cell r="C3015" t="str">
            <v>43221351B220003</v>
          </cell>
          <cell r="D3015" t="str">
            <v>矿用潜水泵</v>
          </cell>
          <cell r="E3015" t="str">
            <v>300QK200-80/3</v>
          </cell>
        </row>
        <row r="3015">
          <cell r="G3015" t="str">
            <v>个</v>
          </cell>
          <cell r="H3015">
            <v>1</v>
          </cell>
          <cell r="I3015" t="str">
            <v>潜水泵</v>
          </cell>
          <cell r="J3015">
            <v>12</v>
          </cell>
          <cell r="K3015" t="str">
            <v>2002-12-20</v>
          </cell>
          <cell r="L3015">
            <v>106800</v>
          </cell>
          <cell r="M3015">
            <v>46443.42</v>
          </cell>
          <cell r="N3015">
            <v>60356.58</v>
          </cell>
        </row>
        <row r="3016">
          <cell r="C3016" t="str">
            <v>43221251B080004</v>
          </cell>
          <cell r="D3016" t="str">
            <v>渣浆泵</v>
          </cell>
          <cell r="E3016" t="str">
            <v>150ZJ-1-A48</v>
          </cell>
        </row>
        <row r="3016">
          <cell r="G3016" t="str">
            <v>个</v>
          </cell>
          <cell r="H3016">
            <v>1</v>
          </cell>
          <cell r="I3016" t="str">
            <v>渣浆泵</v>
          </cell>
          <cell r="J3016">
            <v>12</v>
          </cell>
          <cell r="K3016" t="str">
            <v>1998-01-01</v>
          </cell>
          <cell r="L3016">
            <v>9600</v>
          </cell>
          <cell r="M3016">
            <v>8137.71</v>
          </cell>
          <cell r="N3016">
            <v>1462.29</v>
          </cell>
        </row>
        <row r="3017">
          <cell r="C3017" t="str">
            <v>43221251B080005</v>
          </cell>
          <cell r="D3017" t="str">
            <v>渣浆泵</v>
          </cell>
          <cell r="E3017" t="str">
            <v>150ZJ-1-A48</v>
          </cell>
        </row>
        <row r="3017">
          <cell r="G3017" t="str">
            <v>个</v>
          </cell>
          <cell r="H3017">
            <v>1</v>
          </cell>
          <cell r="I3017" t="str">
            <v>渣浆泵</v>
          </cell>
          <cell r="J3017">
            <v>12</v>
          </cell>
          <cell r="K3017" t="str">
            <v>2002-01-01</v>
          </cell>
          <cell r="L3017">
            <v>9600</v>
          </cell>
          <cell r="M3017">
            <v>5040.5</v>
          </cell>
          <cell r="N3017">
            <v>4559.5</v>
          </cell>
        </row>
        <row r="3018">
          <cell r="C3018" t="str">
            <v>43221251B370001</v>
          </cell>
          <cell r="D3018" t="str">
            <v>泥浆泵</v>
          </cell>
          <cell r="E3018" t="str">
            <v>BW-250</v>
          </cell>
        </row>
        <row r="3018">
          <cell r="G3018" t="str">
            <v>个</v>
          </cell>
          <cell r="H3018">
            <v>1</v>
          </cell>
          <cell r="I3018" t="str">
            <v>渣浆泵</v>
          </cell>
          <cell r="J3018">
            <v>12</v>
          </cell>
          <cell r="K3018" t="str">
            <v>2002-01-02</v>
          </cell>
          <cell r="L3018">
            <v>12300</v>
          </cell>
          <cell r="M3018">
            <v>6456.34</v>
          </cell>
          <cell r="N3018">
            <v>5843.66</v>
          </cell>
        </row>
        <row r="3019">
          <cell r="C3019" t="str">
            <v>43221251B020001</v>
          </cell>
          <cell r="D3019" t="str">
            <v>压滤入料泵</v>
          </cell>
          <cell r="E3019" t="str">
            <v>100/80ZLT-5G</v>
          </cell>
        </row>
        <row r="3019">
          <cell r="G3019" t="str">
            <v>个</v>
          </cell>
          <cell r="H3019">
            <v>1</v>
          </cell>
          <cell r="I3019" t="str">
            <v>渣浆泵</v>
          </cell>
          <cell r="J3019">
            <v>12</v>
          </cell>
          <cell r="K3019" t="str">
            <v>2002-01-02</v>
          </cell>
          <cell r="L3019">
            <v>101300</v>
          </cell>
          <cell r="M3019">
            <v>53175.03</v>
          </cell>
          <cell r="N3019">
            <v>48124.97</v>
          </cell>
        </row>
        <row r="3020">
          <cell r="C3020" t="str">
            <v>43221251B020002</v>
          </cell>
          <cell r="D3020" t="str">
            <v>压滤入料泵</v>
          </cell>
          <cell r="E3020" t="str">
            <v>100/80ZLT-5G</v>
          </cell>
        </row>
        <row r="3020">
          <cell r="G3020" t="str">
            <v>个</v>
          </cell>
          <cell r="H3020">
            <v>1</v>
          </cell>
          <cell r="I3020" t="str">
            <v>渣浆泵</v>
          </cell>
          <cell r="J3020">
            <v>12</v>
          </cell>
          <cell r="K3020" t="str">
            <v>2002-01-02</v>
          </cell>
          <cell r="L3020">
            <v>101300</v>
          </cell>
          <cell r="M3020">
            <v>53175.03</v>
          </cell>
          <cell r="N3020">
            <v>48124.97</v>
          </cell>
        </row>
        <row r="3021">
          <cell r="C3021" t="str">
            <v>43221359B010001</v>
          </cell>
          <cell r="D3021" t="str">
            <v>离心泵</v>
          </cell>
          <cell r="E3021" t="str">
            <v>KL-160</v>
          </cell>
        </row>
        <row r="3021">
          <cell r="G3021" t="str">
            <v>个</v>
          </cell>
          <cell r="H3021">
            <v>1</v>
          </cell>
          <cell r="I3021" t="str">
            <v>其他离心泵</v>
          </cell>
          <cell r="J3021">
            <v>12</v>
          </cell>
          <cell r="K3021" t="str">
            <v>2002-01-03</v>
          </cell>
          <cell r="L3021">
            <v>4100</v>
          </cell>
          <cell r="M3021">
            <v>2151.96</v>
          </cell>
          <cell r="N3021">
            <v>1948.04</v>
          </cell>
        </row>
        <row r="3022">
          <cell r="C3022" t="str">
            <v>43221359B010002</v>
          </cell>
          <cell r="D3022" t="str">
            <v>离心泵</v>
          </cell>
          <cell r="E3022" t="str">
            <v>KL-160</v>
          </cell>
        </row>
        <row r="3022">
          <cell r="G3022" t="str">
            <v>个</v>
          </cell>
          <cell r="H3022">
            <v>1</v>
          </cell>
          <cell r="I3022" t="str">
            <v>其他离心泵</v>
          </cell>
          <cell r="J3022">
            <v>12</v>
          </cell>
          <cell r="K3022" t="str">
            <v>2002-01-03</v>
          </cell>
          <cell r="L3022">
            <v>4100</v>
          </cell>
          <cell r="M3022">
            <v>2151.96</v>
          </cell>
          <cell r="N3022">
            <v>1948.04</v>
          </cell>
        </row>
        <row r="3023">
          <cell r="C3023" t="str">
            <v>43221359B020001</v>
          </cell>
          <cell r="D3023" t="str">
            <v>离心泵</v>
          </cell>
          <cell r="E3023" t="str">
            <v>KL-40-200B</v>
          </cell>
        </row>
        <row r="3023">
          <cell r="G3023" t="str">
            <v>个</v>
          </cell>
          <cell r="H3023">
            <v>1</v>
          </cell>
          <cell r="I3023" t="str">
            <v>其他离心泵</v>
          </cell>
          <cell r="J3023">
            <v>12</v>
          </cell>
          <cell r="K3023" t="str">
            <v>2002-01-03</v>
          </cell>
          <cell r="L3023">
            <v>4100</v>
          </cell>
          <cell r="M3023">
            <v>2151.96</v>
          </cell>
          <cell r="N3023">
            <v>1948.04</v>
          </cell>
        </row>
        <row r="3024">
          <cell r="C3024" t="str">
            <v>43221359B020002</v>
          </cell>
          <cell r="D3024" t="str">
            <v>离心泵</v>
          </cell>
          <cell r="E3024" t="str">
            <v>KL-40-200B</v>
          </cell>
        </row>
        <row r="3024">
          <cell r="G3024" t="str">
            <v>个</v>
          </cell>
          <cell r="H3024">
            <v>1</v>
          </cell>
          <cell r="I3024" t="str">
            <v>其他离心泵</v>
          </cell>
          <cell r="J3024">
            <v>12</v>
          </cell>
          <cell r="K3024" t="str">
            <v>2002-01-03</v>
          </cell>
          <cell r="L3024">
            <v>4100</v>
          </cell>
          <cell r="M3024">
            <v>2151.96</v>
          </cell>
          <cell r="N3024">
            <v>1948.04</v>
          </cell>
        </row>
        <row r="3025">
          <cell r="C3025" t="str">
            <v>43225015B040003</v>
          </cell>
          <cell r="D3025" t="str">
            <v>乳化液泵</v>
          </cell>
          <cell r="E3025" t="str">
            <v>WRB-200/31.5</v>
          </cell>
        </row>
        <row r="3025">
          <cell r="G3025" t="str">
            <v>个</v>
          </cell>
          <cell r="H3025">
            <v>1</v>
          </cell>
          <cell r="I3025" t="str">
            <v>乳化液泵</v>
          </cell>
          <cell r="J3025">
            <v>10</v>
          </cell>
          <cell r="K3025" t="str">
            <v>2002-01-02</v>
          </cell>
          <cell r="L3025">
            <v>81000</v>
          </cell>
          <cell r="M3025">
            <v>50901.87</v>
          </cell>
          <cell r="N3025">
            <v>30098.13</v>
          </cell>
        </row>
        <row r="3026">
          <cell r="C3026" t="str">
            <v>43225015B010001</v>
          </cell>
          <cell r="D3026" t="str">
            <v>乳化液泵站</v>
          </cell>
          <cell r="E3026" t="str">
            <v>K2-3/3200</v>
          </cell>
        </row>
        <row r="3026">
          <cell r="G3026" t="str">
            <v>个</v>
          </cell>
          <cell r="H3026">
            <v>1</v>
          </cell>
          <cell r="I3026" t="str">
            <v>乳化液泵</v>
          </cell>
          <cell r="J3026">
            <v>12</v>
          </cell>
          <cell r="K3026" t="str">
            <v>2002-01-02</v>
          </cell>
          <cell r="L3026">
            <v>296000</v>
          </cell>
          <cell r="M3026">
            <v>160826.68</v>
          </cell>
          <cell r="N3026">
            <v>135173.32</v>
          </cell>
        </row>
        <row r="3027">
          <cell r="C3027" t="str">
            <v>43221011B120002</v>
          </cell>
          <cell r="D3027" t="str">
            <v>喷浆泵</v>
          </cell>
          <cell r="E3027" t="str">
            <v>TBW-25B20</v>
          </cell>
        </row>
        <row r="3027">
          <cell r="G3027" t="str">
            <v>个</v>
          </cell>
          <cell r="H3027">
            <v>1</v>
          </cell>
          <cell r="I3027" t="str">
            <v>其他泵</v>
          </cell>
          <cell r="J3027">
            <v>12</v>
          </cell>
          <cell r="K3027" t="str">
            <v>2001-12-30</v>
          </cell>
          <cell r="L3027">
            <v>9000</v>
          </cell>
          <cell r="M3027">
            <v>4754.49</v>
          </cell>
          <cell r="N3027">
            <v>4245.51</v>
          </cell>
        </row>
        <row r="3028">
          <cell r="C3028" t="str">
            <v>43225016B130001</v>
          </cell>
          <cell r="D3028" t="str">
            <v>喷雾泵</v>
          </cell>
        </row>
        <row r="3028">
          <cell r="G3028" t="str">
            <v>个</v>
          </cell>
          <cell r="H3028">
            <v>1</v>
          </cell>
          <cell r="I3028" t="str">
            <v>其他泵</v>
          </cell>
          <cell r="J3028">
            <v>13</v>
          </cell>
          <cell r="K3028" t="str">
            <v>2001-11-24</v>
          </cell>
          <cell r="L3028">
            <v>208000</v>
          </cell>
          <cell r="M3028">
            <v>104563.66</v>
          </cell>
          <cell r="N3028">
            <v>103436.34</v>
          </cell>
        </row>
        <row r="3029">
          <cell r="C3029" t="str">
            <v>43931018B020001</v>
          </cell>
          <cell r="D3029" t="str">
            <v>轴流式主扇风机</v>
          </cell>
          <cell r="E3029" t="str">
            <v>BDK-8-NO22</v>
          </cell>
        </row>
        <row r="3029">
          <cell r="G3029" t="str">
            <v>个</v>
          </cell>
          <cell r="H3029">
            <v>1</v>
          </cell>
          <cell r="I3029" t="str">
            <v>大型轴流通风机</v>
          </cell>
          <cell r="J3029">
            <v>14</v>
          </cell>
          <cell r="K3029" t="str">
            <v>2002-01-02</v>
          </cell>
          <cell r="L3029">
            <v>614000</v>
          </cell>
          <cell r="M3029">
            <v>276699.72</v>
          </cell>
          <cell r="N3029">
            <v>337300.28</v>
          </cell>
        </row>
        <row r="3030">
          <cell r="C3030" t="str">
            <v>43931020B440007</v>
          </cell>
          <cell r="D3030" t="str">
            <v>大型轴流通风机</v>
          </cell>
          <cell r="E3030" t="str">
            <v>JBT52-2  11KW</v>
          </cell>
        </row>
        <row r="3030">
          <cell r="G3030" t="str">
            <v>个</v>
          </cell>
          <cell r="H3030">
            <v>1</v>
          </cell>
          <cell r="I3030" t="str">
            <v>大型轴流通风机</v>
          </cell>
          <cell r="J3030">
            <v>14</v>
          </cell>
          <cell r="K3030" t="str">
            <v>1998-11-25</v>
          </cell>
          <cell r="L3030">
            <v>5000</v>
          </cell>
          <cell r="M3030">
            <v>3349.74</v>
          </cell>
          <cell r="N3030">
            <v>1650.26</v>
          </cell>
        </row>
        <row r="3031">
          <cell r="C3031" t="str">
            <v>43931014B060001</v>
          </cell>
          <cell r="D3031" t="str">
            <v>隔爆磁力起动器</v>
          </cell>
          <cell r="E3031" t="str">
            <v>WS85-8-N0-4</v>
          </cell>
        </row>
        <row r="3031">
          <cell r="G3031" t="str">
            <v>个</v>
          </cell>
          <cell r="H3031">
            <v>1</v>
          </cell>
          <cell r="I3031" t="str">
            <v>一般离心通风机</v>
          </cell>
          <cell r="J3031">
            <v>14</v>
          </cell>
          <cell r="K3031" t="str">
            <v>2002-01-03</v>
          </cell>
          <cell r="L3031">
            <v>2200</v>
          </cell>
          <cell r="M3031">
            <v>947.16</v>
          </cell>
          <cell r="N3031">
            <v>1252.84</v>
          </cell>
        </row>
        <row r="3032">
          <cell r="C3032" t="str">
            <v>43931019B010001</v>
          </cell>
          <cell r="D3032" t="str">
            <v>隔爆局部扇风机</v>
          </cell>
          <cell r="E3032" t="str">
            <v>YBT52-2</v>
          </cell>
        </row>
        <row r="3032">
          <cell r="G3032" t="str">
            <v>个</v>
          </cell>
          <cell r="H3032">
            <v>1</v>
          </cell>
          <cell r="I3032" t="str">
            <v>一般轴流通风机</v>
          </cell>
          <cell r="J3032">
            <v>14</v>
          </cell>
          <cell r="K3032" t="str">
            <v>2002-01-02</v>
          </cell>
          <cell r="L3032">
            <v>8300</v>
          </cell>
          <cell r="M3032">
            <v>3739.98</v>
          </cell>
          <cell r="N3032">
            <v>4560.02</v>
          </cell>
        </row>
        <row r="3033">
          <cell r="C3033" t="str">
            <v>43931019B010002</v>
          </cell>
          <cell r="D3033" t="str">
            <v>隔爆局部扇风机</v>
          </cell>
          <cell r="E3033" t="str">
            <v>YBT52-2</v>
          </cell>
        </row>
        <row r="3033">
          <cell r="G3033" t="str">
            <v>个</v>
          </cell>
          <cell r="H3033">
            <v>1</v>
          </cell>
          <cell r="I3033" t="str">
            <v>一般轴流通风机</v>
          </cell>
          <cell r="J3033">
            <v>14</v>
          </cell>
          <cell r="K3033" t="str">
            <v>2002-01-02</v>
          </cell>
          <cell r="L3033">
            <v>8300</v>
          </cell>
          <cell r="M3033">
            <v>3739.98</v>
          </cell>
          <cell r="N3033">
            <v>4560.02</v>
          </cell>
        </row>
        <row r="3034">
          <cell r="C3034" t="str">
            <v>43931019B120004</v>
          </cell>
          <cell r="D3034" t="str">
            <v>轴流风机</v>
          </cell>
          <cell r="E3034" t="str">
            <v>T35N08A</v>
          </cell>
        </row>
        <row r="3034">
          <cell r="G3034" t="str">
            <v>个</v>
          </cell>
          <cell r="H3034">
            <v>1</v>
          </cell>
          <cell r="I3034" t="str">
            <v>一般轴流通风机</v>
          </cell>
          <cell r="J3034">
            <v>14</v>
          </cell>
          <cell r="K3034" t="str">
            <v>2002-01-03</v>
          </cell>
          <cell r="L3034">
            <v>3000</v>
          </cell>
          <cell r="M3034">
            <v>1351.63</v>
          </cell>
          <cell r="N3034">
            <v>1648.37</v>
          </cell>
        </row>
        <row r="3035">
          <cell r="C3035" t="str">
            <v>43931019B120001</v>
          </cell>
          <cell r="D3035" t="str">
            <v>轴流风机</v>
          </cell>
          <cell r="E3035" t="str">
            <v>T35N08A</v>
          </cell>
        </row>
        <row r="3035">
          <cell r="G3035" t="str">
            <v>个</v>
          </cell>
          <cell r="H3035">
            <v>1</v>
          </cell>
          <cell r="I3035" t="str">
            <v>一般轴流通风机</v>
          </cell>
          <cell r="J3035">
            <v>14</v>
          </cell>
          <cell r="K3035" t="str">
            <v>2002-01-03</v>
          </cell>
          <cell r="L3035">
            <v>3000</v>
          </cell>
          <cell r="M3035">
            <v>1351.63</v>
          </cell>
          <cell r="N3035">
            <v>1648.37</v>
          </cell>
        </row>
        <row r="3036">
          <cell r="C3036" t="str">
            <v>43931019B120002</v>
          </cell>
          <cell r="D3036" t="str">
            <v>轴流风机</v>
          </cell>
          <cell r="E3036" t="str">
            <v>T35N08A</v>
          </cell>
        </row>
        <row r="3036">
          <cell r="G3036" t="str">
            <v>个</v>
          </cell>
          <cell r="H3036">
            <v>1</v>
          </cell>
          <cell r="I3036" t="str">
            <v>一般轴流通风机</v>
          </cell>
          <cell r="J3036">
            <v>14</v>
          </cell>
          <cell r="K3036" t="str">
            <v>2002-01-03</v>
          </cell>
          <cell r="L3036">
            <v>3000</v>
          </cell>
          <cell r="M3036">
            <v>1351.63</v>
          </cell>
          <cell r="N3036">
            <v>1648.37</v>
          </cell>
        </row>
        <row r="3037">
          <cell r="C3037" t="str">
            <v>43931019B120003</v>
          </cell>
          <cell r="D3037" t="str">
            <v>轴流风机</v>
          </cell>
          <cell r="E3037" t="str">
            <v>T35N08A</v>
          </cell>
        </row>
        <row r="3037">
          <cell r="G3037" t="str">
            <v>个</v>
          </cell>
          <cell r="H3037">
            <v>1</v>
          </cell>
          <cell r="I3037" t="str">
            <v>一般轴流通风机</v>
          </cell>
          <cell r="J3037">
            <v>14</v>
          </cell>
          <cell r="K3037" t="str">
            <v>2002-01-03</v>
          </cell>
          <cell r="L3037">
            <v>3000</v>
          </cell>
          <cell r="M3037">
            <v>1351.63</v>
          </cell>
          <cell r="N3037">
            <v>1648.37</v>
          </cell>
        </row>
        <row r="3038">
          <cell r="C3038" t="str">
            <v>43931020B570001</v>
          </cell>
          <cell r="D3038" t="str">
            <v>风机</v>
          </cell>
          <cell r="E3038" t="str">
            <v>JBT52-2</v>
          </cell>
        </row>
        <row r="3038">
          <cell r="G3038" t="str">
            <v>个</v>
          </cell>
          <cell r="H3038">
            <v>1</v>
          </cell>
          <cell r="I3038" t="str">
            <v>其他一般通风机</v>
          </cell>
          <cell r="J3038">
            <v>14</v>
          </cell>
          <cell r="K3038" t="str">
            <v>1998-11-25</v>
          </cell>
          <cell r="L3038">
            <v>5000</v>
          </cell>
          <cell r="M3038">
            <v>3349.74</v>
          </cell>
          <cell r="N3038">
            <v>1650.26</v>
          </cell>
        </row>
        <row r="3039">
          <cell r="C3039" t="str">
            <v>43931019B100001</v>
          </cell>
          <cell r="D3039" t="str">
            <v>交流式风机</v>
          </cell>
          <cell r="E3039" t="str">
            <v>KDF</v>
          </cell>
        </row>
        <row r="3039">
          <cell r="G3039" t="str">
            <v>个</v>
          </cell>
          <cell r="H3039">
            <v>1</v>
          </cell>
          <cell r="I3039" t="str">
            <v>其他一般通风机</v>
          </cell>
          <cell r="J3039">
            <v>14</v>
          </cell>
          <cell r="K3039" t="str">
            <v>2002-01-01</v>
          </cell>
          <cell r="L3039">
            <v>18000</v>
          </cell>
          <cell r="M3039">
            <v>8113.85</v>
          </cell>
          <cell r="N3039">
            <v>9886.15</v>
          </cell>
        </row>
        <row r="3040">
          <cell r="C3040" t="str">
            <v>43931019B100002</v>
          </cell>
          <cell r="D3040" t="str">
            <v>交流式风机</v>
          </cell>
          <cell r="E3040" t="str">
            <v>KDF</v>
          </cell>
        </row>
        <row r="3040">
          <cell r="G3040" t="str">
            <v>个</v>
          </cell>
          <cell r="H3040">
            <v>1</v>
          </cell>
          <cell r="I3040" t="str">
            <v>其他一般通风机</v>
          </cell>
          <cell r="J3040">
            <v>14</v>
          </cell>
          <cell r="K3040" t="str">
            <v>2002-01-01</v>
          </cell>
          <cell r="L3040">
            <v>18000</v>
          </cell>
          <cell r="M3040">
            <v>8113.85</v>
          </cell>
          <cell r="N3040">
            <v>9886.15</v>
          </cell>
        </row>
        <row r="3041">
          <cell r="C3041" t="str">
            <v>43931019B100003</v>
          </cell>
          <cell r="D3041" t="str">
            <v>交流式风机</v>
          </cell>
          <cell r="E3041" t="str">
            <v>KDF</v>
          </cell>
        </row>
        <row r="3041">
          <cell r="G3041" t="str">
            <v>个</v>
          </cell>
          <cell r="H3041">
            <v>1</v>
          </cell>
          <cell r="I3041" t="str">
            <v>其他一般通风机</v>
          </cell>
          <cell r="J3041">
            <v>14</v>
          </cell>
          <cell r="K3041" t="str">
            <v>2002-01-01</v>
          </cell>
          <cell r="L3041">
            <v>18000</v>
          </cell>
          <cell r="M3041">
            <v>8113.85</v>
          </cell>
          <cell r="N3041">
            <v>9886.15</v>
          </cell>
        </row>
        <row r="3042">
          <cell r="C3042" t="str">
            <v>43931019B150001</v>
          </cell>
          <cell r="D3042" t="str">
            <v>隔爆轴流风机</v>
          </cell>
          <cell r="E3042" t="str">
            <v>YBT62-2</v>
          </cell>
        </row>
        <row r="3042">
          <cell r="G3042" t="str">
            <v>个</v>
          </cell>
          <cell r="H3042">
            <v>1</v>
          </cell>
          <cell r="I3042" t="str">
            <v>其他一般通风机</v>
          </cell>
          <cell r="J3042">
            <v>14</v>
          </cell>
          <cell r="K3042" t="str">
            <v>1998-11-25</v>
          </cell>
          <cell r="L3042">
            <v>48000</v>
          </cell>
          <cell r="M3042">
            <v>32158.88</v>
          </cell>
          <cell r="N3042">
            <v>15841.12</v>
          </cell>
        </row>
        <row r="3043">
          <cell r="C3043" t="str">
            <v>43931019B110003</v>
          </cell>
          <cell r="D3043" t="str">
            <v>隔爆轴流式通风机</v>
          </cell>
          <cell r="E3043" t="str">
            <v>YBJ-5.5</v>
          </cell>
        </row>
        <row r="3043">
          <cell r="G3043" t="str">
            <v>个</v>
          </cell>
          <cell r="H3043">
            <v>1</v>
          </cell>
          <cell r="I3043" t="str">
            <v>其他一般通风机</v>
          </cell>
          <cell r="J3043">
            <v>14</v>
          </cell>
          <cell r="K3043" t="str">
            <v>2002-01-01</v>
          </cell>
          <cell r="L3043">
            <v>2800</v>
          </cell>
          <cell r="M3043">
            <v>1261.92</v>
          </cell>
          <cell r="N3043">
            <v>1538.08</v>
          </cell>
        </row>
        <row r="3044">
          <cell r="C3044" t="str">
            <v>43931020B140003</v>
          </cell>
          <cell r="D3044" t="str">
            <v>隔爆轴流式通风机</v>
          </cell>
          <cell r="E3044" t="str">
            <v>YBJ-5.5</v>
          </cell>
        </row>
        <row r="3044">
          <cell r="G3044" t="str">
            <v>个</v>
          </cell>
          <cell r="H3044">
            <v>1</v>
          </cell>
          <cell r="I3044" t="str">
            <v>其他一般通风机</v>
          </cell>
          <cell r="J3044">
            <v>14</v>
          </cell>
          <cell r="K3044" t="str">
            <v>2002-01-01</v>
          </cell>
          <cell r="L3044">
            <v>2800</v>
          </cell>
          <cell r="M3044">
            <v>1261.92</v>
          </cell>
          <cell r="N3044">
            <v>1538.08</v>
          </cell>
        </row>
        <row r="3045">
          <cell r="C3045" t="str">
            <v>43931020B690007</v>
          </cell>
          <cell r="D3045" t="str">
            <v>对旋隔爆轴流式通风机</v>
          </cell>
          <cell r="E3045" t="str">
            <v>ZBKJ-N04.5</v>
          </cell>
        </row>
        <row r="3045">
          <cell r="G3045" t="str">
            <v>个</v>
          </cell>
          <cell r="H3045">
            <v>1</v>
          </cell>
          <cell r="I3045" t="str">
            <v>其他一般通风机</v>
          </cell>
          <cell r="J3045">
            <v>14</v>
          </cell>
          <cell r="K3045" t="str">
            <v>2002-01-01</v>
          </cell>
          <cell r="L3045">
            <v>8800</v>
          </cell>
          <cell r="M3045">
            <v>3966.44</v>
          </cell>
          <cell r="N3045">
            <v>4833.56</v>
          </cell>
        </row>
        <row r="3046">
          <cell r="C3046" t="str">
            <v>43931020B690008</v>
          </cell>
          <cell r="D3046" t="str">
            <v>对旋隔爆轴流式通风机</v>
          </cell>
          <cell r="E3046" t="str">
            <v>ZBKJ-N04.5</v>
          </cell>
        </row>
        <row r="3046">
          <cell r="G3046" t="str">
            <v>个</v>
          </cell>
          <cell r="H3046">
            <v>1</v>
          </cell>
          <cell r="I3046" t="str">
            <v>其他一般通风机</v>
          </cell>
          <cell r="J3046">
            <v>14</v>
          </cell>
          <cell r="K3046" t="str">
            <v>2002-01-01</v>
          </cell>
          <cell r="L3046">
            <v>8800</v>
          </cell>
          <cell r="M3046">
            <v>3966.44</v>
          </cell>
          <cell r="N3046">
            <v>4833.56</v>
          </cell>
        </row>
        <row r="3047">
          <cell r="C3047" t="str">
            <v>43931020B690009</v>
          </cell>
          <cell r="D3047" t="str">
            <v>对旋隔爆轴流式通风机</v>
          </cell>
          <cell r="E3047" t="str">
            <v>ZBKJ-N04.5</v>
          </cell>
        </row>
        <row r="3047">
          <cell r="G3047" t="str">
            <v>个</v>
          </cell>
          <cell r="H3047">
            <v>1</v>
          </cell>
          <cell r="I3047" t="str">
            <v>其他一般通风机</v>
          </cell>
          <cell r="J3047">
            <v>14</v>
          </cell>
          <cell r="K3047" t="str">
            <v>2002-01-01</v>
          </cell>
          <cell r="L3047">
            <v>8800</v>
          </cell>
          <cell r="M3047">
            <v>3966.44</v>
          </cell>
          <cell r="N3047">
            <v>4833.56</v>
          </cell>
        </row>
        <row r="3048">
          <cell r="C3048" t="str">
            <v>43931020B690010</v>
          </cell>
          <cell r="D3048" t="str">
            <v>对旋隔爆轴流式通风机</v>
          </cell>
          <cell r="E3048" t="str">
            <v>ZBKJ-N04.5</v>
          </cell>
        </row>
        <row r="3048">
          <cell r="G3048" t="str">
            <v>个</v>
          </cell>
          <cell r="H3048">
            <v>1</v>
          </cell>
          <cell r="I3048" t="str">
            <v>其他一般通风机</v>
          </cell>
          <cell r="J3048">
            <v>14</v>
          </cell>
          <cell r="K3048" t="str">
            <v>2002-01-01</v>
          </cell>
          <cell r="L3048">
            <v>8800</v>
          </cell>
          <cell r="M3048">
            <v>3966.44</v>
          </cell>
          <cell r="N3048">
            <v>4833.56</v>
          </cell>
        </row>
        <row r="3049">
          <cell r="C3049" t="str">
            <v>43931020B690011</v>
          </cell>
          <cell r="D3049" t="str">
            <v>对旋隔爆轴流式通风机</v>
          </cell>
          <cell r="E3049" t="str">
            <v>ZBKJ-N04.5</v>
          </cell>
        </row>
        <row r="3049">
          <cell r="G3049" t="str">
            <v>个</v>
          </cell>
          <cell r="H3049">
            <v>1</v>
          </cell>
          <cell r="I3049" t="str">
            <v>其他一般通风机</v>
          </cell>
          <cell r="J3049">
            <v>14</v>
          </cell>
          <cell r="K3049" t="str">
            <v>2002-01-01</v>
          </cell>
          <cell r="L3049">
            <v>8800</v>
          </cell>
          <cell r="M3049">
            <v>3966.44</v>
          </cell>
          <cell r="N3049">
            <v>4833.56</v>
          </cell>
        </row>
        <row r="3050">
          <cell r="C3050" t="str">
            <v>43931020B690012</v>
          </cell>
          <cell r="D3050" t="str">
            <v>对旋隔爆轴流式通风机</v>
          </cell>
          <cell r="E3050" t="str">
            <v>ZBKJ-N04.5</v>
          </cell>
        </row>
        <row r="3050">
          <cell r="G3050" t="str">
            <v>个</v>
          </cell>
          <cell r="H3050">
            <v>1</v>
          </cell>
          <cell r="I3050" t="str">
            <v>其他一般通风机</v>
          </cell>
          <cell r="J3050">
            <v>14</v>
          </cell>
          <cell r="K3050" t="str">
            <v>2002-01-01</v>
          </cell>
          <cell r="L3050">
            <v>8800</v>
          </cell>
          <cell r="M3050">
            <v>3966.44</v>
          </cell>
          <cell r="N3050">
            <v>4833.56</v>
          </cell>
        </row>
        <row r="3051">
          <cell r="C3051" t="str">
            <v>43931020B690013</v>
          </cell>
          <cell r="D3051" t="str">
            <v>对旋隔爆轴流式通风机</v>
          </cell>
          <cell r="E3051" t="str">
            <v>ZBKJ-N04.5</v>
          </cell>
        </row>
        <row r="3051">
          <cell r="G3051" t="str">
            <v>个</v>
          </cell>
          <cell r="H3051">
            <v>1</v>
          </cell>
          <cell r="I3051" t="str">
            <v>其他一般通风机</v>
          </cell>
          <cell r="J3051">
            <v>14</v>
          </cell>
          <cell r="K3051" t="str">
            <v>2002-01-01</v>
          </cell>
          <cell r="L3051">
            <v>8800</v>
          </cell>
          <cell r="M3051">
            <v>3966.44</v>
          </cell>
          <cell r="N3051">
            <v>4833.56</v>
          </cell>
        </row>
        <row r="3052">
          <cell r="C3052" t="str">
            <v>43931020B690004</v>
          </cell>
          <cell r="D3052" t="str">
            <v>对旋隔爆轴流式通风机</v>
          </cell>
          <cell r="E3052" t="str">
            <v>ZBKJ-N04.5</v>
          </cell>
        </row>
        <row r="3052">
          <cell r="G3052" t="str">
            <v>个</v>
          </cell>
          <cell r="H3052">
            <v>1</v>
          </cell>
          <cell r="I3052" t="str">
            <v>其他一般通风机</v>
          </cell>
          <cell r="J3052">
            <v>14</v>
          </cell>
          <cell r="K3052" t="str">
            <v>2002-01-01</v>
          </cell>
          <cell r="L3052">
            <v>8800</v>
          </cell>
          <cell r="M3052">
            <v>3966.44</v>
          </cell>
          <cell r="N3052">
            <v>4833.56</v>
          </cell>
        </row>
        <row r="3053">
          <cell r="C3053" t="str">
            <v>43931020B690005</v>
          </cell>
          <cell r="D3053" t="str">
            <v>对旋隔爆轴流式通风机</v>
          </cell>
          <cell r="E3053" t="str">
            <v>ZBKJ-N04.5</v>
          </cell>
        </row>
        <row r="3053">
          <cell r="G3053" t="str">
            <v>个</v>
          </cell>
          <cell r="H3053">
            <v>1</v>
          </cell>
          <cell r="I3053" t="str">
            <v>其他一般通风机</v>
          </cell>
          <cell r="J3053">
            <v>14</v>
          </cell>
          <cell r="K3053" t="str">
            <v>2002-01-01</v>
          </cell>
          <cell r="L3053">
            <v>8800</v>
          </cell>
          <cell r="M3053">
            <v>3966.44</v>
          </cell>
          <cell r="N3053">
            <v>4833.56</v>
          </cell>
        </row>
        <row r="3054">
          <cell r="C3054" t="str">
            <v>43931019B110001</v>
          </cell>
          <cell r="D3054" t="str">
            <v>隔爆轴流式通风机</v>
          </cell>
          <cell r="E3054" t="str">
            <v>YBJ-5.5</v>
          </cell>
        </row>
        <row r="3054">
          <cell r="G3054" t="str">
            <v>个</v>
          </cell>
          <cell r="H3054">
            <v>1</v>
          </cell>
          <cell r="I3054" t="str">
            <v>其他一般通风机</v>
          </cell>
          <cell r="J3054">
            <v>14</v>
          </cell>
          <cell r="K3054" t="str">
            <v>2002-01-01</v>
          </cell>
          <cell r="L3054">
            <v>2800</v>
          </cell>
          <cell r="M3054">
            <v>1261.92</v>
          </cell>
          <cell r="N3054">
            <v>1538.08</v>
          </cell>
        </row>
        <row r="3055">
          <cell r="C3055" t="str">
            <v>43931019B110002</v>
          </cell>
          <cell r="D3055" t="str">
            <v>隔爆轴流式通风机</v>
          </cell>
          <cell r="E3055" t="str">
            <v>YBJ-5.5</v>
          </cell>
        </row>
        <row r="3055">
          <cell r="G3055" t="str">
            <v>个</v>
          </cell>
          <cell r="H3055">
            <v>1</v>
          </cell>
          <cell r="I3055" t="str">
            <v>其他一般通风机</v>
          </cell>
          <cell r="J3055">
            <v>14</v>
          </cell>
          <cell r="K3055" t="str">
            <v>2002-01-01</v>
          </cell>
          <cell r="L3055">
            <v>2800</v>
          </cell>
          <cell r="M3055">
            <v>1261.92</v>
          </cell>
          <cell r="N3055">
            <v>1538.08</v>
          </cell>
        </row>
        <row r="3056">
          <cell r="C3056" t="str">
            <v>43931020B930001</v>
          </cell>
          <cell r="D3056" t="str">
            <v>对旋式风机</v>
          </cell>
        </row>
        <row r="3056">
          <cell r="G3056" t="str">
            <v>个</v>
          </cell>
          <cell r="H3056">
            <v>1</v>
          </cell>
          <cell r="I3056" t="str">
            <v>其他一般通风机</v>
          </cell>
          <cell r="J3056">
            <v>14</v>
          </cell>
          <cell r="K3056" t="str">
            <v>1996-11-24</v>
          </cell>
          <cell r="L3056">
            <v>25000</v>
          </cell>
          <cell r="M3056">
            <v>20208.44</v>
          </cell>
          <cell r="N3056">
            <v>4791.56</v>
          </cell>
        </row>
        <row r="3057">
          <cell r="C3057" t="str">
            <v>43931020B180003</v>
          </cell>
          <cell r="D3057" t="str">
            <v>对旋式轴流式风机</v>
          </cell>
          <cell r="E3057" t="str">
            <v>2？8.5KW</v>
          </cell>
        </row>
        <row r="3057">
          <cell r="G3057" t="str">
            <v>个</v>
          </cell>
          <cell r="H3057">
            <v>1</v>
          </cell>
          <cell r="I3057" t="str">
            <v>其他一般通风机</v>
          </cell>
          <cell r="J3057">
            <v>14</v>
          </cell>
          <cell r="K3057" t="str">
            <v>1996-11-24</v>
          </cell>
          <cell r="L3057">
            <v>16900</v>
          </cell>
          <cell r="M3057">
            <v>13661.06</v>
          </cell>
          <cell r="N3057">
            <v>3238.94</v>
          </cell>
        </row>
        <row r="3058">
          <cell r="C3058" t="str">
            <v>43931020B550002</v>
          </cell>
          <cell r="D3058" t="str">
            <v>防爆轴流式风机</v>
          </cell>
          <cell r="E3058" t="str">
            <v>JBJ-5.5</v>
          </cell>
        </row>
        <row r="3058">
          <cell r="G3058" t="str">
            <v>个</v>
          </cell>
          <cell r="H3058">
            <v>1</v>
          </cell>
          <cell r="I3058" t="str">
            <v>其他一般通风机</v>
          </cell>
          <cell r="J3058">
            <v>14</v>
          </cell>
          <cell r="K3058" t="str">
            <v>2002-01-01</v>
          </cell>
          <cell r="L3058">
            <v>15000</v>
          </cell>
          <cell r="M3058">
            <v>6761.77</v>
          </cell>
          <cell r="N3058">
            <v>8238.23</v>
          </cell>
        </row>
        <row r="3059">
          <cell r="C3059" t="str">
            <v>43931020B940001</v>
          </cell>
          <cell r="D3059" t="str">
            <v>对旋式风机</v>
          </cell>
        </row>
        <row r="3059">
          <cell r="G3059" t="str">
            <v>个</v>
          </cell>
          <cell r="H3059">
            <v>1</v>
          </cell>
          <cell r="I3059" t="str">
            <v>其他一般通风机</v>
          </cell>
          <cell r="J3059">
            <v>14</v>
          </cell>
          <cell r="K3059" t="str">
            <v>2002-01-01</v>
          </cell>
          <cell r="L3059">
            <v>17200</v>
          </cell>
          <cell r="M3059">
            <v>7753.56</v>
          </cell>
          <cell r="N3059">
            <v>9446.44</v>
          </cell>
        </row>
        <row r="3060">
          <cell r="C3060" t="str">
            <v>43931020B180001</v>
          </cell>
          <cell r="D3060" t="str">
            <v>对旋轴流式风机</v>
          </cell>
          <cell r="E3060" t="str">
            <v>2？8.5KW</v>
          </cell>
        </row>
        <row r="3060">
          <cell r="G3060" t="str">
            <v>个</v>
          </cell>
          <cell r="H3060">
            <v>1</v>
          </cell>
          <cell r="I3060" t="str">
            <v>其他一般通风机</v>
          </cell>
          <cell r="J3060">
            <v>14</v>
          </cell>
          <cell r="K3060" t="str">
            <v>2002-01-01</v>
          </cell>
          <cell r="L3060">
            <v>17200</v>
          </cell>
          <cell r="M3060">
            <v>7753.56</v>
          </cell>
          <cell r="N3060">
            <v>9446.44</v>
          </cell>
        </row>
        <row r="3061">
          <cell r="C3061" t="str">
            <v>43931020B620001</v>
          </cell>
          <cell r="D3061" t="str">
            <v>隔爆轴流式风机</v>
          </cell>
          <cell r="E3061" t="str">
            <v>YBJ</v>
          </cell>
        </row>
        <row r="3061">
          <cell r="G3061" t="str">
            <v>个</v>
          </cell>
          <cell r="H3061">
            <v>1</v>
          </cell>
          <cell r="I3061" t="str">
            <v>其他一般通风机</v>
          </cell>
          <cell r="J3061">
            <v>14</v>
          </cell>
          <cell r="K3061" t="str">
            <v>1996-11-24</v>
          </cell>
          <cell r="L3061">
            <v>8400</v>
          </cell>
          <cell r="M3061">
            <v>6790.28</v>
          </cell>
          <cell r="N3061">
            <v>1609.72</v>
          </cell>
        </row>
        <row r="3062">
          <cell r="C3062" t="str">
            <v>43931020B550001</v>
          </cell>
          <cell r="D3062" t="str">
            <v>隔爆轴流式风机</v>
          </cell>
          <cell r="E3062" t="str">
            <v>JBJ-5.5</v>
          </cell>
        </row>
        <row r="3062">
          <cell r="G3062" t="str">
            <v>个</v>
          </cell>
          <cell r="H3062">
            <v>1</v>
          </cell>
          <cell r="I3062" t="str">
            <v>其他一般通风机</v>
          </cell>
          <cell r="J3062">
            <v>14</v>
          </cell>
          <cell r="K3062" t="str">
            <v>1996-11-24</v>
          </cell>
          <cell r="L3062">
            <v>8400</v>
          </cell>
          <cell r="M3062">
            <v>6790.28</v>
          </cell>
          <cell r="N3062">
            <v>1609.72</v>
          </cell>
        </row>
        <row r="3063">
          <cell r="C3063" t="str">
            <v>43931020B200001</v>
          </cell>
          <cell r="D3063" t="str">
            <v>对旋风机</v>
          </cell>
          <cell r="E3063" t="str">
            <v>2BKJ6.0/30</v>
          </cell>
        </row>
        <row r="3063">
          <cell r="G3063" t="str">
            <v>个</v>
          </cell>
          <cell r="H3063">
            <v>1</v>
          </cell>
          <cell r="I3063" t="str">
            <v>其他一般通风机</v>
          </cell>
          <cell r="J3063">
            <v>14</v>
          </cell>
          <cell r="K3063" t="str">
            <v>2002-01-02</v>
          </cell>
          <cell r="L3063">
            <v>2500</v>
          </cell>
          <cell r="M3063">
            <v>1126.58</v>
          </cell>
          <cell r="N3063">
            <v>1373.42</v>
          </cell>
        </row>
        <row r="3064">
          <cell r="C3064" t="str">
            <v>43931019B160004</v>
          </cell>
          <cell r="D3064" t="str">
            <v>局部通风机</v>
          </cell>
          <cell r="E3064" t="str">
            <v>22KW</v>
          </cell>
        </row>
        <row r="3064">
          <cell r="G3064" t="str">
            <v>个</v>
          </cell>
          <cell r="H3064">
            <v>1</v>
          </cell>
          <cell r="I3064" t="str">
            <v>其他一般通风机</v>
          </cell>
          <cell r="J3064">
            <v>14</v>
          </cell>
          <cell r="K3064" t="str">
            <v>2002-01-02</v>
          </cell>
          <cell r="L3064">
            <v>9000</v>
          </cell>
          <cell r="M3064">
            <v>4055.79</v>
          </cell>
          <cell r="N3064">
            <v>4944.21</v>
          </cell>
        </row>
        <row r="3065">
          <cell r="C3065" t="str">
            <v>43931020B020001</v>
          </cell>
          <cell r="D3065" t="str">
            <v>隔爆局部扇风机</v>
          </cell>
          <cell r="E3065" t="str">
            <v>YBT62-2</v>
          </cell>
        </row>
        <row r="3065">
          <cell r="G3065" t="str">
            <v>个</v>
          </cell>
          <cell r="H3065">
            <v>1</v>
          </cell>
          <cell r="I3065" t="str">
            <v>其他一般通风机</v>
          </cell>
          <cell r="J3065">
            <v>14</v>
          </cell>
          <cell r="K3065" t="str">
            <v>2002-01-02</v>
          </cell>
          <cell r="L3065">
            <v>31000</v>
          </cell>
          <cell r="M3065">
            <v>13969.83</v>
          </cell>
          <cell r="N3065">
            <v>17030.17</v>
          </cell>
        </row>
        <row r="3066">
          <cell r="C3066" t="str">
            <v>43931020B680001</v>
          </cell>
          <cell r="D3066" t="str">
            <v>隔爆对旋式风机</v>
          </cell>
          <cell r="E3066" t="str">
            <v>ZBKJ56NO-6.3</v>
          </cell>
        </row>
        <row r="3066">
          <cell r="G3066" t="str">
            <v>个</v>
          </cell>
          <cell r="H3066">
            <v>1</v>
          </cell>
          <cell r="I3066" t="str">
            <v>其他一般通风机</v>
          </cell>
          <cell r="J3066">
            <v>14</v>
          </cell>
          <cell r="K3066" t="str">
            <v>2002-01-02</v>
          </cell>
          <cell r="L3066">
            <v>34700</v>
          </cell>
          <cell r="M3066">
            <v>15637.82</v>
          </cell>
          <cell r="N3066">
            <v>19062.18</v>
          </cell>
        </row>
        <row r="3067">
          <cell r="C3067" t="str">
            <v>43931020B860001</v>
          </cell>
          <cell r="D3067" t="str">
            <v>隔爆对旋式风机</v>
          </cell>
          <cell r="E3067" t="str">
            <v>ZBKJ56NO-6.3</v>
          </cell>
        </row>
        <row r="3067">
          <cell r="G3067" t="str">
            <v>个</v>
          </cell>
          <cell r="H3067">
            <v>1</v>
          </cell>
          <cell r="I3067" t="str">
            <v>其他一般通风机</v>
          </cell>
          <cell r="J3067">
            <v>14</v>
          </cell>
          <cell r="K3067" t="str">
            <v>2002-01-02</v>
          </cell>
          <cell r="L3067">
            <v>34700</v>
          </cell>
          <cell r="M3067">
            <v>15637.82</v>
          </cell>
          <cell r="N3067">
            <v>19062.18</v>
          </cell>
        </row>
        <row r="3068">
          <cell r="C3068" t="str">
            <v>43931020B280003</v>
          </cell>
          <cell r="D3068" t="str">
            <v>对旋风机</v>
          </cell>
          <cell r="E3068" t="str">
            <v>2BKJ-NO5.6</v>
          </cell>
        </row>
        <row r="3068">
          <cell r="G3068" t="str">
            <v>个</v>
          </cell>
          <cell r="H3068">
            <v>1</v>
          </cell>
          <cell r="I3068" t="str">
            <v>其他一般通风机</v>
          </cell>
          <cell r="J3068">
            <v>14</v>
          </cell>
          <cell r="K3068" t="str">
            <v>2002-01-02</v>
          </cell>
          <cell r="L3068">
            <v>25800</v>
          </cell>
          <cell r="M3068">
            <v>11626.96</v>
          </cell>
          <cell r="N3068">
            <v>14173.04</v>
          </cell>
        </row>
        <row r="3069">
          <cell r="C3069" t="str">
            <v>43931020B390004</v>
          </cell>
          <cell r="D3069" t="str">
            <v>对旋风机</v>
          </cell>
          <cell r="E3069" t="str">
            <v>2BKJ-NO6.0</v>
          </cell>
        </row>
        <row r="3069">
          <cell r="G3069" t="str">
            <v>个</v>
          </cell>
          <cell r="H3069">
            <v>1</v>
          </cell>
          <cell r="I3069" t="str">
            <v>其他一般通风机</v>
          </cell>
          <cell r="J3069">
            <v>14</v>
          </cell>
          <cell r="K3069" t="str">
            <v>2002-01-02</v>
          </cell>
          <cell r="L3069">
            <v>32400</v>
          </cell>
          <cell r="M3069">
            <v>14601.14</v>
          </cell>
          <cell r="N3069">
            <v>17798.86</v>
          </cell>
        </row>
        <row r="3070">
          <cell r="C3070" t="str">
            <v>43931020B220003</v>
          </cell>
          <cell r="D3070" t="str">
            <v>对旋风机</v>
          </cell>
          <cell r="E3070" t="str">
            <v>2BKJN05.0 2*7.5</v>
          </cell>
        </row>
        <row r="3070">
          <cell r="G3070" t="str">
            <v>个</v>
          </cell>
          <cell r="H3070">
            <v>1</v>
          </cell>
          <cell r="I3070" t="str">
            <v>其他一般通风机</v>
          </cell>
          <cell r="J3070">
            <v>14</v>
          </cell>
          <cell r="K3070" t="str">
            <v>2002-01-02</v>
          </cell>
          <cell r="L3070">
            <v>21100</v>
          </cell>
          <cell r="M3070">
            <v>9508.68</v>
          </cell>
          <cell r="N3070">
            <v>11591.32</v>
          </cell>
        </row>
        <row r="3071">
          <cell r="C3071" t="str">
            <v>43931020B440001</v>
          </cell>
          <cell r="D3071" t="str">
            <v>对旋风机</v>
          </cell>
          <cell r="E3071" t="str">
            <v>2BKJN06</v>
          </cell>
        </row>
        <row r="3071">
          <cell r="G3071" t="str">
            <v>个</v>
          </cell>
          <cell r="H3071">
            <v>1</v>
          </cell>
          <cell r="I3071" t="str">
            <v>其他一般通风机</v>
          </cell>
          <cell r="J3071">
            <v>14</v>
          </cell>
          <cell r="K3071" t="str">
            <v>2002-01-02</v>
          </cell>
          <cell r="L3071">
            <v>21100</v>
          </cell>
          <cell r="M3071">
            <v>9508.68</v>
          </cell>
          <cell r="N3071">
            <v>11591.32</v>
          </cell>
        </row>
        <row r="3072">
          <cell r="C3072" t="str">
            <v>43931020B440002</v>
          </cell>
          <cell r="D3072" t="str">
            <v>对旋风机</v>
          </cell>
          <cell r="E3072" t="str">
            <v>2BKJN06</v>
          </cell>
        </row>
        <row r="3072">
          <cell r="G3072" t="str">
            <v>个</v>
          </cell>
          <cell r="H3072">
            <v>1</v>
          </cell>
          <cell r="I3072" t="str">
            <v>其他一般通风机</v>
          </cell>
          <cell r="J3072">
            <v>14</v>
          </cell>
          <cell r="K3072" t="str">
            <v>2002-01-02</v>
          </cell>
          <cell r="L3072">
            <v>21100</v>
          </cell>
          <cell r="M3072">
            <v>9508.68</v>
          </cell>
          <cell r="N3072">
            <v>11591.32</v>
          </cell>
        </row>
        <row r="3073">
          <cell r="C3073" t="str">
            <v>43931020B280006</v>
          </cell>
          <cell r="D3073" t="str">
            <v>对旋风机</v>
          </cell>
          <cell r="E3073" t="str">
            <v>2BKJNO5.6 2*11</v>
          </cell>
        </row>
        <row r="3073">
          <cell r="G3073" t="str">
            <v>个</v>
          </cell>
          <cell r="H3073">
            <v>1</v>
          </cell>
          <cell r="I3073" t="str">
            <v>其他一般通风机</v>
          </cell>
          <cell r="J3073">
            <v>14</v>
          </cell>
          <cell r="K3073" t="str">
            <v>2002-01-02</v>
          </cell>
          <cell r="L3073">
            <v>16900</v>
          </cell>
          <cell r="M3073">
            <v>7616.3</v>
          </cell>
          <cell r="N3073">
            <v>9283.7</v>
          </cell>
        </row>
        <row r="3074">
          <cell r="C3074" t="str">
            <v>43931020B280009</v>
          </cell>
          <cell r="D3074" t="str">
            <v>对旋风机</v>
          </cell>
          <cell r="E3074" t="str">
            <v>2BKJNO5.6 2*11</v>
          </cell>
        </row>
        <row r="3074">
          <cell r="G3074" t="str">
            <v>个</v>
          </cell>
          <cell r="H3074">
            <v>1</v>
          </cell>
          <cell r="I3074" t="str">
            <v>其他一般通风机</v>
          </cell>
          <cell r="J3074">
            <v>14</v>
          </cell>
          <cell r="K3074" t="str">
            <v>2002-01-02</v>
          </cell>
          <cell r="L3074">
            <v>16900</v>
          </cell>
          <cell r="M3074">
            <v>7616.3</v>
          </cell>
          <cell r="N3074">
            <v>9283.7</v>
          </cell>
        </row>
        <row r="3075">
          <cell r="C3075" t="str">
            <v>43931020B280010</v>
          </cell>
          <cell r="D3075" t="str">
            <v>对旋风机</v>
          </cell>
          <cell r="E3075" t="str">
            <v>2BKJNO5.6 2*11</v>
          </cell>
        </row>
        <row r="3075">
          <cell r="G3075" t="str">
            <v>个</v>
          </cell>
          <cell r="H3075">
            <v>1</v>
          </cell>
          <cell r="I3075" t="str">
            <v>其他一般通风机</v>
          </cell>
          <cell r="J3075">
            <v>14</v>
          </cell>
          <cell r="K3075" t="str">
            <v>2002-01-02</v>
          </cell>
          <cell r="L3075">
            <v>16900</v>
          </cell>
          <cell r="M3075">
            <v>7616.3</v>
          </cell>
          <cell r="N3075">
            <v>9283.7</v>
          </cell>
        </row>
        <row r="3076">
          <cell r="C3076" t="str">
            <v>43931020B280011</v>
          </cell>
          <cell r="D3076" t="str">
            <v>对旋风机</v>
          </cell>
          <cell r="E3076" t="str">
            <v>2BKJNO5.6 2*11</v>
          </cell>
        </row>
        <row r="3076">
          <cell r="G3076" t="str">
            <v>个</v>
          </cell>
          <cell r="H3076">
            <v>1</v>
          </cell>
          <cell r="I3076" t="str">
            <v>其他一般通风机</v>
          </cell>
          <cell r="J3076">
            <v>14</v>
          </cell>
          <cell r="K3076" t="str">
            <v>2002-01-02</v>
          </cell>
          <cell r="L3076">
            <v>16900</v>
          </cell>
          <cell r="M3076">
            <v>7616.3</v>
          </cell>
          <cell r="N3076">
            <v>9283.7</v>
          </cell>
        </row>
        <row r="3077">
          <cell r="C3077" t="str">
            <v>43931020B280007</v>
          </cell>
          <cell r="D3077" t="str">
            <v>对旋风机</v>
          </cell>
          <cell r="E3077" t="str">
            <v>2BKJNO5.6 2*11</v>
          </cell>
        </row>
        <row r="3077">
          <cell r="G3077" t="str">
            <v>个</v>
          </cell>
          <cell r="H3077">
            <v>1</v>
          </cell>
          <cell r="I3077" t="str">
            <v>其他一般通风机</v>
          </cell>
          <cell r="J3077">
            <v>14</v>
          </cell>
          <cell r="K3077" t="str">
            <v>2002-01-02</v>
          </cell>
          <cell r="L3077">
            <v>16900</v>
          </cell>
          <cell r="M3077">
            <v>7616.3</v>
          </cell>
          <cell r="N3077">
            <v>9283.7</v>
          </cell>
        </row>
        <row r="3078">
          <cell r="C3078" t="str">
            <v>43931020B280008</v>
          </cell>
          <cell r="D3078" t="str">
            <v>对旋风机</v>
          </cell>
          <cell r="E3078" t="str">
            <v>2BKJNO5.6 2*11</v>
          </cell>
        </row>
        <row r="3078">
          <cell r="G3078" t="str">
            <v>个</v>
          </cell>
          <cell r="H3078">
            <v>1</v>
          </cell>
          <cell r="I3078" t="str">
            <v>其他一般通风机</v>
          </cell>
          <cell r="J3078">
            <v>14</v>
          </cell>
          <cell r="K3078" t="str">
            <v>2002-01-02</v>
          </cell>
          <cell r="L3078">
            <v>16900</v>
          </cell>
          <cell r="M3078">
            <v>7616.3</v>
          </cell>
          <cell r="N3078">
            <v>9283.7</v>
          </cell>
        </row>
        <row r="3079">
          <cell r="C3079" t="str">
            <v>43931020B090001</v>
          </cell>
          <cell r="D3079" t="str">
            <v>局部通风机</v>
          </cell>
          <cell r="E3079" t="str">
            <v>SJ-6/15?</v>
          </cell>
        </row>
        <row r="3079">
          <cell r="G3079" t="str">
            <v>个</v>
          </cell>
          <cell r="H3079">
            <v>1</v>
          </cell>
          <cell r="I3079" t="str">
            <v>其他一般通风机</v>
          </cell>
          <cell r="J3079">
            <v>14</v>
          </cell>
          <cell r="K3079" t="str">
            <v>2002-01-02</v>
          </cell>
          <cell r="L3079">
            <v>30600</v>
          </cell>
          <cell r="M3079">
            <v>14025.38</v>
          </cell>
          <cell r="N3079">
            <v>16574.62</v>
          </cell>
        </row>
        <row r="3080">
          <cell r="C3080" t="str">
            <v>43931020B440008</v>
          </cell>
          <cell r="D3080" t="str">
            <v>对旋隔爆轴流式通风机</v>
          </cell>
          <cell r="E3080" t="str">
            <v>ZBKJ-NO4.5</v>
          </cell>
        </row>
        <row r="3080">
          <cell r="G3080" t="str">
            <v>个</v>
          </cell>
          <cell r="H3080">
            <v>1</v>
          </cell>
          <cell r="I3080" t="str">
            <v>其他一般通风机</v>
          </cell>
          <cell r="J3080">
            <v>14</v>
          </cell>
          <cell r="K3080" t="str">
            <v>2002-07-01</v>
          </cell>
          <cell r="L3080">
            <v>10200</v>
          </cell>
          <cell r="M3080">
            <v>4241.12</v>
          </cell>
          <cell r="N3080">
            <v>5958.88</v>
          </cell>
        </row>
        <row r="3081">
          <cell r="C3081" t="str">
            <v>43931048B090001</v>
          </cell>
          <cell r="D3081" t="str">
            <v>引风机</v>
          </cell>
        </row>
        <row r="3081">
          <cell r="G3081" t="str">
            <v>个</v>
          </cell>
          <cell r="H3081">
            <v>1</v>
          </cell>
          <cell r="I3081" t="str">
            <v>其他一般通风机</v>
          </cell>
          <cell r="J3081">
            <v>14</v>
          </cell>
          <cell r="K3081" t="str">
            <v>1999-11-24</v>
          </cell>
          <cell r="L3081">
            <v>9000</v>
          </cell>
          <cell r="M3081">
            <v>5401.8</v>
          </cell>
          <cell r="N3081">
            <v>3598.2</v>
          </cell>
        </row>
        <row r="3082">
          <cell r="C3082" t="str">
            <v>43233401B200007</v>
          </cell>
          <cell r="D3082" t="str">
            <v>空压机</v>
          </cell>
          <cell r="E3082" t="str">
            <v>V-0.3/10</v>
          </cell>
        </row>
        <row r="3082">
          <cell r="G3082" t="str">
            <v>个</v>
          </cell>
          <cell r="H3082">
            <v>1</v>
          </cell>
          <cell r="I3082" t="str">
            <v>一般动力用压缩机</v>
          </cell>
          <cell r="J3082">
            <v>16</v>
          </cell>
          <cell r="K3082" t="str">
            <v>1998-11-25</v>
          </cell>
          <cell r="L3082">
            <v>58600</v>
          </cell>
          <cell r="M3082">
            <v>38069.79</v>
          </cell>
          <cell r="N3082">
            <v>20530.21</v>
          </cell>
        </row>
        <row r="3083">
          <cell r="C3083" t="str">
            <v>43233401B350001</v>
          </cell>
          <cell r="D3083" t="str">
            <v>空气压缩机</v>
          </cell>
          <cell r="E3083" t="str">
            <v>Z-0.6/10</v>
          </cell>
        </row>
        <row r="3083">
          <cell r="G3083" t="str">
            <v>个</v>
          </cell>
          <cell r="H3083">
            <v>1</v>
          </cell>
          <cell r="I3083" t="str">
            <v>一般动力用压缩机</v>
          </cell>
          <cell r="J3083">
            <v>16</v>
          </cell>
          <cell r="K3083" t="str">
            <v>2002-01-01</v>
          </cell>
          <cell r="L3083">
            <v>3000</v>
          </cell>
          <cell r="M3083">
            <v>1269.53</v>
          </cell>
          <cell r="N3083">
            <v>1730.47</v>
          </cell>
        </row>
        <row r="3084">
          <cell r="C3084" t="str">
            <v>43233401B350003</v>
          </cell>
          <cell r="D3084" t="str">
            <v>空气压缩机</v>
          </cell>
          <cell r="E3084" t="str">
            <v>Z-0.6/10</v>
          </cell>
        </row>
        <row r="3084">
          <cell r="G3084" t="str">
            <v>个</v>
          </cell>
          <cell r="H3084">
            <v>1</v>
          </cell>
          <cell r="I3084" t="str">
            <v>一般动力用压缩机</v>
          </cell>
          <cell r="J3084">
            <v>16</v>
          </cell>
          <cell r="K3084" t="str">
            <v>2002-01-01</v>
          </cell>
          <cell r="L3084">
            <v>4500</v>
          </cell>
          <cell r="M3084">
            <v>1904.58</v>
          </cell>
          <cell r="N3084">
            <v>2595.42</v>
          </cell>
        </row>
        <row r="3085">
          <cell r="C3085" t="str">
            <v>43233401B060001</v>
          </cell>
          <cell r="D3085" t="str">
            <v>空压机</v>
          </cell>
          <cell r="E3085" t="str">
            <v>3W-08/10B</v>
          </cell>
        </row>
        <row r="3085">
          <cell r="G3085" t="str">
            <v>个</v>
          </cell>
          <cell r="H3085">
            <v>1</v>
          </cell>
          <cell r="I3085" t="str">
            <v>一般动力用压缩机</v>
          </cell>
          <cell r="J3085">
            <v>16</v>
          </cell>
          <cell r="K3085" t="str">
            <v>1987-05-01</v>
          </cell>
          <cell r="L3085">
            <v>4200</v>
          </cell>
          <cell r="M3085">
            <v>4074</v>
          </cell>
          <cell r="N3085">
            <v>126</v>
          </cell>
        </row>
        <row r="3086">
          <cell r="C3086" t="str">
            <v>43922200B040001</v>
          </cell>
          <cell r="D3086" t="str">
            <v>526皮带称</v>
          </cell>
        </row>
        <row r="3086">
          <cell r="G3086" t="str">
            <v>个</v>
          </cell>
          <cell r="H3086">
            <v>1</v>
          </cell>
          <cell r="I3086" t="str">
            <v>一般动力用压缩机</v>
          </cell>
          <cell r="J3086">
            <v>16</v>
          </cell>
          <cell r="K3086" t="str">
            <v>1998-11-25</v>
          </cell>
          <cell r="L3086">
            <v>100000</v>
          </cell>
          <cell r="M3086">
            <v>69961.84</v>
          </cell>
          <cell r="N3086">
            <v>30038.16</v>
          </cell>
        </row>
        <row r="3087">
          <cell r="C3087" t="str">
            <v>43233400B030003</v>
          </cell>
          <cell r="D3087" t="str">
            <v>移动空压机</v>
          </cell>
        </row>
        <row r="3087">
          <cell r="G3087" t="str">
            <v>个</v>
          </cell>
          <cell r="H3087">
            <v>1</v>
          </cell>
          <cell r="I3087" t="str">
            <v>其他气体压缩机</v>
          </cell>
          <cell r="J3087">
            <v>16</v>
          </cell>
          <cell r="K3087" t="str">
            <v>2002-01-02</v>
          </cell>
          <cell r="L3087">
            <v>218400</v>
          </cell>
          <cell r="M3087">
            <v>86278.93</v>
          </cell>
          <cell r="N3087">
            <v>132121.07</v>
          </cell>
        </row>
        <row r="3088">
          <cell r="C3088" t="str">
            <v>44441253B020002</v>
          </cell>
          <cell r="D3088" t="str">
            <v>永磁除铁器</v>
          </cell>
        </row>
        <row r="3088">
          <cell r="G3088" t="str">
            <v>个</v>
          </cell>
          <cell r="H3088">
            <v>1</v>
          </cell>
          <cell r="I3088" t="str">
            <v>其他金属表面处理设备</v>
          </cell>
          <cell r="J3088">
            <v>12</v>
          </cell>
          <cell r="K3088" t="str">
            <v>2003-02-27</v>
          </cell>
          <cell r="L3088">
            <v>124000</v>
          </cell>
          <cell r="M3088">
            <v>54698</v>
          </cell>
          <cell r="N3088">
            <v>69302</v>
          </cell>
        </row>
        <row r="3089">
          <cell r="C3089" t="str">
            <v>43213000B010002</v>
          </cell>
          <cell r="D3089" t="str">
            <v>订扣机</v>
          </cell>
        </row>
        <row r="3089">
          <cell r="G3089" t="str">
            <v>个</v>
          </cell>
          <cell r="H3089">
            <v>1</v>
          </cell>
          <cell r="I3089" t="str">
            <v>铆钉机</v>
          </cell>
          <cell r="J3089">
            <v>12</v>
          </cell>
          <cell r="K3089" t="str">
            <v>1998-11-25</v>
          </cell>
          <cell r="L3089">
            <v>66000</v>
          </cell>
          <cell r="M3089">
            <v>53412.24</v>
          </cell>
          <cell r="N3089">
            <v>12587.76</v>
          </cell>
        </row>
        <row r="3090">
          <cell r="C3090" t="str">
            <v>44441253BA60001</v>
          </cell>
          <cell r="D3090" t="str">
            <v>电磁除铁器</v>
          </cell>
          <cell r="E3090" t="str">
            <v>YC12-110130-X</v>
          </cell>
        </row>
        <row r="3090">
          <cell r="G3090" t="str">
            <v>个</v>
          </cell>
          <cell r="H3090">
            <v>1</v>
          </cell>
          <cell r="I3090" t="str">
            <v>磁力除铁器</v>
          </cell>
          <cell r="J3090">
            <v>12</v>
          </cell>
          <cell r="K3090" t="str">
            <v>2002-01-01</v>
          </cell>
          <cell r="L3090">
            <v>4100</v>
          </cell>
          <cell r="M3090">
            <v>3977</v>
          </cell>
          <cell r="N3090">
            <v>123</v>
          </cell>
        </row>
        <row r="3091">
          <cell r="C3091" t="str">
            <v>44412249B020001</v>
          </cell>
          <cell r="D3091" t="str">
            <v>液压坑道钻机</v>
          </cell>
          <cell r="E3091" t="str">
            <v>MK-150</v>
          </cell>
        </row>
        <row r="3091">
          <cell r="G3091" t="str">
            <v>个</v>
          </cell>
          <cell r="H3091">
            <v>1</v>
          </cell>
          <cell r="I3091" t="str">
            <v>其他钻机</v>
          </cell>
          <cell r="J3091">
            <v>15</v>
          </cell>
          <cell r="K3091" t="str">
            <v>1997-01-01</v>
          </cell>
          <cell r="L3091">
            <v>41200</v>
          </cell>
          <cell r="M3091">
            <v>35032.72</v>
          </cell>
          <cell r="N3091">
            <v>6167.28</v>
          </cell>
        </row>
        <row r="3092">
          <cell r="C3092" t="str">
            <v>44441347B060001</v>
          </cell>
          <cell r="D3092" t="str">
            <v>带式压滤机</v>
          </cell>
          <cell r="E3092" t="str">
            <v>DYQ-700</v>
          </cell>
        </row>
        <row r="3092">
          <cell r="G3092" t="str">
            <v>个</v>
          </cell>
          <cell r="H3092">
            <v>1</v>
          </cell>
          <cell r="I3092" t="str">
            <v>其他钻机</v>
          </cell>
          <cell r="J3092">
            <v>15</v>
          </cell>
          <cell r="K3092" t="str">
            <v>2001-02-27</v>
          </cell>
          <cell r="L3092">
            <v>241000</v>
          </cell>
          <cell r="M3092">
            <v>122910</v>
          </cell>
          <cell r="N3092">
            <v>118090</v>
          </cell>
        </row>
        <row r="3093">
          <cell r="C3093" t="str">
            <v>44412011A100001</v>
          </cell>
          <cell r="D3093" t="str">
            <v>采煤机</v>
          </cell>
        </row>
        <row r="3093">
          <cell r="G3093" t="str">
            <v>个</v>
          </cell>
          <cell r="H3093">
            <v>1</v>
          </cell>
          <cell r="I3093" t="str">
            <v>滚筒式采煤机</v>
          </cell>
          <cell r="J3093">
            <v>5</v>
          </cell>
          <cell r="K3093" t="str">
            <v>2003-12-31</v>
          </cell>
          <cell r="L3093">
            <v>23957500</v>
          </cell>
          <cell r="M3093">
            <v>20938855</v>
          </cell>
          <cell r="N3093">
            <v>3018645</v>
          </cell>
        </row>
        <row r="3094">
          <cell r="C3094" t="str">
            <v>42194104B010014</v>
          </cell>
          <cell r="D3094" t="str">
            <v>垛式液压支架</v>
          </cell>
          <cell r="E3094" t="str">
            <v>DZ4000/22/60</v>
          </cell>
        </row>
        <row r="3094">
          <cell r="G3094" t="str">
            <v>个</v>
          </cell>
          <cell r="H3094">
            <v>1</v>
          </cell>
          <cell r="I3094" t="str">
            <v>垛式整体自移液压支架</v>
          </cell>
          <cell r="J3094">
            <v>15</v>
          </cell>
          <cell r="K3094" t="str">
            <v>2000-01-02</v>
          </cell>
          <cell r="L3094">
            <v>109600</v>
          </cell>
          <cell r="M3094">
            <v>69204.52</v>
          </cell>
          <cell r="N3094">
            <v>40395.48</v>
          </cell>
        </row>
        <row r="3095">
          <cell r="C3095" t="str">
            <v>42194104B010015</v>
          </cell>
          <cell r="D3095" t="str">
            <v>垛式液压支架</v>
          </cell>
          <cell r="E3095" t="str">
            <v>DZ4000/22/60</v>
          </cell>
        </row>
        <row r="3095">
          <cell r="G3095" t="str">
            <v>个</v>
          </cell>
          <cell r="H3095">
            <v>1</v>
          </cell>
          <cell r="I3095" t="str">
            <v>垛式整体自移液压支架</v>
          </cell>
          <cell r="J3095">
            <v>15</v>
          </cell>
          <cell r="K3095" t="str">
            <v>2000-01-02</v>
          </cell>
          <cell r="L3095">
            <v>109600</v>
          </cell>
          <cell r="M3095">
            <v>69204.52</v>
          </cell>
          <cell r="N3095">
            <v>40395.48</v>
          </cell>
        </row>
        <row r="3096">
          <cell r="C3096" t="str">
            <v>42194104B010016</v>
          </cell>
          <cell r="D3096" t="str">
            <v>垛式液压支架</v>
          </cell>
          <cell r="E3096" t="str">
            <v>DZ4000/22/60</v>
          </cell>
        </row>
        <row r="3096">
          <cell r="G3096" t="str">
            <v>个</v>
          </cell>
          <cell r="H3096">
            <v>1</v>
          </cell>
          <cell r="I3096" t="str">
            <v>垛式整体自移液压支架</v>
          </cell>
          <cell r="J3096">
            <v>15</v>
          </cell>
          <cell r="K3096" t="str">
            <v>2000-01-02</v>
          </cell>
          <cell r="L3096">
            <v>109600</v>
          </cell>
          <cell r="M3096">
            <v>69204.52</v>
          </cell>
          <cell r="N3096">
            <v>40395.48</v>
          </cell>
        </row>
        <row r="3097">
          <cell r="C3097" t="str">
            <v>42194104B010017</v>
          </cell>
          <cell r="D3097" t="str">
            <v>垛式液压支架</v>
          </cell>
          <cell r="E3097" t="str">
            <v>DZ4000/22/60</v>
          </cell>
        </row>
        <row r="3097">
          <cell r="G3097" t="str">
            <v>个</v>
          </cell>
          <cell r="H3097">
            <v>1</v>
          </cell>
          <cell r="I3097" t="str">
            <v>垛式整体自移液压支架</v>
          </cell>
          <cell r="J3097">
            <v>15</v>
          </cell>
          <cell r="K3097" t="str">
            <v>2000-01-02</v>
          </cell>
          <cell r="L3097">
            <v>109600</v>
          </cell>
          <cell r="M3097">
            <v>69204.52</v>
          </cell>
          <cell r="N3097">
            <v>40395.48</v>
          </cell>
        </row>
        <row r="3098">
          <cell r="C3098" t="str">
            <v>42194104B010018</v>
          </cell>
          <cell r="D3098" t="str">
            <v>垛式液压支架</v>
          </cell>
          <cell r="E3098" t="str">
            <v>DZ4000/22/60</v>
          </cell>
        </row>
        <row r="3098">
          <cell r="G3098" t="str">
            <v>个</v>
          </cell>
          <cell r="H3098">
            <v>1</v>
          </cell>
          <cell r="I3098" t="str">
            <v>垛式整体自移液压支架</v>
          </cell>
          <cell r="J3098">
            <v>15</v>
          </cell>
          <cell r="K3098" t="str">
            <v>2000-01-02</v>
          </cell>
          <cell r="L3098">
            <v>109600</v>
          </cell>
          <cell r="M3098">
            <v>69204.52</v>
          </cell>
          <cell r="N3098">
            <v>40395.48</v>
          </cell>
        </row>
        <row r="3099">
          <cell r="C3099" t="str">
            <v>42194104B010019</v>
          </cell>
          <cell r="D3099" t="str">
            <v>垛式液压支架</v>
          </cell>
          <cell r="E3099" t="str">
            <v>DZ4000/22/60</v>
          </cell>
        </row>
        <row r="3099">
          <cell r="G3099" t="str">
            <v>个</v>
          </cell>
          <cell r="H3099">
            <v>1</v>
          </cell>
          <cell r="I3099" t="str">
            <v>垛式整体自移液压支架</v>
          </cell>
          <cell r="J3099">
            <v>15</v>
          </cell>
          <cell r="K3099" t="str">
            <v>2000-01-02</v>
          </cell>
          <cell r="L3099">
            <v>109600</v>
          </cell>
          <cell r="M3099">
            <v>69204.52</v>
          </cell>
          <cell r="N3099">
            <v>40395.48</v>
          </cell>
        </row>
        <row r="3100">
          <cell r="C3100" t="str">
            <v>42194104B010020</v>
          </cell>
          <cell r="D3100" t="str">
            <v>垛式液压支架</v>
          </cell>
          <cell r="E3100" t="str">
            <v>DZ4000/22/60</v>
          </cell>
        </row>
        <row r="3100">
          <cell r="G3100" t="str">
            <v>个</v>
          </cell>
          <cell r="H3100">
            <v>1</v>
          </cell>
          <cell r="I3100" t="str">
            <v>垛式整体自移液压支架</v>
          </cell>
          <cell r="J3100">
            <v>15</v>
          </cell>
          <cell r="K3100" t="str">
            <v>2000-01-02</v>
          </cell>
          <cell r="L3100">
            <v>109600</v>
          </cell>
          <cell r="M3100">
            <v>69204.52</v>
          </cell>
          <cell r="N3100">
            <v>40395.48</v>
          </cell>
        </row>
        <row r="3101">
          <cell r="C3101" t="str">
            <v>42194104B010021</v>
          </cell>
          <cell r="D3101" t="str">
            <v>垛式液压支架</v>
          </cell>
          <cell r="E3101" t="str">
            <v>DZ4000/22/60</v>
          </cell>
        </row>
        <row r="3101">
          <cell r="G3101" t="str">
            <v>个</v>
          </cell>
          <cell r="H3101">
            <v>1</v>
          </cell>
          <cell r="I3101" t="str">
            <v>垛式整体自移液压支架</v>
          </cell>
          <cell r="J3101">
            <v>15</v>
          </cell>
          <cell r="K3101" t="str">
            <v>2000-01-02</v>
          </cell>
          <cell r="L3101">
            <v>109600</v>
          </cell>
          <cell r="M3101">
            <v>69204.52</v>
          </cell>
          <cell r="N3101">
            <v>40395.48</v>
          </cell>
        </row>
        <row r="3102">
          <cell r="C3102" t="str">
            <v>42194104B010022</v>
          </cell>
          <cell r="D3102" t="str">
            <v>垛式液压支架</v>
          </cell>
          <cell r="E3102" t="str">
            <v>DZ4000/22/60</v>
          </cell>
        </row>
        <row r="3102">
          <cell r="G3102" t="str">
            <v>个</v>
          </cell>
          <cell r="H3102">
            <v>1</v>
          </cell>
          <cell r="I3102" t="str">
            <v>垛式整体自移液压支架</v>
          </cell>
          <cell r="J3102">
            <v>15</v>
          </cell>
          <cell r="K3102" t="str">
            <v>2000-01-02</v>
          </cell>
          <cell r="L3102">
            <v>109600</v>
          </cell>
          <cell r="M3102">
            <v>69204.52</v>
          </cell>
          <cell r="N3102">
            <v>40395.48</v>
          </cell>
        </row>
        <row r="3103">
          <cell r="C3103" t="str">
            <v>42194104B010023</v>
          </cell>
          <cell r="D3103" t="str">
            <v>垛式液压支架</v>
          </cell>
          <cell r="E3103" t="str">
            <v>DZ4000/22/60</v>
          </cell>
        </row>
        <row r="3103">
          <cell r="G3103" t="str">
            <v>个</v>
          </cell>
          <cell r="H3103">
            <v>1</v>
          </cell>
          <cell r="I3103" t="str">
            <v>垛式整体自移液压支架</v>
          </cell>
          <cell r="J3103">
            <v>15</v>
          </cell>
          <cell r="K3103" t="str">
            <v>2000-01-02</v>
          </cell>
          <cell r="L3103">
            <v>109600</v>
          </cell>
          <cell r="M3103">
            <v>69204.52</v>
          </cell>
          <cell r="N3103">
            <v>40395.48</v>
          </cell>
        </row>
        <row r="3104">
          <cell r="C3104" t="str">
            <v>42194104B010024</v>
          </cell>
          <cell r="D3104" t="str">
            <v>垛式液压支架</v>
          </cell>
          <cell r="E3104" t="str">
            <v>DZ4000/22/60</v>
          </cell>
        </row>
        <row r="3104">
          <cell r="G3104" t="str">
            <v>个</v>
          </cell>
          <cell r="H3104">
            <v>1</v>
          </cell>
          <cell r="I3104" t="str">
            <v>垛式整体自移液压支架</v>
          </cell>
          <cell r="J3104">
            <v>15</v>
          </cell>
          <cell r="K3104" t="str">
            <v>2000-01-02</v>
          </cell>
          <cell r="L3104">
            <v>109600</v>
          </cell>
          <cell r="M3104">
            <v>69204.52</v>
          </cell>
          <cell r="N3104">
            <v>40395.48</v>
          </cell>
        </row>
        <row r="3105">
          <cell r="C3105" t="str">
            <v>42194104B010025</v>
          </cell>
          <cell r="D3105" t="str">
            <v>垛式液压支架</v>
          </cell>
          <cell r="E3105" t="str">
            <v>DZ4000/22/60</v>
          </cell>
        </row>
        <row r="3105">
          <cell r="G3105" t="str">
            <v>个</v>
          </cell>
          <cell r="H3105">
            <v>1</v>
          </cell>
          <cell r="I3105" t="str">
            <v>垛式整体自移液压支架</v>
          </cell>
          <cell r="J3105">
            <v>15</v>
          </cell>
          <cell r="K3105" t="str">
            <v>2000-01-02</v>
          </cell>
          <cell r="L3105">
            <v>109600</v>
          </cell>
          <cell r="M3105">
            <v>69204.52</v>
          </cell>
          <cell r="N3105">
            <v>40395.48</v>
          </cell>
        </row>
        <row r="3106">
          <cell r="C3106" t="str">
            <v>42194104B010026</v>
          </cell>
          <cell r="D3106" t="str">
            <v>垛式液压支架</v>
          </cell>
          <cell r="E3106" t="str">
            <v>DZ4000/22/60</v>
          </cell>
        </row>
        <row r="3106">
          <cell r="G3106" t="str">
            <v>个</v>
          </cell>
          <cell r="H3106">
            <v>1</v>
          </cell>
          <cell r="I3106" t="str">
            <v>垛式整体自移液压支架</v>
          </cell>
          <cell r="J3106">
            <v>15</v>
          </cell>
          <cell r="K3106" t="str">
            <v>2000-01-02</v>
          </cell>
          <cell r="L3106">
            <v>109600</v>
          </cell>
          <cell r="M3106">
            <v>69204.52</v>
          </cell>
          <cell r="N3106">
            <v>40395.48</v>
          </cell>
        </row>
        <row r="3107">
          <cell r="C3107" t="str">
            <v>42194104B010027</v>
          </cell>
          <cell r="D3107" t="str">
            <v>垛式液压支架</v>
          </cell>
          <cell r="E3107" t="str">
            <v>DZ4000/22/60</v>
          </cell>
        </row>
        <row r="3107">
          <cell r="G3107" t="str">
            <v>个</v>
          </cell>
          <cell r="H3107">
            <v>1</v>
          </cell>
          <cell r="I3107" t="str">
            <v>垛式整体自移液压支架</v>
          </cell>
          <cell r="J3107">
            <v>15</v>
          </cell>
          <cell r="K3107" t="str">
            <v>2000-01-02</v>
          </cell>
          <cell r="L3107">
            <v>109600</v>
          </cell>
          <cell r="M3107">
            <v>69204.52</v>
          </cell>
          <cell r="N3107">
            <v>40395.48</v>
          </cell>
        </row>
        <row r="3108">
          <cell r="C3108" t="str">
            <v>42194104B010028</v>
          </cell>
          <cell r="D3108" t="str">
            <v>垛式液压支架</v>
          </cell>
          <cell r="E3108" t="str">
            <v>DZ4000/22/60</v>
          </cell>
        </row>
        <row r="3108">
          <cell r="G3108" t="str">
            <v>个</v>
          </cell>
          <cell r="H3108">
            <v>1</v>
          </cell>
          <cell r="I3108" t="str">
            <v>垛式整体自移液压支架</v>
          </cell>
          <cell r="J3108">
            <v>15</v>
          </cell>
          <cell r="K3108" t="str">
            <v>2000-01-02</v>
          </cell>
          <cell r="L3108">
            <v>109600</v>
          </cell>
          <cell r="M3108">
            <v>69204.52</v>
          </cell>
          <cell r="N3108">
            <v>40395.48</v>
          </cell>
        </row>
        <row r="3109">
          <cell r="C3109" t="str">
            <v>42194104B010029</v>
          </cell>
          <cell r="D3109" t="str">
            <v>垛式液压支架</v>
          </cell>
          <cell r="E3109" t="str">
            <v>DZ4000/22/60</v>
          </cell>
        </row>
        <row r="3109">
          <cell r="G3109" t="str">
            <v>个</v>
          </cell>
          <cell r="H3109">
            <v>1</v>
          </cell>
          <cell r="I3109" t="str">
            <v>垛式整体自移液压支架</v>
          </cell>
          <cell r="J3109">
            <v>15</v>
          </cell>
          <cell r="K3109" t="str">
            <v>2000-01-02</v>
          </cell>
          <cell r="L3109">
            <v>109600</v>
          </cell>
          <cell r="M3109">
            <v>69204.52</v>
          </cell>
          <cell r="N3109">
            <v>40395.48</v>
          </cell>
        </row>
        <row r="3110">
          <cell r="C3110" t="str">
            <v>42194104B010030</v>
          </cell>
          <cell r="D3110" t="str">
            <v>垛式液压支架</v>
          </cell>
          <cell r="E3110" t="str">
            <v>DZ4000/22/60</v>
          </cell>
        </row>
        <row r="3110">
          <cell r="G3110" t="str">
            <v>个</v>
          </cell>
          <cell r="H3110">
            <v>1</v>
          </cell>
          <cell r="I3110" t="str">
            <v>垛式整体自移液压支架</v>
          </cell>
          <cell r="J3110">
            <v>15</v>
          </cell>
          <cell r="K3110" t="str">
            <v>2000-01-02</v>
          </cell>
          <cell r="L3110">
            <v>109600</v>
          </cell>
          <cell r="M3110">
            <v>69204.52</v>
          </cell>
          <cell r="N3110">
            <v>40395.48</v>
          </cell>
        </row>
        <row r="3111">
          <cell r="C3111" t="str">
            <v>42194104B010031</v>
          </cell>
          <cell r="D3111" t="str">
            <v>垛式液压支架</v>
          </cell>
          <cell r="E3111" t="str">
            <v>DZ4000/22/60</v>
          </cell>
        </row>
        <row r="3111">
          <cell r="G3111" t="str">
            <v>个</v>
          </cell>
          <cell r="H3111">
            <v>1</v>
          </cell>
          <cell r="I3111" t="str">
            <v>垛式整体自移液压支架</v>
          </cell>
          <cell r="J3111">
            <v>15</v>
          </cell>
          <cell r="K3111" t="str">
            <v>2000-01-02</v>
          </cell>
          <cell r="L3111">
            <v>109600</v>
          </cell>
          <cell r="M3111">
            <v>69204.52</v>
          </cell>
          <cell r="N3111">
            <v>40395.48</v>
          </cell>
        </row>
        <row r="3112">
          <cell r="C3112" t="str">
            <v>42194104B010032</v>
          </cell>
          <cell r="D3112" t="str">
            <v>垛式液压支架</v>
          </cell>
          <cell r="E3112" t="str">
            <v>DZ4000/22/60</v>
          </cell>
        </row>
        <row r="3112">
          <cell r="G3112" t="str">
            <v>个</v>
          </cell>
          <cell r="H3112">
            <v>1</v>
          </cell>
          <cell r="I3112" t="str">
            <v>垛式整体自移液压支架</v>
          </cell>
          <cell r="J3112">
            <v>15</v>
          </cell>
          <cell r="K3112" t="str">
            <v>2000-01-02</v>
          </cell>
          <cell r="L3112">
            <v>109600</v>
          </cell>
          <cell r="M3112">
            <v>69204.52</v>
          </cell>
          <cell r="N3112">
            <v>40395.48</v>
          </cell>
        </row>
        <row r="3113">
          <cell r="C3113" t="str">
            <v>42194104B010033</v>
          </cell>
          <cell r="D3113" t="str">
            <v>垛式液压支架</v>
          </cell>
          <cell r="E3113" t="str">
            <v>DZ4000/22/60</v>
          </cell>
        </row>
        <row r="3113">
          <cell r="G3113" t="str">
            <v>个</v>
          </cell>
          <cell r="H3113">
            <v>1</v>
          </cell>
          <cell r="I3113" t="str">
            <v>垛式整体自移液压支架</v>
          </cell>
          <cell r="J3113">
            <v>15</v>
          </cell>
          <cell r="K3113" t="str">
            <v>2000-01-02</v>
          </cell>
          <cell r="L3113">
            <v>109600</v>
          </cell>
          <cell r="M3113">
            <v>69204.52</v>
          </cell>
          <cell r="N3113">
            <v>40395.48</v>
          </cell>
        </row>
        <row r="3114">
          <cell r="C3114" t="str">
            <v>42194104B010034</v>
          </cell>
          <cell r="D3114" t="str">
            <v>垛式液压支架</v>
          </cell>
          <cell r="E3114" t="str">
            <v>DZ4000/22/60</v>
          </cell>
        </row>
        <row r="3114">
          <cell r="G3114" t="str">
            <v>个</v>
          </cell>
          <cell r="H3114">
            <v>1</v>
          </cell>
          <cell r="I3114" t="str">
            <v>垛式整体自移液压支架</v>
          </cell>
          <cell r="J3114">
            <v>15</v>
          </cell>
          <cell r="K3114" t="str">
            <v>2000-01-02</v>
          </cell>
          <cell r="L3114">
            <v>109600</v>
          </cell>
          <cell r="M3114">
            <v>69204.52</v>
          </cell>
          <cell r="N3114">
            <v>40395.48</v>
          </cell>
        </row>
        <row r="3115">
          <cell r="C3115" t="str">
            <v>42194104B010035</v>
          </cell>
          <cell r="D3115" t="str">
            <v>垛式液压支架</v>
          </cell>
          <cell r="E3115" t="str">
            <v>DZ4000/22/60</v>
          </cell>
        </row>
        <row r="3115">
          <cell r="G3115" t="str">
            <v>个</v>
          </cell>
          <cell r="H3115">
            <v>1</v>
          </cell>
          <cell r="I3115" t="str">
            <v>垛式整体自移液压支架</v>
          </cell>
          <cell r="J3115">
            <v>15</v>
          </cell>
          <cell r="K3115" t="str">
            <v>2000-01-02</v>
          </cell>
          <cell r="L3115">
            <v>109600</v>
          </cell>
          <cell r="M3115">
            <v>69204.52</v>
          </cell>
          <cell r="N3115">
            <v>40395.48</v>
          </cell>
        </row>
        <row r="3116">
          <cell r="C3116" t="str">
            <v>42194104B010036</v>
          </cell>
          <cell r="D3116" t="str">
            <v>垛式液压支架</v>
          </cell>
          <cell r="E3116" t="str">
            <v>DZ4000/22/60</v>
          </cell>
        </row>
        <row r="3116">
          <cell r="G3116" t="str">
            <v>个</v>
          </cell>
          <cell r="H3116">
            <v>1</v>
          </cell>
          <cell r="I3116" t="str">
            <v>垛式整体自移液压支架</v>
          </cell>
          <cell r="J3116">
            <v>15</v>
          </cell>
          <cell r="K3116" t="str">
            <v>2000-01-02</v>
          </cell>
          <cell r="L3116">
            <v>109600</v>
          </cell>
          <cell r="M3116">
            <v>69204.52</v>
          </cell>
          <cell r="N3116">
            <v>40395.48</v>
          </cell>
        </row>
        <row r="3117">
          <cell r="C3117" t="str">
            <v>42194104B010037</v>
          </cell>
          <cell r="D3117" t="str">
            <v>垛式液压支架</v>
          </cell>
          <cell r="E3117" t="str">
            <v>DZ4000/22/60</v>
          </cell>
        </row>
        <row r="3117">
          <cell r="G3117" t="str">
            <v>个</v>
          </cell>
          <cell r="H3117">
            <v>1</v>
          </cell>
          <cell r="I3117" t="str">
            <v>垛式整体自移液压支架</v>
          </cell>
          <cell r="J3117">
            <v>15</v>
          </cell>
          <cell r="K3117" t="str">
            <v>2000-01-02</v>
          </cell>
          <cell r="L3117">
            <v>109600</v>
          </cell>
          <cell r="M3117">
            <v>69204.52</v>
          </cell>
          <cell r="N3117">
            <v>40395.48</v>
          </cell>
        </row>
        <row r="3118">
          <cell r="C3118" t="str">
            <v>42194104B010038</v>
          </cell>
          <cell r="D3118" t="str">
            <v>垛式液压支架</v>
          </cell>
          <cell r="E3118" t="str">
            <v>DZ4000/22/60</v>
          </cell>
        </row>
        <row r="3118">
          <cell r="G3118" t="str">
            <v>个</v>
          </cell>
          <cell r="H3118">
            <v>1</v>
          </cell>
          <cell r="I3118" t="str">
            <v>垛式整体自移液压支架</v>
          </cell>
          <cell r="J3118">
            <v>15</v>
          </cell>
          <cell r="K3118" t="str">
            <v>2000-01-02</v>
          </cell>
          <cell r="L3118">
            <v>109600</v>
          </cell>
          <cell r="M3118">
            <v>69204.52</v>
          </cell>
          <cell r="N3118">
            <v>40395.48</v>
          </cell>
        </row>
        <row r="3119">
          <cell r="C3119" t="str">
            <v>42194104B010039</v>
          </cell>
          <cell r="D3119" t="str">
            <v>垛式液压支架</v>
          </cell>
          <cell r="E3119" t="str">
            <v>DZ4000/22/60</v>
          </cell>
        </row>
        <row r="3119">
          <cell r="G3119" t="str">
            <v>个</v>
          </cell>
          <cell r="H3119">
            <v>1</v>
          </cell>
          <cell r="I3119" t="str">
            <v>垛式整体自移液压支架</v>
          </cell>
          <cell r="J3119">
            <v>15</v>
          </cell>
          <cell r="K3119" t="str">
            <v>2000-01-02</v>
          </cell>
          <cell r="L3119">
            <v>109600</v>
          </cell>
          <cell r="M3119">
            <v>69204.52</v>
          </cell>
          <cell r="N3119">
            <v>40395.48</v>
          </cell>
        </row>
        <row r="3120">
          <cell r="C3120" t="str">
            <v>42194104B010040</v>
          </cell>
          <cell r="D3120" t="str">
            <v>垛式液压支架</v>
          </cell>
          <cell r="E3120" t="str">
            <v>DZ4000/22/60</v>
          </cell>
        </row>
        <row r="3120">
          <cell r="G3120" t="str">
            <v>个</v>
          </cell>
          <cell r="H3120">
            <v>1</v>
          </cell>
          <cell r="I3120" t="str">
            <v>垛式整体自移液压支架</v>
          </cell>
          <cell r="J3120">
            <v>15</v>
          </cell>
          <cell r="K3120" t="str">
            <v>2000-01-02</v>
          </cell>
          <cell r="L3120">
            <v>109600</v>
          </cell>
          <cell r="M3120">
            <v>69204.52</v>
          </cell>
          <cell r="N3120">
            <v>40395.48</v>
          </cell>
        </row>
        <row r="3121">
          <cell r="C3121" t="str">
            <v>42194104B010001</v>
          </cell>
          <cell r="D3121" t="str">
            <v>垛式液压支架</v>
          </cell>
          <cell r="E3121" t="str">
            <v>DZ4000/22/60</v>
          </cell>
        </row>
        <row r="3121">
          <cell r="G3121" t="str">
            <v>个</v>
          </cell>
          <cell r="H3121">
            <v>1</v>
          </cell>
          <cell r="I3121" t="str">
            <v>垛式整体自移液压支架</v>
          </cell>
          <cell r="J3121">
            <v>15</v>
          </cell>
          <cell r="K3121" t="str">
            <v>2000-01-02</v>
          </cell>
          <cell r="L3121">
            <v>109600</v>
          </cell>
          <cell r="M3121">
            <v>69204.52</v>
          </cell>
          <cell r="N3121">
            <v>40395.48</v>
          </cell>
        </row>
        <row r="3122">
          <cell r="C3122" t="str">
            <v>42194104B010002</v>
          </cell>
          <cell r="D3122" t="str">
            <v>垛式液压支架</v>
          </cell>
          <cell r="E3122" t="str">
            <v>DZ4000/22/60</v>
          </cell>
        </row>
        <row r="3122">
          <cell r="G3122" t="str">
            <v>个</v>
          </cell>
          <cell r="H3122">
            <v>1</v>
          </cell>
          <cell r="I3122" t="str">
            <v>垛式整体自移液压支架</v>
          </cell>
          <cell r="J3122">
            <v>15</v>
          </cell>
          <cell r="K3122" t="str">
            <v>2000-01-02</v>
          </cell>
          <cell r="L3122">
            <v>109600</v>
          </cell>
          <cell r="M3122">
            <v>69204.52</v>
          </cell>
          <cell r="N3122">
            <v>40395.48</v>
          </cell>
        </row>
        <row r="3123">
          <cell r="C3123" t="str">
            <v>42194104B010003</v>
          </cell>
          <cell r="D3123" t="str">
            <v>垛式液压支架</v>
          </cell>
          <cell r="E3123" t="str">
            <v>DZ4000/22/60</v>
          </cell>
        </row>
        <row r="3123">
          <cell r="G3123" t="str">
            <v>个</v>
          </cell>
          <cell r="H3123">
            <v>1</v>
          </cell>
          <cell r="I3123" t="str">
            <v>垛式整体自移液压支架</v>
          </cell>
          <cell r="J3123">
            <v>15</v>
          </cell>
          <cell r="K3123" t="str">
            <v>2000-01-02</v>
          </cell>
          <cell r="L3123">
            <v>109600</v>
          </cell>
          <cell r="M3123">
            <v>69204.52</v>
          </cell>
          <cell r="N3123">
            <v>40395.48</v>
          </cell>
        </row>
        <row r="3124">
          <cell r="C3124" t="str">
            <v>42194104B010004</v>
          </cell>
          <cell r="D3124" t="str">
            <v>垛式液压支架</v>
          </cell>
          <cell r="E3124" t="str">
            <v>DZ4000/22/60</v>
          </cell>
        </row>
        <row r="3124">
          <cell r="G3124" t="str">
            <v>个</v>
          </cell>
          <cell r="H3124">
            <v>1</v>
          </cell>
          <cell r="I3124" t="str">
            <v>垛式整体自移液压支架</v>
          </cell>
          <cell r="J3124">
            <v>15</v>
          </cell>
          <cell r="K3124" t="str">
            <v>2000-01-02</v>
          </cell>
          <cell r="L3124">
            <v>109600</v>
          </cell>
          <cell r="M3124">
            <v>69204.52</v>
          </cell>
          <cell r="N3124">
            <v>40395.48</v>
          </cell>
        </row>
        <row r="3125">
          <cell r="C3125" t="str">
            <v>42194104B010005</v>
          </cell>
          <cell r="D3125" t="str">
            <v>垛式液压支架</v>
          </cell>
          <cell r="E3125" t="str">
            <v>DZ4000/22/60</v>
          </cell>
        </row>
        <row r="3125">
          <cell r="G3125" t="str">
            <v>个</v>
          </cell>
          <cell r="H3125">
            <v>1</v>
          </cell>
          <cell r="I3125" t="str">
            <v>垛式整体自移液压支架</v>
          </cell>
          <cell r="J3125">
            <v>15</v>
          </cell>
          <cell r="K3125" t="str">
            <v>2000-01-02</v>
          </cell>
          <cell r="L3125">
            <v>109600</v>
          </cell>
          <cell r="M3125">
            <v>69204.52</v>
          </cell>
          <cell r="N3125">
            <v>40395.48</v>
          </cell>
        </row>
        <row r="3126">
          <cell r="C3126" t="str">
            <v>42194104B010006</v>
          </cell>
          <cell r="D3126" t="str">
            <v>垛式液压支架</v>
          </cell>
          <cell r="E3126" t="str">
            <v>DZ4000/22/60</v>
          </cell>
        </row>
        <row r="3126">
          <cell r="G3126" t="str">
            <v>个</v>
          </cell>
          <cell r="H3126">
            <v>1</v>
          </cell>
          <cell r="I3126" t="str">
            <v>垛式整体自移液压支架</v>
          </cell>
          <cell r="J3126">
            <v>15</v>
          </cell>
          <cell r="K3126" t="str">
            <v>2000-01-02</v>
          </cell>
          <cell r="L3126">
            <v>109600</v>
          </cell>
          <cell r="M3126">
            <v>69204.52</v>
          </cell>
          <cell r="N3126">
            <v>40395.48</v>
          </cell>
        </row>
        <row r="3127">
          <cell r="C3127" t="str">
            <v>42194104B010007</v>
          </cell>
          <cell r="D3127" t="str">
            <v>垛式液压支架</v>
          </cell>
          <cell r="E3127" t="str">
            <v>DZ4000/22/60</v>
          </cell>
        </row>
        <row r="3127">
          <cell r="G3127" t="str">
            <v>个</v>
          </cell>
          <cell r="H3127">
            <v>1</v>
          </cell>
          <cell r="I3127" t="str">
            <v>垛式整体自移液压支架</v>
          </cell>
          <cell r="J3127">
            <v>15</v>
          </cell>
          <cell r="K3127" t="str">
            <v>2000-01-02</v>
          </cell>
          <cell r="L3127">
            <v>109600</v>
          </cell>
          <cell r="M3127">
            <v>69204.52</v>
          </cell>
          <cell r="N3127">
            <v>40395.48</v>
          </cell>
        </row>
        <row r="3128">
          <cell r="C3128" t="str">
            <v>42194104B010008</v>
          </cell>
          <cell r="D3128" t="str">
            <v>垛式液压支架</v>
          </cell>
          <cell r="E3128" t="str">
            <v>DZ4000/22/60</v>
          </cell>
        </row>
        <row r="3128">
          <cell r="G3128" t="str">
            <v>个</v>
          </cell>
          <cell r="H3128">
            <v>1</v>
          </cell>
          <cell r="I3128" t="str">
            <v>垛式整体自移液压支架</v>
          </cell>
          <cell r="J3128">
            <v>15</v>
          </cell>
          <cell r="K3128" t="str">
            <v>2000-01-02</v>
          </cell>
          <cell r="L3128">
            <v>109600</v>
          </cell>
          <cell r="M3128">
            <v>69204.52</v>
          </cell>
          <cell r="N3128">
            <v>40395.48</v>
          </cell>
        </row>
        <row r="3129">
          <cell r="C3129" t="str">
            <v>42194104B010009</v>
          </cell>
          <cell r="D3129" t="str">
            <v>垛式液压支架</v>
          </cell>
          <cell r="E3129" t="str">
            <v>DZ4000/22/60</v>
          </cell>
        </row>
        <row r="3129">
          <cell r="G3129" t="str">
            <v>个</v>
          </cell>
          <cell r="H3129">
            <v>1</v>
          </cell>
          <cell r="I3129" t="str">
            <v>垛式整体自移液压支架</v>
          </cell>
          <cell r="J3129">
            <v>15</v>
          </cell>
          <cell r="K3129" t="str">
            <v>2000-01-02</v>
          </cell>
          <cell r="L3129">
            <v>109600</v>
          </cell>
          <cell r="M3129">
            <v>69204.52</v>
          </cell>
          <cell r="N3129">
            <v>40395.48</v>
          </cell>
        </row>
        <row r="3130">
          <cell r="C3130" t="str">
            <v>42194104B010010</v>
          </cell>
          <cell r="D3130" t="str">
            <v>垛式液压支架</v>
          </cell>
          <cell r="E3130" t="str">
            <v>DZ4000/22/60</v>
          </cell>
        </row>
        <row r="3130">
          <cell r="G3130" t="str">
            <v>个</v>
          </cell>
          <cell r="H3130">
            <v>1</v>
          </cell>
          <cell r="I3130" t="str">
            <v>垛式整体自移液压支架</v>
          </cell>
          <cell r="J3130">
            <v>15</v>
          </cell>
          <cell r="K3130" t="str">
            <v>2000-01-02</v>
          </cell>
          <cell r="L3130">
            <v>109600</v>
          </cell>
          <cell r="M3130">
            <v>69204.52</v>
          </cell>
          <cell r="N3130">
            <v>40395.48</v>
          </cell>
        </row>
        <row r="3131">
          <cell r="C3131" t="str">
            <v>42194104B010011</v>
          </cell>
          <cell r="D3131" t="str">
            <v>垛式液压支架</v>
          </cell>
          <cell r="E3131" t="str">
            <v>DZ4000/22/60</v>
          </cell>
        </row>
        <row r="3131">
          <cell r="G3131" t="str">
            <v>个</v>
          </cell>
          <cell r="H3131">
            <v>1</v>
          </cell>
          <cell r="I3131" t="str">
            <v>垛式整体自移液压支架</v>
          </cell>
          <cell r="J3131">
            <v>15</v>
          </cell>
          <cell r="K3131" t="str">
            <v>2000-01-02</v>
          </cell>
          <cell r="L3131">
            <v>109600</v>
          </cell>
          <cell r="M3131">
            <v>69204.52</v>
          </cell>
          <cell r="N3131">
            <v>40395.48</v>
          </cell>
        </row>
        <row r="3132">
          <cell r="C3132" t="str">
            <v>42194104B010012</v>
          </cell>
          <cell r="D3132" t="str">
            <v>垛式液压支架</v>
          </cell>
          <cell r="E3132" t="str">
            <v>DZ4000/22/60</v>
          </cell>
        </row>
        <row r="3132">
          <cell r="G3132" t="str">
            <v>个</v>
          </cell>
          <cell r="H3132">
            <v>1</v>
          </cell>
          <cell r="I3132" t="str">
            <v>垛式整体自移液压支架</v>
          </cell>
          <cell r="J3132">
            <v>15</v>
          </cell>
          <cell r="K3132" t="str">
            <v>2000-01-02</v>
          </cell>
          <cell r="L3132">
            <v>109600</v>
          </cell>
          <cell r="M3132">
            <v>69204.52</v>
          </cell>
          <cell r="N3132">
            <v>40395.48</v>
          </cell>
        </row>
        <row r="3133">
          <cell r="C3133" t="str">
            <v>42194104B010013</v>
          </cell>
          <cell r="D3133" t="str">
            <v>垛式液压支架</v>
          </cell>
          <cell r="E3133" t="str">
            <v>DZ4000/22/60</v>
          </cell>
        </row>
        <row r="3133">
          <cell r="G3133" t="str">
            <v>个</v>
          </cell>
          <cell r="H3133">
            <v>1</v>
          </cell>
          <cell r="I3133" t="str">
            <v>垛式整体自移液压支架</v>
          </cell>
          <cell r="J3133">
            <v>15</v>
          </cell>
          <cell r="K3133" t="str">
            <v>2000-01-02</v>
          </cell>
          <cell r="L3133">
            <v>109600</v>
          </cell>
          <cell r="M3133">
            <v>69204.52</v>
          </cell>
          <cell r="N3133">
            <v>40395.48</v>
          </cell>
        </row>
        <row r="3134">
          <cell r="C3134" t="str">
            <v>42194105A090093</v>
          </cell>
          <cell r="D3134" t="str">
            <v>液压支架</v>
          </cell>
          <cell r="E3134" t="str">
            <v>2*4319KN</v>
          </cell>
        </row>
        <row r="3134">
          <cell r="G3134" t="str">
            <v>个</v>
          </cell>
          <cell r="H3134">
            <v>1</v>
          </cell>
          <cell r="I3134" t="str">
            <v>双柱掩护液压支架</v>
          </cell>
          <cell r="J3134">
            <v>8</v>
          </cell>
          <cell r="K3134" t="str">
            <v>2002-01-02</v>
          </cell>
          <cell r="L3134">
            <v>958700</v>
          </cell>
          <cell r="M3134">
            <v>619871.45</v>
          </cell>
          <cell r="N3134">
            <v>338828.55</v>
          </cell>
        </row>
        <row r="3135">
          <cell r="C3135" t="str">
            <v>42194105A090094</v>
          </cell>
          <cell r="D3135" t="str">
            <v>液压支架</v>
          </cell>
          <cell r="E3135" t="str">
            <v>2*4319KN</v>
          </cell>
        </row>
        <row r="3135">
          <cell r="G3135" t="str">
            <v>个</v>
          </cell>
          <cell r="H3135">
            <v>1</v>
          </cell>
          <cell r="I3135" t="str">
            <v>双柱掩护液压支架</v>
          </cell>
          <cell r="J3135">
            <v>8</v>
          </cell>
          <cell r="K3135" t="str">
            <v>2002-01-02</v>
          </cell>
          <cell r="L3135">
            <v>958700</v>
          </cell>
          <cell r="M3135">
            <v>619871.45</v>
          </cell>
          <cell r="N3135">
            <v>338828.55</v>
          </cell>
        </row>
        <row r="3136">
          <cell r="C3136" t="str">
            <v>42194105A090095</v>
          </cell>
          <cell r="D3136" t="str">
            <v>液压支架</v>
          </cell>
          <cell r="E3136" t="str">
            <v>2*4319KN</v>
          </cell>
        </row>
        <row r="3136">
          <cell r="G3136" t="str">
            <v>个</v>
          </cell>
          <cell r="H3136">
            <v>1</v>
          </cell>
          <cell r="I3136" t="str">
            <v>双柱掩护液压支架</v>
          </cell>
          <cell r="J3136">
            <v>8</v>
          </cell>
          <cell r="K3136" t="str">
            <v>2002-01-02</v>
          </cell>
          <cell r="L3136">
            <v>958700</v>
          </cell>
          <cell r="M3136">
            <v>619871.45</v>
          </cell>
          <cell r="N3136">
            <v>338828.55</v>
          </cell>
        </row>
        <row r="3137">
          <cell r="C3137" t="str">
            <v>42194105A090096</v>
          </cell>
          <cell r="D3137" t="str">
            <v>液压支架</v>
          </cell>
          <cell r="E3137" t="str">
            <v>2*4319KN</v>
          </cell>
        </row>
        <row r="3137">
          <cell r="G3137" t="str">
            <v>个</v>
          </cell>
          <cell r="H3137">
            <v>1</v>
          </cell>
          <cell r="I3137" t="str">
            <v>双柱掩护液压支架</v>
          </cell>
          <cell r="J3137">
            <v>8</v>
          </cell>
          <cell r="K3137" t="str">
            <v>2002-01-02</v>
          </cell>
          <cell r="L3137">
            <v>958700</v>
          </cell>
          <cell r="M3137">
            <v>619871.45</v>
          </cell>
          <cell r="N3137">
            <v>338828.55</v>
          </cell>
        </row>
        <row r="3138">
          <cell r="C3138" t="str">
            <v>42194105A090097</v>
          </cell>
          <cell r="D3138" t="str">
            <v>液压支架</v>
          </cell>
          <cell r="E3138" t="str">
            <v>2*4319KN</v>
          </cell>
        </row>
        <row r="3138">
          <cell r="G3138" t="str">
            <v>个</v>
          </cell>
          <cell r="H3138">
            <v>1</v>
          </cell>
          <cell r="I3138" t="str">
            <v>双柱掩护液压支架</v>
          </cell>
          <cell r="J3138">
            <v>8</v>
          </cell>
          <cell r="K3138" t="str">
            <v>2002-01-02</v>
          </cell>
          <cell r="L3138">
            <v>958700</v>
          </cell>
          <cell r="M3138">
            <v>619871.45</v>
          </cell>
          <cell r="N3138">
            <v>338828.55</v>
          </cell>
        </row>
        <row r="3139">
          <cell r="C3139" t="str">
            <v>42194105A090098</v>
          </cell>
          <cell r="D3139" t="str">
            <v>液压支架</v>
          </cell>
          <cell r="E3139" t="str">
            <v>2*4319KN</v>
          </cell>
        </row>
        <row r="3139">
          <cell r="G3139" t="str">
            <v>个</v>
          </cell>
          <cell r="H3139">
            <v>1</v>
          </cell>
          <cell r="I3139" t="str">
            <v>双柱掩护液压支架</v>
          </cell>
          <cell r="J3139">
            <v>8</v>
          </cell>
          <cell r="K3139" t="str">
            <v>2002-01-02</v>
          </cell>
          <cell r="L3139">
            <v>958700</v>
          </cell>
          <cell r="M3139">
            <v>619871.45</v>
          </cell>
          <cell r="N3139">
            <v>338828.55</v>
          </cell>
        </row>
        <row r="3140">
          <cell r="C3140" t="str">
            <v>42194105A090099</v>
          </cell>
          <cell r="D3140" t="str">
            <v>液压支架</v>
          </cell>
          <cell r="E3140" t="str">
            <v>2*4319KN</v>
          </cell>
        </row>
        <row r="3140">
          <cell r="G3140" t="str">
            <v>个</v>
          </cell>
          <cell r="H3140">
            <v>1</v>
          </cell>
          <cell r="I3140" t="str">
            <v>双柱掩护液压支架</v>
          </cell>
          <cell r="J3140">
            <v>8</v>
          </cell>
          <cell r="K3140" t="str">
            <v>2002-01-02</v>
          </cell>
          <cell r="L3140">
            <v>958700</v>
          </cell>
          <cell r="M3140">
            <v>619871.45</v>
          </cell>
          <cell r="N3140">
            <v>338828.55</v>
          </cell>
        </row>
        <row r="3141">
          <cell r="C3141" t="str">
            <v>42194105A090100</v>
          </cell>
          <cell r="D3141" t="str">
            <v>液压支架</v>
          </cell>
          <cell r="E3141" t="str">
            <v>2*4319KN</v>
          </cell>
        </row>
        <row r="3141">
          <cell r="G3141" t="str">
            <v>个</v>
          </cell>
          <cell r="H3141">
            <v>1</v>
          </cell>
          <cell r="I3141" t="str">
            <v>双柱掩护液压支架</v>
          </cell>
          <cell r="J3141">
            <v>8</v>
          </cell>
          <cell r="K3141" t="str">
            <v>2002-01-02</v>
          </cell>
          <cell r="L3141">
            <v>958700</v>
          </cell>
          <cell r="M3141">
            <v>619871.45</v>
          </cell>
          <cell r="N3141">
            <v>338828.55</v>
          </cell>
        </row>
        <row r="3142">
          <cell r="C3142" t="str">
            <v>42194105A090101</v>
          </cell>
          <cell r="D3142" t="str">
            <v>液压支架</v>
          </cell>
          <cell r="E3142" t="str">
            <v>2*4319KN</v>
          </cell>
        </row>
        <row r="3142">
          <cell r="G3142" t="str">
            <v>个</v>
          </cell>
          <cell r="H3142">
            <v>1</v>
          </cell>
          <cell r="I3142" t="str">
            <v>双柱掩护液压支架</v>
          </cell>
          <cell r="J3142">
            <v>8</v>
          </cell>
          <cell r="K3142" t="str">
            <v>2002-01-02</v>
          </cell>
          <cell r="L3142">
            <v>958700</v>
          </cell>
          <cell r="M3142">
            <v>619871.45</v>
          </cell>
          <cell r="N3142">
            <v>338828.55</v>
          </cell>
        </row>
        <row r="3143">
          <cell r="C3143" t="str">
            <v>42194105A090102</v>
          </cell>
          <cell r="D3143" t="str">
            <v>液压支架</v>
          </cell>
          <cell r="E3143" t="str">
            <v>2*4319KN</v>
          </cell>
        </row>
        <row r="3143">
          <cell r="G3143" t="str">
            <v>个</v>
          </cell>
          <cell r="H3143">
            <v>1</v>
          </cell>
          <cell r="I3143" t="str">
            <v>双柱掩护液压支架</v>
          </cell>
          <cell r="J3143">
            <v>8</v>
          </cell>
          <cell r="K3143" t="str">
            <v>2002-01-02</v>
          </cell>
          <cell r="L3143">
            <v>958700</v>
          </cell>
          <cell r="M3143">
            <v>619871.45</v>
          </cell>
          <cell r="N3143">
            <v>338828.55</v>
          </cell>
        </row>
        <row r="3144">
          <cell r="C3144" t="str">
            <v>42194105A090103</v>
          </cell>
          <cell r="D3144" t="str">
            <v>液压支架</v>
          </cell>
          <cell r="E3144" t="str">
            <v>2*4319KN</v>
          </cell>
        </row>
        <row r="3144">
          <cell r="G3144" t="str">
            <v>个</v>
          </cell>
          <cell r="H3144">
            <v>1</v>
          </cell>
          <cell r="I3144" t="str">
            <v>双柱掩护液压支架</v>
          </cell>
          <cell r="J3144">
            <v>8</v>
          </cell>
          <cell r="K3144" t="str">
            <v>2002-01-02</v>
          </cell>
          <cell r="L3144">
            <v>958700</v>
          </cell>
          <cell r="M3144">
            <v>619871.45</v>
          </cell>
          <cell r="N3144">
            <v>338828.55</v>
          </cell>
        </row>
        <row r="3145">
          <cell r="C3145" t="str">
            <v>42194105A090104</v>
          </cell>
          <cell r="D3145" t="str">
            <v>液压支架</v>
          </cell>
          <cell r="E3145" t="str">
            <v>2*4319KN</v>
          </cell>
        </row>
        <row r="3145">
          <cell r="G3145" t="str">
            <v>个</v>
          </cell>
          <cell r="H3145">
            <v>1</v>
          </cell>
          <cell r="I3145" t="str">
            <v>双柱掩护液压支架</v>
          </cell>
          <cell r="J3145">
            <v>8</v>
          </cell>
          <cell r="K3145" t="str">
            <v>2002-01-02</v>
          </cell>
          <cell r="L3145">
            <v>958700</v>
          </cell>
          <cell r="M3145">
            <v>619871.45</v>
          </cell>
          <cell r="N3145">
            <v>338828.55</v>
          </cell>
        </row>
        <row r="3146">
          <cell r="C3146" t="str">
            <v>42194105A090105</v>
          </cell>
          <cell r="D3146" t="str">
            <v>液压支架</v>
          </cell>
          <cell r="E3146" t="str">
            <v>2*4319KN</v>
          </cell>
        </row>
        <row r="3146">
          <cell r="G3146" t="str">
            <v>个</v>
          </cell>
          <cell r="H3146">
            <v>1</v>
          </cell>
          <cell r="I3146" t="str">
            <v>双柱掩护液压支架</v>
          </cell>
          <cell r="J3146">
            <v>8</v>
          </cell>
          <cell r="K3146" t="str">
            <v>2002-01-02</v>
          </cell>
          <cell r="L3146">
            <v>958700</v>
          </cell>
          <cell r="M3146">
            <v>619871.45</v>
          </cell>
          <cell r="N3146">
            <v>338828.55</v>
          </cell>
        </row>
        <row r="3147">
          <cell r="C3147" t="str">
            <v>42194105A090106</v>
          </cell>
          <cell r="D3147" t="str">
            <v>液压支架</v>
          </cell>
          <cell r="E3147" t="str">
            <v>2*4319KN</v>
          </cell>
        </row>
        <row r="3147">
          <cell r="G3147" t="str">
            <v>个</v>
          </cell>
          <cell r="H3147">
            <v>1</v>
          </cell>
          <cell r="I3147" t="str">
            <v>双柱掩护液压支架</v>
          </cell>
          <cell r="J3147">
            <v>8</v>
          </cell>
          <cell r="K3147" t="str">
            <v>2002-01-02</v>
          </cell>
          <cell r="L3147">
            <v>958700</v>
          </cell>
          <cell r="M3147">
            <v>619871.45</v>
          </cell>
          <cell r="N3147">
            <v>338828.55</v>
          </cell>
        </row>
        <row r="3148">
          <cell r="C3148" t="str">
            <v>42194105A090107</v>
          </cell>
          <cell r="D3148" t="str">
            <v>液压支架</v>
          </cell>
          <cell r="E3148" t="str">
            <v>2*4319KN</v>
          </cell>
        </row>
        <row r="3148">
          <cell r="G3148" t="str">
            <v>个</v>
          </cell>
          <cell r="H3148">
            <v>1</v>
          </cell>
          <cell r="I3148" t="str">
            <v>双柱掩护液压支架</v>
          </cell>
          <cell r="J3148">
            <v>8</v>
          </cell>
          <cell r="K3148" t="str">
            <v>2002-01-02</v>
          </cell>
          <cell r="L3148">
            <v>958700</v>
          </cell>
          <cell r="M3148">
            <v>619871.45</v>
          </cell>
          <cell r="N3148">
            <v>338828.55</v>
          </cell>
        </row>
        <row r="3149">
          <cell r="C3149" t="str">
            <v>42194105A090108</v>
          </cell>
          <cell r="D3149" t="str">
            <v>液压支架</v>
          </cell>
          <cell r="E3149" t="str">
            <v>2*4319KN</v>
          </cell>
        </row>
        <row r="3149">
          <cell r="G3149" t="str">
            <v>个</v>
          </cell>
          <cell r="H3149">
            <v>1</v>
          </cell>
          <cell r="I3149" t="str">
            <v>双柱掩护液压支架</v>
          </cell>
          <cell r="J3149">
            <v>8</v>
          </cell>
          <cell r="K3149" t="str">
            <v>2002-01-02</v>
          </cell>
          <cell r="L3149">
            <v>958700</v>
          </cell>
          <cell r="M3149">
            <v>619871.45</v>
          </cell>
          <cell r="N3149">
            <v>338828.55</v>
          </cell>
        </row>
        <row r="3150">
          <cell r="C3150" t="str">
            <v>42194105A090109</v>
          </cell>
          <cell r="D3150" t="str">
            <v>液压支架</v>
          </cell>
          <cell r="E3150" t="str">
            <v>2*4319KN</v>
          </cell>
        </row>
        <row r="3150">
          <cell r="G3150" t="str">
            <v>个</v>
          </cell>
          <cell r="H3150">
            <v>1</v>
          </cell>
          <cell r="I3150" t="str">
            <v>双柱掩护液压支架</v>
          </cell>
          <cell r="J3150">
            <v>8</v>
          </cell>
          <cell r="K3150" t="str">
            <v>2002-01-02</v>
          </cell>
          <cell r="L3150">
            <v>958700</v>
          </cell>
          <cell r="M3150">
            <v>619871.45</v>
          </cell>
          <cell r="N3150">
            <v>338828.55</v>
          </cell>
        </row>
        <row r="3151">
          <cell r="C3151" t="str">
            <v>42194105A090110</v>
          </cell>
          <cell r="D3151" t="str">
            <v>液压支架</v>
          </cell>
          <cell r="E3151" t="str">
            <v>2*4319KN</v>
          </cell>
        </row>
        <row r="3151">
          <cell r="G3151" t="str">
            <v>个</v>
          </cell>
          <cell r="H3151">
            <v>1</v>
          </cell>
          <cell r="I3151" t="str">
            <v>双柱掩护液压支架</v>
          </cell>
          <cell r="J3151">
            <v>8</v>
          </cell>
          <cell r="K3151" t="str">
            <v>2002-01-02</v>
          </cell>
          <cell r="L3151">
            <v>958700</v>
          </cell>
          <cell r="M3151">
            <v>619871.45</v>
          </cell>
          <cell r="N3151">
            <v>338828.55</v>
          </cell>
        </row>
        <row r="3152">
          <cell r="C3152" t="str">
            <v>42194105A090112</v>
          </cell>
          <cell r="D3152" t="str">
            <v>液压支架</v>
          </cell>
          <cell r="E3152" t="str">
            <v>2*4319KN</v>
          </cell>
        </row>
        <row r="3152">
          <cell r="G3152" t="str">
            <v>个</v>
          </cell>
          <cell r="H3152">
            <v>1</v>
          </cell>
          <cell r="I3152" t="str">
            <v>双柱掩护液压支架</v>
          </cell>
          <cell r="J3152">
            <v>8</v>
          </cell>
          <cell r="K3152" t="str">
            <v>2002-01-02</v>
          </cell>
          <cell r="L3152">
            <v>958700</v>
          </cell>
          <cell r="M3152">
            <v>619871.45</v>
          </cell>
          <cell r="N3152">
            <v>338828.55</v>
          </cell>
        </row>
        <row r="3153">
          <cell r="C3153" t="str">
            <v>42194105A090113</v>
          </cell>
          <cell r="D3153" t="str">
            <v>液压支架</v>
          </cell>
          <cell r="E3153" t="str">
            <v>2*4319KN</v>
          </cell>
        </row>
        <row r="3153">
          <cell r="G3153" t="str">
            <v>个</v>
          </cell>
          <cell r="H3153">
            <v>1</v>
          </cell>
          <cell r="I3153" t="str">
            <v>双柱掩护液压支架</v>
          </cell>
          <cell r="J3153">
            <v>8</v>
          </cell>
          <cell r="K3153" t="str">
            <v>2002-01-02</v>
          </cell>
          <cell r="L3153">
            <v>958700</v>
          </cell>
          <cell r="M3153">
            <v>619871.45</v>
          </cell>
          <cell r="N3153">
            <v>338828.55</v>
          </cell>
        </row>
        <row r="3154">
          <cell r="C3154" t="str">
            <v>42194105A090114</v>
          </cell>
          <cell r="D3154" t="str">
            <v>液压支架</v>
          </cell>
          <cell r="E3154" t="str">
            <v>2*4319KN</v>
          </cell>
        </row>
        <row r="3154">
          <cell r="G3154" t="str">
            <v>个</v>
          </cell>
          <cell r="H3154">
            <v>1</v>
          </cell>
          <cell r="I3154" t="str">
            <v>双柱掩护液压支架</v>
          </cell>
          <cell r="J3154">
            <v>8</v>
          </cell>
          <cell r="K3154" t="str">
            <v>2002-01-02</v>
          </cell>
          <cell r="L3154">
            <v>958700</v>
          </cell>
          <cell r="M3154">
            <v>619871.45</v>
          </cell>
          <cell r="N3154">
            <v>338828.55</v>
          </cell>
        </row>
        <row r="3155">
          <cell r="C3155" t="str">
            <v>42194105A090115</v>
          </cell>
          <cell r="D3155" t="str">
            <v>液压支架</v>
          </cell>
          <cell r="E3155" t="str">
            <v>2*4319KN</v>
          </cell>
        </row>
        <row r="3155">
          <cell r="G3155" t="str">
            <v>个</v>
          </cell>
          <cell r="H3155">
            <v>1</v>
          </cell>
          <cell r="I3155" t="str">
            <v>双柱掩护液压支架</v>
          </cell>
          <cell r="J3155">
            <v>8</v>
          </cell>
          <cell r="K3155" t="str">
            <v>2002-01-02</v>
          </cell>
          <cell r="L3155">
            <v>958700</v>
          </cell>
          <cell r="M3155">
            <v>619871.45</v>
          </cell>
          <cell r="N3155">
            <v>338828.55</v>
          </cell>
        </row>
        <row r="3156">
          <cell r="C3156" t="str">
            <v>42194105A090116</v>
          </cell>
          <cell r="D3156" t="str">
            <v>液压支架</v>
          </cell>
          <cell r="E3156" t="str">
            <v>2*4319KN</v>
          </cell>
        </row>
        <row r="3156">
          <cell r="G3156" t="str">
            <v>个</v>
          </cell>
          <cell r="H3156">
            <v>1</v>
          </cell>
          <cell r="I3156" t="str">
            <v>双柱掩护液压支架</v>
          </cell>
          <cell r="J3156">
            <v>8</v>
          </cell>
          <cell r="K3156" t="str">
            <v>2002-01-02</v>
          </cell>
          <cell r="L3156">
            <v>958700</v>
          </cell>
          <cell r="M3156">
            <v>619871.45</v>
          </cell>
          <cell r="N3156">
            <v>338828.55</v>
          </cell>
        </row>
        <row r="3157">
          <cell r="C3157" t="str">
            <v>42194105A090117</v>
          </cell>
          <cell r="D3157" t="str">
            <v>液压支架</v>
          </cell>
          <cell r="E3157" t="str">
            <v>2*4319KN</v>
          </cell>
        </row>
        <row r="3157">
          <cell r="G3157" t="str">
            <v>个</v>
          </cell>
          <cell r="H3157">
            <v>1</v>
          </cell>
          <cell r="I3157" t="str">
            <v>双柱掩护液压支架</v>
          </cell>
          <cell r="J3157">
            <v>8</v>
          </cell>
          <cell r="K3157" t="str">
            <v>2002-01-02</v>
          </cell>
          <cell r="L3157">
            <v>958700</v>
          </cell>
          <cell r="M3157">
            <v>619871.45</v>
          </cell>
          <cell r="N3157">
            <v>338828.55</v>
          </cell>
        </row>
        <row r="3158">
          <cell r="C3158" t="str">
            <v>42194105A090118</v>
          </cell>
          <cell r="D3158" t="str">
            <v>液压支架</v>
          </cell>
          <cell r="E3158" t="str">
            <v>2*4319KN</v>
          </cell>
        </row>
        <row r="3158">
          <cell r="G3158" t="str">
            <v>个</v>
          </cell>
          <cell r="H3158">
            <v>1</v>
          </cell>
          <cell r="I3158" t="str">
            <v>双柱掩护液压支架</v>
          </cell>
          <cell r="J3158">
            <v>8</v>
          </cell>
          <cell r="K3158" t="str">
            <v>2002-01-02</v>
          </cell>
          <cell r="L3158">
            <v>958700</v>
          </cell>
          <cell r="M3158">
            <v>619871.45</v>
          </cell>
          <cell r="N3158">
            <v>338828.55</v>
          </cell>
        </row>
        <row r="3159">
          <cell r="C3159" t="str">
            <v>42194105A090119</v>
          </cell>
          <cell r="D3159" t="str">
            <v>液压支架</v>
          </cell>
          <cell r="E3159" t="str">
            <v>2*4319KN</v>
          </cell>
        </row>
        <row r="3159">
          <cell r="G3159" t="str">
            <v>个</v>
          </cell>
          <cell r="H3159">
            <v>1</v>
          </cell>
          <cell r="I3159" t="str">
            <v>双柱掩护液压支架</v>
          </cell>
          <cell r="J3159">
            <v>8</v>
          </cell>
          <cell r="K3159" t="str">
            <v>2002-01-02</v>
          </cell>
          <cell r="L3159">
            <v>958700</v>
          </cell>
          <cell r="M3159">
            <v>619871.45</v>
          </cell>
          <cell r="N3159">
            <v>338828.55</v>
          </cell>
        </row>
        <row r="3160">
          <cell r="C3160" t="str">
            <v>42194105A090120</v>
          </cell>
          <cell r="D3160" t="str">
            <v>液压支架</v>
          </cell>
          <cell r="E3160" t="str">
            <v>2*4319KN</v>
          </cell>
        </row>
        <row r="3160">
          <cell r="G3160" t="str">
            <v>个</v>
          </cell>
          <cell r="H3160">
            <v>1</v>
          </cell>
          <cell r="I3160" t="str">
            <v>双柱掩护液压支架</v>
          </cell>
          <cell r="J3160">
            <v>8</v>
          </cell>
          <cell r="K3160" t="str">
            <v>2002-01-02</v>
          </cell>
          <cell r="L3160">
            <v>958700</v>
          </cell>
          <cell r="M3160">
            <v>619871.45</v>
          </cell>
          <cell r="N3160">
            <v>338828.55</v>
          </cell>
        </row>
        <row r="3161">
          <cell r="C3161" t="str">
            <v>42194105A090121</v>
          </cell>
          <cell r="D3161" t="str">
            <v>液压支架</v>
          </cell>
          <cell r="E3161" t="str">
            <v>2*4319KN</v>
          </cell>
        </row>
        <row r="3161">
          <cell r="G3161" t="str">
            <v>个</v>
          </cell>
          <cell r="H3161">
            <v>1</v>
          </cell>
          <cell r="I3161" t="str">
            <v>双柱掩护液压支架</v>
          </cell>
          <cell r="J3161">
            <v>8</v>
          </cell>
          <cell r="K3161" t="str">
            <v>2002-01-02</v>
          </cell>
          <cell r="L3161">
            <v>958700</v>
          </cell>
          <cell r="M3161">
            <v>619871.45</v>
          </cell>
          <cell r="N3161">
            <v>338828.55</v>
          </cell>
        </row>
        <row r="3162">
          <cell r="C3162" t="str">
            <v>42194105A090122</v>
          </cell>
          <cell r="D3162" t="str">
            <v>液压支架</v>
          </cell>
          <cell r="E3162" t="str">
            <v>2*4319KN</v>
          </cell>
        </row>
        <row r="3162">
          <cell r="G3162" t="str">
            <v>个</v>
          </cell>
          <cell r="H3162">
            <v>1</v>
          </cell>
          <cell r="I3162" t="str">
            <v>双柱掩护液压支架</v>
          </cell>
          <cell r="J3162">
            <v>8</v>
          </cell>
          <cell r="K3162" t="str">
            <v>2002-01-02</v>
          </cell>
          <cell r="L3162">
            <v>958700</v>
          </cell>
          <cell r="M3162">
            <v>619871.45</v>
          </cell>
          <cell r="N3162">
            <v>338828.55</v>
          </cell>
        </row>
        <row r="3163">
          <cell r="C3163" t="str">
            <v>42194105A090123</v>
          </cell>
          <cell r="D3163" t="str">
            <v>液压支架</v>
          </cell>
          <cell r="E3163" t="str">
            <v>2*4319KN</v>
          </cell>
        </row>
        <row r="3163">
          <cell r="G3163" t="str">
            <v>个</v>
          </cell>
          <cell r="H3163">
            <v>1</v>
          </cell>
          <cell r="I3163" t="str">
            <v>双柱掩护液压支架</v>
          </cell>
          <cell r="J3163">
            <v>8</v>
          </cell>
          <cell r="K3163" t="str">
            <v>2002-01-02</v>
          </cell>
          <cell r="L3163">
            <v>958700</v>
          </cell>
          <cell r="M3163">
            <v>619871.45</v>
          </cell>
          <cell r="N3163">
            <v>338828.55</v>
          </cell>
        </row>
        <row r="3164">
          <cell r="C3164" t="str">
            <v>42194105A090124</v>
          </cell>
          <cell r="D3164" t="str">
            <v>液压支架</v>
          </cell>
          <cell r="E3164" t="str">
            <v>2*4319KN</v>
          </cell>
        </row>
        <row r="3164">
          <cell r="G3164" t="str">
            <v>个</v>
          </cell>
          <cell r="H3164">
            <v>1</v>
          </cell>
          <cell r="I3164" t="str">
            <v>双柱掩护液压支架</v>
          </cell>
          <cell r="J3164">
            <v>8</v>
          </cell>
          <cell r="K3164" t="str">
            <v>2002-01-02</v>
          </cell>
          <cell r="L3164">
            <v>958700</v>
          </cell>
          <cell r="M3164">
            <v>619871.45</v>
          </cell>
          <cell r="N3164">
            <v>338828.55</v>
          </cell>
        </row>
        <row r="3165">
          <cell r="C3165" t="str">
            <v>42194105A090125</v>
          </cell>
          <cell r="D3165" t="str">
            <v>液压支架</v>
          </cell>
          <cell r="E3165" t="str">
            <v>2*4319KN</v>
          </cell>
        </row>
        <row r="3165">
          <cell r="G3165" t="str">
            <v>个</v>
          </cell>
          <cell r="H3165">
            <v>1</v>
          </cell>
          <cell r="I3165" t="str">
            <v>双柱掩护液压支架</v>
          </cell>
          <cell r="J3165">
            <v>8</v>
          </cell>
          <cell r="K3165" t="str">
            <v>2002-01-02</v>
          </cell>
          <cell r="L3165">
            <v>958700</v>
          </cell>
          <cell r="M3165">
            <v>619871.45</v>
          </cell>
          <cell r="N3165">
            <v>338828.55</v>
          </cell>
        </row>
        <row r="3166">
          <cell r="C3166" t="str">
            <v>42194105A090126</v>
          </cell>
          <cell r="D3166" t="str">
            <v>液压支架</v>
          </cell>
          <cell r="E3166" t="str">
            <v>2*4319KN</v>
          </cell>
        </row>
        <row r="3166">
          <cell r="G3166" t="str">
            <v>个</v>
          </cell>
          <cell r="H3166">
            <v>1</v>
          </cell>
          <cell r="I3166" t="str">
            <v>双柱掩护液压支架</v>
          </cell>
          <cell r="J3166">
            <v>8</v>
          </cell>
          <cell r="K3166" t="str">
            <v>2002-01-02</v>
          </cell>
          <cell r="L3166">
            <v>958700</v>
          </cell>
          <cell r="M3166">
            <v>619871.45</v>
          </cell>
          <cell r="N3166">
            <v>338828.55</v>
          </cell>
        </row>
        <row r="3167">
          <cell r="C3167" t="str">
            <v>42194105A090127</v>
          </cell>
          <cell r="D3167" t="str">
            <v>液压支架</v>
          </cell>
          <cell r="E3167" t="str">
            <v>2*4319KN</v>
          </cell>
        </row>
        <row r="3167">
          <cell r="G3167" t="str">
            <v>个</v>
          </cell>
          <cell r="H3167">
            <v>1</v>
          </cell>
          <cell r="I3167" t="str">
            <v>双柱掩护液压支架</v>
          </cell>
          <cell r="J3167">
            <v>8</v>
          </cell>
          <cell r="K3167" t="str">
            <v>2002-01-02</v>
          </cell>
          <cell r="L3167">
            <v>958700</v>
          </cell>
          <cell r="M3167">
            <v>619871.45</v>
          </cell>
          <cell r="N3167">
            <v>338828.55</v>
          </cell>
        </row>
        <row r="3168">
          <cell r="C3168" t="str">
            <v>42194105A090128</v>
          </cell>
          <cell r="D3168" t="str">
            <v>液压支架</v>
          </cell>
          <cell r="E3168" t="str">
            <v>2*4319KN</v>
          </cell>
        </row>
        <row r="3168">
          <cell r="G3168" t="str">
            <v>个</v>
          </cell>
          <cell r="H3168">
            <v>1</v>
          </cell>
          <cell r="I3168" t="str">
            <v>双柱掩护液压支架</v>
          </cell>
          <cell r="J3168">
            <v>8</v>
          </cell>
          <cell r="K3168" t="str">
            <v>2002-01-02</v>
          </cell>
          <cell r="L3168">
            <v>958700</v>
          </cell>
          <cell r="M3168">
            <v>619871.45</v>
          </cell>
          <cell r="N3168">
            <v>338828.55</v>
          </cell>
        </row>
        <row r="3169">
          <cell r="C3169" t="str">
            <v>42194105A090129</v>
          </cell>
          <cell r="D3169" t="str">
            <v>液压支架</v>
          </cell>
          <cell r="E3169" t="str">
            <v>2*4319KN</v>
          </cell>
        </row>
        <row r="3169">
          <cell r="G3169" t="str">
            <v>个</v>
          </cell>
          <cell r="H3169">
            <v>1</v>
          </cell>
          <cell r="I3169" t="str">
            <v>双柱掩护液压支架</v>
          </cell>
          <cell r="J3169">
            <v>8</v>
          </cell>
          <cell r="K3169" t="str">
            <v>2002-01-02</v>
          </cell>
          <cell r="L3169">
            <v>958700</v>
          </cell>
          <cell r="M3169">
            <v>619871.45</v>
          </cell>
          <cell r="N3169">
            <v>338828.55</v>
          </cell>
        </row>
        <row r="3170">
          <cell r="C3170" t="str">
            <v>42194105A090130</v>
          </cell>
          <cell r="D3170" t="str">
            <v>液压支架</v>
          </cell>
          <cell r="E3170" t="str">
            <v>2*4319KN</v>
          </cell>
        </row>
        <row r="3170">
          <cell r="G3170" t="str">
            <v>个</v>
          </cell>
          <cell r="H3170">
            <v>1</v>
          </cell>
          <cell r="I3170" t="str">
            <v>双柱掩护液压支架</v>
          </cell>
          <cell r="J3170">
            <v>8</v>
          </cell>
          <cell r="K3170" t="str">
            <v>2002-01-02</v>
          </cell>
          <cell r="L3170">
            <v>958700</v>
          </cell>
          <cell r="M3170">
            <v>619871.45</v>
          </cell>
          <cell r="N3170">
            <v>338828.55</v>
          </cell>
        </row>
        <row r="3171">
          <cell r="C3171" t="str">
            <v>42194105A090131</v>
          </cell>
          <cell r="D3171" t="str">
            <v>液压支架</v>
          </cell>
          <cell r="E3171" t="str">
            <v>2*4319KN</v>
          </cell>
        </row>
        <row r="3171">
          <cell r="G3171" t="str">
            <v>个</v>
          </cell>
          <cell r="H3171">
            <v>1</v>
          </cell>
          <cell r="I3171" t="str">
            <v>双柱掩护液压支架</v>
          </cell>
          <cell r="J3171">
            <v>8</v>
          </cell>
          <cell r="K3171" t="str">
            <v>2002-01-02</v>
          </cell>
          <cell r="L3171">
            <v>958700</v>
          </cell>
          <cell r="M3171">
            <v>619871.45</v>
          </cell>
          <cell r="N3171">
            <v>338828.55</v>
          </cell>
        </row>
        <row r="3172">
          <cell r="C3172" t="str">
            <v>42194105A090132</v>
          </cell>
          <cell r="D3172" t="str">
            <v>液压支架</v>
          </cell>
          <cell r="E3172" t="str">
            <v>2*4319KN</v>
          </cell>
        </row>
        <row r="3172">
          <cell r="G3172" t="str">
            <v>个</v>
          </cell>
          <cell r="H3172">
            <v>1</v>
          </cell>
          <cell r="I3172" t="str">
            <v>双柱掩护液压支架</v>
          </cell>
          <cell r="J3172">
            <v>8</v>
          </cell>
          <cell r="K3172" t="str">
            <v>2002-01-02</v>
          </cell>
          <cell r="L3172">
            <v>958700</v>
          </cell>
          <cell r="M3172">
            <v>619871.45</v>
          </cell>
          <cell r="N3172">
            <v>338828.55</v>
          </cell>
        </row>
        <row r="3173">
          <cell r="C3173" t="str">
            <v>42194105A090133</v>
          </cell>
          <cell r="D3173" t="str">
            <v>液压支架</v>
          </cell>
          <cell r="E3173" t="str">
            <v>2*4319KN</v>
          </cell>
        </row>
        <row r="3173">
          <cell r="G3173" t="str">
            <v>个</v>
          </cell>
          <cell r="H3173">
            <v>1</v>
          </cell>
          <cell r="I3173" t="str">
            <v>双柱掩护液压支架</v>
          </cell>
          <cell r="J3173">
            <v>8</v>
          </cell>
          <cell r="K3173" t="str">
            <v>2002-01-02</v>
          </cell>
          <cell r="L3173">
            <v>958700</v>
          </cell>
          <cell r="M3173">
            <v>619871.45</v>
          </cell>
          <cell r="N3173">
            <v>338828.55</v>
          </cell>
        </row>
        <row r="3174">
          <cell r="C3174" t="str">
            <v>42194105A090134</v>
          </cell>
          <cell r="D3174" t="str">
            <v>液压支架</v>
          </cell>
          <cell r="E3174" t="str">
            <v>2*4319KN</v>
          </cell>
        </row>
        <row r="3174">
          <cell r="G3174" t="str">
            <v>个</v>
          </cell>
          <cell r="H3174">
            <v>1</v>
          </cell>
          <cell r="I3174" t="str">
            <v>双柱掩护液压支架</v>
          </cell>
          <cell r="J3174">
            <v>8</v>
          </cell>
          <cell r="K3174" t="str">
            <v>2002-01-02</v>
          </cell>
          <cell r="L3174">
            <v>958700</v>
          </cell>
          <cell r="M3174">
            <v>619871.45</v>
          </cell>
          <cell r="N3174">
            <v>338828.55</v>
          </cell>
        </row>
        <row r="3175">
          <cell r="C3175" t="str">
            <v>42194105A090135</v>
          </cell>
          <cell r="D3175" t="str">
            <v>液压支架</v>
          </cell>
          <cell r="E3175" t="str">
            <v>2*4319KN</v>
          </cell>
        </row>
        <row r="3175">
          <cell r="G3175" t="str">
            <v>个</v>
          </cell>
          <cell r="H3175">
            <v>1</v>
          </cell>
          <cell r="I3175" t="str">
            <v>双柱掩护液压支架</v>
          </cell>
          <cell r="J3175">
            <v>8</v>
          </cell>
          <cell r="K3175" t="str">
            <v>2002-01-02</v>
          </cell>
          <cell r="L3175">
            <v>958700</v>
          </cell>
          <cell r="M3175">
            <v>619871.45</v>
          </cell>
          <cell r="N3175">
            <v>338828.55</v>
          </cell>
        </row>
        <row r="3176">
          <cell r="C3176" t="str">
            <v>42194105A090136</v>
          </cell>
          <cell r="D3176" t="str">
            <v>液压支架</v>
          </cell>
          <cell r="E3176" t="str">
            <v>2*4319KN</v>
          </cell>
        </row>
        <row r="3176">
          <cell r="G3176" t="str">
            <v>个</v>
          </cell>
          <cell r="H3176">
            <v>1</v>
          </cell>
          <cell r="I3176" t="str">
            <v>双柱掩护液压支架</v>
          </cell>
          <cell r="J3176">
            <v>8</v>
          </cell>
          <cell r="K3176" t="str">
            <v>2002-01-02</v>
          </cell>
          <cell r="L3176">
            <v>958700</v>
          </cell>
          <cell r="M3176">
            <v>619871.45</v>
          </cell>
          <cell r="N3176">
            <v>338828.55</v>
          </cell>
        </row>
        <row r="3177">
          <cell r="C3177" t="str">
            <v>42194105A090137</v>
          </cell>
          <cell r="D3177" t="str">
            <v>液压支架</v>
          </cell>
          <cell r="E3177" t="str">
            <v>2*4319KN</v>
          </cell>
        </row>
        <row r="3177">
          <cell r="G3177" t="str">
            <v>个</v>
          </cell>
          <cell r="H3177">
            <v>1</v>
          </cell>
          <cell r="I3177" t="str">
            <v>双柱掩护液压支架</v>
          </cell>
          <cell r="J3177">
            <v>8</v>
          </cell>
          <cell r="K3177" t="str">
            <v>2002-01-02</v>
          </cell>
          <cell r="L3177">
            <v>958700</v>
          </cell>
          <cell r="M3177">
            <v>619871.45</v>
          </cell>
          <cell r="N3177">
            <v>338828.55</v>
          </cell>
        </row>
        <row r="3178">
          <cell r="C3178" t="str">
            <v>42194105A090138</v>
          </cell>
          <cell r="D3178" t="str">
            <v>液压支架</v>
          </cell>
          <cell r="E3178" t="str">
            <v>2*4319KN</v>
          </cell>
        </row>
        <row r="3178">
          <cell r="G3178" t="str">
            <v>个</v>
          </cell>
          <cell r="H3178">
            <v>1</v>
          </cell>
          <cell r="I3178" t="str">
            <v>双柱掩护液压支架</v>
          </cell>
          <cell r="J3178">
            <v>8</v>
          </cell>
          <cell r="K3178" t="str">
            <v>2002-01-02</v>
          </cell>
          <cell r="L3178">
            <v>958700</v>
          </cell>
          <cell r="M3178">
            <v>619871.45</v>
          </cell>
          <cell r="N3178">
            <v>338828.55</v>
          </cell>
        </row>
        <row r="3179">
          <cell r="C3179" t="str">
            <v>42194105A090140</v>
          </cell>
          <cell r="D3179" t="str">
            <v>液压支架</v>
          </cell>
          <cell r="E3179" t="str">
            <v>2*4319KN</v>
          </cell>
        </row>
        <row r="3179">
          <cell r="G3179" t="str">
            <v>个</v>
          </cell>
          <cell r="H3179">
            <v>1</v>
          </cell>
          <cell r="I3179" t="str">
            <v>双柱掩护液压支架</v>
          </cell>
          <cell r="J3179">
            <v>8</v>
          </cell>
          <cell r="K3179" t="str">
            <v>2002-01-02</v>
          </cell>
          <cell r="L3179">
            <v>958700</v>
          </cell>
          <cell r="M3179">
            <v>619871.45</v>
          </cell>
          <cell r="N3179">
            <v>338828.55</v>
          </cell>
        </row>
        <row r="3180">
          <cell r="C3180" t="str">
            <v>42194105A090141</v>
          </cell>
          <cell r="D3180" t="str">
            <v>液压支架</v>
          </cell>
          <cell r="E3180" t="str">
            <v>2*4319KN</v>
          </cell>
        </row>
        <row r="3180">
          <cell r="G3180" t="str">
            <v>个</v>
          </cell>
          <cell r="H3180">
            <v>1</v>
          </cell>
          <cell r="I3180" t="str">
            <v>双柱掩护液压支架</v>
          </cell>
          <cell r="J3180">
            <v>8</v>
          </cell>
          <cell r="K3180" t="str">
            <v>2002-01-02</v>
          </cell>
          <cell r="L3180">
            <v>958700</v>
          </cell>
          <cell r="M3180">
            <v>619871.45</v>
          </cell>
          <cell r="N3180">
            <v>338828.55</v>
          </cell>
        </row>
        <row r="3181">
          <cell r="C3181" t="str">
            <v>42194105A090142</v>
          </cell>
          <cell r="D3181" t="str">
            <v>液压支架</v>
          </cell>
          <cell r="E3181" t="str">
            <v>2*4319KN</v>
          </cell>
        </row>
        <row r="3181">
          <cell r="G3181" t="str">
            <v>个</v>
          </cell>
          <cell r="H3181">
            <v>1</v>
          </cell>
          <cell r="I3181" t="str">
            <v>双柱掩护液压支架</v>
          </cell>
          <cell r="J3181">
            <v>8</v>
          </cell>
          <cell r="K3181" t="str">
            <v>2002-01-02</v>
          </cell>
          <cell r="L3181">
            <v>958700</v>
          </cell>
          <cell r="M3181">
            <v>619871.45</v>
          </cell>
          <cell r="N3181">
            <v>338828.55</v>
          </cell>
        </row>
        <row r="3182">
          <cell r="C3182" t="str">
            <v>42194105A090143</v>
          </cell>
          <cell r="D3182" t="str">
            <v>液压支架</v>
          </cell>
          <cell r="E3182" t="str">
            <v>2*4319KN</v>
          </cell>
        </row>
        <row r="3182">
          <cell r="G3182" t="str">
            <v>个</v>
          </cell>
          <cell r="H3182">
            <v>1</v>
          </cell>
          <cell r="I3182" t="str">
            <v>双柱掩护液压支架</v>
          </cell>
          <cell r="J3182">
            <v>8</v>
          </cell>
          <cell r="K3182" t="str">
            <v>2002-01-02</v>
          </cell>
          <cell r="L3182">
            <v>958700</v>
          </cell>
          <cell r="M3182">
            <v>619871.45</v>
          </cell>
          <cell r="N3182">
            <v>338828.55</v>
          </cell>
        </row>
        <row r="3183">
          <cell r="C3183" t="str">
            <v>42194105A090144</v>
          </cell>
          <cell r="D3183" t="str">
            <v>液压支架</v>
          </cell>
          <cell r="E3183" t="str">
            <v>2*4319KN</v>
          </cell>
        </row>
        <row r="3183">
          <cell r="G3183" t="str">
            <v>个</v>
          </cell>
          <cell r="H3183">
            <v>1</v>
          </cell>
          <cell r="I3183" t="str">
            <v>双柱掩护液压支架</v>
          </cell>
          <cell r="J3183">
            <v>8</v>
          </cell>
          <cell r="K3183" t="str">
            <v>2002-01-02</v>
          </cell>
          <cell r="L3183">
            <v>958700</v>
          </cell>
          <cell r="M3183">
            <v>619871.45</v>
          </cell>
          <cell r="N3183">
            <v>338828.55</v>
          </cell>
        </row>
        <row r="3184">
          <cell r="C3184" t="str">
            <v>42194105A090041</v>
          </cell>
          <cell r="D3184" t="str">
            <v>液压支架</v>
          </cell>
          <cell r="E3184" t="str">
            <v>2*4319KN</v>
          </cell>
        </row>
        <row r="3184">
          <cell r="G3184" t="str">
            <v>个</v>
          </cell>
          <cell r="H3184">
            <v>1</v>
          </cell>
          <cell r="I3184" t="str">
            <v>双柱掩护液压支架</v>
          </cell>
          <cell r="J3184">
            <v>8</v>
          </cell>
          <cell r="K3184" t="str">
            <v>2002-01-02</v>
          </cell>
          <cell r="L3184">
            <v>958700</v>
          </cell>
          <cell r="M3184">
            <v>619871.45</v>
          </cell>
          <cell r="N3184">
            <v>338828.55</v>
          </cell>
        </row>
        <row r="3185">
          <cell r="C3185" t="str">
            <v>42194105A090042</v>
          </cell>
          <cell r="D3185" t="str">
            <v>液压支架</v>
          </cell>
          <cell r="E3185" t="str">
            <v>2*4319KN</v>
          </cell>
        </row>
        <row r="3185">
          <cell r="G3185" t="str">
            <v>个</v>
          </cell>
          <cell r="H3185">
            <v>1</v>
          </cell>
          <cell r="I3185" t="str">
            <v>双柱掩护液压支架</v>
          </cell>
          <cell r="J3185">
            <v>8</v>
          </cell>
          <cell r="K3185" t="str">
            <v>2002-01-02</v>
          </cell>
          <cell r="L3185">
            <v>958700</v>
          </cell>
          <cell r="M3185">
            <v>619871.45</v>
          </cell>
          <cell r="N3185">
            <v>338828.55</v>
          </cell>
        </row>
        <row r="3186">
          <cell r="C3186" t="str">
            <v>42194105A090028</v>
          </cell>
          <cell r="D3186" t="str">
            <v>液压支架</v>
          </cell>
          <cell r="E3186" t="str">
            <v>2*4319KN</v>
          </cell>
        </row>
        <row r="3186">
          <cell r="G3186" t="str">
            <v>个</v>
          </cell>
          <cell r="H3186">
            <v>1</v>
          </cell>
          <cell r="I3186" t="str">
            <v>双柱掩护液压支架</v>
          </cell>
          <cell r="J3186">
            <v>8</v>
          </cell>
          <cell r="K3186" t="str">
            <v>2002-01-02</v>
          </cell>
          <cell r="L3186">
            <v>958700</v>
          </cell>
          <cell r="M3186">
            <v>619871.45</v>
          </cell>
          <cell r="N3186">
            <v>338828.55</v>
          </cell>
        </row>
        <row r="3187">
          <cell r="C3187" t="str">
            <v>42194105A090085</v>
          </cell>
          <cell r="D3187" t="str">
            <v>液压支架</v>
          </cell>
          <cell r="E3187" t="str">
            <v>2*4319KN</v>
          </cell>
        </row>
        <row r="3187">
          <cell r="G3187" t="str">
            <v>个</v>
          </cell>
          <cell r="H3187">
            <v>1</v>
          </cell>
          <cell r="I3187" t="str">
            <v>双柱掩护液压支架</v>
          </cell>
          <cell r="J3187">
            <v>8</v>
          </cell>
          <cell r="K3187" t="str">
            <v>2002-01-02</v>
          </cell>
          <cell r="L3187">
            <v>958700</v>
          </cell>
          <cell r="M3187">
            <v>619871.45</v>
          </cell>
          <cell r="N3187">
            <v>338828.55</v>
          </cell>
        </row>
        <row r="3188">
          <cell r="C3188" t="str">
            <v>42194105A090084</v>
          </cell>
          <cell r="D3188" t="str">
            <v>液压支架</v>
          </cell>
          <cell r="E3188" t="str">
            <v>2*4319KN</v>
          </cell>
        </row>
        <row r="3188">
          <cell r="G3188" t="str">
            <v>个</v>
          </cell>
          <cell r="H3188">
            <v>1</v>
          </cell>
          <cell r="I3188" t="str">
            <v>双柱掩护液压支架</v>
          </cell>
          <cell r="J3188">
            <v>8</v>
          </cell>
          <cell r="K3188" t="str">
            <v>2002-01-02</v>
          </cell>
          <cell r="L3188">
            <v>958700</v>
          </cell>
          <cell r="M3188">
            <v>619871.45</v>
          </cell>
          <cell r="N3188">
            <v>338828.55</v>
          </cell>
        </row>
        <row r="3189">
          <cell r="C3189" t="str">
            <v>42194105A090059</v>
          </cell>
          <cell r="D3189" t="str">
            <v>液压支架</v>
          </cell>
          <cell r="E3189" t="str">
            <v>2*4319KN</v>
          </cell>
        </row>
        <row r="3189">
          <cell r="G3189" t="str">
            <v>个</v>
          </cell>
          <cell r="H3189">
            <v>1</v>
          </cell>
          <cell r="I3189" t="str">
            <v>双柱掩护液压支架</v>
          </cell>
          <cell r="J3189">
            <v>8</v>
          </cell>
          <cell r="K3189" t="str">
            <v>2002-01-02</v>
          </cell>
          <cell r="L3189">
            <v>958700</v>
          </cell>
          <cell r="M3189">
            <v>619871.45</v>
          </cell>
          <cell r="N3189">
            <v>338828.55</v>
          </cell>
        </row>
        <row r="3190">
          <cell r="C3190" t="str">
            <v>42194105A090072</v>
          </cell>
          <cell r="D3190" t="str">
            <v>液压支架</v>
          </cell>
          <cell r="E3190" t="str">
            <v>2*4319KN</v>
          </cell>
        </row>
        <row r="3190">
          <cell r="G3190" t="str">
            <v>个</v>
          </cell>
          <cell r="H3190">
            <v>1</v>
          </cell>
          <cell r="I3190" t="str">
            <v>双柱掩护液压支架</v>
          </cell>
          <cell r="J3190">
            <v>8</v>
          </cell>
          <cell r="K3190" t="str">
            <v>2002-01-02</v>
          </cell>
          <cell r="L3190">
            <v>958700</v>
          </cell>
          <cell r="M3190">
            <v>619871.45</v>
          </cell>
          <cell r="N3190">
            <v>338828.55</v>
          </cell>
        </row>
        <row r="3191">
          <cell r="C3191" t="str">
            <v>42194105A090021</v>
          </cell>
          <cell r="D3191" t="str">
            <v>液压支架</v>
          </cell>
          <cell r="E3191" t="str">
            <v>2*4319KN</v>
          </cell>
        </row>
        <row r="3191">
          <cell r="G3191" t="str">
            <v>个</v>
          </cell>
          <cell r="H3191">
            <v>1</v>
          </cell>
          <cell r="I3191" t="str">
            <v>双柱掩护液压支架</v>
          </cell>
          <cell r="J3191">
            <v>8</v>
          </cell>
          <cell r="K3191" t="str">
            <v>2002-01-02</v>
          </cell>
          <cell r="L3191">
            <v>958700</v>
          </cell>
          <cell r="M3191">
            <v>619871.45</v>
          </cell>
          <cell r="N3191">
            <v>338828.55</v>
          </cell>
        </row>
        <row r="3192">
          <cell r="C3192" t="str">
            <v>42194105A090111</v>
          </cell>
          <cell r="D3192" t="str">
            <v>液压支架</v>
          </cell>
          <cell r="E3192" t="str">
            <v>2*4319KN</v>
          </cell>
        </row>
        <row r="3192">
          <cell r="G3192" t="str">
            <v>个</v>
          </cell>
          <cell r="H3192">
            <v>1</v>
          </cell>
          <cell r="I3192" t="str">
            <v>双柱掩护液压支架</v>
          </cell>
          <cell r="J3192">
            <v>8</v>
          </cell>
          <cell r="K3192" t="str">
            <v>2002-01-02</v>
          </cell>
          <cell r="L3192">
            <v>958700</v>
          </cell>
          <cell r="M3192">
            <v>619871.45</v>
          </cell>
          <cell r="N3192">
            <v>338828.55</v>
          </cell>
        </row>
        <row r="3193">
          <cell r="C3193" t="str">
            <v>42194105A090091</v>
          </cell>
          <cell r="D3193" t="str">
            <v>液压支架</v>
          </cell>
          <cell r="E3193" t="str">
            <v>2*4319KN</v>
          </cell>
        </row>
        <row r="3193">
          <cell r="G3193" t="str">
            <v>个</v>
          </cell>
          <cell r="H3193">
            <v>1</v>
          </cell>
          <cell r="I3193" t="str">
            <v>双柱掩护液压支架</v>
          </cell>
          <cell r="J3193">
            <v>8</v>
          </cell>
          <cell r="K3193" t="str">
            <v>2002-01-02</v>
          </cell>
          <cell r="L3193">
            <v>958700</v>
          </cell>
          <cell r="M3193">
            <v>619871.45</v>
          </cell>
          <cell r="N3193">
            <v>338828.55</v>
          </cell>
        </row>
        <row r="3194">
          <cell r="C3194" t="str">
            <v>42194105A090061</v>
          </cell>
          <cell r="D3194" t="str">
            <v>液压支架</v>
          </cell>
          <cell r="E3194" t="str">
            <v>2*4319KN</v>
          </cell>
        </row>
        <row r="3194">
          <cell r="G3194" t="str">
            <v>个</v>
          </cell>
          <cell r="H3194">
            <v>1</v>
          </cell>
          <cell r="I3194" t="str">
            <v>双柱掩护液压支架</v>
          </cell>
          <cell r="J3194">
            <v>8</v>
          </cell>
          <cell r="K3194" t="str">
            <v>2002-01-02</v>
          </cell>
          <cell r="L3194">
            <v>958700</v>
          </cell>
          <cell r="M3194">
            <v>619871.45</v>
          </cell>
          <cell r="N3194">
            <v>338828.55</v>
          </cell>
        </row>
        <row r="3195">
          <cell r="C3195" t="str">
            <v>42194105A090062</v>
          </cell>
          <cell r="D3195" t="str">
            <v>液压支架</v>
          </cell>
          <cell r="E3195" t="str">
            <v>2*4319KN</v>
          </cell>
        </row>
        <row r="3195">
          <cell r="G3195" t="str">
            <v>个</v>
          </cell>
          <cell r="H3195">
            <v>1</v>
          </cell>
          <cell r="I3195" t="str">
            <v>双柱掩护液压支架</v>
          </cell>
          <cell r="J3195">
            <v>8</v>
          </cell>
          <cell r="K3195" t="str">
            <v>2002-01-02</v>
          </cell>
          <cell r="L3195">
            <v>958700</v>
          </cell>
          <cell r="M3195">
            <v>619871.45</v>
          </cell>
          <cell r="N3195">
            <v>338828.55</v>
          </cell>
        </row>
        <row r="3196">
          <cell r="C3196" t="str">
            <v>42194105A090063</v>
          </cell>
          <cell r="D3196" t="str">
            <v>液压支架</v>
          </cell>
          <cell r="E3196" t="str">
            <v>2*4319KN</v>
          </cell>
        </row>
        <row r="3196">
          <cell r="G3196" t="str">
            <v>个</v>
          </cell>
          <cell r="H3196">
            <v>1</v>
          </cell>
          <cell r="I3196" t="str">
            <v>双柱掩护液压支架</v>
          </cell>
          <cell r="J3196">
            <v>8</v>
          </cell>
          <cell r="K3196" t="str">
            <v>2002-01-02</v>
          </cell>
          <cell r="L3196">
            <v>958700</v>
          </cell>
          <cell r="M3196">
            <v>619871.45</v>
          </cell>
          <cell r="N3196">
            <v>338828.55</v>
          </cell>
        </row>
        <row r="3197">
          <cell r="C3197" t="str">
            <v>42194105A090064</v>
          </cell>
          <cell r="D3197" t="str">
            <v>液压支架</v>
          </cell>
          <cell r="E3197" t="str">
            <v>2*4319KN</v>
          </cell>
        </row>
        <row r="3197">
          <cell r="G3197" t="str">
            <v>个</v>
          </cell>
          <cell r="H3197">
            <v>1</v>
          </cell>
          <cell r="I3197" t="str">
            <v>双柱掩护液压支架</v>
          </cell>
          <cell r="J3197">
            <v>8</v>
          </cell>
          <cell r="K3197" t="str">
            <v>2002-01-02</v>
          </cell>
          <cell r="L3197">
            <v>958700</v>
          </cell>
          <cell r="M3197">
            <v>619871.45</v>
          </cell>
          <cell r="N3197">
            <v>338828.55</v>
          </cell>
        </row>
        <row r="3198">
          <cell r="C3198" t="str">
            <v>42194105A090065</v>
          </cell>
          <cell r="D3198" t="str">
            <v>液压支架</v>
          </cell>
          <cell r="E3198" t="str">
            <v>2*4319KN</v>
          </cell>
        </row>
        <row r="3198">
          <cell r="G3198" t="str">
            <v>个</v>
          </cell>
          <cell r="H3198">
            <v>1</v>
          </cell>
          <cell r="I3198" t="str">
            <v>双柱掩护液压支架</v>
          </cell>
          <cell r="J3198">
            <v>8</v>
          </cell>
          <cell r="K3198" t="str">
            <v>2002-01-02</v>
          </cell>
          <cell r="L3198">
            <v>958700</v>
          </cell>
          <cell r="M3198">
            <v>619871.45</v>
          </cell>
          <cell r="N3198">
            <v>338828.55</v>
          </cell>
        </row>
        <row r="3199">
          <cell r="C3199" t="str">
            <v>42194105A090066</v>
          </cell>
          <cell r="D3199" t="str">
            <v>液压支架</v>
          </cell>
          <cell r="E3199" t="str">
            <v>2*4319KN</v>
          </cell>
        </row>
        <row r="3199">
          <cell r="G3199" t="str">
            <v>个</v>
          </cell>
          <cell r="H3199">
            <v>1</v>
          </cell>
          <cell r="I3199" t="str">
            <v>双柱掩护液压支架</v>
          </cell>
          <cell r="J3199">
            <v>8</v>
          </cell>
          <cell r="K3199" t="str">
            <v>2002-01-02</v>
          </cell>
          <cell r="L3199">
            <v>958700</v>
          </cell>
          <cell r="M3199">
            <v>619871.45</v>
          </cell>
          <cell r="N3199">
            <v>338828.55</v>
          </cell>
        </row>
        <row r="3200">
          <cell r="C3200" t="str">
            <v>42194105A090067</v>
          </cell>
          <cell r="D3200" t="str">
            <v>液压支架</v>
          </cell>
          <cell r="E3200" t="str">
            <v>2*4319KN</v>
          </cell>
        </row>
        <row r="3200">
          <cell r="G3200" t="str">
            <v>个</v>
          </cell>
          <cell r="H3200">
            <v>1</v>
          </cell>
          <cell r="I3200" t="str">
            <v>双柱掩护液压支架</v>
          </cell>
          <cell r="J3200">
            <v>8</v>
          </cell>
          <cell r="K3200" t="str">
            <v>2002-01-02</v>
          </cell>
          <cell r="L3200">
            <v>958700</v>
          </cell>
          <cell r="M3200">
            <v>619871.45</v>
          </cell>
          <cell r="N3200">
            <v>338828.55</v>
          </cell>
        </row>
        <row r="3201">
          <cell r="C3201" t="str">
            <v>42194105A090017</v>
          </cell>
          <cell r="D3201" t="str">
            <v>液压支架</v>
          </cell>
          <cell r="E3201" t="str">
            <v>2?319KN</v>
          </cell>
        </row>
        <row r="3201">
          <cell r="G3201" t="str">
            <v>个</v>
          </cell>
          <cell r="H3201">
            <v>1</v>
          </cell>
          <cell r="I3201" t="str">
            <v>双柱掩护液压支架</v>
          </cell>
          <cell r="J3201">
            <v>8</v>
          </cell>
          <cell r="K3201" t="str">
            <v>2002-01-02</v>
          </cell>
          <cell r="L3201">
            <v>958700</v>
          </cell>
          <cell r="M3201">
            <v>619871.45</v>
          </cell>
          <cell r="N3201">
            <v>338828.55</v>
          </cell>
        </row>
        <row r="3202">
          <cell r="C3202" t="str">
            <v>42194105A090068</v>
          </cell>
          <cell r="D3202" t="str">
            <v>液压支架</v>
          </cell>
          <cell r="E3202" t="str">
            <v>2*4319KN</v>
          </cell>
        </row>
        <row r="3202">
          <cell r="G3202" t="str">
            <v>个</v>
          </cell>
          <cell r="H3202">
            <v>1</v>
          </cell>
          <cell r="I3202" t="str">
            <v>双柱掩护液压支架</v>
          </cell>
          <cell r="J3202">
            <v>8</v>
          </cell>
          <cell r="K3202" t="str">
            <v>2002-01-02</v>
          </cell>
          <cell r="L3202">
            <v>958700</v>
          </cell>
          <cell r="M3202">
            <v>619871.45</v>
          </cell>
          <cell r="N3202">
            <v>338828.55</v>
          </cell>
        </row>
        <row r="3203">
          <cell r="C3203" t="str">
            <v>42194105A090018</v>
          </cell>
          <cell r="D3203" t="str">
            <v>液压支架</v>
          </cell>
          <cell r="E3203" t="str">
            <v>2?319KN</v>
          </cell>
        </row>
        <row r="3203">
          <cell r="G3203" t="str">
            <v>个</v>
          </cell>
          <cell r="H3203">
            <v>1</v>
          </cell>
          <cell r="I3203" t="str">
            <v>双柱掩护液压支架</v>
          </cell>
          <cell r="J3203">
            <v>8</v>
          </cell>
          <cell r="K3203" t="str">
            <v>2002-01-02</v>
          </cell>
          <cell r="L3203">
            <v>958700</v>
          </cell>
          <cell r="M3203">
            <v>619871.45</v>
          </cell>
          <cell r="N3203">
            <v>338828.55</v>
          </cell>
        </row>
        <row r="3204">
          <cell r="C3204" t="str">
            <v>42194105A090069</v>
          </cell>
          <cell r="D3204" t="str">
            <v>液压支架</v>
          </cell>
          <cell r="E3204" t="str">
            <v>2*4319KN</v>
          </cell>
        </row>
        <row r="3204">
          <cell r="G3204" t="str">
            <v>个</v>
          </cell>
          <cell r="H3204">
            <v>1</v>
          </cell>
          <cell r="I3204" t="str">
            <v>双柱掩护液压支架</v>
          </cell>
          <cell r="J3204">
            <v>8</v>
          </cell>
          <cell r="K3204" t="str">
            <v>2002-01-02</v>
          </cell>
          <cell r="L3204">
            <v>958700</v>
          </cell>
          <cell r="M3204">
            <v>619871.45</v>
          </cell>
          <cell r="N3204">
            <v>338828.55</v>
          </cell>
        </row>
        <row r="3205">
          <cell r="C3205" t="str">
            <v>42194105A090019</v>
          </cell>
          <cell r="D3205" t="str">
            <v>液压支架</v>
          </cell>
          <cell r="E3205" t="str">
            <v>2*4319KN</v>
          </cell>
        </row>
        <row r="3205">
          <cell r="G3205" t="str">
            <v>个</v>
          </cell>
          <cell r="H3205">
            <v>1</v>
          </cell>
          <cell r="I3205" t="str">
            <v>双柱掩护液压支架</v>
          </cell>
          <cell r="J3205">
            <v>8</v>
          </cell>
          <cell r="K3205" t="str">
            <v>2002-01-02</v>
          </cell>
          <cell r="L3205">
            <v>958700</v>
          </cell>
          <cell r="M3205">
            <v>619871.45</v>
          </cell>
          <cell r="N3205">
            <v>338828.55</v>
          </cell>
        </row>
        <row r="3206">
          <cell r="C3206" t="str">
            <v>42194105A090070</v>
          </cell>
          <cell r="D3206" t="str">
            <v>液压支架</v>
          </cell>
          <cell r="E3206" t="str">
            <v>2*4319KN</v>
          </cell>
        </row>
        <row r="3206">
          <cell r="G3206" t="str">
            <v>个</v>
          </cell>
          <cell r="H3206">
            <v>1</v>
          </cell>
          <cell r="I3206" t="str">
            <v>双柱掩护液压支架</v>
          </cell>
          <cell r="J3206">
            <v>8</v>
          </cell>
          <cell r="K3206" t="str">
            <v>2002-01-02</v>
          </cell>
          <cell r="L3206">
            <v>958700</v>
          </cell>
          <cell r="M3206">
            <v>619871.45</v>
          </cell>
          <cell r="N3206">
            <v>338828.55</v>
          </cell>
        </row>
        <row r="3207">
          <cell r="C3207" t="str">
            <v>42194105A090020</v>
          </cell>
          <cell r="D3207" t="str">
            <v>液压支架</v>
          </cell>
          <cell r="E3207" t="str">
            <v>2*4319KN</v>
          </cell>
        </row>
        <row r="3207">
          <cell r="G3207" t="str">
            <v>个</v>
          </cell>
          <cell r="H3207">
            <v>1</v>
          </cell>
          <cell r="I3207" t="str">
            <v>双柱掩护液压支架</v>
          </cell>
          <cell r="J3207">
            <v>8</v>
          </cell>
          <cell r="K3207" t="str">
            <v>2002-01-02</v>
          </cell>
          <cell r="L3207">
            <v>958700</v>
          </cell>
          <cell r="M3207">
            <v>619871.45</v>
          </cell>
          <cell r="N3207">
            <v>338828.55</v>
          </cell>
        </row>
        <row r="3208">
          <cell r="C3208" t="str">
            <v>42194105A090071</v>
          </cell>
          <cell r="D3208" t="str">
            <v>液压支架</v>
          </cell>
          <cell r="E3208" t="str">
            <v>2*4319KN</v>
          </cell>
        </row>
        <row r="3208">
          <cell r="G3208" t="str">
            <v>个</v>
          </cell>
          <cell r="H3208">
            <v>1</v>
          </cell>
          <cell r="I3208" t="str">
            <v>双柱掩护液压支架</v>
          </cell>
          <cell r="J3208">
            <v>8</v>
          </cell>
          <cell r="K3208" t="str">
            <v>2002-01-02</v>
          </cell>
          <cell r="L3208">
            <v>958700</v>
          </cell>
          <cell r="M3208">
            <v>619871.45</v>
          </cell>
          <cell r="N3208">
            <v>338828.55</v>
          </cell>
        </row>
        <row r="3209">
          <cell r="C3209" t="str">
            <v>42194105A090073</v>
          </cell>
          <cell r="D3209" t="str">
            <v>液压支架</v>
          </cell>
          <cell r="E3209" t="str">
            <v>2*4319KN</v>
          </cell>
        </row>
        <row r="3209">
          <cell r="G3209" t="str">
            <v>个</v>
          </cell>
          <cell r="H3209">
            <v>1</v>
          </cell>
          <cell r="I3209" t="str">
            <v>双柱掩护液压支架</v>
          </cell>
          <cell r="J3209">
            <v>8</v>
          </cell>
          <cell r="K3209" t="str">
            <v>2002-01-02</v>
          </cell>
          <cell r="L3209">
            <v>958700</v>
          </cell>
          <cell r="M3209">
            <v>619871.45</v>
          </cell>
          <cell r="N3209">
            <v>338828.55</v>
          </cell>
        </row>
        <row r="3210">
          <cell r="C3210" t="str">
            <v>42194105A090074</v>
          </cell>
          <cell r="D3210" t="str">
            <v>液压支架</v>
          </cell>
          <cell r="E3210" t="str">
            <v>2*4319KN</v>
          </cell>
        </row>
        <row r="3210">
          <cell r="G3210" t="str">
            <v>个</v>
          </cell>
          <cell r="H3210">
            <v>1</v>
          </cell>
          <cell r="I3210" t="str">
            <v>双柱掩护液压支架</v>
          </cell>
          <cell r="J3210">
            <v>8</v>
          </cell>
          <cell r="K3210" t="str">
            <v>2002-01-02</v>
          </cell>
          <cell r="L3210">
            <v>958700</v>
          </cell>
          <cell r="M3210">
            <v>619871.45</v>
          </cell>
          <cell r="N3210">
            <v>338828.55</v>
          </cell>
        </row>
        <row r="3211">
          <cell r="C3211" t="str">
            <v>42194105A090022</v>
          </cell>
          <cell r="D3211" t="str">
            <v>液压支架</v>
          </cell>
          <cell r="E3211" t="str">
            <v>2*4319KN</v>
          </cell>
        </row>
        <row r="3211">
          <cell r="G3211" t="str">
            <v>个</v>
          </cell>
          <cell r="H3211">
            <v>1</v>
          </cell>
          <cell r="I3211" t="str">
            <v>双柱掩护液压支架</v>
          </cell>
          <cell r="J3211">
            <v>8</v>
          </cell>
          <cell r="K3211" t="str">
            <v>2002-01-02</v>
          </cell>
          <cell r="L3211">
            <v>958700</v>
          </cell>
          <cell r="M3211">
            <v>619871.45</v>
          </cell>
          <cell r="N3211">
            <v>338828.55</v>
          </cell>
        </row>
        <row r="3212">
          <cell r="C3212" t="str">
            <v>42194105A090023</v>
          </cell>
          <cell r="D3212" t="str">
            <v>液压支架</v>
          </cell>
          <cell r="E3212" t="str">
            <v>2*4319KN</v>
          </cell>
        </row>
        <row r="3212">
          <cell r="G3212" t="str">
            <v>个</v>
          </cell>
          <cell r="H3212">
            <v>1</v>
          </cell>
          <cell r="I3212" t="str">
            <v>双柱掩护液压支架</v>
          </cell>
          <cell r="J3212">
            <v>8</v>
          </cell>
          <cell r="K3212" t="str">
            <v>2002-01-02</v>
          </cell>
          <cell r="L3212">
            <v>958700</v>
          </cell>
          <cell r="M3212">
            <v>619871.45</v>
          </cell>
          <cell r="N3212">
            <v>338828.55</v>
          </cell>
        </row>
        <row r="3213">
          <cell r="C3213" t="str">
            <v>42194105A090075</v>
          </cell>
          <cell r="D3213" t="str">
            <v>液压支架</v>
          </cell>
          <cell r="E3213" t="str">
            <v>2*4319KN</v>
          </cell>
        </row>
        <row r="3213">
          <cell r="G3213" t="str">
            <v>个</v>
          </cell>
          <cell r="H3213">
            <v>1</v>
          </cell>
          <cell r="I3213" t="str">
            <v>双柱掩护液压支架</v>
          </cell>
          <cell r="J3213">
            <v>8</v>
          </cell>
          <cell r="K3213" t="str">
            <v>2002-01-02</v>
          </cell>
          <cell r="L3213">
            <v>958700</v>
          </cell>
          <cell r="M3213">
            <v>619871.45</v>
          </cell>
          <cell r="N3213">
            <v>338828.55</v>
          </cell>
        </row>
        <row r="3214">
          <cell r="C3214" t="str">
            <v>42194105A090077</v>
          </cell>
          <cell r="D3214" t="str">
            <v>液压支架</v>
          </cell>
          <cell r="E3214" t="str">
            <v>2*4319KN</v>
          </cell>
        </row>
        <row r="3214">
          <cell r="G3214" t="str">
            <v>个</v>
          </cell>
          <cell r="H3214">
            <v>1</v>
          </cell>
          <cell r="I3214" t="str">
            <v>双柱掩护液压支架</v>
          </cell>
          <cell r="J3214">
            <v>8</v>
          </cell>
          <cell r="K3214" t="str">
            <v>2002-01-02</v>
          </cell>
          <cell r="L3214">
            <v>958700</v>
          </cell>
          <cell r="M3214">
            <v>619871.45</v>
          </cell>
          <cell r="N3214">
            <v>338828.55</v>
          </cell>
        </row>
        <row r="3215">
          <cell r="C3215" t="str">
            <v>42194105A090024</v>
          </cell>
          <cell r="D3215" t="str">
            <v>液压支架</v>
          </cell>
          <cell r="E3215" t="str">
            <v>2*4319KN</v>
          </cell>
        </row>
        <row r="3215">
          <cell r="G3215" t="str">
            <v>个</v>
          </cell>
          <cell r="H3215">
            <v>1</v>
          </cell>
          <cell r="I3215" t="str">
            <v>双柱掩护液压支架</v>
          </cell>
          <cell r="J3215">
            <v>8</v>
          </cell>
          <cell r="K3215" t="str">
            <v>2002-01-02</v>
          </cell>
          <cell r="L3215">
            <v>958700</v>
          </cell>
          <cell r="M3215">
            <v>619871.45</v>
          </cell>
          <cell r="N3215">
            <v>338828.55</v>
          </cell>
        </row>
        <row r="3216">
          <cell r="C3216" t="str">
            <v>42194105A090078</v>
          </cell>
          <cell r="D3216" t="str">
            <v>液压支架</v>
          </cell>
          <cell r="E3216" t="str">
            <v>2*4319KN</v>
          </cell>
        </row>
        <row r="3216">
          <cell r="G3216" t="str">
            <v>个</v>
          </cell>
          <cell r="H3216">
            <v>1</v>
          </cell>
          <cell r="I3216" t="str">
            <v>双柱掩护液压支架</v>
          </cell>
          <cell r="J3216">
            <v>8</v>
          </cell>
          <cell r="K3216" t="str">
            <v>2002-01-02</v>
          </cell>
          <cell r="L3216">
            <v>958700</v>
          </cell>
          <cell r="M3216">
            <v>619871.45</v>
          </cell>
          <cell r="N3216">
            <v>338828.55</v>
          </cell>
        </row>
        <row r="3217">
          <cell r="C3217" t="str">
            <v>42194105A090025</v>
          </cell>
          <cell r="D3217" t="str">
            <v>液压支架</v>
          </cell>
          <cell r="E3217" t="str">
            <v>2*4319KN</v>
          </cell>
        </row>
        <row r="3217">
          <cell r="G3217" t="str">
            <v>个</v>
          </cell>
          <cell r="H3217">
            <v>1</v>
          </cell>
          <cell r="I3217" t="str">
            <v>双柱掩护液压支架</v>
          </cell>
          <cell r="J3217">
            <v>8</v>
          </cell>
          <cell r="K3217" t="str">
            <v>2002-01-02</v>
          </cell>
          <cell r="L3217">
            <v>958700</v>
          </cell>
          <cell r="M3217">
            <v>619871.45</v>
          </cell>
          <cell r="N3217">
            <v>338828.55</v>
          </cell>
        </row>
        <row r="3218">
          <cell r="C3218" t="str">
            <v>42194105A090079</v>
          </cell>
          <cell r="D3218" t="str">
            <v>液压支架</v>
          </cell>
          <cell r="E3218" t="str">
            <v>2*4319KN</v>
          </cell>
        </row>
        <row r="3218">
          <cell r="G3218" t="str">
            <v>个</v>
          </cell>
          <cell r="H3218">
            <v>1</v>
          </cell>
          <cell r="I3218" t="str">
            <v>双柱掩护液压支架</v>
          </cell>
          <cell r="J3218">
            <v>8</v>
          </cell>
          <cell r="K3218" t="str">
            <v>2002-01-02</v>
          </cell>
          <cell r="L3218">
            <v>958700</v>
          </cell>
          <cell r="M3218">
            <v>619871.45</v>
          </cell>
          <cell r="N3218">
            <v>338828.55</v>
          </cell>
        </row>
        <row r="3219">
          <cell r="C3219" t="str">
            <v>42194105A090026</v>
          </cell>
          <cell r="D3219" t="str">
            <v>液压支架</v>
          </cell>
          <cell r="E3219" t="str">
            <v>2*4319KN</v>
          </cell>
        </row>
        <row r="3219">
          <cell r="G3219" t="str">
            <v>个</v>
          </cell>
          <cell r="H3219">
            <v>1</v>
          </cell>
          <cell r="I3219" t="str">
            <v>双柱掩护液压支架</v>
          </cell>
          <cell r="J3219">
            <v>8</v>
          </cell>
          <cell r="K3219" t="str">
            <v>2002-01-02</v>
          </cell>
          <cell r="L3219">
            <v>958700</v>
          </cell>
          <cell r="M3219">
            <v>619871.45</v>
          </cell>
          <cell r="N3219">
            <v>338828.55</v>
          </cell>
        </row>
        <row r="3220">
          <cell r="C3220" t="str">
            <v>42194105A090027</v>
          </cell>
          <cell r="D3220" t="str">
            <v>液压支架</v>
          </cell>
          <cell r="E3220" t="str">
            <v>2*4319KN</v>
          </cell>
        </row>
        <row r="3220">
          <cell r="G3220" t="str">
            <v>个</v>
          </cell>
          <cell r="H3220">
            <v>1</v>
          </cell>
          <cell r="I3220" t="str">
            <v>双柱掩护液压支架</v>
          </cell>
          <cell r="J3220">
            <v>8</v>
          </cell>
          <cell r="K3220" t="str">
            <v>2002-01-02</v>
          </cell>
          <cell r="L3220">
            <v>958700</v>
          </cell>
          <cell r="M3220">
            <v>619871.45</v>
          </cell>
          <cell r="N3220">
            <v>338828.55</v>
          </cell>
        </row>
        <row r="3221">
          <cell r="C3221" t="str">
            <v>42194105A090080</v>
          </cell>
          <cell r="D3221" t="str">
            <v>液压支架</v>
          </cell>
          <cell r="E3221" t="str">
            <v>2*4319KN</v>
          </cell>
        </row>
        <row r="3221">
          <cell r="G3221" t="str">
            <v>个</v>
          </cell>
          <cell r="H3221">
            <v>1</v>
          </cell>
          <cell r="I3221" t="str">
            <v>双柱掩护液压支架</v>
          </cell>
          <cell r="J3221">
            <v>8</v>
          </cell>
          <cell r="K3221" t="str">
            <v>2002-01-02</v>
          </cell>
          <cell r="L3221">
            <v>958700</v>
          </cell>
          <cell r="M3221">
            <v>619871.45</v>
          </cell>
          <cell r="N3221">
            <v>338828.55</v>
          </cell>
        </row>
        <row r="3222">
          <cell r="C3222" t="str">
            <v>42194105A090081</v>
          </cell>
          <cell r="D3222" t="str">
            <v>液压支架</v>
          </cell>
          <cell r="E3222" t="str">
            <v>2*4319KN</v>
          </cell>
        </row>
        <row r="3222">
          <cell r="G3222" t="str">
            <v>个</v>
          </cell>
          <cell r="H3222">
            <v>1</v>
          </cell>
          <cell r="I3222" t="str">
            <v>双柱掩护液压支架</v>
          </cell>
          <cell r="J3222">
            <v>8</v>
          </cell>
          <cell r="K3222" t="str">
            <v>2002-01-02</v>
          </cell>
          <cell r="L3222">
            <v>958700</v>
          </cell>
          <cell r="M3222">
            <v>619871.45</v>
          </cell>
          <cell r="N3222">
            <v>338828.55</v>
          </cell>
        </row>
        <row r="3223">
          <cell r="C3223" t="str">
            <v>42194105A090082</v>
          </cell>
          <cell r="D3223" t="str">
            <v>液压支架</v>
          </cell>
          <cell r="E3223" t="str">
            <v>2*4319KN</v>
          </cell>
        </row>
        <row r="3223">
          <cell r="G3223" t="str">
            <v>个</v>
          </cell>
          <cell r="H3223">
            <v>1</v>
          </cell>
          <cell r="I3223" t="str">
            <v>双柱掩护液压支架</v>
          </cell>
          <cell r="J3223">
            <v>8</v>
          </cell>
          <cell r="K3223" t="str">
            <v>2002-01-02</v>
          </cell>
          <cell r="L3223">
            <v>958700</v>
          </cell>
          <cell r="M3223">
            <v>619871.45</v>
          </cell>
          <cell r="N3223">
            <v>338828.55</v>
          </cell>
        </row>
        <row r="3224">
          <cell r="C3224" t="str">
            <v>42194105A090029</v>
          </cell>
          <cell r="D3224" t="str">
            <v>液压支架</v>
          </cell>
          <cell r="E3224" t="str">
            <v>2*4319KN</v>
          </cell>
        </row>
        <row r="3224">
          <cell r="G3224" t="str">
            <v>个</v>
          </cell>
          <cell r="H3224">
            <v>1</v>
          </cell>
          <cell r="I3224" t="str">
            <v>双柱掩护液压支架</v>
          </cell>
          <cell r="J3224">
            <v>8</v>
          </cell>
          <cell r="K3224" t="str">
            <v>2002-01-02</v>
          </cell>
          <cell r="L3224">
            <v>958700</v>
          </cell>
          <cell r="M3224">
            <v>619871.45</v>
          </cell>
          <cell r="N3224">
            <v>338828.55</v>
          </cell>
        </row>
        <row r="3225">
          <cell r="C3225" t="str">
            <v>42194105A090030</v>
          </cell>
          <cell r="D3225" t="str">
            <v>液压支架</v>
          </cell>
          <cell r="E3225" t="str">
            <v>2*4319KN</v>
          </cell>
        </row>
        <row r="3225">
          <cell r="G3225" t="str">
            <v>个</v>
          </cell>
          <cell r="H3225">
            <v>1</v>
          </cell>
          <cell r="I3225" t="str">
            <v>双柱掩护液压支架</v>
          </cell>
          <cell r="J3225">
            <v>8</v>
          </cell>
          <cell r="K3225" t="str">
            <v>2002-01-02</v>
          </cell>
          <cell r="L3225">
            <v>958700</v>
          </cell>
          <cell r="M3225">
            <v>619871.45</v>
          </cell>
          <cell r="N3225">
            <v>338828.55</v>
          </cell>
        </row>
        <row r="3226">
          <cell r="C3226" t="str">
            <v>42194105A090031</v>
          </cell>
          <cell r="D3226" t="str">
            <v>液压支架</v>
          </cell>
          <cell r="E3226" t="str">
            <v>2*4319KN</v>
          </cell>
        </row>
        <row r="3226">
          <cell r="G3226" t="str">
            <v>个</v>
          </cell>
          <cell r="H3226">
            <v>1</v>
          </cell>
          <cell r="I3226" t="str">
            <v>双柱掩护液压支架</v>
          </cell>
          <cell r="J3226">
            <v>8</v>
          </cell>
          <cell r="K3226" t="str">
            <v>2002-01-02</v>
          </cell>
          <cell r="L3226">
            <v>958700</v>
          </cell>
          <cell r="M3226">
            <v>619871.45</v>
          </cell>
          <cell r="N3226">
            <v>338828.55</v>
          </cell>
        </row>
        <row r="3227">
          <cell r="C3227" t="str">
            <v>42194105A090032</v>
          </cell>
          <cell r="D3227" t="str">
            <v>液压支架</v>
          </cell>
          <cell r="E3227" t="str">
            <v>2*4319KN</v>
          </cell>
        </row>
        <row r="3227">
          <cell r="G3227" t="str">
            <v>个</v>
          </cell>
          <cell r="H3227">
            <v>1</v>
          </cell>
          <cell r="I3227" t="str">
            <v>双柱掩护液压支架</v>
          </cell>
          <cell r="J3227">
            <v>8</v>
          </cell>
          <cell r="K3227" t="str">
            <v>2002-01-02</v>
          </cell>
          <cell r="L3227">
            <v>958700</v>
          </cell>
          <cell r="M3227">
            <v>619871.45</v>
          </cell>
          <cell r="N3227">
            <v>338828.55</v>
          </cell>
        </row>
        <row r="3228">
          <cell r="C3228" t="str">
            <v>42194105A090033</v>
          </cell>
          <cell r="D3228" t="str">
            <v>液压支架</v>
          </cell>
          <cell r="E3228" t="str">
            <v>2*4319KN</v>
          </cell>
        </row>
        <row r="3228">
          <cell r="G3228" t="str">
            <v>个</v>
          </cell>
          <cell r="H3228">
            <v>1</v>
          </cell>
          <cell r="I3228" t="str">
            <v>双柱掩护液压支架</v>
          </cell>
          <cell r="J3228">
            <v>8</v>
          </cell>
          <cell r="K3228" t="str">
            <v>2002-01-02</v>
          </cell>
          <cell r="L3228">
            <v>958700</v>
          </cell>
          <cell r="M3228">
            <v>619871.45</v>
          </cell>
          <cell r="N3228">
            <v>338828.55</v>
          </cell>
        </row>
        <row r="3229">
          <cell r="C3229" t="str">
            <v>42194105A090034</v>
          </cell>
          <cell r="D3229" t="str">
            <v>液压支架</v>
          </cell>
          <cell r="E3229" t="str">
            <v>2*4319KN</v>
          </cell>
        </row>
        <row r="3229">
          <cell r="G3229" t="str">
            <v>个</v>
          </cell>
          <cell r="H3229">
            <v>1</v>
          </cell>
          <cell r="I3229" t="str">
            <v>双柱掩护液压支架</v>
          </cell>
          <cell r="J3229">
            <v>8</v>
          </cell>
          <cell r="K3229" t="str">
            <v>2002-01-02</v>
          </cell>
          <cell r="L3229">
            <v>958700</v>
          </cell>
          <cell r="M3229">
            <v>619871.45</v>
          </cell>
          <cell r="N3229">
            <v>338828.55</v>
          </cell>
        </row>
        <row r="3230">
          <cell r="C3230" t="str">
            <v>42194105A090083</v>
          </cell>
          <cell r="D3230" t="str">
            <v>液压支架</v>
          </cell>
          <cell r="E3230" t="str">
            <v>2*4319KN</v>
          </cell>
        </row>
        <row r="3230">
          <cell r="G3230" t="str">
            <v>个</v>
          </cell>
          <cell r="H3230">
            <v>1</v>
          </cell>
          <cell r="I3230" t="str">
            <v>双柱掩护液压支架</v>
          </cell>
          <cell r="J3230">
            <v>8</v>
          </cell>
          <cell r="K3230" t="str">
            <v>2002-01-02</v>
          </cell>
          <cell r="L3230">
            <v>958700</v>
          </cell>
          <cell r="M3230">
            <v>619871.45</v>
          </cell>
          <cell r="N3230">
            <v>338828.55</v>
          </cell>
        </row>
        <row r="3231">
          <cell r="C3231" t="str">
            <v>42194105A090035</v>
          </cell>
          <cell r="D3231" t="str">
            <v>液压支架</v>
          </cell>
          <cell r="E3231" t="str">
            <v>2*4319KN</v>
          </cell>
        </row>
        <row r="3231">
          <cell r="G3231" t="str">
            <v>个</v>
          </cell>
          <cell r="H3231">
            <v>1</v>
          </cell>
          <cell r="I3231" t="str">
            <v>双柱掩护液压支架</v>
          </cell>
          <cell r="J3231">
            <v>8</v>
          </cell>
          <cell r="K3231" t="str">
            <v>2002-01-02</v>
          </cell>
          <cell r="L3231">
            <v>958700</v>
          </cell>
          <cell r="M3231">
            <v>619871.45</v>
          </cell>
          <cell r="N3231">
            <v>338828.55</v>
          </cell>
        </row>
        <row r="3232">
          <cell r="C3232" t="str">
            <v>42194105A090036</v>
          </cell>
          <cell r="D3232" t="str">
            <v>液压支架</v>
          </cell>
          <cell r="E3232" t="str">
            <v>2*4319KN</v>
          </cell>
        </row>
        <row r="3232">
          <cell r="G3232" t="str">
            <v>个</v>
          </cell>
          <cell r="H3232">
            <v>1</v>
          </cell>
          <cell r="I3232" t="str">
            <v>双柱掩护液压支架</v>
          </cell>
          <cell r="J3232">
            <v>8</v>
          </cell>
          <cell r="K3232" t="str">
            <v>2002-01-02</v>
          </cell>
          <cell r="L3232">
            <v>958700</v>
          </cell>
          <cell r="M3232">
            <v>619871.45</v>
          </cell>
          <cell r="N3232">
            <v>338828.55</v>
          </cell>
        </row>
        <row r="3233">
          <cell r="C3233" t="str">
            <v>42194105A090086</v>
          </cell>
          <cell r="D3233" t="str">
            <v>液压支架</v>
          </cell>
          <cell r="E3233" t="str">
            <v>2*4319KN</v>
          </cell>
        </row>
        <row r="3233">
          <cell r="G3233" t="str">
            <v>个</v>
          </cell>
          <cell r="H3233">
            <v>1</v>
          </cell>
          <cell r="I3233" t="str">
            <v>双柱掩护液压支架</v>
          </cell>
          <cell r="J3233">
            <v>8</v>
          </cell>
          <cell r="K3233" t="str">
            <v>2002-01-02</v>
          </cell>
          <cell r="L3233">
            <v>958700</v>
          </cell>
          <cell r="M3233">
            <v>619871.45</v>
          </cell>
          <cell r="N3233">
            <v>338828.55</v>
          </cell>
        </row>
        <row r="3234">
          <cell r="C3234" t="str">
            <v>42194105A090087</v>
          </cell>
          <cell r="D3234" t="str">
            <v>液压支架</v>
          </cell>
          <cell r="E3234" t="str">
            <v>2*4319KN</v>
          </cell>
        </row>
        <row r="3234">
          <cell r="G3234" t="str">
            <v>个</v>
          </cell>
          <cell r="H3234">
            <v>1</v>
          </cell>
          <cell r="I3234" t="str">
            <v>双柱掩护液压支架</v>
          </cell>
          <cell r="J3234">
            <v>8</v>
          </cell>
          <cell r="K3234" t="str">
            <v>2002-01-02</v>
          </cell>
          <cell r="L3234">
            <v>958700</v>
          </cell>
          <cell r="M3234">
            <v>619871.45</v>
          </cell>
          <cell r="N3234">
            <v>338828.55</v>
          </cell>
        </row>
        <row r="3235">
          <cell r="C3235" t="str">
            <v>42194105A090037</v>
          </cell>
          <cell r="D3235" t="str">
            <v>液压支架</v>
          </cell>
          <cell r="E3235" t="str">
            <v>2*4319KN</v>
          </cell>
        </row>
        <row r="3235">
          <cell r="G3235" t="str">
            <v>个</v>
          </cell>
          <cell r="H3235">
            <v>1</v>
          </cell>
          <cell r="I3235" t="str">
            <v>双柱掩护液压支架</v>
          </cell>
          <cell r="J3235">
            <v>8</v>
          </cell>
          <cell r="K3235" t="str">
            <v>2002-01-02</v>
          </cell>
          <cell r="L3235">
            <v>958700</v>
          </cell>
          <cell r="M3235">
            <v>619871.45</v>
          </cell>
          <cell r="N3235">
            <v>338828.55</v>
          </cell>
        </row>
        <row r="3236">
          <cell r="C3236" t="str">
            <v>42194105A090038</v>
          </cell>
          <cell r="D3236" t="str">
            <v>液压支架</v>
          </cell>
          <cell r="E3236" t="str">
            <v>2*4319KN</v>
          </cell>
        </row>
        <row r="3236">
          <cell r="G3236" t="str">
            <v>个</v>
          </cell>
          <cell r="H3236">
            <v>1</v>
          </cell>
          <cell r="I3236" t="str">
            <v>双柱掩护液压支架</v>
          </cell>
          <cell r="J3236">
            <v>8</v>
          </cell>
          <cell r="K3236" t="str">
            <v>2002-01-02</v>
          </cell>
          <cell r="L3236">
            <v>958700</v>
          </cell>
          <cell r="M3236">
            <v>619871.45</v>
          </cell>
          <cell r="N3236">
            <v>338828.55</v>
          </cell>
        </row>
        <row r="3237">
          <cell r="C3237" t="str">
            <v>42194105A090088</v>
          </cell>
          <cell r="D3237" t="str">
            <v>液压支架</v>
          </cell>
          <cell r="E3237" t="str">
            <v>2*4319KN</v>
          </cell>
        </row>
        <row r="3237">
          <cell r="G3237" t="str">
            <v>个</v>
          </cell>
          <cell r="H3237">
            <v>1</v>
          </cell>
          <cell r="I3237" t="str">
            <v>双柱掩护液压支架</v>
          </cell>
          <cell r="J3237">
            <v>8</v>
          </cell>
          <cell r="K3237" t="str">
            <v>2002-01-02</v>
          </cell>
          <cell r="L3237">
            <v>958700</v>
          </cell>
          <cell r="M3237">
            <v>619871.45</v>
          </cell>
          <cell r="N3237">
            <v>338828.55</v>
          </cell>
        </row>
        <row r="3238">
          <cell r="C3238" t="str">
            <v>42194105A090089</v>
          </cell>
          <cell r="D3238" t="str">
            <v>液压支架</v>
          </cell>
          <cell r="E3238" t="str">
            <v>2*4319KN</v>
          </cell>
        </row>
        <row r="3238">
          <cell r="G3238" t="str">
            <v>个</v>
          </cell>
          <cell r="H3238">
            <v>1</v>
          </cell>
          <cell r="I3238" t="str">
            <v>双柱掩护液压支架</v>
          </cell>
          <cell r="J3238">
            <v>8</v>
          </cell>
          <cell r="K3238" t="str">
            <v>2002-01-02</v>
          </cell>
          <cell r="L3238">
            <v>958700</v>
          </cell>
          <cell r="M3238">
            <v>619871.45</v>
          </cell>
          <cell r="N3238">
            <v>338828.55</v>
          </cell>
        </row>
        <row r="3239">
          <cell r="C3239" t="str">
            <v>42194105A090092</v>
          </cell>
          <cell r="D3239" t="str">
            <v>液压支架</v>
          </cell>
          <cell r="E3239" t="str">
            <v>2*4319KN</v>
          </cell>
        </row>
        <row r="3239">
          <cell r="G3239" t="str">
            <v>个</v>
          </cell>
          <cell r="H3239">
            <v>1</v>
          </cell>
          <cell r="I3239" t="str">
            <v>双柱掩护液压支架</v>
          </cell>
          <cell r="J3239">
            <v>8</v>
          </cell>
          <cell r="K3239" t="str">
            <v>2002-01-02</v>
          </cell>
          <cell r="L3239">
            <v>958700</v>
          </cell>
          <cell r="M3239">
            <v>619871.45</v>
          </cell>
          <cell r="N3239">
            <v>338828.55</v>
          </cell>
        </row>
        <row r="3240">
          <cell r="C3240" t="str">
            <v>42194105A100001</v>
          </cell>
          <cell r="D3240" t="str">
            <v>端头液压支架</v>
          </cell>
          <cell r="E3240" t="str">
            <v>2*4319KN</v>
          </cell>
        </row>
        <row r="3240">
          <cell r="G3240" t="str">
            <v>个</v>
          </cell>
          <cell r="H3240">
            <v>1</v>
          </cell>
          <cell r="I3240" t="str">
            <v>双柱掩护液压支架</v>
          </cell>
          <cell r="J3240">
            <v>8</v>
          </cell>
          <cell r="K3240" t="str">
            <v>2002-01-02</v>
          </cell>
          <cell r="L3240">
            <v>913400</v>
          </cell>
          <cell r="M3240">
            <v>590581.47</v>
          </cell>
          <cell r="N3240">
            <v>322818.53</v>
          </cell>
        </row>
        <row r="3241">
          <cell r="C3241" t="str">
            <v>42194105A100002</v>
          </cell>
          <cell r="D3241" t="str">
            <v>端头液压支架</v>
          </cell>
          <cell r="E3241" t="str">
            <v>2*4319KN</v>
          </cell>
        </row>
        <row r="3241">
          <cell r="G3241" t="str">
            <v>个</v>
          </cell>
          <cell r="H3241">
            <v>1</v>
          </cell>
          <cell r="I3241" t="str">
            <v>双柱掩护液压支架</v>
          </cell>
          <cell r="J3241">
            <v>8</v>
          </cell>
          <cell r="K3241" t="str">
            <v>2002-01-02</v>
          </cell>
          <cell r="L3241">
            <v>913400</v>
          </cell>
          <cell r="M3241">
            <v>590581.47</v>
          </cell>
          <cell r="N3241">
            <v>322818.53</v>
          </cell>
        </row>
        <row r="3242">
          <cell r="C3242" t="str">
            <v>42194105A100003</v>
          </cell>
          <cell r="D3242" t="str">
            <v>端头液压支架</v>
          </cell>
          <cell r="E3242" t="str">
            <v>2*4319KN</v>
          </cell>
        </row>
        <row r="3242">
          <cell r="G3242" t="str">
            <v>个</v>
          </cell>
          <cell r="H3242">
            <v>1</v>
          </cell>
          <cell r="I3242" t="str">
            <v>双柱掩护液压支架</v>
          </cell>
          <cell r="J3242">
            <v>8</v>
          </cell>
          <cell r="K3242" t="str">
            <v>2002-01-02</v>
          </cell>
          <cell r="L3242">
            <v>913400</v>
          </cell>
          <cell r="M3242">
            <v>590581.47</v>
          </cell>
          <cell r="N3242">
            <v>322818.53</v>
          </cell>
        </row>
        <row r="3243">
          <cell r="C3243" t="str">
            <v>42194105A100004</v>
          </cell>
          <cell r="D3243" t="str">
            <v>端头液压支架</v>
          </cell>
          <cell r="E3243" t="str">
            <v>2*4319KN</v>
          </cell>
        </row>
        <row r="3243">
          <cell r="G3243" t="str">
            <v>个</v>
          </cell>
          <cell r="H3243">
            <v>1</v>
          </cell>
          <cell r="I3243" t="str">
            <v>双柱掩护液压支架</v>
          </cell>
          <cell r="J3243">
            <v>8</v>
          </cell>
          <cell r="K3243" t="str">
            <v>2002-01-02</v>
          </cell>
          <cell r="L3243">
            <v>913400</v>
          </cell>
          <cell r="M3243">
            <v>590581.47</v>
          </cell>
          <cell r="N3243">
            <v>322818.53</v>
          </cell>
        </row>
        <row r="3244">
          <cell r="C3244" t="str">
            <v>42194105A100005</v>
          </cell>
          <cell r="D3244" t="str">
            <v>端头液压支架</v>
          </cell>
          <cell r="E3244" t="str">
            <v>2*4319KN</v>
          </cell>
        </row>
        <row r="3244">
          <cell r="G3244" t="str">
            <v>个</v>
          </cell>
          <cell r="H3244">
            <v>1</v>
          </cell>
          <cell r="I3244" t="str">
            <v>双柱掩护液压支架</v>
          </cell>
          <cell r="J3244">
            <v>8</v>
          </cell>
          <cell r="K3244" t="str">
            <v>2002-01-02</v>
          </cell>
          <cell r="L3244">
            <v>913400</v>
          </cell>
          <cell r="M3244">
            <v>590581.47</v>
          </cell>
          <cell r="N3244">
            <v>322818.53</v>
          </cell>
        </row>
        <row r="3245">
          <cell r="C3245" t="str">
            <v>42194105A100006</v>
          </cell>
          <cell r="D3245" t="str">
            <v>端头液压支架</v>
          </cell>
          <cell r="E3245" t="str">
            <v>2*4319KN</v>
          </cell>
        </row>
        <row r="3245">
          <cell r="G3245" t="str">
            <v>个</v>
          </cell>
          <cell r="H3245">
            <v>1</v>
          </cell>
          <cell r="I3245" t="str">
            <v>双柱掩护液压支架</v>
          </cell>
          <cell r="J3245">
            <v>8</v>
          </cell>
          <cell r="K3245" t="str">
            <v>2002-01-01</v>
          </cell>
          <cell r="L3245">
            <v>913400</v>
          </cell>
          <cell r="M3245">
            <v>590581.47</v>
          </cell>
          <cell r="N3245">
            <v>322818.53</v>
          </cell>
        </row>
        <row r="3246">
          <cell r="C3246" t="str">
            <v>42194105A090039</v>
          </cell>
          <cell r="D3246" t="str">
            <v>液压支架</v>
          </cell>
          <cell r="E3246" t="str">
            <v>2*4319KN</v>
          </cell>
        </row>
        <row r="3246">
          <cell r="G3246" t="str">
            <v>个</v>
          </cell>
          <cell r="H3246">
            <v>1</v>
          </cell>
          <cell r="I3246" t="str">
            <v>双柱掩护液压支架</v>
          </cell>
          <cell r="J3246">
            <v>8</v>
          </cell>
          <cell r="K3246" t="str">
            <v>2002-01-02</v>
          </cell>
          <cell r="L3246">
            <v>958700</v>
          </cell>
          <cell r="M3246">
            <v>619871.45</v>
          </cell>
          <cell r="N3246">
            <v>338828.55</v>
          </cell>
        </row>
        <row r="3247">
          <cell r="C3247" t="str">
            <v>42194105A090040</v>
          </cell>
          <cell r="D3247" t="str">
            <v>液压支架</v>
          </cell>
          <cell r="E3247" t="str">
            <v>2*4319KN</v>
          </cell>
        </row>
        <row r="3247">
          <cell r="G3247" t="str">
            <v>个</v>
          </cell>
          <cell r="H3247">
            <v>1</v>
          </cell>
          <cell r="I3247" t="str">
            <v>双柱掩护液压支架</v>
          </cell>
          <cell r="J3247">
            <v>8</v>
          </cell>
          <cell r="K3247" t="str">
            <v>2002-01-02</v>
          </cell>
          <cell r="L3247">
            <v>958700</v>
          </cell>
          <cell r="M3247">
            <v>619871.45</v>
          </cell>
          <cell r="N3247">
            <v>338828.55</v>
          </cell>
        </row>
        <row r="3248">
          <cell r="C3248" t="str">
            <v>42194105A090076</v>
          </cell>
          <cell r="D3248" t="str">
            <v>液压支架</v>
          </cell>
          <cell r="E3248" t="str">
            <v>2*4319KN</v>
          </cell>
        </row>
        <row r="3248">
          <cell r="G3248" t="str">
            <v>个</v>
          </cell>
          <cell r="H3248">
            <v>1</v>
          </cell>
          <cell r="I3248" t="str">
            <v>双柱掩护液压支架</v>
          </cell>
          <cell r="J3248">
            <v>8</v>
          </cell>
          <cell r="K3248" t="str">
            <v>2002-01-02</v>
          </cell>
          <cell r="L3248">
            <v>958700</v>
          </cell>
          <cell r="M3248">
            <v>619871.45</v>
          </cell>
          <cell r="N3248">
            <v>338828.55</v>
          </cell>
        </row>
        <row r="3249">
          <cell r="C3249" t="str">
            <v>42194105A090090</v>
          </cell>
          <cell r="D3249" t="str">
            <v>液压支架</v>
          </cell>
          <cell r="E3249" t="str">
            <v>2*4319KN</v>
          </cell>
        </row>
        <row r="3249">
          <cell r="G3249" t="str">
            <v>个</v>
          </cell>
          <cell r="H3249">
            <v>1</v>
          </cell>
          <cell r="I3249" t="str">
            <v>双柱掩护液压支架</v>
          </cell>
          <cell r="J3249">
            <v>8</v>
          </cell>
          <cell r="K3249" t="str">
            <v>2002-01-02</v>
          </cell>
          <cell r="L3249">
            <v>958700</v>
          </cell>
          <cell r="M3249">
            <v>619871.45</v>
          </cell>
          <cell r="N3249">
            <v>338828.55</v>
          </cell>
        </row>
        <row r="3250">
          <cell r="C3250" t="str">
            <v>42194105A090001</v>
          </cell>
          <cell r="D3250" t="str">
            <v>液压支架</v>
          </cell>
          <cell r="E3250" t="str">
            <v>2*4319KN</v>
          </cell>
        </row>
        <row r="3250">
          <cell r="G3250" t="str">
            <v>个</v>
          </cell>
          <cell r="H3250">
            <v>1</v>
          </cell>
          <cell r="I3250" t="str">
            <v>双柱掩护液压支架</v>
          </cell>
          <cell r="J3250">
            <v>8</v>
          </cell>
          <cell r="K3250" t="str">
            <v>2002-01-02</v>
          </cell>
          <cell r="L3250">
            <v>958700</v>
          </cell>
          <cell r="M3250">
            <v>619871.45</v>
          </cell>
          <cell r="N3250">
            <v>338828.55</v>
          </cell>
        </row>
        <row r="3251">
          <cell r="C3251" t="str">
            <v>42194105A090043</v>
          </cell>
          <cell r="D3251" t="str">
            <v>液压支架</v>
          </cell>
          <cell r="E3251" t="str">
            <v>2*4319KN</v>
          </cell>
        </row>
        <row r="3251">
          <cell r="G3251" t="str">
            <v>个</v>
          </cell>
          <cell r="H3251">
            <v>1</v>
          </cell>
          <cell r="I3251" t="str">
            <v>双柱掩护液压支架</v>
          </cell>
          <cell r="J3251">
            <v>8</v>
          </cell>
          <cell r="K3251" t="str">
            <v>2002-01-02</v>
          </cell>
          <cell r="L3251">
            <v>958700</v>
          </cell>
          <cell r="M3251">
            <v>619871.45</v>
          </cell>
          <cell r="N3251">
            <v>338828.55</v>
          </cell>
        </row>
        <row r="3252">
          <cell r="C3252" t="str">
            <v>42194105A090044</v>
          </cell>
          <cell r="D3252" t="str">
            <v>液压支架</v>
          </cell>
          <cell r="E3252" t="str">
            <v>2*4319KN</v>
          </cell>
        </row>
        <row r="3252">
          <cell r="G3252" t="str">
            <v>个</v>
          </cell>
          <cell r="H3252">
            <v>1</v>
          </cell>
          <cell r="I3252" t="str">
            <v>双柱掩护液压支架</v>
          </cell>
          <cell r="J3252">
            <v>8</v>
          </cell>
          <cell r="K3252" t="str">
            <v>2002-01-02</v>
          </cell>
          <cell r="L3252">
            <v>958700</v>
          </cell>
          <cell r="M3252">
            <v>619871.45</v>
          </cell>
          <cell r="N3252">
            <v>338828.55</v>
          </cell>
        </row>
        <row r="3253">
          <cell r="C3253" t="str">
            <v>42194105A090045</v>
          </cell>
          <cell r="D3253" t="str">
            <v>液压支架</v>
          </cell>
          <cell r="E3253" t="str">
            <v>2*4319KN</v>
          </cell>
        </row>
        <row r="3253">
          <cell r="G3253" t="str">
            <v>个</v>
          </cell>
          <cell r="H3253">
            <v>1</v>
          </cell>
          <cell r="I3253" t="str">
            <v>双柱掩护液压支架</v>
          </cell>
          <cell r="J3253">
            <v>8</v>
          </cell>
          <cell r="K3253" t="str">
            <v>2002-01-02</v>
          </cell>
          <cell r="L3253">
            <v>958700</v>
          </cell>
          <cell r="M3253">
            <v>619871.45</v>
          </cell>
          <cell r="N3253">
            <v>338828.55</v>
          </cell>
        </row>
        <row r="3254">
          <cell r="C3254" t="str">
            <v>42194105A090002</v>
          </cell>
          <cell r="D3254" t="str">
            <v>液压支架</v>
          </cell>
          <cell r="E3254" t="str">
            <v>2*4319KN</v>
          </cell>
        </row>
        <row r="3254">
          <cell r="G3254" t="str">
            <v>个</v>
          </cell>
          <cell r="H3254">
            <v>1</v>
          </cell>
          <cell r="I3254" t="str">
            <v>双柱掩护液压支架</v>
          </cell>
          <cell r="J3254">
            <v>8</v>
          </cell>
          <cell r="K3254" t="str">
            <v>2002-01-02</v>
          </cell>
          <cell r="L3254">
            <v>958700</v>
          </cell>
          <cell r="M3254">
            <v>619871.45</v>
          </cell>
          <cell r="N3254">
            <v>338828.55</v>
          </cell>
        </row>
        <row r="3255">
          <cell r="C3255" t="str">
            <v>42194105A090046</v>
          </cell>
          <cell r="D3255" t="str">
            <v>液压支架</v>
          </cell>
          <cell r="E3255" t="str">
            <v>2*4319KN</v>
          </cell>
        </row>
        <row r="3255">
          <cell r="G3255" t="str">
            <v>个</v>
          </cell>
          <cell r="H3255">
            <v>1</v>
          </cell>
          <cell r="I3255" t="str">
            <v>双柱掩护液压支架</v>
          </cell>
          <cell r="J3255">
            <v>8</v>
          </cell>
          <cell r="K3255" t="str">
            <v>2002-01-02</v>
          </cell>
          <cell r="L3255">
            <v>958700</v>
          </cell>
          <cell r="M3255">
            <v>619871.45</v>
          </cell>
          <cell r="N3255">
            <v>338828.55</v>
          </cell>
        </row>
        <row r="3256">
          <cell r="C3256" t="str">
            <v>42194105A090003</v>
          </cell>
          <cell r="D3256" t="str">
            <v>液压支架</v>
          </cell>
          <cell r="E3256" t="str">
            <v>2*4319KN</v>
          </cell>
        </row>
        <row r="3256">
          <cell r="G3256" t="str">
            <v>个</v>
          </cell>
          <cell r="H3256">
            <v>1</v>
          </cell>
          <cell r="I3256" t="str">
            <v>双柱掩护液压支架</v>
          </cell>
          <cell r="J3256">
            <v>8</v>
          </cell>
          <cell r="K3256" t="str">
            <v>2002-01-02</v>
          </cell>
          <cell r="L3256">
            <v>958700</v>
          </cell>
          <cell r="M3256">
            <v>619871.45</v>
          </cell>
          <cell r="N3256">
            <v>338828.55</v>
          </cell>
        </row>
        <row r="3257">
          <cell r="C3257" t="str">
            <v>42194105A090047</v>
          </cell>
          <cell r="D3257" t="str">
            <v>液压支架</v>
          </cell>
          <cell r="E3257" t="str">
            <v>2*4319KN</v>
          </cell>
        </row>
        <row r="3257">
          <cell r="G3257" t="str">
            <v>个</v>
          </cell>
          <cell r="H3257">
            <v>1</v>
          </cell>
          <cell r="I3257" t="str">
            <v>双柱掩护液压支架</v>
          </cell>
          <cell r="J3257">
            <v>8</v>
          </cell>
          <cell r="K3257" t="str">
            <v>2002-01-02</v>
          </cell>
          <cell r="L3257">
            <v>958700</v>
          </cell>
          <cell r="M3257">
            <v>619871.45</v>
          </cell>
          <cell r="N3257">
            <v>338828.55</v>
          </cell>
        </row>
        <row r="3258">
          <cell r="C3258" t="str">
            <v>42194105A090048</v>
          </cell>
          <cell r="D3258" t="str">
            <v>液压支架</v>
          </cell>
          <cell r="E3258" t="str">
            <v>2*4319KN</v>
          </cell>
        </row>
        <row r="3258">
          <cell r="G3258" t="str">
            <v>个</v>
          </cell>
          <cell r="H3258">
            <v>1</v>
          </cell>
          <cell r="I3258" t="str">
            <v>双柱掩护液压支架</v>
          </cell>
          <cell r="J3258">
            <v>8</v>
          </cell>
          <cell r="K3258" t="str">
            <v>2002-01-02</v>
          </cell>
          <cell r="L3258">
            <v>958700</v>
          </cell>
          <cell r="M3258">
            <v>619871.45</v>
          </cell>
          <cell r="N3258">
            <v>338828.55</v>
          </cell>
        </row>
        <row r="3259">
          <cell r="C3259" t="str">
            <v>42194105A090050</v>
          </cell>
          <cell r="D3259" t="str">
            <v>液压支架</v>
          </cell>
          <cell r="E3259" t="str">
            <v>2*4319KN</v>
          </cell>
        </row>
        <row r="3259">
          <cell r="G3259" t="str">
            <v>个</v>
          </cell>
          <cell r="H3259">
            <v>1</v>
          </cell>
          <cell r="I3259" t="str">
            <v>双柱掩护液压支架</v>
          </cell>
          <cell r="J3259">
            <v>8</v>
          </cell>
          <cell r="K3259" t="str">
            <v>2002-01-02</v>
          </cell>
          <cell r="L3259">
            <v>958700</v>
          </cell>
          <cell r="M3259">
            <v>619871.45</v>
          </cell>
          <cell r="N3259">
            <v>338828.55</v>
          </cell>
        </row>
        <row r="3260">
          <cell r="C3260" t="str">
            <v>42194105A090004</v>
          </cell>
          <cell r="D3260" t="str">
            <v>液压支架</v>
          </cell>
          <cell r="E3260" t="str">
            <v>2*4319KN</v>
          </cell>
        </row>
        <row r="3260">
          <cell r="G3260" t="str">
            <v>个</v>
          </cell>
          <cell r="H3260">
            <v>1</v>
          </cell>
          <cell r="I3260" t="str">
            <v>双柱掩护液压支架</v>
          </cell>
          <cell r="J3260">
            <v>8</v>
          </cell>
          <cell r="K3260" t="str">
            <v>2002-01-02</v>
          </cell>
          <cell r="L3260">
            <v>958700</v>
          </cell>
          <cell r="M3260">
            <v>619871.45</v>
          </cell>
          <cell r="N3260">
            <v>338828.55</v>
          </cell>
        </row>
        <row r="3261">
          <cell r="C3261" t="str">
            <v>42194105A090051</v>
          </cell>
          <cell r="D3261" t="str">
            <v>液压支架</v>
          </cell>
          <cell r="E3261" t="str">
            <v>2*4319KN</v>
          </cell>
        </row>
        <row r="3261">
          <cell r="G3261" t="str">
            <v>个</v>
          </cell>
          <cell r="H3261">
            <v>1</v>
          </cell>
          <cell r="I3261" t="str">
            <v>双柱掩护液压支架</v>
          </cell>
          <cell r="J3261">
            <v>8</v>
          </cell>
          <cell r="K3261" t="str">
            <v>2002-01-02</v>
          </cell>
          <cell r="L3261">
            <v>958700</v>
          </cell>
          <cell r="M3261">
            <v>619871.45</v>
          </cell>
          <cell r="N3261">
            <v>338828.55</v>
          </cell>
        </row>
        <row r="3262">
          <cell r="C3262" t="str">
            <v>42194105A090052</v>
          </cell>
          <cell r="D3262" t="str">
            <v>液压支架</v>
          </cell>
          <cell r="E3262" t="str">
            <v>2*4319KN</v>
          </cell>
        </row>
        <row r="3262">
          <cell r="G3262" t="str">
            <v>个</v>
          </cell>
          <cell r="H3262">
            <v>1</v>
          </cell>
          <cell r="I3262" t="str">
            <v>双柱掩护液压支架</v>
          </cell>
          <cell r="J3262">
            <v>8</v>
          </cell>
          <cell r="K3262" t="str">
            <v>2002-01-02</v>
          </cell>
          <cell r="L3262">
            <v>958700</v>
          </cell>
          <cell r="M3262">
            <v>619871.45</v>
          </cell>
          <cell r="N3262">
            <v>338828.55</v>
          </cell>
        </row>
        <row r="3263">
          <cell r="C3263" t="str">
            <v>42194105A090053</v>
          </cell>
          <cell r="D3263" t="str">
            <v>液压支架</v>
          </cell>
          <cell r="E3263" t="str">
            <v>2*4319KN</v>
          </cell>
        </row>
        <row r="3263">
          <cell r="G3263" t="str">
            <v>个</v>
          </cell>
          <cell r="H3263">
            <v>1</v>
          </cell>
          <cell r="I3263" t="str">
            <v>双柱掩护液压支架</v>
          </cell>
          <cell r="J3263">
            <v>8</v>
          </cell>
          <cell r="K3263" t="str">
            <v>2002-01-02</v>
          </cell>
          <cell r="L3263">
            <v>958700</v>
          </cell>
          <cell r="M3263">
            <v>619871.45</v>
          </cell>
          <cell r="N3263">
            <v>338828.55</v>
          </cell>
        </row>
        <row r="3264">
          <cell r="C3264" t="str">
            <v>42194105A090054</v>
          </cell>
          <cell r="D3264" t="str">
            <v>液压支架</v>
          </cell>
          <cell r="E3264" t="str">
            <v>2*4319KN</v>
          </cell>
        </row>
        <row r="3264">
          <cell r="G3264" t="str">
            <v>个</v>
          </cell>
          <cell r="H3264">
            <v>1</v>
          </cell>
          <cell r="I3264" t="str">
            <v>双柱掩护液压支架</v>
          </cell>
          <cell r="J3264">
            <v>8</v>
          </cell>
          <cell r="K3264" t="str">
            <v>2002-01-02</v>
          </cell>
          <cell r="L3264">
            <v>958700</v>
          </cell>
          <cell r="M3264">
            <v>619871.45</v>
          </cell>
          <cell r="N3264">
            <v>338828.55</v>
          </cell>
        </row>
        <row r="3265">
          <cell r="C3265" t="str">
            <v>42194105A090055</v>
          </cell>
          <cell r="D3265" t="str">
            <v>液压支架</v>
          </cell>
          <cell r="E3265" t="str">
            <v>2*4319KN</v>
          </cell>
        </row>
        <row r="3265">
          <cell r="G3265" t="str">
            <v>个</v>
          </cell>
          <cell r="H3265">
            <v>1</v>
          </cell>
          <cell r="I3265" t="str">
            <v>双柱掩护液压支架</v>
          </cell>
          <cell r="J3265">
            <v>8</v>
          </cell>
          <cell r="K3265" t="str">
            <v>2002-01-02</v>
          </cell>
          <cell r="L3265">
            <v>958700</v>
          </cell>
          <cell r="M3265">
            <v>619871.45</v>
          </cell>
          <cell r="N3265">
            <v>338828.55</v>
          </cell>
        </row>
        <row r="3266">
          <cell r="C3266" t="str">
            <v>42194105A090056</v>
          </cell>
          <cell r="D3266" t="str">
            <v>液压支架</v>
          </cell>
          <cell r="E3266" t="str">
            <v>2*4319KN</v>
          </cell>
        </row>
        <row r="3266">
          <cell r="G3266" t="str">
            <v>个</v>
          </cell>
          <cell r="H3266">
            <v>1</v>
          </cell>
          <cell r="I3266" t="str">
            <v>双柱掩护液压支架</v>
          </cell>
          <cell r="J3266">
            <v>8</v>
          </cell>
          <cell r="K3266" t="str">
            <v>2002-01-02</v>
          </cell>
          <cell r="L3266">
            <v>958700</v>
          </cell>
          <cell r="M3266">
            <v>619871.45</v>
          </cell>
          <cell r="N3266">
            <v>338828.55</v>
          </cell>
        </row>
        <row r="3267">
          <cell r="C3267" t="str">
            <v>42194105A090057</v>
          </cell>
          <cell r="D3267" t="str">
            <v>液压支架</v>
          </cell>
          <cell r="E3267" t="str">
            <v>2*4319KN</v>
          </cell>
        </row>
        <row r="3267">
          <cell r="G3267" t="str">
            <v>个</v>
          </cell>
          <cell r="H3267">
            <v>1</v>
          </cell>
          <cell r="I3267" t="str">
            <v>双柱掩护液压支架</v>
          </cell>
          <cell r="J3267">
            <v>8</v>
          </cell>
          <cell r="K3267" t="str">
            <v>2002-01-02</v>
          </cell>
          <cell r="L3267">
            <v>958700</v>
          </cell>
          <cell r="M3267">
            <v>619871.45</v>
          </cell>
          <cell r="N3267">
            <v>338828.55</v>
          </cell>
        </row>
        <row r="3268">
          <cell r="C3268" t="str">
            <v>42194105A090005</v>
          </cell>
          <cell r="D3268" t="str">
            <v>液压支架</v>
          </cell>
          <cell r="E3268" t="str">
            <v>2*4319KN</v>
          </cell>
        </row>
        <row r="3268">
          <cell r="G3268" t="str">
            <v>个</v>
          </cell>
          <cell r="H3268">
            <v>1</v>
          </cell>
          <cell r="I3268" t="str">
            <v>双柱掩护液压支架</v>
          </cell>
          <cell r="J3268">
            <v>8</v>
          </cell>
          <cell r="K3268" t="str">
            <v>2002-01-02</v>
          </cell>
          <cell r="L3268">
            <v>958700</v>
          </cell>
          <cell r="M3268">
            <v>619871.45</v>
          </cell>
          <cell r="N3268">
            <v>338828.55</v>
          </cell>
        </row>
        <row r="3269">
          <cell r="C3269" t="str">
            <v>42194105A090058</v>
          </cell>
          <cell r="D3269" t="str">
            <v>液压支架</v>
          </cell>
          <cell r="E3269" t="str">
            <v>2*4319KN</v>
          </cell>
        </row>
        <row r="3269">
          <cell r="G3269" t="str">
            <v>个</v>
          </cell>
          <cell r="H3269">
            <v>1</v>
          </cell>
          <cell r="I3269" t="str">
            <v>双柱掩护液压支架</v>
          </cell>
          <cell r="J3269">
            <v>8</v>
          </cell>
          <cell r="K3269" t="str">
            <v>2002-01-02</v>
          </cell>
          <cell r="L3269">
            <v>958700</v>
          </cell>
          <cell r="M3269">
            <v>619871.45</v>
          </cell>
          <cell r="N3269">
            <v>338828.55</v>
          </cell>
        </row>
        <row r="3270">
          <cell r="C3270" t="str">
            <v>42194105A090006</v>
          </cell>
          <cell r="D3270" t="str">
            <v>液压支架</v>
          </cell>
          <cell r="E3270" t="str">
            <v>2*4319KN</v>
          </cell>
        </row>
        <row r="3270">
          <cell r="G3270" t="str">
            <v>个</v>
          </cell>
          <cell r="H3270">
            <v>1</v>
          </cell>
          <cell r="I3270" t="str">
            <v>双柱掩护液压支架</v>
          </cell>
          <cell r="J3270">
            <v>8</v>
          </cell>
          <cell r="K3270" t="str">
            <v>2002-01-02</v>
          </cell>
          <cell r="L3270">
            <v>958700</v>
          </cell>
          <cell r="M3270">
            <v>619871.45</v>
          </cell>
          <cell r="N3270">
            <v>338828.55</v>
          </cell>
        </row>
        <row r="3271">
          <cell r="C3271" t="str">
            <v>42194105A090060</v>
          </cell>
          <cell r="D3271" t="str">
            <v>液压支架</v>
          </cell>
          <cell r="E3271" t="str">
            <v>2*4319KN</v>
          </cell>
        </row>
        <row r="3271">
          <cell r="G3271" t="str">
            <v>个</v>
          </cell>
          <cell r="H3271">
            <v>1</v>
          </cell>
          <cell r="I3271" t="str">
            <v>双柱掩护液压支架</v>
          </cell>
          <cell r="J3271">
            <v>8</v>
          </cell>
          <cell r="K3271" t="str">
            <v>2002-01-02</v>
          </cell>
          <cell r="L3271">
            <v>958700</v>
          </cell>
          <cell r="M3271">
            <v>619871.45</v>
          </cell>
          <cell r="N3271">
            <v>338828.55</v>
          </cell>
        </row>
        <row r="3272">
          <cell r="C3272" t="str">
            <v>42194105A090007</v>
          </cell>
          <cell r="D3272" t="str">
            <v>液压支架</v>
          </cell>
          <cell r="E3272" t="str">
            <v>2*4319KN</v>
          </cell>
        </row>
        <row r="3272">
          <cell r="G3272" t="str">
            <v>个</v>
          </cell>
          <cell r="H3272">
            <v>1</v>
          </cell>
          <cell r="I3272" t="str">
            <v>双柱掩护液压支架</v>
          </cell>
          <cell r="J3272">
            <v>8</v>
          </cell>
          <cell r="K3272" t="str">
            <v>2002-01-02</v>
          </cell>
          <cell r="L3272">
            <v>958700</v>
          </cell>
          <cell r="M3272">
            <v>619871.45</v>
          </cell>
          <cell r="N3272">
            <v>338828.55</v>
          </cell>
        </row>
        <row r="3273">
          <cell r="C3273" t="str">
            <v>42194105A090008</v>
          </cell>
          <cell r="D3273" t="str">
            <v>液压支架</v>
          </cell>
          <cell r="E3273" t="str">
            <v>2*4319KN</v>
          </cell>
        </row>
        <row r="3273">
          <cell r="G3273" t="str">
            <v>个</v>
          </cell>
          <cell r="H3273">
            <v>1</v>
          </cell>
          <cell r="I3273" t="str">
            <v>双柱掩护液压支架</v>
          </cell>
          <cell r="J3273">
            <v>8</v>
          </cell>
          <cell r="K3273" t="str">
            <v>2002-01-02</v>
          </cell>
          <cell r="L3273">
            <v>958700</v>
          </cell>
          <cell r="M3273">
            <v>619871.45</v>
          </cell>
          <cell r="N3273">
            <v>338828.55</v>
          </cell>
        </row>
        <row r="3274">
          <cell r="C3274" t="str">
            <v>42194105A090009</v>
          </cell>
          <cell r="D3274" t="str">
            <v>液压支架</v>
          </cell>
          <cell r="E3274" t="str">
            <v>2*4319KN</v>
          </cell>
        </row>
        <row r="3274">
          <cell r="G3274" t="str">
            <v>个</v>
          </cell>
          <cell r="H3274">
            <v>1</v>
          </cell>
          <cell r="I3274" t="str">
            <v>双柱掩护液压支架</v>
          </cell>
          <cell r="J3274">
            <v>8</v>
          </cell>
          <cell r="K3274" t="str">
            <v>2002-01-02</v>
          </cell>
          <cell r="L3274">
            <v>958700</v>
          </cell>
          <cell r="M3274">
            <v>619871.45</v>
          </cell>
          <cell r="N3274">
            <v>338828.55</v>
          </cell>
        </row>
        <row r="3275">
          <cell r="C3275" t="str">
            <v>42194105A090010</v>
          </cell>
          <cell r="D3275" t="str">
            <v>液压支架</v>
          </cell>
          <cell r="E3275" t="str">
            <v>2*4319KN</v>
          </cell>
        </row>
        <row r="3275">
          <cell r="G3275" t="str">
            <v>个</v>
          </cell>
          <cell r="H3275">
            <v>1</v>
          </cell>
          <cell r="I3275" t="str">
            <v>双柱掩护液压支架</v>
          </cell>
          <cell r="J3275">
            <v>8</v>
          </cell>
          <cell r="K3275" t="str">
            <v>2002-01-02</v>
          </cell>
          <cell r="L3275">
            <v>958700</v>
          </cell>
          <cell r="M3275">
            <v>619871.45</v>
          </cell>
          <cell r="N3275">
            <v>338828.55</v>
          </cell>
        </row>
        <row r="3276">
          <cell r="C3276" t="str">
            <v>42194105A090011</v>
          </cell>
          <cell r="D3276" t="str">
            <v>液压支架</v>
          </cell>
          <cell r="E3276" t="str">
            <v>2*4319KN</v>
          </cell>
        </row>
        <row r="3276">
          <cell r="G3276" t="str">
            <v>个</v>
          </cell>
          <cell r="H3276">
            <v>1</v>
          </cell>
          <cell r="I3276" t="str">
            <v>双柱掩护液压支架</v>
          </cell>
          <cell r="J3276">
            <v>8</v>
          </cell>
          <cell r="K3276" t="str">
            <v>2002-01-02</v>
          </cell>
          <cell r="L3276">
            <v>958700</v>
          </cell>
          <cell r="M3276">
            <v>619871.45</v>
          </cell>
          <cell r="N3276">
            <v>338828.55</v>
          </cell>
        </row>
        <row r="3277">
          <cell r="C3277" t="str">
            <v>42194105A090012</v>
          </cell>
          <cell r="D3277" t="str">
            <v>液压支架</v>
          </cell>
          <cell r="E3277" t="str">
            <v>2*4319KN</v>
          </cell>
        </row>
        <row r="3277">
          <cell r="G3277" t="str">
            <v>个</v>
          </cell>
          <cell r="H3277">
            <v>1</v>
          </cell>
          <cell r="I3277" t="str">
            <v>双柱掩护液压支架</v>
          </cell>
          <cell r="J3277">
            <v>8</v>
          </cell>
          <cell r="K3277" t="str">
            <v>2002-01-02</v>
          </cell>
          <cell r="L3277">
            <v>958700</v>
          </cell>
          <cell r="M3277">
            <v>619871.45</v>
          </cell>
          <cell r="N3277">
            <v>338828.55</v>
          </cell>
        </row>
        <row r="3278">
          <cell r="C3278" t="str">
            <v>42194105A090013</v>
          </cell>
          <cell r="D3278" t="str">
            <v>液压支架</v>
          </cell>
          <cell r="E3278" t="str">
            <v>2*4319KN</v>
          </cell>
        </row>
        <row r="3278">
          <cell r="G3278" t="str">
            <v>个</v>
          </cell>
          <cell r="H3278">
            <v>1</v>
          </cell>
          <cell r="I3278" t="str">
            <v>双柱掩护液压支架</v>
          </cell>
          <cell r="J3278">
            <v>8</v>
          </cell>
          <cell r="K3278" t="str">
            <v>2002-01-02</v>
          </cell>
          <cell r="L3278">
            <v>958700</v>
          </cell>
          <cell r="M3278">
            <v>619871.45</v>
          </cell>
          <cell r="N3278">
            <v>338828.55</v>
          </cell>
        </row>
        <row r="3279">
          <cell r="C3279" t="str">
            <v>42194105A090014</v>
          </cell>
          <cell r="D3279" t="str">
            <v>液压支架</v>
          </cell>
          <cell r="E3279" t="str">
            <v>2*4319KN</v>
          </cell>
        </row>
        <row r="3279">
          <cell r="G3279" t="str">
            <v>个</v>
          </cell>
          <cell r="H3279">
            <v>1</v>
          </cell>
          <cell r="I3279" t="str">
            <v>双柱掩护液压支架</v>
          </cell>
          <cell r="J3279">
            <v>8</v>
          </cell>
          <cell r="K3279" t="str">
            <v>2002-01-02</v>
          </cell>
          <cell r="L3279">
            <v>958700</v>
          </cell>
          <cell r="M3279">
            <v>619871.45</v>
          </cell>
          <cell r="N3279">
            <v>338828.55</v>
          </cell>
        </row>
        <row r="3280">
          <cell r="C3280" t="str">
            <v>42194105A090015</v>
          </cell>
          <cell r="D3280" t="str">
            <v>液压支架</v>
          </cell>
          <cell r="E3280" t="str">
            <v>2*4319KN</v>
          </cell>
        </row>
        <row r="3280">
          <cell r="G3280" t="str">
            <v>个</v>
          </cell>
          <cell r="H3280">
            <v>1</v>
          </cell>
          <cell r="I3280" t="str">
            <v>双柱掩护液压支架</v>
          </cell>
          <cell r="J3280">
            <v>8</v>
          </cell>
          <cell r="K3280" t="str">
            <v>2002-01-02</v>
          </cell>
          <cell r="L3280">
            <v>958700</v>
          </cell>
          <cell r="M3280">
            <v>619871.45</v>
          </cell>
          <cell r="N3280">
            <v>338828.55</v>
          </cell>
        </row>
        <row r="3281">
          <cell r="C3281" t="str">
            <v>42194105A090016</v>
          </cell>
          <cell r="D3281" t="str">
            <v>液压支架</v>
          </cell>
          <cell r="E3281" t="str">
            <v>2*4319KN</v>
          </cell>
        </row>
        <row r="3281">
          <cell r="G3281" t="str">
            <v>个</v>
          </cell>
          <cell r="H3281">
            <v>1</v>
          </cell>
          <cell r="I3281" t="str">
            <v>双柱掩护液压支架</v>
          </cell>
          <cell r="J3281">
            <v>8</v>
          </cell>
          <cell r="K3281" t="str">
            <v>2002-01-02</v>
          </cell>
          <cell r="L3281">
            <v>958700</v>
          </cell>
          <cell r="M3281">
            <v>619871.45</v>
          </cell>
          <cell r="N3281">
            <v>338828.55</v>
          </cell>
        </row>
        <row r="3282">
          <cell r="C3282" t="str">
            <v>42194105A090049</v>
          </cell>
          <cell r="D3282" t="str">
            <v>液压支架</v>
          </cell>
          <cell r="E3282" t="str">
            <v>2*4319KN</v>
          </cell>
        </row>
        <row r="3282">
          <cell r="G3282" t="str">
            <v>个</v>
          </cell>
          <cell r="H3282">
            <v>1</v>
          </cell>
          <cell r="I3282" t="str">
            <v>双柱掩护液压支架</v>
          </cell>
          <cell r="J3282">
            <v>8</v>
          </cell>
          <cell r="K3282" t="str">
            <v>2002-01-03</v>
          </cell>
          <cell r="L3282">
            <v>958700</v>
          </cell>
          <cell r="M3282">
            <v>619871.45</v>
          </cell>
          <cell r="N3282">
            <v>338828.55</v>
          </cell>
        </row>
        <row r="3283">
          <cell r="C3283" t="str">
            <v>42194105A090139</v>
          </cell>
          <cell r="D3283" t="str">
            <v>液压支架</v>
          </cell>
          <cell r="E3283" t="str">
            <v>2*4319KN</v>
          </cell>
        </row>
        <row r="3283">
          <cell r="G3283" t="str">
            <v>个</v>
          </cell>
          <cell r="H3283">
            <v>1</v>
          </cell>
          <cell r="I3283" t="str">
            <v>双柱掩护液压支架</v>
          </cell>
          <cell r="J3283">
            <v>8</v>
          </cell>
          <cell r="K3283" t="str">
            <v>2002-01-03</v>
          </cell>
          <cell r="L3283">
            <v>958700</v>
          </cell>
          <cell r="M3283">
            <v>619871.45</v>
          </cell>
          <cell r="N3283">
            <v>338828.55</v>
          </cell>
        </row>
        <row r="3284">
          <cell r="C3284" t="str">
            <v>44411050B070028</v>
          </cell>
          <cell r="D3284" t="str">
            <v>调度绞车</v>
          </cell>
          <cell r="E3284" t="str">
            <v>JD-11.4</v>
          </cell>
        </row>
        <row r="3284">
          <cell r="G3284" t="str">
            <v>个</v>
          </cell>
          <cell r="H3284">
            <v>1</v>
          </cell>
          <cell r="I3284" t="str">
            <v>调节绞车</v>
          </cell>
          <cell r="J3284">
            <v>15</v>
          </cell>
          <cell r="K3284" t="str">
            <v>1999-01-01</v>
          </cell>
          <cell r="L3284">
            <v>5000</v>
          </cell>
          <cell r="M3284">
            <v>3548.68</v>
          </cell>
          <cell r="N3284">
            <v>1451.32</v>
          </cell>
        </row>
        <row r="3285">
          <cell r="C3285" t="str">
            <v>44411050B020002</v>
          </cell>
          <cell r="D3285" t="str">
            <v>绞车</v>
          </cell>
          <cell r="E3285" t="str">
            <v>JD-25</v>
          </cell>
        </row>
        <row r="3285">
          <cell r="G3285" t="str">
            <v>个</v>
          </cell>
          <cell r="H3285">
            <v>1</v>
          </cell>
          <cell r="I3285" t="str">
            <v>调节绞车</v>
          </cell>
          <cell r="J3285">
            <v>15</v>
          </cell>
          <cell r="K3285" t="str">
            <v>1999-01-01</v>
          </cell>
          <cell r="L3285">
            <v>18200</v>
          </cell>
          <cell r="M3285">
            <v>12917.44</v>
          </cell>
          <cell r="N3285">
            <v>5282.56</v>
          </cell>
        </row>
        <row r="3286">
          <cell r="C3286" t="str">
            <v>44411050B040001</v>
          </cell>
          <cell r="D3286" t="str">
            <v>JDS调度绞车</v>
          </cell>
          <cell r="E3286" t="str">
            <v>1300-650</v>
          </cell>
        </row>
        <row r="3286">
          <cell r="G3286" t="str">
            <v>个</v>
          </cell>
          <cell r="H3286">
            <v>1</v>
          </cell>
          <cell r="I3286" t="str">
            <v>调节绞车</v>
          </cell>
          <cell r="J3286">
            <v>15</v>
          </cell>
          <cell r="K3286" t="str">
            <v>1999-01-01</v>
          </cell>
          <cell r="L3286">
            <v>1840000</v>
          </cell>
          <cell r="M3286">
            <v>1305943.94</v>
          </cell>
          <cell r="N3286">
            <v>534056.06</v>
          </cell>
        </row>
        <row r="3287">
          <cell r="C3287" t="str">
            <v>44411050B170002</v>
          </cell>
          <cell r="D3287" t="str">
            <v>调度绞车</v>
          </cell>
          <cell r="E3287" t="str">
            <v>JD-25</v>
          </cell>
        </row>
        <row r="3287">
          <cell r="G3287" t="str">
            <v>个</v>
          </cell>
          <cell r="H3287">
            <v>1</v>
          </cell>
          <cell r="I3287" t="str">
            <v>调节绞车</v>
          </cell>
          <cell r="J3287">
            <v>15</v>
          </cell>
          <cell r="K3287" t="str">
            <v>1996-06-01</v>
          </cell>
          <cell r="L3287">
            <v>18200</v>
          </cell>
          <cell r="M3287">
            <v>16125.26</v>
          </cell>
          <cell r="N3287">
            <v>2074.74</v>
          </cell>
        </row>
        <row r="3288">
          <cell r="C3288" t="str">
            <v>44411354B060010</v>
          </cell>
          <cell r="D3288" t="str">
            <v>回柱绞车</v>
          </cell>
          <cell r="E3288" t="str">
            <v>JH-25</v>
          </cell>
        </row>
        <row r="3288">
          <cell r="G3288" t="str">
            <v>个</v>
          </cell>
          <cell r="H3288">
            <v>1</v>
          </cell>
          <cell r="I3288" t="str">
            <v>调节绞车</v>
          </cell>
          <cell r="J3288">
            <v>15</v>
          </cell>
          <cell r="K3288" t="str">
            <v>1996-05-01</v>
          </cell>
          <cell r="L3288">
            <v>22000</v>
          </cell>
          <cell r="M3288">
            <v>19609.76</v>
          </cell>
          <cell r="N3288">
            <v>2390.24</v>
          </cell>
        </row>
        <row r="3289">
          <cell r="C3289" t="str">
            <v>44411050B140008</v>
          </cell>
          <cell r="D3289" t="str">
            <v>调度绞车</v>
          </cell>
          <cell r="E3289" t="str">
            <v>JD-11.4</v>
          </cell>
        </row>
        <row r="3289">
          <cell r="G3289" t="str">
            <v>个</v>
          </cell>
          <cell r="H3289">
            <v>1</v>
          </cell>
          <cell r="I3289" t="str">
            <v>调节绞车</v>
          </cell>
          <cell r="J3289">
            <v>15</v>
          </cell>
          <cell r="K3289" t="str">
            <v>1997-01-01</v>
          </cell>
          <cell r="L3289">
            <v>5000</v>
          </cell>
          <cell r="M3289">
            <v>4251.66</v>
          </cell>
          <cell r="N3289">
            <v>748.34</v>
          </cell>
        </row>
        <row r="3290">
          <cell r="C3290" t="str">
            <v>44411050B070051</v>
          </cell>
          <cell r="D3290" t="str">
            <v>调度绞车</v>
          </cell>
          <cell r="E3290" t="str">
            <v>JD-11.4</v>
          </cell>
        </row>
        <row r="3290">
          <cell r="G3290" t="str">
            <v>个</v>
          </cell>
          <cell r="H3290">
            <v>1</v>
          </cell>
          <cell r="I3290" t="str">
            <v>调节绞车</v>
          </cell>
          <cell r="J3290">
            <v>15</v>
          </cell>
          <cell r="K3290" t="str">
            <v>1996-10-01</v>
          </cell>
          <cell r="L3290">
            <v>10000</v>
          </cell>
          <cell r="M3290">
            <v>8678.62</v>
          </cell>
          <cell r="N3290">
            <v>1321.38</v>
          </cell>
        </row>
        <row r="3291">
          <cell r="C3291" t="str">
            <v>44411050B080001</v>
          </cell>
          <cell r="D3291" t="str">
            <v>调度绞车</v>
          </cell>
          <cell r="E3291" t="str">
            <v>JD-1型</v>
          </cell>
        </row>
        <row r="3291">
          <cell r="G3291" t="str">
            <v>个</v>
          </cell>
          <cell r="H3291">
            <v>1</v>
          </cell>
          <cell r="I3291" t="str">
            <v>调节绞车</v>
          </cell>
          <cell r="J3291">
            <v>22</v>
          </cell>
          <cell r="K3291" t="str">
            <v>2002-01-02</v>
          </cell>
          <cell r="L3291">
            <v>14300</v>
          </cell>
          <cell r="M3291">
            <v>5327.26</v>
          </cell>
          <cell r="N3291">
            <v>8972.74</v>
          </cell>
        </row>
        <row r="3292">
          <cell r="C3292" t="str">
            <v>44411050B060004</v>
          </cell>
          <cell r="D3292" t="str">
            <v>调度绞车</v>
          </cell>
          <cell r="E3292" t="str">
            <v>JD-1</v>
          </cell>
        </row>
        <row r="3292">
          <cell r="G3292" t="str">
            <v>个</v>
          </cell>
          <cell r="H3292">
            <v>1</v>
          </cell>
          <cell r="I3292" t="str">
            <v>调节绞车</v>
          </cell>
          <cell r="J3292">
            <v>22</v>
          </cell>
          <cell r="K3292" t="str">
            <v>2002-01-02</v>
          </cell>
          <cell r="L3292">
            <v>14300</v>
          </cell>
          <cell r="M3292">
            <v>5327.26</v>
          </cell>
          <cell r="N3292">
            <v>8972.74</v>
          </cell>
        </row>
        <row r="3293">
          <cell r="C3293" t="str">
            <v>44411050B090005</v>
          </cell>
          <cell r="D3293" t="str">
            <v>调度绞车</v>
          </cell>
          <cell r="E3293" t="str">
            <v>JD-25</v>
          </cell>
        </row>
        <row r="3293">
          <cell r="G3293" t="str">
            <v>个</v>
          </cell>
          <cell r="H3293">
            <v>1</v>
          </cell>
          <cell r="I3293" t="str">
            <v>调节绞车</v>
          </cell>
          <cell r="J3293">
            <v>15</v>
          </cell>
          <cell r="K3293" t="str">
            <v>1996-06-01</v>
          </cell>
          <cell r="L3293">
            <v>5000</v>
          </cell>
          <cell r="M3293">
            <v>4430.06</v>
          </cell>
          <cell r="N3293">
            <v>569.94</v>
          </cell>
        </row>
        <row r="3294">
          <cell r="C3294" t="str">
            <v>44411050B090007</v>
          </cell>
          <cell r="D3294" t="str">
            <v>调速绞车</v>
          </cell>
          <cell r="E3294" t="str">
            <v>JD-25</v>
          </cell>
        </row>
        <row r="3294">
          <cell r="G3294" t="str">
            <v>个</v>
          </cell>
          <cell r="H3294">
            <v>1</v>
          </cell>
          <cell r="I3294" t="str">
            <v>调节绞车</v>
          </cell>
          <cell r="J3294">
            <v>15</v>
          </cell>
          <cell r="K3294" t="str">
            <v>2002-01-03</v>
          </cell>
          <cell r="L3294">
            <v>18200</v>
          </cell>
          <cell r="M3294">
            <v>8460.04</v>
          </cell>
          <cell r="N3294">
            <v>9739.96</v>
          </cell>
        </row>
        <row r="3295">
          <cell r="C3295" t="str">
            <v>44441199B030001</v>
          </cell>
          <cell r="D3295" t="str">
            <v>脱水分级筛</v>
          </cell>
          <cell r="E3295" t="str">
            <v>zzK2445</v>
          </cell>
        </row>
        <row r="3295">
          <cell r="G3295" t="str">
            <v>个</v>
          </cell>
          <cell r="H3295">
            <v>1</v>
          </cell>
          <cell r="I3295" t="str">
            <v>振动筛</v>
          </cell>
          <cell r="J3295">
            <v>15</v>
          </cell>
          <cell r="K3295" t="str">
            <v>2000-01-01</v>
          </cell>
          <cell r="L3295">
            <v>250000</v>
          </cell>
          <cell r="M3295">
            <v>147462.54</v>
          </cell>
          <cell r="N3295">
            <v>102537.46</v>
          </cell>
        </row>
        <row r="3296">
          <cell r="C3296" t="str">
            <v>44441349B040005</v>
          </cell>
          <cell r="D3296" t="str">
            <v>离心机脱水机</v>
          </cell>
          <cell r="E3296" t="str">
            <v>TZ-14</v>
          </cell>
        </row>
        <row r="3296">
          <cell r="G3296" t="str">
            <v>个</v>
          </cell>
          <cell r="H3296">
            <v>1</v>
          </cell>
          <cell r="I3296" t="str">
            <v>离心选矿机</v>
          </cell>
          <cell r="J3296">
            <v>15</v>
          </cell>
          <cell r="K3296" t="str">
            <v>2002-01-02</v>
          </cell>
          <cell r="L3296">
            <v>29500</v>
          </cell>
          <cell r="M3296">
            <v>13132.28</v>
          </cell>
          <cell r="N3296">
            <v>16367.72</v>
          </cell>
        </row>
        <row r="3297">
          <cell r="C3297" t="str">
            <v>44441349B040006</v>
          </cell>
          <cell r="D3297" t="str">
            <v>离心机脱水机</v>
          </cell>
          <cell r="E3297" t="str">
            <v>TZ-14</v>
          </cell>
        </row>
        <row r="3297">
          <cell r="G3297" t="str">
            <v>个</v>
          </cell>
          <cell r="H3297">
            <v>1</v>
          </cell>
          <cell r="I3297" t="str">
            <v>离心选矿机</v>
          </cell>
          <cell r="J3297">
            <v>15</v>
          </cell>
          <cell r="K3297" t="str">
            <v>2002-01-02</v>
          </cell>
          <cell r="L3297">
            <v>29500</v>
          </cell>
          <cell r="M3297">
            <v>13132.28</v>
          </cell>
          <cell r="N3297">
            <v>16367.72</v>
          </cell>
        </row>
        <row r="3298">
          <cell r="C3298" t="str">
            <v>44441349B040007</v>
          </cell>
          <cell r="D3298" t="str">
            <v>离心机脱水机</v>
          </cell>
          <cell r="E3298" t="str">
            <v>TZ-14</v>
          </cell>
        </row>
        <row r="3298">
          <cell r="G3298" t="str">
            <v>个</v>
          </cell>
          <cell r="H3298">
            <v>1</v>
          </cell>
          <cell r="I3298" t="str">
            <v>离心选矿机</v>
          </cell>
          <cell r="J3298">
            <v>15</v>
          </cell>
          <cell r="K3298" t="str">
            <v>2002-01-02</v>
          </cell>
          <cell r="L3298">
            <v>29500</v>
          </cell>
          <cell r="M3298">
            <v>13132.28</v>
          </cell>
          <cell r="N3298">
            <v>16367.72</v>
          </cell>
        </row>
        <row r="3299">
          <cell r="C3299" t="str">
            <v>44441253B190001</v>
          </cell>
          <cell r="D3299" t="str">
            <v>永磁除铁器</v>
          </cell>
          <cell r="E3299" t="str">
            <v>YC12-130145</v>
          </cell>
        </row>
        <row r="3299">
          <cell r="G3299" t="str">
            <v>个</v>
          </cell>
          <cell r="H3299">
            <v>1</v>
          </cell>
          <cell r="I3299" t="str">
            <v>磁选机</v>
          </cell>
          <cell r="J3299">
            <v>15</v>
          </cell>
          <cell r="K3299" t="str">
            <v>2002-01-01</v>
          </cell>
          <cell r="L3299">
            <v>97400</v>
          </cell>
          <cell r="M3299">
            <v>45275.42</v>
          </cell>
          <cell r="N3299">
            <v>52124.58</v>
          </cell>
        </row>
        <row r="3300">
          <cell r="C3300" t="str">
            <v>44441253B110001</v>
          </cell>
          <cell r="D3300" t="str">
            <v>除铁器</v>
          </cell>
          <cell r="E3300" t="str">
            <v>RDB-18</v>
          </cell>
        </row>
        <row r="3300">
          <cell r="G3300" t="str">
            <v>个</v>
          </cell>
          <cell r="H3300">
            <v>1</v>
          </cell>
          <cell r="I3300" t="str">
            <v>磁选机</v>
          </cell>
          <cell r="J3300">
            <v>15</v>
          </cell>
          <cell r="K3300" t="str">
            <v>2002-01-02</v>
          </cell>
          <cell r="L3300">
            <v>12000</v>
          </cell>
          <cell r="M3300">
            <v>5577.94</v>
          </cell>
          <cell r="N3300">
            <v>6422.06</v>
          </cell>
        </row>
        <row r="3301">
          <cell r="C3301" t="str">
            <v>43931350B010001</v>
          </cell>
          <cell r="D3301" t="str">
            <v>无轴螺旋轨道机</v>
          </cell>
          <cell r="E3301" t="str">
            <v>WLS-320</v>
          </cell>
        </row>
        <row r="3301">
          <cell r="G3301" t="str">
            <v>个</v>
          </cell>
          <cell r="H3301">
            <v>1</v>
          </cell>
          <cell r="I3301" t="str">
            <v>磁选机</v>
          </cell>
          <cell r="J3301">
            <v>15</v>
          </cell>
          <cell r="K3301" t="str">
            <v>2002-12-20</v>
          </cell>
          <cell r="L3301">
            <v>130000</v>
          </cell>
          <cell r="M3301">
            <v>48471.3</v>
          </cell>
          <cell r="N3301">
            <v>81528.7</v>
          </cell>
        </row>
        <row r="3302">
          <cell r="C3302" t="str">
            <v>44441152B010002</v>
          </cell>
          <cell r="D3302" t="str">
            <v>原煤分级筛</v>
          </cell>
        </row>
        <row r="3302">
          <cell r="G3302" t="str">
            <v>个</v>
          </cell>
          <cell r="H3302">
            <v>1</v>
          </cell>
          <cell r="I3302" t="str">
            <v>磁选机</v>
          </cell>
          <cell r="J3302">
            <v>15</v>
          </cell>
          <cell r="K3302" t="str">
            <v>2001-01-01</v>
          </cell>
          <cell r="L3302">
            <v>382000</v>
          </cell>
          <cell r="M3302">
            <v>197928.82</v>
          </cell>
          <cell r="N3302">
            <v>184071.18</v>
          </cell>
        </row>
        <row r="3303">
          <cell r="C3303" t="str">
            <v>44441152B010003</v>
          </cell>
          <cell r="D3303" t="str">
            <v>原煤分级筛</v>
          </cell>
        </row>
        <row r="3303">
          <cell r="G3303" t="str">
            <v>个</v>
          </cell>
          <cell r="H3303">
            <v>1</v>
          </cell>
          <cell r="I3303" t="str">
            <v>磁选机</v>
          </cell>
          <cell r="J3303">
            <v>15</v>
          </cell>
          <cell r="K3303" t="str">
            <v>2001-01-01</v>
          </cell>
          <cell r="L3303">
            <v>382000</v>
          </cell>
          <cell r="M3303">
            <v>197928.82</v>
          </cell>
          <cell r="N3303">
            <v>184071.18</v>
          </cell>
        </row>
        <row r="3304">
          <cell r="C3304" t="str">
            <v>44441253B040001</v>
          </cell>
          <cell r="D3304" t="str">
            <v>电磁除铁器</v>
          </cell>
        </row>
        <row r="3304">
          <cell r="G3304" t="str">
            <v>个</v>
          </cell>
          <cell r="H3304">
            <v>1</v>
          </cell>
          <cell r="I3304" t="str">
            <v>磁选机</v>
          </cell>
          <cell r="J3304">
            <v>15</v>
          </cell>
          <cell r="K3304" t="str">
            <v>2001-01-01</v>
          </cell>
          <cell r="L3304">
            <v>6800</v>
          </cell>
          <cell r="M3304">
            <v>6596</v>
          </cell>
          <cell r="N3304">
            <v>204</v>
          </cell>
        </row>
        <row r="3305">
          <cell r="C3305" t="str">
            <v>44441253B040002</v>
          </cell>
          <cell r="D3305" t="str">
            <v>电磁除铁器</v>
          </cell>
        </row>
        <row r="3305">
          <cell r="G3305" t="str">
            <v>个</v>
          </cell>
          <cell r="H3305">
            <v>1</v>
          </cell>
          <cell r="I3305" t="str">
            <v>磁选机</v>
          </cell>
          <cell r="J3305">
            <v>15</v>
          </cell>
          <cell r="K3305" t="str">
            <v>2001-01-01</v>
          </cell>
          <cell r="L3305">
            <v>226000</v>
          </cell>
          <cell r="M3305">
            <v>124190.98</v>
          </cell>
          <cell r="N3305">
            <v>101809.02</v>
          </cell>
        </row>
        <row r="3306">
          <cell r="C3306" t="str">
            <v>44412180B060002</v>
          </cell>
          <cell r="D3306" t="str">
            <v>散热器</v>
          </cell>
          <cell r="E3306" t="str">
            <v>SRZ20*10D</v>
          </cell>
        </row>
        <row r="3306">
          <cell r="G3306" t="str">
            <v>个</v>
          </cell>
          <cell r="H3306">
            <v>1</v>
          </cell>
          <cell r="I3306" t="str">
            <v>冷热交换设备</v>
          </cell>
          <cell r="J3306">
            <v>12</v>
          </cell>
          <cell r="K3306" t="str">
            <v>2002-01-02</v>
          </cell>
          <cell r="L3306">
            <v>4000</v>
          </cell>
          <cell r="M3306">
            <v>1976.87</v>
          </cell>
          <cell r="N3306">
            <v>2023.13</v>
          </cell>
        </row>
        <row r="3307">
          <cell r="C3307" t="str">
            <v>44412180B060004</v>
          </cell>
          <cell r="D3307" t="str">
            <v>散热器</v>
          </cell>
          <cell r="E3307" t="str">
            <v>SRZ20*10D</v>
          </cell>
        </row>
        <row r="3307">
          <cell r="G3307" t="str">
            <v>个</v>
          </cell>
          <cell r="H3307">
            <v>1</v>
          </cell>
          <cell r="I3307" t="str">
            <v>冷热交换设备</v>
          </cell>
          <cell r="J3307">
            <v>12</v>
          </cell>
          <cell r="K3307" t="str">
            <v>2002-01-02</v>
          </cell>
          <cell r="L3307">
            <v>4000</v>
          </cell>
          <cell r="M3307">
            <v>1976.87</v>
          </cell>
          <cell r="N3307">
            <v>2023.13</v>
          </cell>
        </row>
        <row r="3308">
          <cell r="C3308" t="str">
            <v>44412180B060006</v>
          </cell>
          <cell r="D3308" t="str">
            <v>散热器</v>
          </cell>
          <cell r="E3308" t="str">
            <v>SRZ20*10D</v>
          </cell>
        </row>
        <row r="3308">
          <cell r="G3308" t="str">
            <v>个</v>
          </cell>
          <cell r="H3308">
            <v>1</v>
          </cell>
          <cell r="I3308" t="str">
            <v>冷热交换设备</v>
          </cell>
          <cell r="J3308">
            <v>12</v>
          </cell>
          <cell r="K3308" t="str">
            <v>2002-01-02</v>
          </cell>
          <cell r="L3308">
            <v>4000</v>
          </cell>
          <cell r="M3308">
            <v>1976.87</v>
          </cell>
          <cell r="N3308">
            <v>2023.13</v>
          </cell>
        </row>
        <row r="3309">
          <cell r="C3309" t="str">
            <v>44412180B060008</v>
          </cell>
          <cell r="D3309" t="str">
            <v>散热器</v>
          </cell>
          <cell r="E3309" t="str">
            <v>SRZ20*10D</v>
          </cell>
        </row>
        <row r="3309">
          <cell r="G3309" t="str">
            <v>个</v>
          </cell>
          <cell r="H3309">
            <v>1</v>
          </cell>
          <cell r="I3309" t="str">
            <v>冷热交换设备</v>
          </cell>
          <cell r="J3309">
            <v>12</v>
          </cell>
          <cell r="K3309" t="str">
            <v>2002-01-02</v>
          </cell>
          <cell r="L3309">
            <v>4000</v>
          </cell>
          <cell r="M3309">
            <v>1976.87</v>
          </cell>
          <cell r="N3309">
            <v>2023.13</v>
          </cell>
        </row>
        <row r="3310">
          <cell r="C3310" t="str">
            <v>44412180B060001</v>
          </cell>
          <cell r="D3310" t="str">
            <v>散热器</v>
          </cell>
          <cell r="E3310" t="str">
            <v>SRZ20*10D</v>
          </cell>
        </row>
        <row r="3310">
          <cell r="G3310" t="str">
            <v>个</v>
          </cell>
          <cell r="H3310">
            <v>1</v>
          </cell>
          <cell r="I3310" t="str">
            <v>冷热交换设备</v>
          </cell>
          <cell r="J3310">
            <v>12</v>
          </cell>
          <cell r="K3310" t="str">
            <v>2002-01-02</v>
          </cell>
          <cell r="L3310">
            <v>4000</v>
          </cell>
          <cell r="M3310">
            <v>1976.87</v>
          </cell>
          <cell r="N3310">
            <v>2023.13</v>
          </cell>
        </row>
        <row r="3311">
          <cell r="C3311" t="str">
            <v>44412180B060005</v>
          </cell>
          <cell r="D3311" t="str">
            <v>散热器</v>
          </cell>
          <cell r="E3311" t="str">
            <v>SRZ20*10D</v>
          </cell>
        </row>
        <row r="3311">
          <cell r="G3311" t="str">
            <v>个</v>
          </cell>
          <cell r="H3311">
            <v>1</v>
          </cell>
          <cell r="I3311" t="str">
            <v>冷热交换设备</v>
          </cell>
          <cell r="J3311">
            <v>12</v>
          </cell>
          <cell r="K3311" t="str">
            <v>2002-01-02</v>
          </cell>
          <cell r="L3311">
            <v>4000</v>
          </cell>
          <cell r="M3311">
            <v>1976.87</v>
          </cell>
          <cell r="N3311">
            <v>2023.13</v>
          </cell>
        </row>
        <row r="3312">
          <cell r="C3312" t="str">
            <v>44412180B060007</v>
          </cell>
          <cell r="D3312" t="str">
            <v>散热器</v>
          </cell>
          <cell r="E3312" t="str">
            <v>SRZ20*10D</v>
          </cell>
        </row>
        <row r="3312">
          <cell r="G3312" t="str">
            <v>个</v>
          </cell>
          <cell r="H3312">
            <v>1</v>
          </cell>
          <cell r="I3312" t="str">
            <v>冷热交换设备</v>
          </cell>
          <cell r="J3312">
            <v>12</v>
          </cell>
          <cell r="K3312" t="str">
            <v>2002-01-02</v>
          </cell>
          <cell r="L3312">
            <v>4000</v>
          </cell>
          <cell r="M3312">
            <v>1976.87</v>
          </cell>
          <cell r="N3312">
            <v>2023.13</v>
          </cell>
        </row>
        <row r="3313">
          <cell r="C3313" t="str">
            <v>44412180B050001</v>
          </cell>
          <cell r="D3313" t="str">
            <v>散热器</v>
          </cell>
          <cell r="E3313" t="str">
            <v>SRZ15*10D</v>
          </cell>
        </row>
        <row r="3313">
          <cell r="G3313" t="str">
            <v>个</v>
          </cell>
          <cell r="H3313">
            <v>1</v>
          </cell>
          <cell r="I3313" t="str">
            <v>冷热交换设备</v>
          </cell>
          <cell r="J3313">
            <v>12</v>
          </cell>
          <cell r="K3313" t="str">
            <v>2002-01-02</v>
          </cell>
          <cell r="L3313">
            <v>4000</v>
          </cell>
          <cell r="M3313">
            <v>1976.87</v>
          </cell>
          <cell r="N3313">
            <v>2023.13</v>
          </cell>
        </row>
        <row r="3314">
          <cell r="C3314" t="str">
            <v>44412180B050003</v>
          </cell>
          <cell r="D3314" t="str">
            <v>散热器</v>
          </cell>
          <cell r="E3314" t="str">
            <v>SRZ15*10D</v>
          </cell>
        </row>
        <row r="3314">
          <cell r="G3314" t="str">
            <v>个</v>
          </cell>
          <cell r="H3314">
            <v>1</v>
          </cell>
          <cell r="I3314" t="str">
            <v>冷热交换设备</v>
          </cell>
          <cell r="J3314">
            <v>12</v>
          </cell>
          <cell r="K3314" t="str">
            <v>2002-01-02</v>
          </cell>
          <cell r="L3314">
            <v>4000</v>
          </cell>
          <cell r="M3314">
            <v>1976.87</v>
          </cell>
          <cell r="N3314">
            <v>2023.13</v>
          </cell>
        </row>
        <row r="3315">
          <cell r="C3315" t="str">
            <v>44412180B050005</v>
          </cell>
          <cell r="D3315" t="str">
            <v>散热器</v>
          </cell>
          <cell r="E3315" t="str">
            <v>SRZ15*10D</v>
          </cell>
        </row>
        <row r="3315">
          <cell r="G3315" t="str">
            <v>个</v>
          </cell>
          <cell r="H3315">
            <v>1</v>
          </cell>
          <cell r="I3315" t="str">
            <v>冷热交换设备</v>
          </cell>
          <cell r="J3315">
            <v>12</v>
          </cell>
          <cell r="K3315" t="str">
            <v>2002-01-02</v>
          </cell>
          <cell r="L3315">
            <v>4000</v>
          </cell>
          <cell r="M3315">
            <v>1976.87</v>
          </cell>
          <cell r="N3315">
            <v>2023.13</v>
          </cell>
        </row>
        <row r="3316">
          <cell r="C3316" t="str">
            <v>44412180B050007</v>
          </cell>
          <cell r="D3316" t="str">
            <v>散热器</v>
          </cell>
          <cell r="E3316" t="str">
            <v>SRZ15*10D</v>
          </cell>
        </row>
        <row r="3316">
          <cell r="G3316" t="str">
            <v>个</v>
          </cell>
          <cell r="H3316">
            <v>1</v>
          </cell>
          <cell r="I3316" t="str">
            <v>冷热交换设备</v>
          </cell>
          <cell r="J3316">
            <v>12</v>
          </cell>
          <cell r="K3316" t="str">
            <v>2002-01-02</v>
          </cell>
          <cell r="L3316">
            <v>4000</v>
          </cell>
          <cell r="M3316">
            <v>1976.87</v>
          </cell>
          <cell r="N3316">
            <v>2023.13</v>
          </cell>
        </row>
        <row r="3317">
          <cell r="C3317" t="str">
            <v>44412180B050004</v>
          </cell>
          <cell r="D3317" t="str">
            <v>散热器</v>
          </cell>
          <cell r="E3317" t="str">
            <v>SRZ15*10D</v>
          </cell>
        </row>
        <row r="3317">
          <cell r="G3317" t="str">
            <v>个</v>
          </cell>
          <cell r="H3317">
            <v>1</v>
          </cell>
          <cell r="I3317" t="str">
            <v>冷热交换设备</v>
          </cell>
          <cell r="J3317">
            <v>12</v>
          </cell>
          <cell r="K3317" t="str">
            <v>2002-01-02</v>
          </cell>
          <cell r="L3317">
            <v>4000</v>
          </cell>
          <cell r="M3317">
            <v>1976.87</v>
          </cell>
          <cell r="N3317">
            <v>2023.13</v>
          </cell>
        </row>
        <row r="3318">
          <cell r="C3318" t="str">
            <v>44412180B050006</v>
          </cell>
          <cell r="D3318" t="str">
            <v>散热器</v>
          </cell>
          <cell r="E3318" t="str">
            <v>SRZ15*10D</v>
          </cell>
        </row>
        <row r="3318">
          <cell r="G3318" t="str">
            <v>个</v>
          </cell>
          <cell r="H3318">
            <v>1</v>
          </cell>
          <cell r="I3318" t="str">
            <v>冷热交换设备</v>
          </cell>
          <cell r="J3318">
            <v>12</v>
          </cell>
          <cell r="K3318" t="str">
            <v>2002-01-02</v>
          </cell>
          <cell r="L3318">
            <v>4000</v>
          </cell>
          <cell r="M3318">
            <v>1976.87</v>
          </cell>
          <cell r="N3318">
            <v>2023.13</v>
          </cell>
        </row>
        <row r="3319">
          <cell r="C3319" t="str">
            <v>44412180B070002</v>
          </cell>
          <cell r="D3319" t="str">
            <v>取样冷却器</v>
          </cell>
          <cell r="E3319" t="str">
            <v>φ254*450</v>
          </cell>
        </row>
        <row r="3319">
          <cell r="G3319" t="str">
            <v>个</v>
          </cell>
          <cell r="H3319">
            <v>1</v>
          </cell>
          <cell r="I3319" t="str">
            <v>冷热交换设备</v>
          </cell>
          <cell r="J3319">
            <v>12</v>
          </cell>
          <cell r="K3319" t="str">
            <v>2002-01-02</v>
          </cell>
          <cell r="L3319">
            <v>3800</v>
          </cell>
          <cell r="M3319">
            <v>2064.8</v>
          </cell>
          <cell r="N3319">
            <v>1735.2</v>
          </cell>
        </row>
        <row r="3320">
          <cell r="C3320" t="str">
            <v>44412180B030001</v>
          </cell>
          <cell r="D3320" t="str">
            <v>板式换热器</v>
          </cell>
          <cell r="E3320" t="str">
            <v>BRO2</v>
          </cell>
        </row>
        <row r="3320">
          <cell r="G3320" t="str">
            <v>个</v>
          </cell>
          <cell r="H3320">
            <v>1</v>
          </cell>
          <cell r="I3320" t="str">
            <v>冷热交换设备</v>
          </cell>
          <cell r="J3320">
            <v>12</v>
          </cell>
          <cell r="K3320" t="str">
            <v>2002-01-02</v>
          </cell>
          <cell r="L3320">
            <v>86000</v>
          </cell>
          <cell r="M3320">
            <v>43560.68</v>
          </cell>
          <cell r="N3320">
            <v>42439.32</v>
          </cell>
        </row>
        <row r="3321">
          <cell r="C3321" t="str">
            <v>44412180B090001</v>
          </cell>
          <cell r="D3321" t="str">
            <v>散热器</v>
          </cell>
          <cell r="E3321" t="str">
            <v>SRZ12*6D</v>
          </cell>
        </row>
        <row r="3321">
          <cell r="G3321" t="str">
            <v>个</v>
          </cell>
          <cell r="H3321">
            <v>1</v>
          </cell>
          <cell r="I3321" t="str">
            <v>冷热交换设备</v>
          </cell>
          <cell r="J3321">
            <v>10</v>
          </cell>
          <cell r="K3321" t="str">
            <v>2003-10-31</v>
          </cell>
          <cell r="L3321">
            <v>3200</v>
          </cell>
          <cell r="M3321">
            <v>1437.76</v>
          </cell>
          <cell r="N3321">
            <v>1762.24</v>
          </cell>
        </row>
        <row r="3322">
          <cell r="C3322" t="str">
            <v>44412180B090002</v>
          </cell>
          <cell r="D3322" t="str">
            <v>散热器</v>
          </cell>
          <cell r="E3322" t="str">
            <v>SRZ12*6D</v>
          </cell>
        </row>
        <row r="3322">
          <cell r="G3322" t="str">
            <v>个</v>
          </cell>
          <cell r="H3322">
            <v>1</v>
          </cell>
          <cell r="I3322" t="str">
            <v>冷热交换设备</v>
          </cell>
          <cell r="J3322">
            <v>10</v>
          </cell>
          <cell r="K3322" t="str">
            <v>2003-10-31</v>
          </cell>
          <cell r="L3322">
            <v>3200</v>
          </cell>
          <cell r="M3322">
            <v>1437.76</v>
          </cell>
          <cell r="N3322">
            <v>1762.24</v>
          </cell>
        </row>
        <row r="3323">
          <cell r="C3323" t="str">
            <v>44412180B090003</v>
          </cell>
          <cell r="D3323" t="str">
            <v>散热器</v>
          </cell>
          <cell r="E3323" t="str">
            <v>SRZ12*6D</v>
          </cell>
        </row>
        <row r="3323">
          <cell r="G3323" t="str">
            <v>个</v>
          </cell>
          <cell r="H3323">
            <v>1</v>
          </cell>
          <cell r="I3323" t="str">
            <v>冷热交换设备</v>
          </cell>
          <cell r="J3323">
            <v>10</v>
          </cell>
          <cell r="K3323" t="str">
            <v>2003-10-31</v>
          </cell>
          <cell r="L3323">
            <v>3200</v>
          </cell>
          <cell r="M3323">
            <v>1437.76</v>
          </cell>
          <cell r="N3323">
            <v>1762.24</v>
          </cell>
        </row>
        <row r="3324">
          <cell r="C3324" t="str">
            <v>44412180B090004</v>
          </cell>
          <cell r="D3324" t="str">
            <v>散热器</v>
          </cell>
          <cell r="E3324" t="str">
            <v>SRZ12*6D</v>
          </cell>
        </row>
        <row r="3324">
          <cell r="G3324" t="str">
            <v>个</v>
          </cell>
          <cell r="H3324">
            <v>1</v>
          </cell>
          <cell r="I3324" t="str">
            <v>冷热交换设备</v>
          </cell>
          <cell r="J3324">
            <v>10</v>
          </cell>
          <cell r="K3324" t="str">
            <v>2003-10-31</v>
          </cell>
          <cell r="L3324">
            <v>3200</v>
          </cell>
          <cell r="M3324">
            <v>1437.76</v>
          </cell>
          <cell r="N3324">
            <v>1762.24</v>
          </cell>
        </row>
        <row r="3325">
          <cell r="C3325" t="str">
            <v>44412180B090005</v>
          </cell>
          <cell r="D3325" t="str">
            <v>散热器</v>
          </cell>
          <cell r="E3325" t="str">
            <v>SRZ12*6D</v>
          </cell>
        </row>
        <row r="3325">
          <cell r="G3325" t="str">
            <v>个</v>
          </cell>
          <cell r="H3325">
            <v>1</v>
          </cell>
          <cell r="I3325" t="str">
            <v>冷热交换设备</v>
          </cell>
          <cell r="J3325">
            <v>10</v>
          </cell>
          <cell r="K3325" t="str">
            <v>2003-10-31</v>
          </cell>
          <cell r="L3325">
            <v>3200</v>
          </cell>
          <cell r="M3325">
            <v>1437.76</v>
          </cell>
          <cell r="N3325">
            <v>1762.24</v>
          </cell>
        </row>
        <row r="3326">
          <cell r="C3326" t="str">
            <v>44412180B090006</v>
          </cell>
          <cell r="D3326" t="str">
            <v>散热器</v>
          </cell>
          <cell r="E3326" t="str">
            <v>SRZ12*6D</v>
          </cell>
        </row>
        <row r="3326">
          <cell r="G3326" t="str">
            <v>个</v>
          </cell>
          <cell r="H3326">
            <v>1</v>
          </cell>
          <cell r="I3326" t="str">
            <v>冷热交换设备</v>
          </cell>
          <cell r="J3326">
            <v>10</v>
          </cell>
          <cell r="K3326" t="str">
            <v>2003-10-31</v>
          </cell>
          <cell r="L3326">
            <v>3200</v>
          </cell>
          <cell r="M3326">
            <v>1437.76</v>
          </cell>
          <cell r="N3326">
            <v>1762.24</v>
          </cell>
        </row>
        <row r="3327">
          <cell r="C3327" t="str">
            <v>44412180B090007</v>
          </cell>
          <cell r="D3327" t="str">
            <v>散热器</v>
          </cell>
          <cell r="E3327" t="str">
            <v>SRZ12*6D</v>
          </cell>
        </row>
        <row r="3327">
          <cell r="G3327" t="str">
            <v>个</v>
          </cell>
          <cell r="H3327">
            <v>1</v>
          </cell>
          <cell r="I3327" t="str">
            <v>冷热交换设备</v>
          </cell>
          <cell r="J3327">
            <v>10</v>
          </cell>
          <cell r="K3327" t="str">
            <v>2003-10-31</v>
          </cell>
          <cell r="L3327">
            <v>3200</v>
          </cell>
          <cell r="M3327">
            <v>1437.76</v>
          </cell>
          <cell r="N3327">
            <v>1762.24</v>
          </cell>
        </row>
        <row r="3328">
          <cell r="C3328" t="str">
            <v>44412180B090008</v>
          </cell>
          <cell r="D3328" t="str">
            <v>散热器</v>
          </cell>
          <cell r="E3328" t="str">
            <v>SRZ12*6D</v>
          </cell>
        </row>
        <row r="3328">
          <cell r="G3328" t="str">
            <v>个</v>
          </cell>
          <cell r="H3328">
            <v>1</v>
          </cell>
          <cell r="I3328" t="str">
            <v>冷热交换设备</v>
          </cell>
          <cell r="J3328">
            <v>10</v>
          </cell>
          <cell r="K3328" t="str">
            <v>2003-10-31</v>
          </cell>
          <cell r="L3328">
            <v>3200</v>
          </cell>
          <cell r="M3328">
            <v>1437.76</v>
          </cell>
          <cell r="N3328">
            <v>1762.24</v>
          </cell>
        </row>
        <row r="3329">
          <cell r="C3329" t="str">
            <v>44412180B090009</v>
          </cell>
          <cell r="D3329" t="str">
            <v>散热器</v>
          </cell>
          <cell r="E3329" t="str">
            <v>SRZ12*6D</v>
          </cell>
        </row>
        <row r="3329">
          <cell r="G3329" t="str">
            <v>个</v>
          </cell>
          <cell r="H3329">
            <v>1</v>
          </cell>
          <cell r="I3329" t="str">
            <v>冷热交换设备</v>
          </cell>
          <cell r="J3329">
            <v>10</v>
          </cell>
          <cell r="K3329" t="str">
            <v>2003-10-31</v>
          </cell>
          <cell r="L3329">
            <v>3200</v>
          </cell>
          <cell r="M3329">
            <v>1437.76</v>
          </cell>
          <cell r="N3329">
            <v>1762.24</v>
          </cell>
        </row>
        <row r="3330">
          <cell r="C3330" t="str">
            <v>44412180B090010</v>
          </cell>
          <cell r="D3330" t="str">
            <v>散热器</v>
          </cell>
          <cell r="E3330" t="str">
            <v>SRZ12*6D</v>
          </cell>
        </row>
        <row r="3330">
          <cell r="G3330" t="str">
            <v>个</v>
          </cell>
          <cell r="H3330">
            <v>1</v>
          </cell>
          <cell r="I3330" t="str">
            <v>冷热交换设备</v>
          </cell>
          <cell r="J3330">
            <v>10</v>
          </cell>
          <cell r="K3330" t="str">
            <v>2003-10-31</v>
          </cell>
          <cell r="L3330">
            <v>3200</v>
          </cell>
          <cell r="M3330">
            <v>1437.76</v>
          </cell>
          <cell r="N3330">
            <v>1762.24</v>
          </cell>
        </row>
        <row r="3331">
          <cell r="C3331" t="str">
            <v>44412180B090011</v>
          </cell>
          <cell r="D3331" t="str">
            <v>散热器</v>
          </cell>
          <cell r="E3331" t="str">
            <v>SRZ12*6D</v>
          </cell>
        </row>
        <row r="3331">
          <cell r="G3331" t="str">
            <v>个</v>
          </cell>
          <cell r="H3331">
            <v>1</v>
          </cell>
          <cell r="I3331" t="str">
            <v>冷热交换设备</v>
          </cell>
          <cell r="J3331">
            <v>10</v>
          </cell>
          <cell r="K3331" t="str">
            <v>2003-10-31</v>
          </cell>
          <cell r="L3331">
            <v>3200</v>
          </cell>
          <cell r="M3331">
            <v>1437.76</v>
          </cell>
          <cell r="N3331">
            <v>1762.24</v>
          </cell>
        </row>
        <row r="3332">
          <cell r="C3332" t="str">
            <v>44412180B090012</v>
          </cell>
          <cell r="D3332" t="str">
            <v>散热器</v>
          </cell>
          <cell r="E3332" t="str">
            <v>SRZ12*6D</v>
          </cell>
        </row>
        <row r="3332">
          <cell r="G3332" t="str">
            <v>个</v>
          </cell>
          <cell r="H3332">
            <v>1</v>
          </cell>
          <cell r="I3332" t="str">
            <v>冷热交换设备</v>
          </cell>
          <cell r="J3332">
            <v>10</v>
          </cell>
          <cell r="K3332" t="str">
            <v>2003-10-31</v>
          </cell>
          <cell r="L3332">
            <v>3200</v>
          </cell>
          <cell r="M3332">
            <v>1437.76</v>
          </cell>
          <cell r="N3332">
            <v>1762.24</v>
          </cell>
        </row>
        <row r="3333">
          <cell r="C3333" t="str">
            <v>44412180B090013</v>
          </cell>
          <cell r="D3333" t="str">
            <v>散热器</v>
          </cell>
          <cell r="E3333" t="str">
            <v>SRZ12*6D</v>
          </cell>
        </row>
        <row r="3333">
          <cell r="G3333" t="str">
            <v>个</v>
          </cell>
          <cell r="H3333">
            <v>1</v>
          </cell>
          <cell r="I3333" t="str">
            <v>冷热交换设备</v>
          </cell>
          <cell r="J3333">
            <v>10</v>
          </cell>
          <cell r="K3333" t="str">
            <v>2003-10-31</v>
          </cell>
          <cell r="L3333">
            <v>3200</v>
          </cell>
          <cell r="M3333">
            <v>1437.76</v>
          </cell>
          <cell r="N3333">
            <v>1762.24</v>
          </cell>
        </row>
        <row r="3334">
          <cell r="C3334" t="str">
            <v>44412180B090014</v>
          </cell>
          <cell r="D3334" t="str">
            <v>散热器</v>
          </cell>
          <cell r="E3334" t="str">
            <v>SRZ12*6D</v>
          </cell>
        </row>
        <row r="3334">
          <cell r="G3334" t="str">
            <v>个</v>
          </cell>
          <cell r="H3334">
            <v>1</v>
          </cell>
          <cell r="I3334" t="str">
            <v>冷热交换设备</v>
          </cell>
          <cell r="J3334">
            <v>10</v>
          </cell>
          <cell r="K3334" t="str">
            <v>2003-10-31</v>
          </cell>
          <cell r="L3334">
            <v>3200</v>
          </cell>
          <cell r="M3334">
            <v>1437.76</v>
          </cell>
          <cell r="N3334">
            <v>1762.24</v>
          </cell>
        </row>
        <row r="3335">
          <cell r="C3335" t="str">
            <v>44412180B090015</v>
          </cell>
          <cell r="D3335" t="str">
            <v>散热器</v>
          </cell>
          <cell r="E3335" t="str">
            <v>SRZ12*6D</v>
          </cell>
        </row>
        <row r="3335">
          <cell r="G3335" t="str">
            <v>个</v>
          </cell>
          <cell r="H3335">
            <v>1</v>
          </cell>
          <cell r="I3335" t="str">
            <v>冷热交换设备</v>
          </cell>
          <cell r="J3335">
            <v>10</v>
          </cell>
          <cell r="K3335" t="str">
            <v>2003-10-31</v>
          </cell>
          <cell r="L3335">
            <v>3200</v>
          </cell>
          <cell r="M3335">
            <v>1437.76</v>
          </cell>
          <cell r="N3335">
            <v>1762.24</v>
          </cell>
        </row>
        <row r="3336">
          <cell r="C3336" t="str">
            <v>44412180B090016</v>
          </cell>
          <cell r="D3336" t="str">
            <v>散热器</v>
          </cell>
          <cell r="E3336" t="str">
            <v>SRZ12*6D</v>
          </cell>
        </row>
        <row r="3336">
          <cell r="G3336" t="str">
            <v>个</v>
          </cell>
          <cell r="H3336">
            <v>1</v>
          </cell>
          <cell r="I3336" t="str">
            <v>冷热交换设备</v>
          </cell>
          <cell r="J3336">
            <v>10</v>
          </cell>
          <cell r="K3336" t="str">
            <v>2003-10-31</v>
          </cell>
          <cell r="L3336">
            <v>3200</v>
          </cell>
          <cell r="M3336">
            <v>1437.76</v>
          </cell>
          <cell r="N3336">
            <v>1762.24</v>
          </cell>
        </row>
        <row r="3337">
          <cell r="C3337" t="str">
            <v>43914013B020001</v>
          </cell>
          <cell r="D3337" t="str">
            <v>全自动钠离子交换器</v>
          </cell>
          <cell r="E3337" t="str">
            <v>TXFG-14</v>
          </cell>
        </row>
        <row r="3337">
          <cell r="G3337" t="str">
            <v>个</v>
          </cell>
          <cell r="H3337">
            <v>1</v>
          </cell>
          <cell r="I3337" t="str">
            <v>离子交换器</v>
          </cell>
          <cell r="J3337">
            <v>18</v>
          </cell>
          <cell r="K3337" t="str">
            <v>2002-01-02</v>
          </cell>
          <cell r="L3337">
            <v>64000</v>
          </cell>
          <cell r="M3337">
            <v>26563.08</v>
          </cell>
          <cell r="N3337">
            <v>37436.92</v>
          </cell>
        </row>
        <row r="3338">
          <cell r="C3338" t="str">
            <v>43914013B010001</v>
          </cell>
          <cell r="D3338" t="str">
            <v>全自动钠离子交换器</v>
          </cell>
          <cell r="E3338" t="str">
            <v>TXF-2</v>
          </cell>
        </row>
        <row r="3338">
          <cell r="G3338" t="str">
            <v>个</v>
          </cell>
          <cell r="H3338">
            <v>1</v>
          </cell>
          <cell r="I3338" t="str">
            <v>离子交换器</v>
          </cell>
          <cell r="J3338">
            <v>18</v>
          </cell>
          <cell r="K3338" t="str">
            <v>2002-01-02</v>
          </cell>
          <cell r="L3338">
            <v>24800</v>
          </cell>
          <cell r="M3338">
            <v>10292.92</v>
          </cell>
          <cell r="N3338">
            <v>14507.08</v>
          </cell>
        </row>
        <row r="3339">
          <cell r="C3339" t="str">
            <v>45231299B020001</v>
          </cell>
          <cell r="D3339" t="str">
            <v>微机电控系统</v>
          </cell>
        </row>
        <row r="3339">
          <cell r="G3339" t="str">
            <v>个</v>
          </cell>
          <cell r="H3339">
            <v>1</v>
          </cell>
          <cell r="I3339" t="str">
            <v>其他除尘除灰设备</v>
          </cell>
          <cell r="J3339">
            <v>20</v>
          </cell>
          <cell r="K3339" t="str">
            <v>2001-10-02</v>
          </cell>
          <cell r="L3339">
            <v>350000</v>
          </cell>
          <cell r="M3339">
            <v>183649.6</v>
          </cell>
          <cell r="N3339">
            <v>166350.4</v>
          </cell>
        </row>
        <row r="3340">
          <cell r="C3340" t="str">
            <v>44412154B020001</v>
          </cell>
          <cell r="D3340" t="str">
            <v>程控电脑加油机</v>
          </cell>
          <cell r="E3340" t="str">
            <v>CS30C111</v>
          </cell>
        </row>
        <row r="3340">
          <cell r="G3340" t="str">
            <v>个</v>
          </cell>
          <cell r="H3340">
            <v>1</v>
          </cell>
          <cell r="I3340" t="str">
            <v>油系统设备</v>
          </cell>
          <cell r="J3340">
            <v>15</v>
          </cell>
          <cell r="K3340" t="str">
            <v>2002-01-01</v>
          </cell>
          <cell r="L3340">
            <v>12000</v>
          </cell>
          <cell r="M3340">
            <v>5577.94</v>
          </cell>
          <cell r="N3340">
            <v>6422.06</v>
          </cell>
        </row>
        <row r="3341">
          <cell r="C3341" t="str">
            <v>44412154B020002</v>
          </cell>
          <cell r="D3341" t="str">
            <v>程控电脑加油机</v>
          </cell>
          <cell r="E3341" t="str">
            <v>CS30C111</v>
          </cell>
        </row>
        <row r="3341">
          <cell r="G3341" t="str">
            <v>个</v>
          </cell>
          <cell r="H3341">
            <v>1</v>
          </cell>
          <cell r="I3341" t="str">
            <v>油系统设备</v>
          </cell>
          <cell r="J3341">
            <v>15</v>
          </cell>
          <cell r="K3341" t="str">
            <v>2002-01-01</v>
          </cell>
          <cell r="L3341">
            <v>12000</v>
          </cell>
          <cell r="M3341">
            <v>5577.94</v>
          </cell>
          <cell r="N3341">
            <v>6422.06</v>
          </cell>
        </row>
        <row r="3342">
          <cell r="C3342" t="str">
            <v>44412154B040001</v>
          </cell>
          <cell r="D3342" t="str">
            <v>电子计量加油机</v>
          </cell>
          <cell r="E3342" t="str">
            <v>CMD8118A</v>
          </cell>
        </row>
        <row r="3342">
          <cell r="G3342" t="str">
            <v>个</v>
          </cell>
          <cell r="H3342">
            <v>1</v>
          </cell>
          <cell r="I3342" t="str">
            <v>油系统设备</v>
          </cell>
          <cell r="J3342">
            <v>15</v>
          </cell>
          <cell r="K3342" t="str">
            <v>2002-01-02</v>
          </cell>
          <cell r="L3342">
            <v>10500</v>
          </cell>
          <cell r="M3342">
            <v>4881</v>
          </cell>
          <cell r="N3342">
            <v>5619</v>
          </cell>
        </row>
        <row r="3343">
          <cell r="C3343" t="str">
            <v>46211621B160002</v>
          </cell>
          <cell r="D3343" t="str">
            <v>隔爆型高压真空配电装置</v>
          </cell>
          <cell r="E3343" t="str">
            <v>BG08-10</v>
          </cell>
        </row>
        <row r="3343">
          <cell r="G3343" t="str">
            <v>个</v>
          </cell>
          <cell r="H3343">
            <v>1</v>
          </cell>
          <cell r="I3343" t="str">
            <v>隔离开关</v>
          </cell>
          <cell r="J3343">
            <v>21</v>
          </cell>
          <cell r="K3343" t="str">
            <v>2002-01-02</v>
          </cell>
          <cell r="L3343">
            <v>53800</v>
          </cell>
          <cell r="M3343">
            <v>16828.16</v>
          </cell>
          <cell r="N3343">
            <v>36971.84</v>
          </cell>
        </row>
        <row r="3344">
          <cell r="C3344" t="str">
            <v>46211621B160003</v>
          </cell>
          <cell r="D3344" t="str">
            <v>隔爆型高压真空配电装置</v>
          </cell>
          <cell r="E3344" t="str">
            <v>BG08-10</v>
          </cell>
        </row>
        <row r="3344">
          <cell r="G3344" t="str">
            <v>个</v>
          </cell>
          <cell r="H3344">
            <v>1</v>
          </cell>
          <cell r="I3344" t="str">
            <v>隔离开关</v>
          </cell>
          <cell r="J3344">
            <v>21</v>
          </cell>
          <cell r="K3344" t="str">
            <v>2002-01-02</v>
          </cell>
          <cell r="L3344">
            <v>53800</v>
          </cell>
          <cell r="M3344">
            <v>16828.16</v>
          </cell>
          <cell r="N3344">
            <v>36971.84</v>
          </cell>
        </row>
        <row r="3345">
          <cell r="C3345" t="str">
            <v>46211621B350001</v>
          </cell>
          <cell r="D3345" t="str">
            <v>隔爆型真空配电装置</v>
          </cell>
          <cell r="E3345" t="str">
            <v>BGP2-6</v>
          </cell>
        </row>
        <row r="3345">
          <cell r="G3345" t="str">
            <v>个</v>
          </cell>
          <cell r="H3345">
            <v>1</v>
          </cell>
          <cell r="I3345" t="str">
            <v>隔离开关</v>
          </cell>
          <cell r="J3345">
            <v>21</v>
          </cell>
          <cell r="K3345" t="str">
            <v>2002-01-03</v>
          </cell>
          <cell r="L3345">
            <v>800</v>
          </cell>
          <cell r="M3345">
            <v>800</v>
          </cell>
          <cell r="N3345">
            <v>0</v>
          </cell>
        </row>
        <row r="3346">
          <cell r="C3346" t="str">
            <v>46211621B040002</v>
          </cell>
          <cell r="D3346" t="str">
            <v>隔爆型真空配电装置</v>
          </cell>
          <cell r="E3346" t="str">
            <v>BGP2-6</v>
          </cell>
        </row>
        <row r="3346">
          <cell r="G3346" t="str">
            <v>个</v>
          </cell>
          <cell r="H3346">
            <v>1</v>
          </cell>
          <cell r="I3346" t="str">
            <v>隔离开关</v>
          </cell>
          <cell r="J3346">
            <v>21</v>
          </cell>
          <cell r="K3346" t="str">
            <v>2002-01-03</v>
          </cell>
          <cell r="L3346">
            <v>800</v>
          </cell>
          <cell r="M3346">
            <v>800</v>
          </cell>
          <cell r="N3346">
            <v>0</v>
          </cell>
        </row>
        <row r="3347">
          <cell r="C3347" t="str">
            <v>46211621B150003</v>
          </cell>
          <cell r="D3347" t="str">
            <v>隔爆型真空配电装置</v>
          </cell>
          <cell r="E3347" t="str">
            <v>BGP8-6  400A</v>
          </cell>
        </row>
        <row r="3347">
          <cell r="G3347" t="str">
            <v>个</v>
          </cell>
          <cell r="H3347">
            <v>1</v>
          </cell>
          <cell r="I3347" t="str">
            <v>隔离开关</v>
          </cell>
          <cell r="J3347">
            <v>21</v>
          </cell>
          <cell r="K3347" t="str">
            <v>2002-01-03</v>
          </cell>
          <cell r="L3347">
            <v>700</v>
          </cell>
          <cell r="M3347">
            <v>700</v>
          </cell>
          <cell r="N3347">
            <v>0</v>
          </cell>
        </row>
        <row r="3348">
          <cell r="C3348" t="str">
            <v>46211621B130003</v>
          </cell>
          <cell r="D3348" t="str">
            <v>隔爆型真空配电装置</v>
          </cell>
          <cell r="E3348" t="str">
            <v>BGP8-6</v>
          </cell>
        </row>
        <row r="3348">
          <cell r="G3348" t="str">
            <v>个</v>
          </cell>
          <cell r="H3348">
            <v>1</v>
          </cell>
          <cell r="I3348" t="str">
            <v>隔离开关</v>
          </cell>
          <cell r="J3348">
            <v>20</v>
          </cell>
          <cell r="K3348" t="str">
            <v>2003-12-31</v>
          </cell>
          <cell r="L3348">
            <v>35200</v>
          </cell>
          <cell r="M3348">
            <v>7955.2</v>
          </cell>
          <cell r="N3348">
            <v>27244.8</v>
          </cell>
        </row>
        <row r="3349">
          <cell r="C3349" t="str">
            <v>46211621B130002</v>
          </cell>
          <cell r="D3349" t="str">
            <v>隔爆型真空配电装置</v>
          </cell>
          <cell r="E3349" t="str">
            <v>BGP8-6</v>
          </cell>
        </row>
        <row r="3349">
          <cell r="G3349" t="str">
            <v>个</v>
          </cell>
          <cell r="H3349">
            <v>1</v>
          </cell>
          <cell r="I3349" t="str">
            <v>隔离开关</v>
          </cell>
          <cell r="J3349">
            <v>20</v>
          </cell>
          <cell r="K3349" t="str">
            <v>2003-12-31</v>
          </cell>
          <cell r="L3349">
            <v>35200</v>
          </cell>
          <cell r="M3349">
            <v>7955.2</v>
          </cell>
          <cell r="N3349">
            <v>27244.8</v>
          </cell>
        </row>
        <row r="3350">
          <cell r="C3350" t="str">
            <v>46211621B790001</v>
          </cell>
          <cell r="D3350" t="str">
            <v>隔爆型真空配电装置</v>
          </cell>
          <cell r="E3350" t="str">
            <v>BGP8-6</v>
          </cell>
        </row>
        <row r="3350">
          <cell r="G3350" t="str">
            <v>个</v>
          </cell>
          <cell r="H3350">
            <v>1</v>
          </cell>
          <cell r="I3350" t="str">
            <v>隔离开关</v>
          </cell>
          <cell r="J3350">
            <v>20</v>
          </cell>
          <cell r="K3350" t="str">
            <v>2003-12-31</v>
          </cell>
          <cell r="L3350">
            <v>35200</v>
          </cell>
          <cell r="M3350">
            <v>7955.2</v>
          </cell>
          <cell r="N3350">
            <v>27244.8</v>
          </cell>
        </row>
        <row r="3351">
          <cell r="C3351" t="str">
            <v>46211621B130005</v>
          </cell>
          <cell r="D3351" t="str">
            <v>隔爆型真空配电装置</v>
          </cell>
          <cell r="E3351" t="str">
            <v>BGP8-6</v>
          </cell>
        </row>
        <row r="3351">
          <cell r="G3351" t="str">
            <v>个</v>
          </cell>
          <cell r="H3351">
            <v>1</v>
          </cell>
          <cell r="I3351" t="str">
            <v>隔离开关</v>
          </cell>
          <cell r="J3351">
            <v>20</v>
          </cell>
          <cell r="K3351" t="str">
            <v>2003-12-31</v>
          </cell>
          <cell r="L3351">
            <v>35200</v>
          </cell>
          <cell r="M3351">
            <v>7955.2</v>
          </cell>
          <cell r="N3351">
            <v>27244.8</v>
          </cell>
        </row>
        <row r="3352">
          <cell r="C3352" t="str">
            <v>46211621B130001</v>
          </cell>
          <cell r="D3352" t="str">
            <v>隔爆型真空配电装置</v>
          </cell>
          <cell r="E3352" t="str">
            <v>BGP8-6</v>
          </cell>
        </row>
        <row r="3352">
          <cell r="G3352" t="str">
            <v>个</v>
          </cell>
          <cell r="H3352">
            <v>1</v>
          </cell>
          <cell r="I3352" t="str">
            <v>隔离开关</v>
          </cell>
          <cell r="J3352">
            <v>20</v>
          </cell>
          <cell r="K3352" t="str">
            <v>2003-12-31</v>
          </cell>
          <cell r="L3352">
            <v>35200</v>
          </cell>
          <cell r="M3352">
            <v>7955.2</v>
          </cell>
          <cell r="N3352">
            <v>27244.8</v>
          </cell>
        </row>
        <row r="3353">
          <cell r="C3353" t="str">
            <v>46211601B010003</v>
          </cell>
          <cell r="D3353" t="str">
            <v>隔爆型高压真空配电装置</v>
          </cell>
          <cell r="E3353" t="str">
            <v>BGP8-10Z</v>
          </cell>
        </row>
        <row r="3353">
          <cell r="G3353" t="str">
            <v>个</v>
          </cell>
          <cell r="H3353">
            <v>1</v>
          </cell>
          <cell r="I3353" t="str">
            <v>隔离开关</v>
          </cell>
          <cell r="J3353">
            <v>21</v>
          </cell>
          <cell r="K3353" t="str">
            <v>2002-01-02</v>
          </cell>
          <cell r="L3353">
            <v>52800</v>
          </cell>
          <cell r="M3353">
            <v>16515.66</v>
          </cell>
          <cell r="N3353">
            <v>36284.34</v>
          </cell>
        </row>
        <row r="3354">
          <cell r="C3354" t="str">
            <v>46211605B090003</v>
          </cell>
          <cell r="D3354" t="str">
            <v>隔爆型真空配电装置</v>
          </cell>
          <cell r="E3354" t="str">
            <v>630Z/1140/660</v>
          </cell>
        </row>
        <row r="3354">
          <cell r="G3354" t="str">
            <v>个</v>
          </cell>
          <cell r="H3354">
            <v>1</v>
          </cell>
          <cell r="I3354" t="str">
            <v>隔离开关</v>
          </cell>
          <cell r="J3354">
            <v>20</v>
          </cell>
          <cell r="K3354" t="str">
            <v>2003-12-31</v>
          </cell>
          <cell r="L3354">
            <v>21500</v>
          </cell>
          <cell r="M3354">
            <v>4859</v>
          </cell>
          <cell r="N3354">
            <v>16641</v>
          </cell>
        </row>
        <row r="3355">
          <cell r="C3355" t="str">
            <v>45200000B010001</v>
          </cell>
          <cell r="D3355" t="str">
            <v>驱动装置</v>
          </cell>
          <cell r="E3355" t="str">
            <v>OOSJT</v>
          </cell>
        </row>
        <row r="3355">
          <cell r="G3355" t="str">
            <v>个</v>
          </cell>
          <cell r="H3355">
            <v>1</v>
          </cell>
          <cell r="I3355" t="str">
            <v>其他电站自动化控制设备</v>
          </cell>
          <cell r="J3355">
            <v>5</v>
          </cell>
          <cell r="K3355" t="str">
            <v>2002-01-02</v>
          </cell>
          <cell r="L3355">
            <v>356600</v>
          </cell>
          <cell r="M3355">
            <v>345902</v>
          </cell>
          <cell r="N3355">
            <v>10698</v>
          </cell>
        </row>
        <row r="3356">
          <cell r="C3356" t="str">
            <v>44421010B030007</v>
          </cell>
          <cell r="D3356" t="str">
            <v>推土机</v>
          </cell>
          <cell r="E3356" t="str">
            <v>T140-6#</v>
          </cell>
        </row>
        <row r="3356">
          <cell r="G3356" t="str">
            <v>个</v>
          </cell>
          <cell r="H3356">
            <v>1</v>
          </cell>
          <cell r="I3356" t="str">
            <v>履带式推土机</v>
          </cell>
          <cell r="J3356">
            <v>11</v>
          </cell>
          <cell r="K3356" t="str">
            <v>1995-12-30</v>
          </cell>
          <cell r="L3356">
            <v>7500</v>
          </cell>
          <cell r="M3356">
            <v>7200</v>
          </cell>
          <cell r="N3356">
            <v>300</v>
          </cell>
        </row>
        <row r="3357">
          <cell r="C3357" t="str">
            <v>44421010B080001</v>
          </cell>
          <cell r="D3357" t="str">
            <v>推土机</v>
          </cell>
          <cell r="E3357" t="str">
            <v>宣化140</v>
          </cell>
        </row>
        <row r="3357">
          <cell r="G3357" t="str">
            <v>个</v>
          </cell>
          <cell r="H3357">
            <v>1</v>
          </cell>
          <cell r="I3357" t="str">
            <v>履带式推土机</v>
          </cell>
          <cell r="J3357">
            <v>11</v>
          </cell>
          <cell r="K3357" t="str">
            <v>1991-12-01</v>
          </cell>
          <cell r="L3357">
            <v>139500</v>
          </cell>
          <cell r="M3357">
            <v>133920</v>
          </cell>
          <cell r="N3357">
            <v>5580</v>
          </cell>
        </row>
        <row r="3358">
          <cell r="C3358" t="str">
            <v>44425104B110006</v>
          </cell>
          <cell r="D3358" t="str">
            <v>装载机</v>
          </cell>
          <cell r="E3358" t="str">
            <v>ZL50B</v>
          </cell>
        </row>
        <row r="3358">
          <cell r="G3358" t="str">
            <v>个</v>
          </cell>
          <cell r="H3358">
            <v>1</v>
          </cell>
          <cell r="I3358" t="str">
            <v>轮胎式单斗装载机</v>
          </cell>
          <cell r="J3358">
            <v>11</v>
          </cell>
          <cell r="K3358" t="str">
            <v>2000-06-30</v>
          </cell>
          <cell r="L3358">
            <v>320000</v>
          </cell>
          <cell r="M3358">
            <v>229172.7</v>
          </cell>
          <cell r="N3358">
            <v>90827.3</v>
          </cell>
        </row>
        <row r="3359">
          <cell r="C3359" t="str">
            <v>46430200002</v>
          </cell>
          <cell r="D3359" t="str">
            <v>数码相机</v>
          </cell>
        </row>
        <row r="3359">
          <cell r="G3359" t="str">
            <v>个</v>
          </cell>
          <cell r="H3359">
            <v>1</v>
          </cell>
          <cell r="I3359" t="str">
            <v>专用照相机</v>
          </cell>
          <cell r="J3359">
            <v>18</v>
          </cell>
          <cell r="K3359" t="str">
            <v>2002-11-16</v>
          </cell>
          <cell r="L3359">
            <v>7000</v>
          </cell>
          <cell r="M3359">
            <v>2527.86</v>
          </cell>
          <cell r="N3359">
            <v>4472.14</v>
          </cell>
        </row>
        <row r="3360">
          <cell r="C3360" t="str">
            <v>46440100001</v>
          </cell>
          <cell r="D3360" t="str">
            <v>复印机</v>
          </cell>
          <cell r="E3360" t="str">
            <v>东芝2878</v>
          </cell>
        </row>
        <row r="3360">
          <cell r="G3360" t="str">
            <v>个</v>
          </cell>
          <cell r="H3360">
            <v>1</v>
          </cell>
          <cell r="I3360" t="str">
            <v>复印机</v>
          </cell>
          <cell r="J3360">
            <v>5</v>
          </cell>
          <cell r="K3360" t="str">
            <v>2002-12-31</v>
          </cell>
          <cell r="L3360">
            <v>24600</v>
          </cell>
          <cell r="M3360">
            <v>23862</v>
          </cell>
          <cell r="N3360">
            <v>738</v>
          </cell>
        </row>
        <row r="3361">
          <cell r="C3361" t="str">
            <v>49114012B030003</v>
          </cell>
          <cell r="D3361" t="str">
            <v>货   车</v>
          </cell>
          <cell r="E3361" t="str">
            <v>EQ</v>
          </cell>
        </row>
        <row r="3361">
          <cell r="G3361" t="str">
            <v>个</v>
          </cell>
          <cell r="H3361">
            <v>1</v>
          </cell>
          <cell r="I3361" t="str">
            <v>中型载货汽车</v>
          </cell>
          <cell r="J3361">
            <v>10</v>
          </cell>
          <cell r="K3361" t="str">
            <v>1996-06-21</v>
          </cell>
          <cell r="L3361">
            <v>139700</v>
          </cell>
          <cell r="M3361">
            <v>134112</v>
          </cell>
          <cell r="N3361">
            <v>5588</v>
          </cell>
        </row>
        <row r="3362">
          <cell r="C3362" t="str">
            <v>49114011B130001</v>
          </cell>
          <cell r="D3362" t="str">
            <v>轻型货车</v>
          </cell>
          <cell r="E3362" t="str">
            <v>TFR55HDL-Y</v>
          </cell>
        </row>
        <row r="3362">
          <cell r="G3362" t="str">
            <v>个</v>
          </cell>
          <cell r="H3362">
            <v>1</v>
          </cell>
          <cell r="I3362" t="str">
            <v>轻型载货汽车</v>
          </cell>
          <cell r="J3362">
            <v>10</v>
          </cell>
          <cell r="K3362" t="str">
            <v>2002-01-01</v>
          </cell>
          <cell r="L3362">
            <v>103600</v>
          </cell>
          <cell r="M3362">
            <v>64552.34</v>
          </cell>
          <cell r="N3362">
            <v>39047.66</v>
          </cell>
        </row>
        <row r="3363">
          <cell r="C3363" t="str">
            <v>49114011B110003</v>
          </cell>
          <cell r="D3363" t="str">
            <v>轻型货车</v>
          </cell>
          <cell r="E3363" t="str">
            <v>NKR55LLAJ</v>
          </cell>
        </row>
        <row r="3363">
          <cell r="G3363" t="str">
            <v>个</v>
          </cell>
          <cell r="H3363">
            <v>1</v>
          </cell>
          <cell r="I3363" t="str">
            <v>轻型载货汽车</v>
          </cell>
          <cell r="J3363">
            <v>10</v>
          </cell>
          <cell r="K3363" t="str">
            <v>1999-07-01</v>
          </cell>
          <cell r="L3363">
            <v>103600</v>
          </cell>
          <cell r="M3363">
            <v>89204.27</v>
          </cell>
          <cell r="N3363">
            <v>14395.73</v>
          </cell>
        </row>
        <row r="3364">
          <cell r="C3364" t="str">
            <v>49114011B100005</v>
          </cell>
          <cell r="D3364" t="str">
            <v>轻型货车</v>
          </cell>
          <cell r="E3364" t="str">
            <v>NHR</v>
          </cell>
        </row>
        <row r="3364">
          <cell r="G3364" t="str">
            <v>个</v>
          </cell>
          <cell r="H3364">
            <v>1</v>
          </cell>
          <cell r="I3364" t="str">
            <v>轻型载货汽车</v>
          </cell>
          <cell r="J3364">
            <v>10</v>
          </cell>
          <cell r="K3364" t="str">
            <v>2002-01-01</v>
          </cell>
          <cell r="L3364">
            <v>94900</v>
          </cell>
          <cell r="M3364">
            <v>59131.57</v>
          </cell>
          <cell r="N3364">
            <v>35768.43</v>
          </cell>
        </row>
        <row r="3365">
          <cell r="C3365" t="str">
            <v>49114011B040001</v>
          </cell>
          <cell r="D3365" t="str">
            <v>轻型货车</v>
          </cell>
          <cell r="E3365" t="str">
            <v>HKR</v>
          </cell>
        </row>
        <row r="3365">
          <cell r="G3365" t="str">
            <v>个</v>
          </cell>
          <cell r="H3365">
            <v>1</v>
          </cell>
          <cell r="I3365" t="str">
            <v>轻型载货汽车</v>
          </cell>
          <cell r="J3365">
            <v>10</v>
          </cell>
          <cell r="K3365" t="str">
            <v>1998-11-03</v>
          </cell>
          <cell r="L3365">
            <v>94900</v>
          </cell>
          <cell r="M3365">
            <v>87565.38</v>
          </cell>
          <cell r="N3365">
            <v>7334.62</v>
          </cell>
        </row>
        <row r="3366">
          <cell r="C3366" t="str">
            <v>49114011B100002</v>
          </cell>
          <cell r="D3366" t="str">
            <v>轻型货车</v>
          </cell>
          <cell r="E3366" t="str">
            <v>NKR</v>
          </cell>
        </row>
        <row r="3366">
          <cell r="G3366" t="str">
            <v>个</v>
          </cell>
          <cell r="H3366">
            <v>1</v>
          </cell>
          <cell r="I3366" t="str">
            <v>轻型载货汽车</v>
          </cell>
          <cell r="J3366">
            <v>10</v>
          </cell>
          <cell r="K3366" t="str">
            <v>1998-11-02</v>
          </cell>
          <cell r="L3366">
            <v>94900</v>
          </cell>
          <cell r="M3366">
            <v>87565.38</v>
          </cell>
          <cell r="N3366">
            <v>7334.62</v>
          </cell>
        </row>
        <row r="3367">
          <cell r="C3367" t="str">
            <v>49114011B100003</v>
          </cell>
          <cell r="D3367" t="str">
            <v>轻型货车</v>
          </cell>
          <cell r="E3367" t="str">
            <v>NKR</v>
          </cell>
        </row>
        <row r="3367">
          <cell r="G3367" t="str">
            <v>个</v>
          </cell>
          <cell r="H3367">
            <v>1</v>
          </cell>
          <cell r="I3367" t="str">
            <v>轻型载货汽车</v>
          </cell>
          <cell r="J3367">
            <v>10</v>
          </cell>
          <cell r="K3367" t="str">
            <v>1996-01-01</v>
          </cell>
          <cell r="L3367">
            <v>94900</v>
          </cell>
          <cell r="M3367">
            <v>91104</v>
          </cell>
          <cell r="N3367">
            <v>3796</v>
          </cell>
        </row>
        <row r="3368">
          <cell r="C3368" t="str">
            <v>49114011B100004</v>
          </cell>
          <cell r="D3368" t="str">
            <v>轻型货车</v>
          </cell>
          <cell r="E3368" t="str">
            <v>NHR</v>
          </cell>
        </row>
        <row r="3368">
          <cell r="G3368" t="str">
            <v>个</v>
          </cell>
          <cell r="H3368">
            <v>1</v>
          </cell>
          <cell r="I3368" t="str">
            <v>轻型载货汽车</v>
          </cell>
          <cell r="J3368">
            <v>10</v>
          </cell>
          <cell r="K3368" t="str">
            <v>2002-01-02</v>
          </cell>
          <cell r="L3368">
            <v>94900</v>
          </cell>
          <cell r="M3368">
            <v>59131.57</v>
          </cell>
          <cell r="N3368">
            <v>35768.43</v>
          </cell>
        </row>
        <row r="3369">
          <cell r="C3369" t="str">
            <v>49114011B080002</v>
          </cell>
          <cell r="D3369" t="str">
            <v>轻型货车</v>
          </cell>
          <cell r="E3369" t="str">
            <v>NHR54ELW</v>
          </cell>
        </row>
        <row r="3369">
          <cell r="G3369" t="str">
            <v>个</v>
          </cell>
          <cell r="H3369">
            <v>1</v>
          </cell>
          <cell r="I3369" t="str">
            <v>轻型载货汽车</v>
          </cell>
          <cell r="J3369">
            <v>10</v>
          </cell>
          <cell r="K3369" t="str">
            <v>2002-01-02</v>
          </cell>
          <cell r="L3369">
            <v>94900</v>
          </cell>
          <cell r="M3369">
            <v>59131.57</v>
          </cell>
          <cell r="N3369">
            <v>35768.43</v>
          </cell>
        </row>
        <row r="3370">
          <cell r="C3370" t="str">
            <v>49114015B010001</v>
          </cell>
          <cell r="D3370" t="str">
            <v>吉普车</v>
          </cell>
        </row>
        <row r="3370">
          <cell r="G3370" t="str">
            <v>个</v>
          </cell>
          <cell r="H3370">
            <v>1</v>
          </cell>
          <cell r="I3370" t="str">
            <v>重型越野汽车</v>
          </cell>
          <cell r="J3370">
            <v>10</v>
          </cell>
          <cell r="K3370" t="str">
            <v>2002-01-02</v>
          </cell>
          <cell r="L3370">
            <v>47800</v>
          </cell>
          <cell r="M3370">
            <v>28300.54</v>
          </cell>
          <cell r="N3370">
            <v>19499.46</v>
          </cell>
        </row>
        <row r="3371">
          <cell r="C3371" t="str">
            <v>49114011B180003</v>
          </cell>
          <cell r="D3371" t="str">
            <v>轻型货车</v>
          </cell>
          <cell r="E3371" t="str">
            <v>ZKR55LLEH——R</v>
          </cell>
        </row>
        <row r="3371">
          <cell r="G3371" t="str">
            <v>个</v>
          </cell>
          <cell r="H3371">
            <v>1</v>
          </cell>
          <cell r="I3371" t="str">
            <v>其他载客汽车</v>
          </cell>
          <cell r="J3371">
            <v>10</v>
          </cell>
          <cell r="K3371" t="str">
            <v>2002-10-31</v>
          </cell>
          <cell r="L3371">
            <v>103600</v>
          </cell>
          <cell r="M3371">
            <v>56764.92</v>
          </cell>
          <cell r="N3371">
            <v>46835.08</v>
          </cell>
        </row>
        <row r="3372">
          <cell r="C3372" t="str">
            <v>49114011B110011</v>
          </cell>
          <cell r="D3372" t="str">
            <v>轻型货车</v>
          </cell>
          <cell r="E3372" t="str">
            <v>ZKR55ELW-R</v>
          </cell>
        </row>
        <row r="3372">
          <cell r="G3372" t="str">
            <v>个</v>
          </cell>
          <cell r="H3372">
            <v>1</v>
          </cell>
          <cell r="I3372" t="str">
            <v>其他载客汽车</v>
          </cell>
          <cell r="J3372">
            <v>10</v>
          </cell>
          <cell r="K3372" t="str">
            <v>2002-12-31</v>
          </cell>
          <cell r="L3372">
            <v>103600</v>
          </cell>
          <cell r="M3372">
            <v>54907.89</v>
          </cell>
          <cell r="N3372">
            <v>48692.11</v>
          </cell>
        </row>
        <row r="3373">
          <cell r="C3373" t="str">
            <v>44412362A040002</v>
          </cell>
          <cell r="D3373" t="str">
            <v>支架搬运车</v>
          </cell>
          <cell r="E3373" t="str">
            <v>936-M3</v>
          </cell>
        </row>
        <row r="3373">
          <cell r="G3373" t="str">
            <v>个</v>
          </cell>
          <cell r="H3373">
            <v>1</v>
          </cell>
          <cell r="I3373" t="str">
            <v>特种作业专用汽车</v>
          </cell>
          <cell r="J3373">
            <v>6</v>
          </cell>
          <cell r="K3373" t="str">
            <v>2002-01-03</v>
          </cell>
          <cell r="L3373">
            <v>6601200</v>
          </cell>
          <cell r="M3373">
            <v>6337152</v>
          </cell>
          <cell r="N3373">
            <v>264048</v>
          </cell>
        </row>
        <row r="3374">
          <cell r="C3374" t="str">
            <v>44412362A040001</v>
          </cell>
          <cell r="D3374" t="str">
            <v>支架搬运车</v>
          </cell>
          <cell r="E3374" t="str">
            <v>936-M3</v>
          </cell>
        </row>
        <row r="3374">
          <cell r="G3374" t="str">
            <v>个</v>
          </cell>
          <cell r="H3374">
            <v>1</v>
          </cell>
          <cell r="I3374" t="str">
            <v>特种作业专用汽车</v>
          </cell>
          <cell r="J3374">
            <v>6</v>
          </cell>
          <cell r="K3374" t="str">
            <v>2002-01-03</v>
          </cell>
          <cell r="L3374">
            <v>6601200</v>
          </cell>
          <cell r="M3374">
            <v>6337152</v>
          </cell>
          <cell r="N3374">
            <v>264048</v>
          </cell>
        </row>
        <row r="3375">
          <cell r="C3375" t="str">
            <v>49114012B040001</v>
          </cell>
          <cell r="D3375" t="str">
            <v>装载机</v>
          </cell>
          <cell r="E3375" t="str">
            <v>ZL15A</v>
          </cell>
        </row>
        <row r="3375">
          <cell r="G3375" t="str">
            <v>个</v>
          </cell>
          <cell r="H3375">
            <v>1</v>
          </cell>
          <cell r="I3375" t="str">
            <v>特种作业专用汽车</v>
          </cell>
          <cell r="J3375">
            <v>6</v>
          </cell>
          <cell r="K3375" t="str">
            <v>2002-01-02</v>
          </cell>
          <cell r="L3375">
            <v>178000</v>
          </cell>
          <cell r="M3375">
            <v>170880</v>
          </cell>
          <cell r="N3375">
            <v>7120</v>
          </cell>
        </row>
        <row r="3376">
          <cell r="C3376" t="str">
            <v>49119224B030002</v>
          </cell>
          <cell r="D3376" t="str">
            <v>洒水车</v>
          </cell>
          <cell r="E3376" t="str">
            <v>EQ1132F80</v>
          </cell>
        </row>
        <row r="3376">
          <cell r="G3376" t="str">
            <v>个</v>
          </cell>
          <cell r="H3376">
            <v>1</v>
          </cell>
          <cell r="I3376" t="str">
            <v>洒水车</v>
          </cell>
          <cell r="J3376">
            <v>10</v>
          </cell>
          <cell r="K3376" t="str">
            <v>1996-12-01</v>
          </cell>
          <cell r="L3376">
            <v>14400</v>
          </cell>
          <cell r="M3376">
            <v>13824</v>
          </cell>
          <cell r="N3376">
            <v>576</v>
          </cell>
        </row>
        <row r="3377">
          <cell r="C3377" t="str">
            <v>49119499B010001</v>
          </cell>
          <cell r="D3377" t="str">
            <v>内烯平衡重式叉车</v>
          </cell>
          <cell r="E3377" t="str">
            <v>CPCD</v>
          </cell>
        </row>
        <row r="3377">
          <cell r="G3377" t="str">
            <v>个</v>
          </cell>
          <cell r="H3377">
            <v>1</v>
          </cell>
          <cell r="I3377" t="str">
            <v>其他专用汽车</v>
          </cell>
          <cell r="J3377">
            <v>10</v>
          </cell>
          <cell r="K3377" t="str">
            <v>2002-01-01</v>
          </cell>
          <cell r="L3377">
            <v>226000</v>
          </cell>
          <cell r="M3377">
            <v>131079.98</v>
          </cell>
          <cell r="N3377">
            <v>94920.02</v>
          </cell>
        </row>
        <row r="3378">
          <cell r="C3378" t="str">
            <v>44412359B030024</v>
          </cell>
          <cell r="D3378" t="str">
            <v>平板车</v>
          </cell>
        </row>
        <row r="3378">
          <cell r="G3378" t="str">
            <v>个</v>
          </cell>
          <cell r="H3378">
            <v>1</v>
          </cell>
          <cell r="I3378" t="str">
            <v>其他运矿车</v>
          </cell>
          <cell r="J3378">
            <v>10</v>
          </cell>
          <cell r="K3378" t="str">
            <v>2003-10-30</v>
          </cell>
          <cell r="L3378">
            <v>18500</v>
          </cell>
          <cell r="M3378">
            <v>8412.76</v>
          </cell>
          <cell r="N3378">
            <v>10087.24</v>
          </cell>
        </row>
        <row r="3379">
          <cell r="C3379" t="str">
            <v>44412359B030025</v>
          </cell>
          <cell r="D3379" t="str">
            <v>平板车</v>
          </cell>
        </row>
        <row r="3379">
          <cell r="G3379" t="str">
            <v>个</v>
          </cell>
          <cell r="H3379">
            <v>1</v>
          </cell>
          <cell r="I3379" t="str">
            <v>其他运矿车</v>
          </cell>
          <cell r="J3379">
            <v>10</v>
          </cell>
          <cell r="K3379" t="str">
            <v>2003-10-30</v>
          </cell>
          <cell r="L3379">
            <v>18500</v>
          </cell>
          <cell r="M3379">
            <v>8412.76</v>
          </cell>
          <cell r="N3379">
            <v>10087.24</v>
          </cell>
        </row>
        <row r="3380">
          <cell r="C3380" t="str">
            <v>44412359B030026</v>
          </cell>
          <cell r="D3380" t="str">
            <v>平板车</v>
          </cell>
        </row>
        <row r="3380">
          <cell r="G3380" t="str">
            <v>个</v>
          </cell>
          <cell r="H3380">
            <v>1</v>
          </cell>
          <cell r="I3380" t="str">
            <v>其他运矿车</v>
          </cell>
          <cell r="J3380">
            <v>10</v>
          </cell>
          <cell r="K3380" t="str">
            <v>2003-10-30</v>
          </cell>
          <cell r="L3380">
            <v>18500</v>
          </cell>
          <cell r="M3380">
            <v>8412.76</v>
          </cell>
          <cell r="N3380">
            <v>10087.24</v>
          </cell>
        </row>
        <row r="3381">
          <cell r="C3381" t="str">
            <v>44412359B030027</v>
          </cell>
          <cell r="D3381" t="str">
            <v>平板车</v>
          </cell>
        </row>
        <row r="3381">
          <cell r="G3381" t="str">
            <v>个</v>
          </cell>
          <cell r="H3381">
            <v>1</v>
          </cell>
          <cell r="I3381" t="str">
            <v>其他运矿车</v>
          </cell>
          <cell r="J3381">
            <v>10</v>
          </cell>
          <cell r="K3381" t="str">
            <v>2003-10-30</v>
          </cell>
          <cell r="L3381">
            <v>18500</v>
          </cell>
          <cell r="M3381">
            <v>8412.76</v>
          </cell>
          <cell r="N3381">
            <v>10087.24</v>
          </cell>
        </row>
        <row r="3382">
          <cell r="C3382" t="str">
            <v>44412359B030028</v>
          </cell>
          <cell r="D3382" t="str">
            <v>平板车</v>
          </cell>
        </row>
        <row r="3382">
          <cell r="G3382" t="str">
            <v>个</v>
          </cell>
          <cell r="H3382">
            <v>1</v>
          </cell>
          <cell r="I3382" t="str">
            <v>其他运矿车</v>
          </cell>
          <cell r="J3382">
            <v>10</v>
          </cell>
          <cell r="K3382" t="str">
            <v>2003-10-30</v>
          </cell>
          <cell r="L3382">
            <v>18500</v>
          </cell>
          <cell r="M3382">
            <v>8412.76</v>
          </cell>
          <cell r="N3382">
            <v>10087.24</v>
          </cell>
        </row>
        <row r="3383">
          <cell r="C3383" t="str">
            <v>44412359B030029</v>
          </cell>
          <cell r="D3383" t="str">
            <v>平板车</v>
          </cell>
        </row>
        <row r="3383">
          <cell r="G3383" t="str">
            <v>个</v>
          </cell>
          <cell r="H3383">
            <v>1</v>
          </cell>
          <cell r="I3383" t="str">
            <v>其他运矿车</v>
          </cell>
          <cell r="J3383">
            <v>10</v>
          </cell>
          <cell r="K3383" t="str">
            <v>2003-10-30</v>
          </cell>
          <cell r="L3383">
            <v>18500</v>
          </cell>
          <cell r="M3383">
            <v>8412.76</v>
          </cell>
          <cell r="N3383">
            <v>10087.24</v>
          </cell>
        </row>
        <row r="3384">
          <cell r="C3384" t="str">
            <v>44412359B030030</v>
          </cell>
          <cell r="D3384" t="str">
            <v>平板车</v>
          </cell>
        </row>
        <row r="3384">
          <cell r="G3384" t="str">
            <v>个</v>
          </cell>
          <cell r="H3384">
            <v>1</v>
          </cell>
          <cell r="I3384" t="str">
            <v>其他运矿车</v>
          </cell>
          <cell r="J3384">
            <v>10</v>
          </cell>
          <cell r="K3384" t="str">
            <v>2003-10-30</v>
          </cell>
          <cell r="L3384">
            <v>18500</v>
          </cell>
          <cell r="M3384">
            <v>8412.76</v>
          </cell>
          <cell r="N3384">
            <v>10087.24</v>
          </cell>
        </row>
        <row r="3385">
          <cell r="C3385" t="str">
            <v>44412359B040025</v>
          </cell>
          <cell r="D3385" t="str">
            <v>平板车</v>
          </cell>
        </row>
        <row r="3385">
          <cell r="G3385" t="str">
            <v>个</v>
          </cell>
          <cell r="H3385">
            <v>1</v>
          </cell>
          <cell r="I3385" t="str">
            <v>其他运矿车</v>
          </cell>
          <cell r="J3385">
            <v>6</v>
          </cell>
          <cell r="K3385" t="str">
            <v>2002-01-02</v>
          </cell>
          <cell r="L3385">
            <v>24000</v>
          </cell>
          <cell r="M3385">
            <v>23280</v>
          </cell>
          <cell r="N3385">
            <v>720</v>
          </cell>
        </row>
        <row r="3386">
          <cell r="C3386" t="str">
            <v>44412359B040026</v>
          </cell>
          <cell r="D3386" t="str">
            <v>平板车</v>
          </cell>
        </row>
        <row r="3386">
          <cell r="G3386" t="str">
            <v>个</v>
          </cell>
          <cell r="H3386">
            <v>1</v>
          </cell>
          <cell r="I3386" t="str">
            <v>其他运矿车</v>
          </cell>
          <cell r="J3386">
            <v>6</v>
          </cell>
          <cell r="K3386" t="str">
            <v>2002-01-02</v>
          </cell>
          <cell r="L3386">
            <v>24000</v>
          </cell>
          <cell r="M3386">
            <v>23280</v>
          </cell>
          <cell r="N3386">
            <v>720</v>
          </cell>
        </row>
        <row r="3387">
          <cell r="C3387" t="str">
            <v>44412359B040027</v>
          </cell>
          <cell r="D3387" t="str">
            <v>平板车</v>
          </cell>
        </row>
        <row r="3387">
          <cell r="G3387" t="str">
            <v>个</v>
          </cell>
          <cell r="H3387">
            <v>1</v>
          </cell>
          <cell r="I3387" t="str">
            <v>其他运矿车</v>
          </cell>
          <cell r="J3387">
            <v>6</v>
          </cell>
          <cell r="K3387" t="str">
            <v>2002-01-02</v>
          </cell>
          <cell r="L3387">
            <v>24000</v>
          </cell>
          <cell r="M3387">
            <v>23280</v>
          </cell>
          <cell r="N3387">
            <v>720</v>
          </cell>
        </row>
        <row r="3388">
          <cell r="C3388" t="str">
            <v>44412359B040028</v>
          </cell>
          <cell r="D3388" t="str">
            <v>平板车</v>
          </cell>
        </row>
        <row r="3388">
          <cell r="G3388" t="str">
            <v>个</v>
          </cell>
          <cell r="H3388">
            <v>1</v>
          </cell>
          <cell r="I3388" t="str">
            <v>其他运矿车</v>
          </cell>
          <cell r="J3388">
            <v>6</v>
          </cell>
          <cell r="K3388" t="str">
            <v>2002-01-02</v>
          </cell>
          <cell r="L3388">
            <v>24000</v>
          </cell>
          <cell r="M3388">
            <v>23280</v>
          </cell>
          <cell r="N3388">
            <v>720</v>
          </cell>
        </row>
        <row r="3389">
          <cell r="C3389" t="str">
            <v>44412359B040029</v>
          </cell>
          <cell r="D3389" t="str">
            <v>平板车</v>
          </cell>
        </row>
        <row r="3389">
          <cell r="G3389" t="str">
            <v>个</v>
          </cell>
          <cell r="H3389">
            <v>1</v>
          </cell>
          <cell r="I3389" t="str">
            <v>其他运矿车</v>
          </cell>
          <cell r="J3389">
            <v>6</v>
          </cell>
          <cell r="K3389" t="str">
            <v>2002-01-02</v>
          </cell>
          <cell r="L3389">
            <v>24000</v>
          </cell>
          <cell r="M3389">
            <v>23280</v>
          </cell>
          <cell r="N3389">
            <v>720</v>
          </cell>
        </row>
        <row r="3390">
          <cell r="C3390" t="str">
            <v>44412359B040030</v>
          </cell>
          <cell r="D3390" t="str">
            <v>平板车</v>
          </cell>
        </row>
        <row r="3390">
          <cell r="G3390" t="str">
            <v>个</v>
          </cell>
          <cell r="H3390">
            <v>1</v>
          </cell>
          <cell r="I3390" t="str">
            <v>其他运矿车</v>
          </cell>
          <cell r="J3390">
            <v>6</v>
          </cell>
          <cell r="K3390" t="str">
            <v>2002-01-02</v>
          </cell>
          <cell r="L3390">
            <v>24000</v>
          </cell>
          <cell r="M3390">
            <v>23280</v>
          </cell>
          <cell r="N3390">
            <v>720</v>
          </cell>
        </row>
        <row r="3391">
          <cell r="C3391" t="str">
            <v>44412359B040031</v>
          </cell>
          <cell r="D3391" t="str">
            <v>平板车</v>
          </cell>
        </row>
        <row r="3391">
          <cell r="G3391" t="str">
            <v>个</v>
          </cell>
          <cell r="H3391">
            <v>1</v>
          </cell>
          <cell r="I3391" t="str">
            <v>其他运矿车</v>
          </cell>
          <cell r="J3391">
            <v>6</v>
          </cell>
          <cell r="K3391" t="str">
            <v>2002-01-02</v>
          </cell>
          <cell r="L3391">
            <v>24000</v>
          </cell>
          <cell r="M3391">
            <v>23280</v>
          </cell>
          <cell r="N3391">
            <v>720</v>
          </cell>
        </row>
        <row r="3392">
          <cell r="C3392" t="str">
            <v>44412359B040032</v>
          </cell>
          <cell r="D3392" t="str">
            <v>平板车</v>
          </cell>
        </row>
        <row r="3392">
          <cell r="G3392" t="str">
            <v>个</v>
          </cell>
          <cell r="H3392">
            <v>1</v>
          </cell>
          <cell r="I3392" t="str">
            <v>其他运矿车</v>
          </cell>
          <cell r="J3392">
            <v>6</v>
          </cell>
          <cell r="K3392" t="str">
            <v>2002-01-02</v>
          </cell>
          <cell r="L3392">
            <v>24000</v>
          </cell>
          <cell r="M3392">
            <v>23280</v>
          </cell>
          <cell r="N3392">
            <v>720</v>
          </cell>
        </row>
        <row r="3393">
          <cell r="C3393" t="str">
            <v>44412359B040042</v>
          </cell>
          <cell r="D3393" t="str">
            <v>泵站车</v>
          </cell>
        </row>
        <row r="3393">
          <cell r="G3393" t="str">
            <v>个</v>
          </cell>
          <cell r="H3393">
            <v>1</v>
          </cell>
          <cell r="I3393" t="str">
            <v>其他运矿车</v>
          </cell>
          <cell r="J3393">
            <v>6</v>
          </cell>
          <cell r="K3393" t="str">
            <v>2002-01-02</v>
          </cell>
          <cell r="L3393">
            <v>55000</v>
          </cell>
          <cell r="M3393">
            <v>53350</v>
          </cell>
          <cell r="N3393">
            <v>1650</v>
          </cell>
        </row>
        <row r="3394">
          <cell r="C3394" t="str">
            <v>44412359B040033</v>
          </cell>
          <cell r="D3394" t="str">
            <v>平板车</v>
          </cell>
        </row>
        <row r="3394">
          <cell r="G3394" t="str">
            <v>个</v>
          </cell>
          <cell r="H3394">
            <v>1</v>
          </cell>
          <cell r="I3394" t="str">
            <v>其他运矿车</v>
          </cell>
          <cell r="J3394">
            <v>6</v>
          </cell>
          <cell r="K3394" t="str">
            <v>2002-01-02</v>
          </cell>
          <cell r="L3394">
            <v>35000</v>
          </cell>
          <cell r="M3394">
            <v>33950</v>
          </cell>
          <cell r="N3394">
            <v>1050</v>
          </cell>
        </row>
        <row r="3395">
          <cell r="C3395" t="str">
            <v>44412359B040034</v>
          </cell>
          <cell r="D3395" t="str">
            <v>平板车</v>
          </cell>
        </row>
        <row r="3395">
          <cell r="G3395" t="str">
            <v>个</v>
          </cell>
          <cell r="H3395">
            <v>1</v>
          </cell>
          <cell r="I3395" t="str">
            <v>其他运矿车</v>
          </cell>
          <cell r="J3395">
            <v>6</v>
          </cell>
          <cell r="K3395" t="str">
            <v>2002-01-02</v>
          </cell>
          <cell r="L3395">
            <v>39000</v>
          </cell>
          <cell r="M3395">
            <v>37830</v>
          </cell>
          <cell r="N3395">
            <v>1170</v>
          </cell>
        </row>
        <row r="3396">
          <cell r="C3396" t="str">
            <v>44412360B010012</v>
          </cell>
          <cell r="D3396" t="str">
            <v>花栏车</v>
          </cell>
          <cell r="E3396" t="str">
            <v>自制</v>
          </cell>
        </row>
        <row r="3396">
          <cell r="G3396" t="str">
            <v>个</v>
          </cell>
          <cell r="H3396">
            <v>1</v>
          </cell>
          <cell r="I3396" t="str">
            <v>其他运矿车</v>
          </cell>
          <cell r="J3396">
            <v>6</v>
          </cell>
          <cell r="K3396" t="str">
            <v>1997-01-01</v>
          </cell>
          <cell r="L3396">
            <v>4000</v>
          </cell>
          <cell r="M3396">
            <v>3880</v>
          </cell>
          <cell r="N3396">
            <v>120</v>
          </cell>
        </row>
        <row r="3397">
          <cell r="C3397" t="str">
            <v>44412360B010013</v>
          </cell>
          <cell r="D3397" t="str">
            <v>花栏车</v>
          </cell>
          <cell r="E3397" t="str">
            <v>自制</v>
          </cell>
        </row>
        <row r="3397">
          <cell r="G3397" t="str">
            <v>个</v>
          </cell>
          <cell r="H3397">
            <v>1</v>
          </cell>
          <cell r="I3397" t="str">
            <v>其他运矿车</v>
          </cell>
          <cell r="J3397">
            <v>6</v>
          </cell>
          <cell r="K3397" t="str">
            <v>1997-01-01</v>
          </cell>
          <cell r="L3397">
            <v>4000</v>
          </cell>
          <cell r="M3397">
            <v>3880</v>
          </cell>
          <cell r="N3397">
            <v>120</v>
          </cell>
        </row>
        <row r="3398">
          <cell r="C3398" t="str">
            <v>44412360B010006</v>
          </cell>
          <cell r="D3398" t="str">
            <v>花栏车</v>
          </cell>
        </row>
        <row r="3398">
          <cell r="G3398" t="str">
            <v>个</v>
          </cell>
          <cell r="H3398">
            <v>1</v>
          </cell>
          <cell r="I3398" t="str">
            <v>其他运矿车</v>
          </cell>
          <cell r="J3398">
            <v>6</v>
          </cell>
          <cell r="K3398" t="str">
            <v>2002-01-02</v>
          </cell>
          <cell r="L3398">
            <v>40000</v>
          </cell>
          <cell r="M3398">
            <v>38800</v>
          </cell>
          <cell r="N3398">
            <v>1200</v>
          </cell>
        </row>
        <row r="3399">
          <cell r="C3399" t="str">
            <v>44412360B010007</v>
          </cell>
          <cell r="D3399" t="str">
            <v>花栏车</v>
          </cell>
        </row>
        <row r="3399">
          <cell r="G3399" t="str">
            <v>个</v>
          </cell>
          <cell r="H3399">
            <v>1</v>
          </cell>
          <cell r="I3399" t="str">
            <v>其他运矿车</v>
          </cell>
          <cell r="J3399">
            <v>6</v>
          </cell>
          <cell r="K3399" t="str">
            <v>2002-01-02</v>
          </cell>
          <cell r="L3399">
            <v>40000</v>
          </cell>
          <cell r="M3399">
            <v>38800</v>
          </cell>
          <cell r="N3399">
            <v>1200</v>
          </cell>
        </row>
        <row r="3400">
          <cell r="C3400" t="str">
            <v>44412360B010014</v>
          </cell>
          <cell r="D3400" t="str">
            <v>花栏车</v>
          </cell>
        </row>
        <row r="3400">
          <cell r="G3400" t="str">
            <v>个</v>
          </cell>
          <cell r="H3400">
            <v>1</v>
          </cell>
          <cell r="I3400" t="str">
            <v>其他运矿车</v>
          </cell>
          <cell r="J3400">
            <v>6</v>
          </cell>
          <cell r="K3400" t="str">
            <v>2002-01-02</v>
          </cell>
          <cell r="L3400">
            <v>40000</v>
          </cell>
          <cell r="M3400">
            <v>38800</v>
          </cell>
          <cell r="N3400">
            <v>1200</v>
          </cell>
        </row>
        <row r="3401">
          <cell r="C3401" t="str">
            <v>44412360B010015</v>
          </cell>
          <cell r="D3401" t="str">
            <v>花栏车</v>
          </cell>
        </row>
        <row r="3401">
          <cell r="G3401" t="str">
            <v>个</v>
          </cell>
          <cell r="H3401">
            <v>1</v>
          </cell>
          <cell r="I3401" t="str">
            <v>其他运矿车</v>
          </cell>
          <cell r="J3401">
            <v>6</v>
          </cell>
          <cell r="K3401" t="str">
            <v>2002-01-02</v>
          </cell>
          <cell r="L3401">
            <v>40000</v>
          </cell>
          <cell r="M3401">
            <v>38800</v>
          </cell>
          <cell r="N3401">
            <v>1200</v>
          </cell>
        </row>
        <row r="3402">
          <cell r="C3402" t="str">
            <v>44412360B010016</v>
          </cell>
          <cell r="D3402" t="str">
            <v>花栏车</v>
          </cell>
        </row>
        <row r="3402">
          <cell r="G3402" t="str">
            <v>个</v>
          </cell>
          <cell r="H3402">
            <v>1</v>
          </cell>
          <cell r="I3402" t="str">
            <v>其他运矿车</v>
          </cell>
          <cell r="J3402">
            <v>6</v>
          </cell>
          <cell r="K3402" t="str">
            <v>2002-01-02</v>
          </cell>
          <cell r="L3402">
            <v>40000</v>
          </cell>
          <cell r="M3402">
            <v>38800</v>
          </cell>
          <cell r="N3402">
            <v>1200</v>
          </cell>
        </row>
        <row r="3403">
          <cell r="C3403" t="str">
            <v>44412360B010017</v>
          </cell>
          <cell r="D3403" t="str">
            <v>花栏车</v>
          </cell>
        </row>
        <row r="3403">
          <cell r="G3403" t="str">
            <v>个</v>
          </cell>
          <cell r="H3403">
            <v>1</v>
          </cell>
          <cell r="I3403" t="str">
            <v>其他运矿车</v>
          </cell>
          <cell r="J3403">
            <v>6</v>
          </cell>
          <cell r="K3403" t="str">
            <v>2002-01-02</v>
          </cell>
          <cell r="L3403">
            <v>40000</v>
          </cell>
          <cell r="M3403">
            <v>38800</v>
          </cell>
          <cell r="N3403">
            <v>1200</v>
          </cell>
        </row>
        <row r="3404">
          <cell r="C3404" t="str">
            <v>44412360B010018</v>
          </cell>
          <cell r="D3404" t="str">
            <v>花栏车</v>
          </cell>
        </row>
        <row r="3404">
          <cell r="G3404" t="str">
            <v>个</v>
          </cell>
          <cell r="H3404">
            <v>1</v>
          </cell>
          <cell r="I3404" t="str">
            <v>其他运矿车</v>
          </cell>
          <cell r="J3404">
            <v>6</v>
          </cell>
          <cell r="K3404" t="str">
            <v>2002-01-02</v>
          </cell>
          <cell r="L3404">
            <v>40000</v>
          </cell>
          <cell r="M3404">
            <v>38800</v>
          </cell>
          <cell r="N3404">
            <v>1200</v>
          </cell>
        </row>
        <row r="3405">
          <cell r="C3405" t="str">
            <v>44412360B010019</v>
          </cell>
          <cell r="D3405" t="str">
            <v>花栏车</v>
          </cell>
        </row>
        <row r="3405">
          <cell r="G3405" t="str">
            <v>个</v>
          </cell>
          <cell r="H3405">
            <v>1</v>
          </cell>
          <cell r="I3405" t="str">
            <v>其他运矿车</v>
          </cell>
          <cell r="J3405">
            <v>6</v>
          </cell>
          <cell r="K3405" t="str">
            <v>2002-01-02</v>
          </cell>
          <cell r="L3405">
            <v>23000</v>
          </cell>
          <cell r="M3405">
            <v>22310</v>
          </cell>
          <cell r="N3405">
            <v>690</v>
          </cell>
        </row>
        <row r="3406">
          <cell r="C3406" t="str">
            <v>46121010B290003</v>
          </cell>
          <cell r="D3406" t="str">
            <v>电力变压器</v>
          </cell>
          <cell r="E3406" t="str">
            <v>S7-400/6</v>
          </cell>
        </row>
        <row r="3406">
          <cell r="G3406" t="str">
            <v>个</v>
          </cell>
          <cell r="H3406">
            <v>1</v>
          </cell>
          <cell r="I3406" t="str">
            <v>电力变压器</v>
          </cell>
          <cell r="J3406">
            <v>21</v>
          </cell>
          <cell r="K3406" t="str">
            <v>1997-05-23</v>
          </cell>
          <cell r="L3406">
            <v>38300</v>
          </cell>
          <cell r="M3406">
            <v>20263.14</v>
          </cell>
          <cell r="N3406">
            <v>18036.86</v>
          </cell>
        </row>
        <row r="3407">
          <cell r="C3407" t="str">
            <v>46121010B240003</v>
          </cell>
          <cell r="D3407" t="str">
            <v>电力变压器</v>
          </cell>
          <cell r="E3407" t="str">
            <v>S7-315/10</v>
          </cell>
        </row>
        <row r="3407">
          <cell r="G3407" t="str">
            <v>个</v>
          </cell>
          <cell r="H3407">
            <v>1</v>
          </cell>
          <cell r="I3407" t="str">
            <v>电力变压器</v>
          </cell>
          <cell r="J3407">
            <v>21</v>
          </cell>
          <cell r="K3407" t="str">
            <v>1991-01-13</v>
          </cell>
          <cell r="L3407">
            <v>30500</v>
          </cell>
          <cell r="M3407">
            <v>25247.38</v>
          </cell>
          <cell r="N3407">
            <v>5252.62</v>
          </cell>
        </row>
        <row r="3408">
          <cell r="C3408" t="str">
            <v>46121010B240004</v>
          </cell>
          <cell r="D3408" t="str">
            <v>电力变压器</v>
          </cell>
          <cell r="E3408" t="str">
            <v>S7-315/10</v>
          </cell>
        </row>
        <row r="3408">
          <cell r="G3408" t="str">
            <v>个</v>
          </cell>
          <cell r="H3408">
            <v>1</v>
          </cell>
          <cell r="I3408" t="str">
            <v>电力变压器</v>
          </cell>
          <cell r="J3408">
            <v>21</v>
          </cell>
          <cell r="K3408" t="str">
            <v>1991-01-15</v>
          </cell>
          <cell r="L3408">
            <v>30500</v>
          </cell>
          <cell r="M3408">
            <v>25247.38</v>
          </cell>
          <cell r="N3408">
            <v>5252.62</v>
          </cell>
        </row>
        <row r="3409">
          <cell r="C3409" t="str">
            <v>46121010B110001</v>
          </cell>
          <cell r="D3409" t="str">
            <v>变压器</v>
          </cell>
          <cell r="E3409" t="str">
            <v>S7-100/10</v>
          </cell>
        </row>
        <row r="3409">
          <cell r="G3409" t="str">
            <v>个</v>
          </cell>
          <cell r="H3409">
            <v>1</v>
          </cell>
          <cell r="I3409" t="str">
            <v>电力变压器</v>
          </cell>
          <cell r="J3409">
            <v>21</v>
          </cell>
          <cell r="K3409" t="str">
            <v>2002-01-02</v>
          </cell>
          <cell r="L3409">
            <v>14900</v>
          </cell>
          <cell r="M3409">
            <v>4554.24</v>
          </cell>
          <cell r="N3409">
            <v>10345.76</v>
          </cell>
        </row>
        <row r="3410">
          <cell r="C3410" t="str">
            <v>46121010B120001</v>
          </cell>
          <cell r="D3410" t="str">
            <v>电力变压器</v>
          </cell>
          <cell r="E3410" t="str">
            <v>S7-100/6</v>
          </cell>
        </row>
        <row r="3410">
          <cell r="G3410" t="str">
            <v>个</v>
          </cell>
          <cell r="H3410">
            <v>1</v>
          </cell>
          <cell r="I3410" t="str">
            <v>电力变压器</v>
          </cell>
          <cell r="J3410">
            <v>21</v>
          </cell>
          <cell r="K3410" t="str">
            <v>2002-01-03</v>
          </cell>
          <cell r="L3410">
            <v>14900</v>
          </cell>
          <cell r="M3410">
            <v>4554.24</v>
          </cell>
          <cell r="N3410">
            <v>10345.76</v>
          </cell>
        </row>
        <row r="3411">
          <cell r="C3411" t="str">
            <v>46121200B130001</v>
          </cell>
          <cell r="D3411" t="str">
            <v>变压器</v>
          </cell>
          <cell r="E3411" t="str">
            <v>SCB9-800/10</v>
          </cell>
        </row>
        <row r="3411">
          <cell r="G3411" t="str">
            <v>个</v>
          </cell>
          <cell r="H3411">
            <v>1</v>
          </cell>
          <cell r="I3411" t="str">
            <v>电力变压器</v>
          </cell>
          <cell r="J3411">
            <v>21</v>
          </cell>
          <cell r="K3411" t="str">
            <v>2003-12-31</v>
          </cell>
          <cell r="L3411">
            <v>489800</v>
          </cell>
          <cell r="M3411">
            <v>105658.6</v>
          </cell>
          <cell r="N3411">
            <v>384141.4</v>
          </cell>
        </row>
        <row r="3412">
          <cell r="C3412" t="str">
            <v>46121048B120001</v>
          </cell>
          <cell r="D3412" t="str">
            <v>组合式变电柜</v>
          </cell>
          <cell r="E3412" t="str">
            <v>ZBN11</v>
          </cell>
        </row>
        <row r="3412">
          <cell r="G3412" t="str">
            <v>个</v>
          </cell>
          <cell r="H3412">
            <v>1</v>
          </cell>
          <cell r="I3412" t="str">
            <v>电力变压器</v>
          </cell>
          <cell r="J3412">
            <v>12</v>
          </cell>
          <cell r="K3412" t="str">
            <v>2002-01-01</v>
          </cell>
          <cell r="L3412">
            <v>12500</v>
          </cell>
          <cell r="M3412">
            <v>6186.46</v>
          </cell>
          <cell r="N3412">
            <v>6313.54</v>
          </cell>
        </row>
        <row r="3413">
          <cell r="C3413" t="str">
            <v>46121048B070002</v>
          </cell>
          <cell r="D3413" t="str">
            <v>箱式变电站</v>
          </cell>
          <cell r="E3413" t="str">
            <v>XBW-35</v>
          </cell>
        </row>
        <row r="3413">
          <cell r="G3413" t="str">
            <v>个</v>
          </cell>
          <cell r="H3413">
            <v>1</v>
          </cell>
          <cell r="I3413" t="str">
            <v>电力变压器</v>
          </cell>
          <cell r="J3413">
            <v>21</v>
          </cell>
          <cell r="K3413" t="str">
            <v>2002-01-02</v>
          </cell>
          <cell r="L3413">
            <v>461600</v>
          </cell>
          <cell r="M3413">
            <v>144404.38</v>
          </cell>
          <cell r="N3413">
            <v>317195.62</v>
          </cell>
        </row>
        <row r="3414">
          <cell r="C3414" t="str">
            <v>46121200B190004</v>
          </cell>
          <cell r="D3414" t="str">
            <v>变压器</v>
          </cell>
          <cell r="E3414" t="str">
            <v>KS7-315/6</v>
          </cell>
        </row>
        <row r="3414">
          <cell r="G3414" t="str">
            <v>个</v>
          </cell>
          <cell r="H3414">
            <v>1</v>
          </cell>
          <cell r="I3414" t="str">
            <v>矿用变压器</v>
          </cell>
          <cell r="J3414">
            <v>21</v>
          </cell>
          <cell r="K3414" t="str">
            <v>1999-09-20</v>
          </cell>
          <cell r="L3414">
            <v>15500</v>
          </cell>
          <cell r="M3414">
            <v>6419.94</v>
          </cell>
          <cell r="N3414">
            <v>9080.06</v>
          </cell>
        </row>
        <row r="3415">
          <cell r="C3415" t="str">
            <v>46121200B190008</v>
          </cell>
          <cell r="D3415" t="str">
            <v>变压器</v>
          </cell>
          <cell r="E3415" t="str">
            <v>KS7-315/6</v>
          </cell>
        </row>
        <row r="3415">
          <cell r="G3415" t="str">
            <v>个</v>
          </cell>
          <cell r="H3415">
            <v>1</v>
          </cell>
          <cell r="I3415" t="str">
            <v>矿用变压器</v>
          </cell>
          <cell r="J3415">
            <v>21</v>
          </cell>
          <cell r="K3415" t="str">
            <v>2003-12-31</v>
          </cell>
          <cell r="L3415">
            <v>15500</v>
          </cell>
          <cell r="M3415">
            <v>3343.7</v>
          </cell>
          <cell r="N3415">
            <v>12156.3</v>
          </cell>
        </row>
        <row r="3416">
          <cell r="C3416" t="str">
            <v>46121202B100002</v>
          </cell>
          <cell r="D3416" t="str">
            <v>隔爆型电钻变压器</v>
          </cell>
          <cell r="E3416" t="str">
            <v>KSGZZ-4/1.14</v>
          </cell>
        </row>
        <row r="3416">
          <cell r="G3416" t="str">
            <v>个</v>
          </cell>
          <cell r="H3416">
            <v>1</v>
          </cell>
          <cell r="I3416" t="str">
            <v>其他专用变压器</v>
          </cell>
          <cell r="J3416">
            <v>21</v>
          </cell>
          <cell r="K3416" t="str">
            <v>1997-04-09</v>
          </cell>
          <cell r="L3416">
            <v>5500</v>
          </cell>
          <cell r="M3416">
            <v>2978.38</v>
          </cell>
          <cell r="N3416">
            <v>2521.62</v>
          </cell>
        </row>
        <row r="3417">
          <cell r="C3417" t="str">
            <v>46121202B100037</v>
          </cell>
          <cell r="D3417" t="str">
            <v>隔爆照明变压装置</v>
          </cell>
          <cell r="E3417" t="str">
            <v>KSGZZ-4/1140</v>
          </cell>
        </row>
        <row r="3417">
          <cell r="G3417" t="str">
            <v>个</v>
          </cell>
          <cell r="H3417">
            <v>1</v>
          </cell>
          <cell r="I3417" t="str">
            <v>其他专用变压器</v>
          </cell>
          <cell r="J3417">
            <v>21</v>
          </cell>
          <cell r="K3417" t="str">
            <v>2002-01-02</v>
          </cell>
          <cell r="L3417">
            <v>5500</v>
          </cell>
          <cell r="M3417">
            <v>1716.72</v>
          </cell>
          <cell r="N3417">
            <v>3783.28</v>
          </cell>
        </row>
        <row r="3418">
          <cell r="C3418" t="str">
            <v>46121202B100023</v>
          </cell>
          <cell r="D3418" t="str">
            <v>隔爆照明变压装置</v>
          </cell>
          <cell r="E3418" t="str">
            <v>KSGZZ-4/1140</v>
          </cell>
        </row>
        <row r="3418">
          <cell r="G3418" t="str">
            <v>个</v>
          </cell>
          <cell r="H3418">
            <v>1</v>
          </cell>
          <cell r="I3418" t="str">
            <v>其他专用变压器</v>
          </cell>
          <cell r="J3418">
            <v>21</v>
          </cell>
          <cell r="K3418" t="str">
            <v>2002-01-02</v>
          </cell>
          <cell r="L3418">
            <v>5500</v>
          </cell>
          <cell r="M3418">
            <v>1716.72</v>
          </cell>
          <cell r="N3418">
            <v>3783.28</v>
          </cell>
        </row>
        <row r="3419">
          <cell r="C3419" t="str">
            <v>46121202B100024</v>
          </cell>
          <cell r="D3419" t="str">
            <v>隔爆照明变压装置</v>
          </cell>
          <cell r="E3419" t="str">
            <v>KSGZZ-4/1140</v>
          </cell>
        </row>
        <row r="3419">
          <cell r="G3419" t="str">
            <v>个</v>
          </cell>
          <cell r="H3419">
            <v>1</v>
          </cell>
          <cell r="I3419" t="str">
            <v>其他专用变压器</v>
          </cell>
          <cell r="J3419">
            <v>21</v>
          </cell>
          <cell r="K3419" t="str">
            <v>2002-01-02</v>
          </cell>
          <cell r="L3419">
            <v>5500</v>
          </cell>
          <cell r="M3419">
            <v>1716.72</v>
          </cell>
          <cell r="N3419">
            <v>3783.28</v>
          </cell>
        </row>
        <row r="3420">
          <cell r="C3420" t="str">
            <v>46121202B100025</v>
          </cell>
          <cell r="D3420" t="str">
            <v>隔爆照明变压装置</v>
          </cell>
          <cell r="E3420" t="str">
            <v>KSGZZ-4/1140</v>
          </cell>
        </row>
        <row r="3420">
          <cell r="G3420" t="str">
            <v>个</v>
          </cell>
          <cell r="H3420">
            <v>1</v>
          </cell>
          <cell r="I3420" t="str">
            <v>其他专用变压器</v>
          </cell>
          <cell r="J3420">
            <v>21</v>
          </cell>
          <cell r="K3420" t="str">
            <v>2002-01-02</v>
          </cell>
          <cell r="L3420">
            <v>5500</v>
          </cell>
          <cell r="M3420">
            <v>1716.72</v>
          </cell>
          <cell r="N3420">
            <v>3783.28</v>
          </cell>
        </row>
        <row r="3421">
          <cell r="C3421" t="str">
            <v>46121202B150001</v>
          </cell>
          <cell r="D3421" t="str">
            <v>防爆照明变压装置</v>
          </cell>
          <cell r="E3421" t="str">
            <v>DSGZZ-2.5/0.66</v>
          </cell>
        </row>
        <row r="3421">
          <cell r="G3421" t="str">
            <v>个</v>
          </cell>
          <cell r="H3421">
            <v>1</v>
          </cell>
          <cell r="I3421" t="str">
            <v>其他专用变压器</v>
          </cell>
          <cell r="J3421">
            <v>21</v>
          </cell>
          <cell r="K3421" t="str">
            <v>2002-01-02</v>
          </cell>
          <cell r="L3421">
            <v>4500</v>
          </cell>
          <cell r="M3421">
            <v>1407.6</v>
          </cell>
          <cell r="N3421">
            <v>3092.4</v>
          </cell>
        </row>
        <row r="3422">
          <cell r="C3422" t="str">
            <v>46121202B050004</v>
          </cell>
          <cell r="D3422" t="str">
            <v>煤岩电钻综合变压装置</v>
          </cell>
          <cell r="E3422" t="str">
            <v>KSGZZ-4/1141</v>
          </cell>
        </row>
        <row r="3422">
          <cell r="G3422" t="str">
            <v>个</v>
          </cell>
          <cell r="H3422">
            <v>1</v>
          </cell>
          <cell r="I3422" t="str">
            <v>其他专用变压器</v>
          </cell>
          <cell r="J3422">
            <v>21</v>
          </cell>
          <cell r="K3422" t="str">
            <v>1999-10-04</v>
          </cell>
          <cell r="L3422">
            <v>5500</v>
          </cell>
          <cell r="M3422">
            <v>2525.22</v>
          </cell>
          <cell r="N3422">
            <v>2974.78</v>
          </cell>
        </row>
        <row r="3423">
          <cell r="C3423" t="str">
            <v>46121202B050005</v>
          </cell>
          <cell r="D3423" t="str">
            <v>煤岩电钻综合变压装置</v>
          </cell>
          <cell r="E3423" t="str">
            <v>KSGZZ-4/1142</v>
          </cell>
        </row>
        <row r="3423">
          <cell r="G3423" t="str">
            <v>个</v>
          </cell>
          <cell r="H3423">
            <v>1</v>
          </cell>
          <cell r="I3423" t="str">
            <v>其他专用变压器</v>
          </cell>
          <cell r="J3423">
            <v>21</v>
          </cell>
          <cell r="K3423" t="str">
            <v>1999-10-05</v>
          </cell>
          <cell r="L3423">
            <v>5500</v>
          </cell>
          <cell r="M3423">
            <v>2525.22</v>
          </cell>
          <cell r="N3423">
            <v>2974.78</v>
          </cell>
        </row>
        <row r="3424">
          <cell r="C3424" t="str">
            <v>46121202B100039</v>
          </cell>
          <cell r="D3424" t="str">
            <v>隔爆照明变压装置</v>
          </cell>
          <cell r="E3424" t="str">
            <v>KSGZZ-4/1140</v>
          </cell>
        </row>
        <row r="3424">
          <cell r="G3424" t="str">
            <v>个</v>
          </cell>
          <cell r="H3424">
            <v>1</v>
          </cell>
          <cell r="I3424" t="str">
            <v>其他专用变压器</v>
          </cell>
          <cell r="J3424">
            <v>21</v>
          </cell>
          <cell r="K3424" t="str">
            <v>2002-01-03</v>
          </cell>
          <cell r="L3424">
            <v>5500</v>
          </cell>
          <cell r="M3424">
            <v>1716.72</v>
          </cell>
          <cell r="N3424">
            <v>3783.28</v>
          </cell>
        </row>
        <row r="3425">
          <cell r="C3425" t="str">
            <v>46121202B160001</v>
          </cell>
          <cell r="D3425" t="str">
            <v>隔爆照明变压装置</v>
          </cell>
          <cell r="E3425" t="str">
            <v>ZXZ8-4</v>
          </cell>
        </row>
        <row r="3425">
          <cell r="G3425" t="str">
            <v>个</v>
          </cell>
          <cell r="H3425">
            <v>1</v>
          </cell>
          <cell r="I3425" t="str">
            <v>其他专用变压器</v>
          </cell>
          <cell r="J3425">
            <v>21</v>
          </cell>
          <cell r="K3425" t="str">
            <v>2002-01-03</v>
          </cell>
          <cell r="L3425">
            <v>4200</v>
          </cell>
          <cell r="M3425">
            <v>1342.94</v>
          </cell>
          <cell r="N3425">
            <v>2857.06</v>
          </cell>
        </row>
        <row r="3426">
          <cell r="C3426" t="str">
            <v>46121202B160005</v>
          </cell>
          <cell r="D3426" t="str">
            <v>隔爆照明变压装置</v>
          </cell>
          <cell r="E3426" t="str">
            <v>ZXZ8-4</v>
          </cell>
        </row>
        <row r="3426">
          <cell r="G3426" t="str">
            <v>个</v>
          </cell>
          <cell r="H3426">
            <v>1</v>
          </cell>
          <cell r="I3426" t="str">
            <v>其他专用变压器</v>
          </cell>
          <cell r="J3426">
            <v>21</v>
          </cell>
          <cell r="K3426" t="str">
            <v>2002-01-03</v>
          </cell>
          <cell r="L3426">
            <v>4200</v>
          </cell>
          <cell r="M3426">
            <v>1342.94</v>
          </cell>
          <cell r="N3426">
            <v>2857.06</v>
          </cell>
        </row>
        <row r="3427">
          <cell r="C3427" t="str">
            <v>46121202B160006</v>
          </cell>
          <cell r="D3427" t="str">
            <v>隔爆照明变压装置</v>
          </cell>
          <cell r="E3427" t="str">
            <v>ZXZ8-4</v>
          </cell>
        </row>
        <row r="3427">
          <cell r="G3427" t="str">
            <v>个</v>
          </cell>
          <cell r="H3427">
            <v>1</v>
          </cell>
          <cell r="I3427" t="str">
            <v>其他专用变压器</v>
          </cell>
          <cell r="J3427">
            <v>21</v>
          </cell>
          <cell r="K3427" t="str">
            <v>2002-01-03</v>
          </cell>
          <cell r="L3427">
            <v>4200</v>
          </cell>
          <cell r="M3427">
            <v>1342.94</v>
          </cell>
          <cell r="N3427">
            <v>2857.06</v>
          </cell>
        </row>
        <row r="3428">
          <cell r="C3428" t="str">
            <v>46121202B050002</v>
          </cell>
          <cell r="D3428" t="str">
            <v>隔爆型照明变压器装置</v>
          </cell>
          <cell r="E3428" t="str">
            <v>KSGZZ-4/1140</v>
          </cell>
        </row>
        <row r="3428">
          <cell r="G3428" t="str">
            <v>个</v>
          </cell>
          <cell r="H3428">
            <v>1</v>
          </cell>
          <cell r="I3428" t="str">
            <v>其他专用变压器</v>
          </cell>
          <cell r="J3428">
            <v>21</v>
          </cell>
          <cell r="K3428" t="str">
            <v>2002-01-02</v>
          </cell>
          <cell r="L3428">
            <v>5500</v>
          </cell>
          <cell r="M3428">
            <v>1716.72</v>
          </cell>
          <cell r="N3428">
            <v>3783.28</v>
          </cell>
        </row>
        <row r="3429">
          <cell r="C3429" t="str">
            <v>46121202B100008</v>
          </cell>
          <cell r="D3429" t="str">
            <v>隔爆型照明变压器装置</v>
          </cell>
          <cell r="E3429" t="str">
            <v>KSGZZ-4/1140</v>
          </cell>
        </row>
        <row r="3429">
          <cell r="G3429" t="str">
            <v>个</v>
          </cell>
          <cell r="H3429">
            <v>1</v>
          </cell>
          <cell r="I3429" t="str">
            <v>其他专用变压器</v>
          </cell>
          <cell r="J3429">
            <v>21</v>
          </cell>
          <cell r="K3429" t="str">
            <v>2002-01-02</v>
          </cell>
          <cell r="L3429">
            <v>5500</v>
          </cell>
          <cell r="M3429">
            <v>1716.72</v>
          </cell>
          <cell r="N3429">
            <v>3783.28</v>
          </cell>
        </row>
        <row r="3430">
          <cell r="C3430" t="str">
            <v>46121202B100010</v>
          </cell>
          <cell r="D3430" t="str">
            <v>隔爆型照明变压器装置</v>
          </cell>
          <cell r="E3430" t="str">
            <v>KSGZZ-4/1140</v>
          </cell>
        </row>
        <row r="3430">
          <cell r="G3430" t="str">
            <v>个</v>
          </cell>
          <cell r="H3430">
            <v>1</v>
          </cell>
          <cell r="I3430" t="str">
            <v>其他专用变压器</v>
          </cell>
          <cell r="J3430">
            <v>21</v>
          </cell>
          <cell r="K3430" t="str">
            <v>2002-01-02</v>
          </cell>
          <cell r="L3430">
            <v>5500</v>
          </cell>
          <cell r="M3430">
            <v>1716.72</v>
          </cell>
          <cell r="N3430">
            <v>3783.28</v>
          </cell>
        </row>
        <row r="3431">
          <cell r="C3431" t="str">
            <v>46121202B100022</v>
          </cell>
          <cell r="D3431" t="str">
            <v>隔爆型照明变压器装置</v>
          </cell>
          <cell r="E3431" t="str">
            <v>KSGZZ-4/1140</v>
          </cell>
        </row>
        <row r="3431">
          <cell r="G3431" t="str">
            <v>个</v>
          </cell>
          <cell r="H3431">
            <v>1</v>
          </cell>
          <cell r="I3431" t="str">
            <v>其他专用变压器</v>
          </cell>
          <cell r="J3431">
            <v>21</v>
          </cell>
          <cell r="K3431" t="str">
            <v>2002-01-02</v>
          </cell>
          <cell r="L3431">
            <v>5500</v>
          </cell>
          <cell r="M3431">
            <v>1716.72</v>
          </cell>
          <cell r="N3431">
            <v>3783.28</v>
          </cell>
        </row>
        <row r="3432">
          <cell r="C3432" t="str">
            <v>46121202B100021</v>
          </cell>
          <cell r="D3432" t="str">
            <v>隔爆型照明变压器装置</v>
          </cell>
          <cell r="E3432" t="str">
            <v>KSGZZ-4/1140</v>
          </cell>
        </row>
        <row r="3432">
          <cell r="G3432" t="str">
            <v>个</v>
          </cell>
          <cell r="H3432">
            <v>1</v>
          </cell>
          <cell r="I3432" t="str">
            <v>其他专用变压器</v>
          </cell>
          <cell r="J3432">
            <v>21</v>
          </cell>
          <cell r="K3432" t="str">
            <v>2002-01-02</v>
          </cell>
          <cell r="L3432">
            <v>5500</v>
          </cell>
          <cell r="M3432">
            <v>1716.72</v>
          </cell>
          <cell r="N3432">
            <v>3783.28</v>
          </cell>
        </row>
        <row r="3433">
          <cell r="C3433" t="str">
            <v>46121202B100020</v>
          </cell>
          <cell r="D3433" t="str">
            <v>隔爆型照明变压器装置</v>
          </cell>
          <cell r="E3433" t="str">
            <v>KSGZZ-4/1140</v>
          </cell>
        </row>
        <row r="3433">
          <cell r="G3433" t="str">
            <v>个</v>
          </cell>
          <cell r="H3433">
            <v>1</v>
          </cell>
          <cell r="I3433" t="str">
            <v>其他专用变压器</v>
          </cell>
          <cell r="J3433">
            <v>21</v>
          </cell>
          <cell r="K3433" t="str">
            <v>2002-01-02</v>
          </cell>
          <cell r="L3433">
            <v>5500</v>
          </cell>
          <cell r="M3433">
            <v>1716.72</v>
          </cell>
          <cell r="N3433">
            <v>3783.28</v>
          </cell>
        </row>
        <row r="3434">
          <cell r="C3434" t="str">
            <v>46121202B110001</v>
          </cell>
          <cell r="D3434" t="str">
            <v>隔爆照明变压器</v>
          </cell>
          <cell r="E3434" t="str">
            <v>ZXZ8-4-Ⅱ</v>
          </cell>
        </row>
        <row r="3434">
          <cell r="G3434" t="str">
            <v>个</v>
          </cell>
          <cell r="H3434">
            <v>1</v>
          </cell>
          <cell r="I3434" t="str">
            <v>其他专用变压器</v>
          </cell>
          <cell r="J3434">
            <v>21</v>
          </cell>
          <cell r="K3434" t="str">
            <v>2002-01-01</v>
          </cell>
          <cell r="L3434">
            <v>4500</v>
          </cell>
          <cell r="M3434">
            <v>1334.88</v>
          </cell>
          <cell r="N3434">
            <v>3165.12</v>
          </cell>
        </row>
        <row r="3435">
          <cell r="C3435" t="str">
            <v>46121401B050001</v>
          </cell>
          <cell r="D3435" t="str">
            <v>整流变压器</v>
          </cell>
          <cell r="E3435" t="str">
            <v>160KVA</v>
          </cell>
        </row>
        <row r="3435">
          <cell r="G3435" t="str">
            <v>个</v>
          </cell>
          <cell r="H3435">
            <v>1</v>
          </cell>
          <cell r="I3435" t="str">
            <v>整流变压器</v>
          </cell>
          <cell r="J3435">
            <v>21</v>
          </cell>
          <cell r="K3435" t="str">
            <v>1993-06-08</v>
          </cell>
          <cell r="L3435">
            <v>52500</v>
          </cell>
          <cell r="M3435">
            <v>37724.88</v>
          </cell>
          <cell r="N3435">
            <v>14775.12</v>
          </cell>
        </row>
        <row r="3436">
          <cell r="C3436" t="str">
            <v>46121203B390001</v>
          </cell>
          <cell r="D3436" t="str">
            <v>移动变电站</v>
          </cell>
          <cell r="E3436" t="str">
            <v>KBSGY-500/6</v>
          </cell>
        </row>
        <row r="3436">
          <cell r="G3436" t="str">
            <v>个</v>
          </cell>
          <cell r="H3436">
            <v>1</v>
          </cell>
          <cell r="I3436" t="str">
            <v>移动变压器</v>
          </cell>
          <cell r="J3436">
            <v>10</v>
          </cell>
          <cell r="K3436" t="str">
            <v>2002-01-01</v>
          </cell>
          <cell r="L3436">
            <v>155000</v>
          </cell>
          <cell r="M3436">
            <v>91258.33</v>
          </cell>
          <cell r="N3436">
            <v>63741.67</v>
          </cell>
        </row>
        <row r="3437">
          <cell r="C3437" t="str">
            <v>46121203B040004</v>
          </cell>
          <cell r="D3437" t="str">
            <v>隔爆型移动变电站</v>
          </cell>
          <cell r="E3437" t="str">
            <v>KBSGZY-800/6</v>
          </cell>
        </row>
        <row r="3437">
          <cell r="G3437" t="str">
            <v>个</v>
          </cell>
          <cell r="H3437">
            <v>1</v>
          </cell>
          <cell r="I3437" t="str">
            <v>移动变压器</v>
          </cell>
          <cell r="J3437">
            <v>10</v>
          </cell>
          <cell r="K3437" t="str">
            <v>2002-01-01</v>
          </cell>
          <cell r="L3437">
            <v>168200</v>
          </cell>
          <cell r="M3437">
            <v>99030.04</v>
          </cell>
          <cell r="N3437">
            <v>69169.96</v>
          </cell>
        </row>
        <row r="3438">
          <cell r="C3438" t="str">
            <v>46121203B530001</v>
          </cell>
          <cell r="D3438" t="str">
            <v>隔爆型移动变电站</v>
          </cell>
          <cell r="E3438" t="str">
            <v>KBSGZY-630/6</v>
          </cell>
        </row>
        <row r="3438">
          <cell r="G3438" t="str">
            <v>个</v>
          </cell>
          <cell r="H3438">
            <v>1</v>
          </cell>
          <cell r="I3438" t="str">
            <v>移动变压器</v>
          </cell>
          <cell r="J3438">
            <v>10</v>
          </cell>
          <cell r="K3438" t="str">
            <v>2000-01-23</v>
          </cell>
          <cell r="L3438">
            <v>159000</v>
          </cell>
          <cell r="M3438">
            <v>123192.27</v>
          </cell>
          <cell r="N3438">
            <v>35807.73</v>
          </cell>
        </row>
        <row r="3439">
          <cell r="C3439" t="str">
            <v>46121203B120007</v>
          </cell>
          <cell r="D3439" t="str">
            <v>隔爆型移动变电站</v>
          </cell>
          <cell r="E3439" t="str">
            <v>KBSGZY-1250/6</v>
          </cell>
        </row>
        <row r="3439">
          <cell r="G3439" t="str">
            <v>个</v>
          </cell>
          <cell r="H3439">
            <v>1</v>
          </cell>
          <cell r="I3439" t="str">
            <v>移动变压器</v>
          </cell>
          <cell r="J3439">
            <v>10</v>
          </cell>
          <cell r="K3439" t="str">
            <v>1997-06-03</v>
          </cell>
          <cell r="L3439">
            <v>301500</v>
          </cell>
          <cell r="M3439">
            <v>292455</v>
          </cell>
          <cell r="N3439">
            <v>9045</v>
          </cell>
        </row>
        <row r="3440">
          <cell r="C3440" t="str">
            <v>46121203B380001</v>
          </cell>
          <cell r="D3440" t="str">
            <v>隔爆型移动变电站</v>
          </cell>
          <cell r="E3440" t="str">
            <v>KBSGZY-800/6</v>
          </cell>
        </row>
        <row r="3440">
          <cell r="G3440" t="str">
            <v>个</v>
          </cell>
          <cell r="H3440">
            <v>1</v>
          </cell>
          <cell r="I3440" t="str">
            <v>移动变压器</v>
          </cell>
          <cell r="J3440">
            <v>10</v>
          </cell>
          <cell r="K3440" t="str">
            <v>2002-01-02</v>
          </cell>
          <cell r="L3440">
            <v>168200</v>
          </cell>
          <cell r="M3440">
            <v>99030.04</v>
          </cell>
          <cell r="N3440">
            <v>69169.96</v>
          </cell>
        </row>
        <row r="3441">
          <cell r="C3441" t="str">
            <v>46121203B050008</v>
          </cell>
          <cell r="D3441" t="str">
            <v>隔爆型移动变电站</v>
          </cell>
          <cell r="E3441" t="str">
            <v>KBSGZY-500/6</v>
          </cell>
        </row>
        <row r="3441">
          <cell r="G3441" t="str">
            <v>个</v>
          </cell>
          <cell r="H3441">
            <v>1</v>
          </cell>
          <cell r="I3441" t="str">
            <v>移动变压器</v>
          </cell>
          <cell r="J3441">
            <v>21</v>
          </cell>
          <cell r="K3441" t="str">
            <v>2002-01-02</v>
          </cell>
          <cell r="L3441">
            <v>125800</v>
          </cell>
          <cell r="M3441">
            <v>39349.76</v>
          </cell>
          <cell r="N3441">
            <v>86450.24</v>
          </cell>
        </row>
        <row r="3442">
          <cell r="C3442" t="str">
            <v>46121203B430002</v>
          </cell>
          <cell r="D3442" t="str">
            <v>隔爆型移动变电站</v>
          </cell>
          <cell r="E3442" t="str">
            <v>KBSGZY-100/6</v>
          </cell>
        </row>
        <row r="3442">
          <cell r="G3442" t="str">
            <v>个</v>
          </cell>
          <cell r="H3442">
            <v>1</v>
          </cell>
          <cell r="I3442" t="str">
            <v>移动变压器</v>
          </cell>
          <cell r="J3442">
            <v>10</v>
          </cell>
          <cell r="K3442" t="str">
            <v>2000-01-17</v>
          </cell>
          <cell r="L3442">
            <v>265000</v>
          </cell>
          <cell r="M3442">
            <v>205320.51</v>
          </cell>
          <cell r="N3442">
            <v>59679.49</v>
          </cell>
        </row>
        <row r="3443">
          <cell r="C3443" t="str">
            <v>46121203B070002</v>
          </cell>
          <cell r="D3443" t="str">
            <v>隔爆型移动变电站</v>
          </cell>
        </row>
        <row r="3443">
          <cell r="G3443" t="str">
            <v>个</v>
          </cell>
          <cell r="H3443">
            <v>1</v>
          </cell>
          <cell r="I3443" t="str">
            <v>移动变压器</v>
          </cell>
          <cell r="J3443">
            <v>21</v>
          </cell>
          <cell r="K3443" t="str">
            <v>2002-01-02</v>
          </cell>
          <cell r="L3443">
            <v>168200</v>
          </cell>
          <cell r="M3443">
            <v>52612.18</v>
          </cell>
          <cell r="N3443">
            <v>115587.82</v>
          </cell>
        </row>
        <row r="3444">
          <cell r="C3444" t="str">
            <v>46121203B440001</v>
          </cell>
          <cell r="D3444" t="str">
            <v>移动变电站</v>
          </cell>
          <cell r="E3444" t="str">
            <v>KBSGZY-1000/6</v>
          </cell>
        </row>
        <row r="3444">
          <cell r="G3444" t="str">
            <v>个</v>
          </cell>
          <cell r="H3444">
            <v>1</v>
          </cell>
          <cell r="I3444" t="str">
            <v>移动变压器</v>
          </cell>
          <cell r="J3444">
            <v>10</v>
          </cell>
          <cell r="K3444" t="str">
            <v>2002-01-02</v>
          </cell>
          <cell r="L3444">
            <v>265000</v>
          </cell>
          <cell r="M3444">
            <v>156022.15</v>
          </cell>
          <cell r="N3444">
            <v>108977.85</v>
          </cell>
        </row>
        <row r="3445">
          <cell r="C3445" t="str">
            <v>46121203B040005</v>
          </cell>
          <cell r="D3445" t="str">
            <v>移动变压器</v>
          </cell>
          <cell r="E3445" t="str">
            <v>KBSGZY-80/6</v>
          </cell>
        </row>
        <row r="3445">
          <cell r="G3445" t="str">
            <v>个</v>
          </cell>
          <cell r="H3445">
            <v>1</v>
          </cell>
          <cell r="I3445" t="str">
            <v>移动变压器</v>
          </cell>
          <cell r="J3445">
            <v>21</v>
          </cell>
          <cell r="K3445" t="str">
            <v>2003-02-27</v>
          </cell>
          <cell r="L3445">
            <v>83200</v>
          </cell>
          <cell r="M3445">
            <v>20593.82</v>
          </cell>
          <cell r="N3445">
            <v>62606.18</v>
          </cell>
        </row>
        <row r="3446">
          <cell r="C3446" t="str">
            <v>46121203B430003</v>
          </cell>
          <cell r="D3446" t="str">
            <v>移动变电站</v>
          </cell>
          <cell r="E3446" t="str">
            <v>KBSGZY-1000/6/1140</v>
          </cell>
        </row>
        <row r="3446">
          <cell r="G3446" t="str">
            <v>个</v>
          </cell>
          <cell r="H3446">
            <v>1</v>
          </cell>
          <cell r="I3446" t="str">
            <v>移动变压器</v>
          </cell>
          <cell r="J3446">
            <v>10</v>
          </cell>
          <cell r="K3446" t="str">
            <v>2003-04-30</v>
          </cell>
          <cell r="L3446">
            <v>265000</v>
          </cell>
          <cell r="M3446">
            <v>129424.19</v>
          </cell>
          <cell r="N3446">
            <v>135575.81</v>
          </cell>
        </row>
        <row r="3447">
          <cell r="C3447" t="str">
            <v>46121203B370002</v>
          </cell>
          <cell r="D3447" t="str">
            <v>矿用隔爆型移动变电站</v>
          </cell>
          <cell r="E3447" t="str">
            <v>KBSGZY630/6/1.2</v>
          </cell>
        </row>
        <row r="3447">
          <cell r="G3447" t="str">
            <v>个</v>
          </cell>
          <cell r="H3447">
            <v>1</v>
          </cell>
          <cell r="I3447" t="str">
            <v>移动变压器</v>
          </cell>
          <cell r="J3447">
            <v>21</v>
          </cell>
          <cell r="K3447" t="str">
            <v>2003-12-31</v>
          </cell>
          <cell r="L3447">
            <v>159000</v>
          </cell>
          <cell r="M3447">
            <v>34298.43</v>
          </cell>
          <cell r="N3447">
            <v>124701.57</v>
          </cell>
        </row>
        <row r="3448">
          <cell r="C3448" t="str">
            <v>46121203B260001</v>
          </cell>
          <cell r="D3448" t="str">
            <v>矿用隔爆型移动变电站</v>
          </cell>
          <cell r="E3448" t="str">
            <v>800/6</v>
          </cell>
        </row>
        <row r="3448">
          <cell r="G3448" t="str">
            <v>个</v>
          </cell>
          <cell r="H3448">
            <v>1</v>
          </cell>
          <cell r="I3448" t="str">
            <v>移动变压器</v>
          </cell>
          <cell r="J3448">
            <v>21</v>
          </cell>
          <cell r="K3448" t="str">
            <v>2003-12-31</v>
          </cell>
          <cell r="L3448">
            <v>150000</v>
          </cell>
          <cell r="M3448">
            <v>32357.22</v>
          </cell>
          <cell r="N3448">
            <v>117642.78</v>
          </cell>
        </row>
        <row r="3449">
          <cell r="C3449" t="str">
            <v>46214101B970003</v>
          </cell>
          <cell r="D3449" t="str">
            <v>户外空心串联电坑器</v>
          </cell>
          <cell r="E3449" t="str">
            <v>CKWK-3-</v>
          </cell>
        </row>
        <row r="3449">
          <cell r="G3449" t="str">
            <v>个</v>
          </cell>
          <cell r="H3449">
            <v>1</v>
          </cell>
          <cell r="I3449" t="str">
            <v>串联电抗器</v>
          </cell>
          <cell r="J3449">
            <v>21</v>
          </cell>
          <cell r="K3449" t="str">
            <v>2002-01-02</v>
          </cell>
          <cell r="L3449">
            <v>725000</v>
          </cell>
          <cell r="M3449">
            <v>226776.34</v>
          </cell>
          <cell r="N3449">
            <v>498223.66</v>
          </cell>
        </row>
        <row r="3450">
          <cell r="C3450" t="str">
            <v>46123010B230007</v>
          </cell>
          <cell r="D3450" t="str">
            <v>直流屏</v>
          </cell>
        </row>
        <row r="3450">
          <cell r="G3450" t="str">
            <v>个</v>
          </cell>
          <cell r="H3450">
            <v>1</v>
          </cell>
          <cell r="I3450" t="str">
            <v>硅整流器</v>
          </cell>
          <cell r="J3450">
            <v>21</v>
          </cell>
          <cell r="K3450" t="str">
            <v>2002-01-02</v>
          </cell>
          <cell r="L3450">
            <v>100000</v>
          </cell>
          <cell r="M3450">
            <v>31279.63</v>
          </cell>
          <cell r="N3450">
            <v>68720.37</v>
          </cell>
        </row>
        <row r="3451">
          <cell r="C3451" t="str">
            <v>44817400BA80001</v>
          </cell>
          <cell r="D3451" t="str">
            <v>矿灯充电架</v>
          </cell>
          <cell r="E3451" t="str">
            <v>KTSK-68</v>
          </cell>
        </row>
        <row r="3451">
          <cell r="G3451" t="str">
            <v>个</v>
          </cell>
          <cell r="H3451">
            <v>1</v>
          </cell>
          <cell r="I3451" t="str">
            <v>充电机</v>
          </cell>
          <cell r="J3451">
            <v>21</v>
          </cell>
          <cell r="K3451" t="str">
            <v>1999-03-17</v>
          </cell>
          <cell r="L3451">
            <v>8800</v>
          </cell>
          <cell r="M3451">
            <v>5400.87</v>
          </cell>
          <cell r="N3451">
            <v>3399.13</v>
          </cell>
        </row>
        <row r="3452">
          <cell r="C3452" t="str">
            <v>46211606B250006</v>
          </cell>
          <cell r="D3452" t="str">
            <v>真空馈电开关</v>
          </cell>
          <cell r="E3452" t="str">
            <v>BKD3-200Z/660 1140V</v>
          </cell>
        </row>
        <row r="3452">
          <cell r="G3452" t="str">
            <v>个</v>
          </cell>
          <cell r="H3452">
            <v>1</v>
          </cell>
          <cell r="I3452" t="str">
            <v>开关电器设备</v>
          </cell>
          <cell r="J3452">
            <v>10</v>
          </cell>
          <cell r="K3452" t="str">
            <v>2003-04-30</v>
          </cell>
          <cell r="L3452">
            <v>19500</v>
          </cell>
          <cell r="M3452">
            <v>9496.09</v>
          </cell>
          <cell r="N3452">
            <v>10003.91</v>
          </cell>
        </row>
        <row r="3453">
          <cell r="C3453" t="str">
            <v>46211606B250007</v>
          </cell>
          <cell r="D3453" t="str">
            <v>真空馈电开关</v>
          </cell>
          <cell r="E3453" t="str">
            <v>BKD3-200Z/660 1140V</v>
          </cell>
        </row>
        <row r="3453">
          <cell r="G3453" t="str">
            <v>个</v>
          </cell>
          <cell r="H3453">
            <v>1</v>
          </cell>
          <cell r="I3453" t="str">
            <v>开关电器设备</v>
          </cell>
          <cell r="J3453">
            <v>10</v>
          </cell>
          <cell r="K3453" t="str">
            <v>2003-04-30</v>
          </cell>
          <cell r="L3453">
            <v>19500</v>
          </cell>
          <cell r="M3453">
            <v>9496.09</v>
          </cell>
          <cell r="N3453">
            <v>10003.91</v>
          </cell>
        </row>
        <row r="3454">
          <cell r="C3454" t="str">
            <v>46211606B250008</v>
          </cell>
          <cell r="D3454" t="str">
            <v>真空馈电开关</v>
          </cell>
          <cell r="E3454" t="str">
            <v>BKD3-200Z/660 1140V</v>
          </cell>
        </row>
        <row r="3454">
          <cell r="G3454" t="str">
            <v>个</v>
          </cell>
          <cell r="H3454">
            <v>1</v>
          </cell>
          <cell r="I3454" t="str">
            <v>开关电器设备</v>
          </cell>
          <cell r="J3454">
            <v>10</v>
          </cell>
          <cell r="K3454" t="str">
            <v>2003-04-30</v>
          </cell>
          <cell r="L3454">
            <v>19500</v>
          </cell>
          <cell r="M3454">
            <v>9496.09</v>
          </cell>
          <cell r="N3454">
            <v>10003.91</v>
          </cell>
        </row>
        <row r="3455">
          <cell r="C3455" t="str">
            <v>46211606B250009</v>
          </cell>
          <cell r="D3455" t="str">
            <v>真空馈电开关</v>
          </cell>
          <cell r="E3455" t="str">
            <v>BKD3-200Z/660 1140V</v>
          </cell>
        </row>
        <row r="3455">
          <cell r="G3455" t="str">
            <v>个</v>
          </cell>
          <cell r="H3455">
            <v>1</v>
          </cell>
          <cell r="I3455" t="str">
            <v>开关电器设备</v>
          </cell>
          <cell r="J3455">
            <v>10</v>
          </cell>
          <cell r="K3455" t="str">
            <v>2003-04-30</v>
          </cell>
          <cell r="L3455">
            <v>19500</v>
          </cell>
          <cell r="M3455">
            <v>9496.09</v>
          </cell>
          <cell r="N3455">
            <v>10003.91</v>
          </cell>
        </row>
        <row r="3456">
          <cell r="C3456" t="str">
            <v>46211606B250010</v>
          </cell>
          <cell r="D3456" t="str">
            <v>真空馈电开关</v>
          </cell>
          <cell r="E3456" t="str">
            <v>BKD3-200Z/660 1140V</v>
          </cell>
        </row>
        <row r="3456">
          <cell r="G3456" t="str">
            <v>个</v>
          </cell>
          <cell r="H3456">
            <v>1</v>
          </cell>
          <cell r="I3456" t="str">
            <v>开关电器设备</v>
          </cell>
          <cell r="J3456">
            <v>10</v>
          </cell>
          <cell r="K3456" t="str">
            <v>2003-04-30</v>
          </cell>
          <cell r="L3456">
            <v>19500</v>
          </cell>
          <cell r="M3456">
            <v>9496.09</v>
          </cell>
          <cell r="N3456">
            <v>10003.91</v>
          </cell>
        </row>
        <row r="3457">
          <cell r="C3457" t="str">
            <v>46211606B250011</v>
          </cell>
          <cell r="D3457" t="str">
            <v>真空馈电开关</v>
          </cell>
          <cell r="E3457" t="str">
            <v>BKD3-200Z/660 1140V</v>
          </cell>
        </row>
        <row r="3457">
          <cell r="G3457" t="str">
            <v>个</v>
          </cell>
          <cell r="H3457">
            <v>1</v>
          </cell>
          <cell r="I3457" t="str">
            <v>开关电器设备</v>
          </cell>
          <cell r="J3457">
            <v>10</v>
          </cell>
          <cell r="K3457" t="str">
            <v>2003-04-30</v>
          </cell>
          <cell r="L3457">
            <v>19500</v>
          </cell>
          <cell r="M3457">
            <v>9496.09</v>
          </cell>
          <cell r="N3457">
            <v>10003.91</v>
          </cell>
        </row>
        <row r="3458">
          <cell r="C3458" t="str">
            <v>46211606B250012</v>
          </cell>
          <cell r="D3458" t="str">
            <v>真空馈电开关</v>
          </cell>
          <cell r="E3458" t="str">
            <v>BKD3-200Z/660 1140V</v>
          </cell>
        </row>
        <row r="3458">
          <cell r="G3458" t="str">
            <v>个</v>
          </cell>
          <cell r="H3458">
            <v>1</v>
          </cell>
          <cell r="I3458" t="str">
            <v>开关电器设备</v>
          </cell>
          <cell r="J3458">
            <v>10</v>
          </cell>
          <cell r="K3458" t="str">
            <v>2003-04-30</v>
          </cell>
          <cell r="L3458">
            <v>19500</v>
          </cell>
          <cell r="M3458">
            <v>9496.09</v>
          </cell>
          <cell r="N3458">
            <v>10003.91</v>
          </cell>
        </row>
        <row r="3459">
          <cell r="C3459" t="str">
            <v>48244151BA10002</v>
          </cell>
          <cell r="D3459" t="str">
            <v>电缆探伤仪</v>
          </cell>
          <cell r="E3459" t="str">
            <v>QFIA型</v>
          </cell>
        </row>
        <row r="3459">
          <cell r="G3459" t="str">
            <v>个</v>
          </cell>
          <cell r="H3459">
            <v>1</v>
          </cell>
          <cell r="I3459" t="str">
            <v>开关电器设备</v>
          </cell>
          <cell r="J3459">
            <v>21</v>
          </cell>
          <cell r="K3459" t="str">
            <v>2002-01-02</v>
          </cell>
          <cell r="L3459">
            <v>3500</v>
          </cell>
          <cell r="M3459">
            <v>1182.56</v>
          </cell>
          <cell r="N3459">
            <v>2317.44</v>
          </cell>
        </row>
        <row r="3460">
          <cell r="C3460" t="str">
            <v>46211606B080001</v>
          </cell>
          <cell r="D3460" t="str">
            <v>真空开关2</v>
          </cell>
          <cell r="E3460" t="str">
            <v>DW80-200</v>
          </cell>
        </row>
        <row r="3460">
          <cell r="G3460" t="str">
            <v>个</v>
          </cell>
          <cell r="H3460">
            <v>1</v>
          </cell>
          <cell r="I3460" t="str">
            <v>开关电器设备</v>
          </cell>
          <cell r="J3460">
            <v>21</v>
          </cell>
          <cell r="K3460" t="str">
            <v>1999-03-10</v>
          </cell>
          <cell r="L3460">
            <v>2200</v>
          </cell>
          <cell r="M3460">
            <v>1020.6</v>
          </cell>
          <cell r="N3460">
            <v>1179.4</v>
          </cell>
        </row>
        <row r="3461">
          <cell r="C3461" t="str">
            <v>46211605B200006</v>
          </cell>
          <cell r="D3461" t="str">
            <v>馈电开关</v>
          </cell>
          <cell r="E3461" t="str">
            <v>KBZ630/1140</v>
          </cell>
        </row>
        <row r="3461">
          <cell r="G3461" t="str">
            <v>个</v>
          </cell>
          <cell r="H3461">
            <v>1</v>
          </cell>
          <cell r="I3461" t="str">
            <v>开关电器设备</v>
          </cell>
          <cell r="J3461">
            <v>10</v>
          </cell>
          <cell r="K3461" t="str">
            <v>2003-03-27</v>
          </cell>
          <cell r="L3461">
            <v>26500</v>
          </cell>
          <cell r="M3461">
            <v>13049.58</v>
          </cell>
          <cell r="N3461">
            <v>13450.42</v>
          </cell>
        </row>
        <row r="3462">
          <cell r="C3462" t="str">
            <v>46211605B200010</v>
          </cell>
          <cell r="D3462" t="str">
            <v>防爆真空馈电开关</v>
          </cell>
          <cell r="E3462" t="str">
            <v>KBZ-630/1140</v>
          </cell>
        </row>
        <row r="3462">
          <cell r="G3462" t="str">
            <v>个</v>
          </cell>
          <cell r="H3462">
            <v>1</v>
          </cell>
          <cell r="I3462" t="str">
            <v>开关电器设备</v>
          </cell>
          <cell r="J3462">
            <v>10</v>
          </cell>
          <cell r="K3462" t="str">
            <v>2003-04-29</v>
          </cell>
          <cell r="L3462">
            <v>26500</v>
          </cell>
          <cell r="M3462">
            <v>12942.39</v>
          </cell>
          <cell r="N3462">
            <v>13557.61</v>
          </cell>
        </row>
        <row r="3463">
          <cell r="C3463" t="str">
            <v>46211606B270003</v>
          </cell>
          <cell r="D3463" t="str">
            <v>馈电开关</v>
          </cell>
          <cell r="E3463" t="str">
            <v>BKD20-400Z</v>
          </cell>
        </row>
        <row r="3463">
          <cell r="G3463" t="str">
            <v>个</v>
          </cell>
          <cell r="H3463">
            <v>1</v>
          </cell>
          <cell r="I3463" t="str">
            <v>开关电器设备</v>
          </cell>
          <cell r="J3463">
            <v>10</v>
          </cell>
          <cell r="K3463" t="str">
            <v>2003-10-30</v>
          </cell>
          <cell r="L3463">
            <v>9500</v>
          </cell>
          <cell r="M3463">
            <v>4268.66</v>
          </cell>
          <cell r="N3463">
            <v>5231.34</v>
          </cell>
        </row>
        <row r="3464">
          <cell r="C3464" t="str">
            <v>46211605B060048</v>
          </cell>
          <cell r="D3464" t="str">
            <v>馈电开关</v>
          </cell>
          <cell r="E3464" t="str">
            <v>BKD3-400Z/1140（660）</v>
          </cell>
        </row>
        <row r="3464">
          <cell r="G3464" t="str">
            <v>个</v>
          </cell>
          <cell r="H3464">
            <v>1</v>
          </cell>
          <cell r="I3464" t="str">
            <v>开关电器设备</v>
          </cell>
          <cell r="J3464">
            <v>10</v>
          </cell>
          <cell r="K3464" t="str">
            <v>2003-10-31</v>
          </cell>
          <cell r="L3464">
            <v>50700</v>
          </cell>
          <cell r="M3464">
            <v>22780.6</v>
          </cell>
          <cell r="N3464">
            <v>27919.4</v>
          </cell>
        </row>
        <row r="3465">
          <cell r="C3465" t="str">
            <v>46211605B060049</v>
          </cell>
          <cell r="D3465" t="str">
            <v>馈电开关</v>
          </cell>
          <cell r="E3465" t="str">
            <v>BKD3-400Z/1140（660）</v>
          </cell>
        </row>
        <row r="3465">
          <cell r="G3465" t="str">
            <v>个</v>
          </cell>
          <cell r="H3465">
            <v>1</v>
          </cell>
          <cell r="I3465" t="str">
            <v>开关电器设备</v>
          </cell>
          <cell r="J3465">
            <v>10</v>
          </cell>
          <cell r="K3465" t="str">
            <v>2003-10-31</v>
          </cell>
          <cell r="L3465">
            <v>50700</v>
          </cell>
          <cell r="M3465">
            <v>22780.6</v>
          </cell>
          <cell r="N3465">
            <v>27919.4</v>
          </cell>
        </row>
        <row r="3466">
          <cell r="C3466" t="str">
            <v>46211605B060050</v>
          </cell>
          <cell r="D3466" t="str">
            <v>馈电开关</v>
          </cell>
          <cell r="E3466" t="str">
            <v>BKD3-400Z/1140（660）</v>
          </cell>
        </row>
        <row r="3466">
          <cell r="G3466" t="str">
            <v>个</v>
          </cell>
          <cell r="H3466">
            <v>1</v>
          </cell>
          <cell r="I3466" t="str">
            <v>开关电器设备</v>
          </cell>
          <cell r="J3466">
            <v>10</v>
          </cell>
          <cell r="K3466" t="str">
            <v>2003-10-31</v>
          </cell>
          <cell r="L3466">
            <v>50700</v>
          </cell>
          <cell r="M3466">
            <v>22780.6</v>
          </cell>
          <cell r="N3466">
            <v>27919.4</v>
          </cell>
        </row>
        <row r="3467">
          <cell r="C3467" t="str">
            <v>46211605B060051</v>
          </cell>
          <cell r="D3467" t="str">
            <v>馈电开关</v>
          </cell>
          <cell r="E3467" t="str">
            <v>BKD3-400Z/1140（660）</v>
          </cell>
        </row>
        <row r="3467">
          <cell r="G3467" t="str">
            <v>个</v>
          </cell>
          <cell r="H3467">
            <v>1</v>
          </cell>
          <cell r="I3467" t="str">
            <v>开关电器设备</v>
          </cell>
          <cell r="J3467">
            <v>10</v>
          </cell>
          <cell r="K3467" t="str">
            <v>2003-10-31</v>
          </cell>
          <cell r="L3467">
            <v>50700</v>
          </cell>
          <cell r="M3467">
            <v>22780.6</v>
          </cell>
          <cell r="N3467">
            <v>27919.4</v>
          </cell>
        </row>
        <row r="3468">
          <cell r="C3468" t="str">
            <v>46211605B060052</v>
          </cell>
          <cell r="D3468" t="str">
            <v>馈电开关</v>
          </cell>
          <cell r="E3468" t="str">
            <v>BKD3-400Z/1140（660）</v>
          </cell>
        </row>
        <row r="3468">
          <cell r="G3468" t="str">
            <v>个</v>
          </cell>
          <cell r="H3468">
            <v>1</v>
          </cell>
          <cell r="I3468" t="str">
            <v>开关电器设备</v>
          </cell>
          <cell r="J3468">
            <v>10</v>
          </cell>
          <cell r="K3468" t="str">
            <v>2003-10-31</v>
          </cell>
          <cell r="L3468">
            <v>50700</v>
          </cell>
          <cell r="M3468">
            <v>22780.6</v>
          </cell>
          <cell r="N3468">
            <v>27919.4</v>
          </cell>
        </row>
        <row r="3469">
          <cell r="C3469" t="str">
            <v>46211605B060053</v>
          </cell>
          <cell r="D3469" t="str">
            <v>馈电开关</v>
          </cell>
          <cell r="E3469" t="str">
            <v>BKD3-400Z/1140（660）</v>
          </cell>
        </row>
        <row r="3469">
          <cell r="G3469" t="str">
            <v>个</v>
          </cell>
          <cell r="H3469">
            <v>1</v>
          </cell>
          <cell r="I3469" t="str">
            <v>开关电器设备</v>
          </cell>
          <cell r="J3469">
            <v>10</v>
          </cell>
          <cell r="K3469" t="str">
            <v>2003-10-31</v>
          </cell>
          <cell r="L3469">
            <v>50700</v>
          </cell>
          <cell r="M3469">
            <v>22780.6</v>
          </cell>
          <cell r="N3469">
            <v>27919.4</v>
          </cell>
        </row>
        <row r="3470">
          <cell r="C3470" t="str">
            <v>46211604A070003</v>
          </cell>
          <cell r="D3470" t="str">
            <v>组合开关</v>
          </cell>
          <cell r="E3470" t="str">
            <v>KE3002-NO</v>
          </cell>
        </row>
        <row r="3470">
          <cell r="G3470" t="str">
            <v>个</v>
          </cell>
          <cell r="H3470">
            <v>1</v>
          </cell>
          <cell r="I3470" t="str">
            <v>开关电器设备</v>
          </cell>
          <cell r="J3470">
            <v>10</v>
          </cell>
          <cell r="K3470" t="str">
            <v>2003-10-31</v>
          </cell>
          <cell r="L3470">
            <v>700000</v>
          </cell>
          <cell r="M3470">
            <v>314525.44</v>
          </cell>
          <cell r="N3470">
            <v>385474.56</v>
          </cell>
        </row>
        <row r="3471">
          <cell r="C3471" t="str">
            <v>46211604A070004</v>
          </cell>
          <cell r="D3471" t="str">
            <v>组合开关</v>
          </cell>
          <cell r="E3471" t="str">
            <v>KE3002-NO</v>
          </cell>
        </row>
        <row r="3471">
          <cell r="G3471" t="str">
            <v>个</v>
          </cell>
          <cell r="H3471">
            <v>1</v>
          </cell>
          <cell r="I3471" t="str">
            <v>开关电器设备</v>
          </cell>
          <cell r="J3471">
            <v>10</v>
          </cell>
          <cell r="K3471" t="str">
            <v>2003-10-31</v>
          </cell>
          <cell r="L3471">
            <v>700000</v>
          </cell>
          <cell r="M3471">
            <v>314525.44</v>
          </cell>
          <cell r="N3471">
            <v>385474.56</v>
          </cell>
        </row>
        <row r="3472">
          <cell r="C3472" t="str">
            <v>46211604A070005</v>
          </cell>
          <cell r="D3472" t="str">
            <v>组合开关</v>
          </cell>
          <cell r="E3472" t="str">
            <v>KE3002-NO</v>
          </cell>
        </row>
        <row r="3472">
          <cell r="G3472" t="str">
            <v>个</v>
          </cell>
          <cell r="H3472">
            <v>1</v>
          </cell>
          <cell r="I3472" t="str">
            <v>开关电器设备</v>
          </cell>
          <cell r="J3472">
            <v>10</v>
          </cell>
          <cell r="K3472" t="str">
            <v>2003-10-31</v>
          </cell>
          <cell r="L3472">
            <v>700000</v>
          </cell>
          <cell r="M3472">
            <v>333918.87</v>
          </cell>
          <cell r="N3472">
            <v>366081.13</v>
          </cell>
        </row>
        <row r="3473">
          <cell r="C3473" t="str">
            <v>46211605B040005</v>
          </cell>
          <cell r="D3473" t="str">
            <v>组合开关</v>
          </cell>
          <cell r="E3473" t="str">
            <v>8SK6*315/1140</v>
          </cell>
        </row>
        <row r="3473">
          <cell r="G3473" t="str">
            <v>个</v>
          </cell>
          <cell r="H3473">
            <v>1</v>
          </cell>
          <cell r="I3473" t="str">
            <v>开关电器设备</v>
          </cell>
          <cell r="J3473">
            <v>10</v>
          </cell>
          <cell r="K3473" t="str">
            <v>2003-12-31</v>
          </cell>
          <cell r="L3473">
            <v>636000</v>
          </cell>
          <cell r="M3473">
            <v>281112</v>
          </cell>
          <cell r="N3473">
            <v>354888</v>
          </cell>
        </row>
        <row r="3474">
          <cell r="C3474" t="str">
            <v>46211604A070006</v>
          </cell>
          <cell r="D3474" t="str">
            <v>组合开关</v>
          </cell>
          <cell r="E3474" t="str">
            <v>KE3002</v>
          </cell>
        </row>
        <row r="3474">
          <cell r="G3474" t="str">
            <v>个</v>
          </cell>
          <cell r="H3474">
            <v>1</v>
          </cell>
          <cell r="I3474" t="str">
            <v>开关电器设备</v>
          </cell>
          <cell r="J3474">
            <v>21</v>
          </cell>
          <cell r="K3474" t="str">
            <v>2003-12-31</v>
          </cell>
          <cell r="L3474">
            <v>575700</v>
          </cell>
          <cell r="M3474">
            <v>124186.56</v>
          </cell>
          <cell r="N3474">
            <v>451513.44</v>
          </cell>
        </row>
        <row r="3475">
          <cell r="C3475" t="str">
            <v>46211605B020016</v>
          </cell>
          <cell r="D3475" t="str">
            <v>组合开关</v>
          </cell>
          <cell r="E3475" t="str">
            <v>三组合8SK</v>
          </cell>
        </row>
        <row r="3475">
          <cell r="G3475" t="str">
            <v>个</v>
          </cell>
          <cell r="H3475">
            <v>1</v>
          </cell>
          <cell r="I3475" t="str">
            <v>开关电器设备</v>
          </cell>
          <cell r="J3475">
            <v>10</v>
          </cell>
          <cell r="K3475" t="str">
            <v>2002-01-01</v>
          </cell>
          <cell r="L3475">
            <v>525000</v>
          </cell>
          <cell r="M3475">
            <v>309078.34</v>
          </cell>
          <cell r="N3475">
            <v>215921.66</v>
          </cell>
        </row>
        <row r="3476">
          <cell r="C3476" t="str">
            <v>46211605B040001</v>
          </cell>
          <cell r="D3476" t="str">
            <v>组合开关</v>
          </cell>
          <cell r="E3476" t="str">
            <v>4组合8SK8</v>
          </cell>
        </row>
        <row r="3476">
          <cell r="G3476" t="str">
            <v>个</v>
          </cell>
          <cell r="H3476">
            <v>1</v>
          </cell>
          <cell r="I3476" t="str">
            <v>开关电器设备</v>
          </cell>
          <cell r="J3476">
            <v>10</v>
          </cell>
          <cell r="K3476" t="str">
            <v>1999-12-08</v>
          </cell>
          <cell r="L3476">
            <v>631000</v>
          </cell>
          <cell r="M3476">
            <v>495335.05</v>
          </cell>
          <cell r="N3476">
            <v>135664.95</v>
          </cell>
        </row>
        <row r="3477">
          <cell r="C3477" t="str">
            <v>46211605B190031</v>
          </cell>
          <cell r="D3477" t="str">
            <v>隔爆型真空馈电开关</v>
          </cell>
          <cell r="E3477" t="str">
            <v>KBZ-400/1140</v>
          </cell>
        </row>
        <row r="3477">
          <cell r="G3477" t="str">
            <v>个</v>
          </cell>
          <cell r="H3477">
            <v>1</v>
          </cell>
          <cell r="I3477" t="str">
            <v>开关电器设备</v>
          </cell>
          <cell r="J3477">
            <v>21</v>
          </cell>
          <cell r="K3477" t="str">
            <v>1997-08-11</v>
          </cell>
          <cell r="L3477">
            <v>12500</v>
          </cell>
          <cell r="M3477">
            <v>6839.35</v>
          </cell>
          <cell r="N3477">
            <v>5660.65</v>
          </cell>
        </row>
        <row r="3478">
          <cell r="C3478" t="str">
            <v>46211605B190042</v>
          </cell>
          <cell r="D3478" t="str">
            <v>隔爆型真空馈电开关</v>
          </cell>
          <cell r="E3478" t="str">
            <v>KBZ-400/1140</v>
          </cell>
        </row>
        <row r="3478">
          <cell r="G3478" t="str">
            <v>个</v>
          </cell>
          <cell r="H3478">
            <v>1</v>
          </cell>
          <cell r="I3478" t="str">
            <v>开关电器设备</v>
          </cell>
          <cell r="J3478">
            <v>21</v>
          </cell>
          <cell r="K3478" t="str">
            <v>1997-08-12</v>
          </cell>
          <cell r="L3478">
            <v>12500</v>
          </cell>
          <cell r="M3478">
            <v>6752.73</v>
          </cell>
          <cell r="N3478">
            <v>5747.27</v>
          </cell>
        </row>
        <row r="3479">
          <cell r="C3479" t="str">
            <v>46211605B190041</v>
          </cell>
          <cell r="D3479" t="str">
            <v>隔爆型真空馈电开关</v>
          </cell>
          <cell r="E3479" t="str">
            <v>KBZ-400/1140</v>
          </cell>
        </row>
        <row r="3479">
          <cell r="G3479" t="str">
            <v>个</v>
          </cell>
          <cell r="H3479">
            <v>1</v>
          </cell>
          <cell r="I3479" t="str">
            <v>开关电器设备</v>
          </cell>
          <cell r="J3479">
            <v>21</v>
          </cell>
          <cell r="K3479" t="str">
            <v>1997-08-13</v>
          </cell>
          <cell r="L3479">
            <v>12500</v>
          </cell>
          <cell r="M3479">
            <v>6752.73</v>
          </cell>
          <cell r="N3479">
            <v>5747.27</v>
          </cell>
        </row>
        <row r="3480">
          <cell r="C3480" t="str">
            <v>46211605B190019</v>
          </cell>
          <cell r="D3480" t="str">
            <v>隔爆型真空馈电开关</v>
          </cell>
          <cell r="E3480" t="str">
            <v>KBZ400/1140</v>
          </cell>
        </row>
        <row r="3480">
          <cell r="G3480" t="str">
            <v>个</v>
          </cell>
          <cell r="H3480">
            <v>1</v>
          </cell>
          <cell r="I3480" t="str">
            <v>开关电器设备</v>
          </cell>
          <cell r="J3480">
            <v>21</v>
          </cell>
          <cell r="K3480" t="str">
            <v>2002-01-02</v>
          </cell>
          <cell r="L3480">
            <v>12500</v>
          </cell>
          <cell r="M3480">
            <v>3909.76</v>
          </cell>
          <cell r="N3480">
            <v>8590.24</v>
          </cell>
        </row>
        <row r="3481">
          <cell r="C3481" t="str">
            <v>46211605B190021</v>
          </cell>
          <cell r="D3481" t="str">
            <v>隔爆真空馈电开关</v>
          </cell>
          <cell r="E3481" t="str">
            <v>KBZ-400/1140</v>
          </cell>
        </row>
        <row r="3481">
          <cell r="G3481" t="str">
            <v>个</v>
          </cell>
          <cell r="H3481">
            <v>1</v>
          </cell>
          <cell r="I3481" t="str">
            <v>开关电器设备</v>
          </cell>
          <cell r="J3481">
            <v>21</v>
          </cell>
          <cell r="K3481" t="str">
            <v>2002-01-02</v>
          </cell>
          <cell r="L3481">
            <v>12500</v>
          </cell>
          <cell r="M3481">
            <v>3909.76</v>
          </cell>
          <cell r="N3481">
            <v>8590.24</v>
          </cell>
        </row>
        <row r="3482">
          <cell r="C3482" t="str">
            <v>46211605B190026</v>
          </cell>
          <cell r="D3482" t="str">
            <v>馈电开关</v>
          </cell>
          <cell r="E3482" t="str">
            <v>KBSG1-T630/10</v>
          </cell>
        </row>
        <row r="3482">
          <cell r="G3482" t="str">
            <v>个</v>
          </cell>
          <cell r="H3482">
            <v>1</v>
          </cell>
          <cell r="I3482" t="str">
            <v>开关电器设备</v>
          </cell>
          <cell r="J3482">
            <v>21</v>
          </cell>
          <cell r="K3482" t="str">
            <v>2002-01-02</v>
          </cell>
          <cell r="L3482">
            <v>20500</v>
          </cell>
          <cell r="M3482">
            <v>6412.46</v>
          </cell>
          <cell r="N3482">
            <v>14087.54</v>
          </cell>
        </row>
        <row r="3483">
          <cell r="C3483" t="str">
            <v>46211605B190020</v>
          </cell>
          <cell r="D3483" t="str">
            <v>隔爆型真空馈电开关</v>
          </cell>
          <cell r="E3483" t="str">
            <v>KBZ400/1140</v>
          </cell>
        </row>
        <row r="3483">
          <cell r="G3483" t="str">
            <v>个</v>
          </cell>
          <cell r="H3483">
            <v>1</v>
          </cell>
          <cell r="I3483" t="str">
            <v>开关电器设备</v>
          </cell>
          <cell r="J3483">
            <v>21</v>
          </cell>
          <cell r="K3483" t="str">
            <v>2002-01-02</v>
          </cell>
          <cell r="L3483">
            <v>12500</v>
          </cell>
          <cell r="M3483">
            <v>3909.76</v>
          </cell>
          <cell r="N3483">
            <v>8590.24</v>
          </cell>
        </row>
        <row r="3484">
          <cell r="C3484" t="str">
            <v>46211605B020010</v>
          </cell>
          <cell r="D3484" t="str">
            <v>给合开关</v>
          </cell>
          <cell r="E3484" t="str">
            <v>8SK8372</v>
          </cell>
        </row>
        <row r="3484">
          <cell r="G3484" t="str">
            <v>个</v>
          </cell>
          <cell r="H3484">
            <v>1</v>
          </cell>
          <cell r="I3484" t="str">
            <v>开关电器设备</v>
          </cell>
          <cell r="J3484">
            <v>10</v>
          </cell>
          <cell r="K3484" t="str">
            <v>2002-01-02</v>
          </cell>
          <cell r="L3484">
            <v>792500</v>
          </cell>
          <cell r="M3484">
            <v>466594.66</v>
          </cell>
          <cell r="N3484">
            <v>325905.34</v>
          </cell>
        </row>
        <row r="3485">
          <cell r="C3485" t="str">
            <v>46211605B200018</v>
          </cell>
          <cell r="D3485" t="str">
            <v>真空馈电开关</v>
          </cell>
          <cell r="E3485" t="str">
            <v>KBZ-500/1140</v>
          </cell>
        </row>
        <row r="3485">
          <cell r="G3485" t="str">
            <v>个</v>
          </cell>
          <cell r="H3485">
            <v>1</v>
          </cell>
          <cell r="I3485" t="str">
            <v>开关电器设备</v>
          </cell>
          <cell r="J3485">
            <v>21</v>
          </cell>
          <cell r="K3485" t="str">
            <v>2002-01-02</v>
          </cell>
          <cell r="L3485">
            <v>21500</v>
          </cell>
          <cell r="M3485">
            <v>6724.96</v>
          </cell>
          <cell r="N3485">
            <v>14775.04</v>
          </cell>
        </row>
        <row r="3486">
          <cell r="C3486" t="str">
            <v>46211605B060037</v>
          </cell>
          <cell r="D3486" t="str">
            <v>隔爆型真空馈电开关</v>
          </cell>
          <cell r="E3486" t="str">
            <v>BKD1-400Z/660.380F</v>
          </cell>
        </row>
        <row r="3486">
          <cell r="G3486" t="str">
            <v>个</v>
          </cell>
          <cell r="H3486">
            <v>1</v>
          </cell>
          <cell r="I3486" t="str">
            <v>开关电器设备</v>
          </cell>
          <cell r="J3486">
            <v>21</v>
          </cell>
          <cell r="K3486" t="str">
            <v>2002-01-02</v>
          </cell>
          <cell r="L3486">
            <v>18800</v>
          </cell>
          <cell r="M3486">
            <v>5880.4</v>
          </cell>
          <cell r="N3486">
            <v>12919.6</v>
          </cell>
        </row>
        <row r="3487">
          <cell r="C3487" t="str">
            <v>46211605B010006</v>
          </cell>
          <cell r="D3487" t="str">
            <v>隔爆型真空馈电开关</v>
          </cell>
          <cell r="E3487" t="str">
            <v>400Z/1140/660</v>
          </cell>
        </row>
        <row r="3487">
          <cell r="G3487" t="str">
            <v>个</v>
          </cell>
          <cell r="H3487">
            <v>1</v>
          </cell>
          <cell r="I3487" t="str">
            <v>开关电器设备</v>
          </cell>
          <cell r="J3487">
            <v>21</v>
          </cell>
          <cell r="K3487" t="str">
            <v>2002-01-02</v>
          </cell>
          <cell r="L3487">
            <v>18200</v>
          </cell>
          <cell r="M3487">
            <v>5692.9</v>
          </cell>
          <cell r="N3487">
            <v>12507.1</v>
          </cell>
        </row>
        <row r="3488">
          <cell r="C3488" t="str">
            <v>46211605B190008</v>
          </cell>
          <cell r="D3488" t="str">
            <v>馈电开关</v>
          </cell>
          <cell r="E3488" t="str">
            <v>KBZ-400/1140</v>
          </cell>
        </row>
        <row r="3488">
          <cell r="G3488" t="str">
            <v>个</v>
          </cell>
          <cell r="H3488">
            <v>1</v>
          </cell>
          <cell r="I3488" t="str">
            <v>开关电器设备</v>
          </cell>
          <cell r="J3488">
            <v>21</v>
          </cell>
          <cell r="K3488" t="str">
            <v>2002-01-02</v>
          </cell>
          <cell r="L3488">
            <v>12500</v>
          </cell>
          <cell r="M3488">
            <v>3909.76</v>
          </cell>
          <cell r="N3488">
            <v>8590.24</v>
          </cell>
        </row>
        <row r="3489">
          <cell r="C3489" t="str">
            <v>46211605B080001</v>
          </cell>
          <cell r="D3489" t="str">
            <v>馈电开关</v>
          </cell>
          <cell r="E3489" t="str">
            <v>BKD1-200Z</v>
          </cell>
        </row>
        <row r="3489">
          <cell r="G3489" t="str">
            <v>个</v>
          </cell>
          <cell r="H3489">
            <v>1</v>
          </cell>
          <cell r="I3489" t="str">
            <v>开关电器设备</v>
          </cell>
          <cell r="J3489">
            <v>21</v>
          </cell>
          <cell r="K3489" t="str">
            <v>2002-01-02</v>
          </cell>
          <cell r="L3489">
            <v>16100</v>
          </cell>
          <cell r="M3489">
            <v>5035.84</v>
          </cell>
          <cell r="N3489">
            <v>11064.16</v>
          </cell>
        </row>
        <row r="3490">
          <cell r="C3490" t="str">
            <v>46211605B050005</v>
          </cell>
          <cell r="D3490" t="str">
            <v>馈电开关</v>
          </cell>
          <cell r="E3490" t="str">
            <v>BKD1-200Z</v>
          </cell>
        </row>
        <row r="3490">
          <cell r="G3490" t="str">
            <v>个</v>
          </cell>
          <cell r="H3490">
            <v>1</v>
          </cell>
          <cell r="I3490" t="str">
            <v>开关电器设备</v>
          </cell>
          <cell r="J3490">
            <v>21</v>
          </cell>
          <cell r="K3490" t="str">
            <v>2002-01-02</v>
          </cell>
          <cell r="L3490">
            <v>16100</v>
          </cell>
          <cell r="M3490">
            <v>5035.84</v>
          </cell>
          <cell r="N3490">
            <v>11064.16</v>
          </cell>
        </row>
        <row r="3491">
          <cell r="C3491" t="str">
            <v>46211605B050006</v>
          </cell>
          <cell r="D3491" t="str">
            <v>馈电开关</v>
          </cell>
          <cell r="E3491" t="str">
            <v>BKD1-200Z</v>
          </cell>
        </row>
        <row r="3491">
          <cell r="G3491" t="str">
            <v>个</v>
          </cell>
          <cell r="H3491">
            <v>1</v>
          </cell>
          <cell r="I3491" t="str">
            <v>开关电器设备</v>
          </cell>
          <cell r="J3491">
            <v>21</v>
          </cell>
          <cell r="K3491" t="str">
            <v>2002-01-02</v>
          </cell>
          <cell r="L3491">
            <v>16100</v>
          </cell>
          <cell r="M3491">
            <v>5035.84</v>
          </cell>
          <cell r="N3491">
            <v>11064.16</v>
          </cell>
        </row>
        <row r="3492">
          <cell r="C3492" t="str">
            <v>46211605B050001</v>
          </cell>
          <cell r="D3492" t="str">
            <v>馈电开关</v>
          </cell>
          <cell r="E3492" t="str">
            <v>BKD1-200Z</v>
          </cell>
        </row>
        <row r="3492">
          <cell r="G3492" t="str">
            <v>个</v>
          </cell>
          <cell r="H3492">
            <v>1</v>
          </cell>
          <cell r="I3492" t="str">
            <v>开关电器设备</v>
          </cell>
          <cell r="J3492">
            <v>21</v>
          </cell>
          <cell r="K3492" t="str">
            <v>2002-01-02</v>
          </cell>
          <cell r="L3492">
            <v>16100</v>
          </cell>
          <cell r="M3492">
            <v>5035.84</v>
          </cell>
          <cell r="N3492">
            <v>11064.16</v>
          </cell>
        </row>
        <row r="3493">
          <cell r="C3493" t="str">
            <v>46211605B410001</v>
          </cell>
          <cell r="D3493" t="str">
            <v>组合开关</v>
          </cell>
          <cell r="E3493" t="str">
            <v>QJZ-4*315/1140</v>
          </cell>
        </row>
        <row r="3493">
          <cell r="G3493" t="str">
            <v>个</v>
          </cell>
          <cell r="H3493">
            <v>1</v>
          </cell>
          <cell r="I3493" t="str">
            <v>开关电器设备</v>
          </cell>
          <cell r="J3493">
            <v>10</v>
          </cell>
          <cell r="K3493" t="str">
            <v>2002-01-02</v>
          </cell>
          <cell r="L3493">
            <v>300000</v>
          </cell>
          <cell r="M3493">
            <v>176628.82</v>
          </cell>
          <cell r="N3493">
            <v>123371.18</v>
          </cell>
        </row>
        <row r="3494">
          <cell r="C3494" t="str">
            <v>46211605B200008</v>
          </cell>
          <cell r="D3494" t="str">
            <v>隔爆型真空馈电开关</v>
          </cell>
          <cell r="E3494" t="str">
            <v>KBZ-630/1140</v>
          </cell>
        </row>
        <row r="3494">
          <cell r="G3494" t="str">
            <v>个</v>
          </cell>
          <cell r="H3494">
            <v>1</v>
          </cell>
          <cell r="I3494" t="str">
            <v>开关电器设备</v>
          </cell>
          <cell r="J3494">
            <v>21</v>
          </cell>
          <cell r="K3494" t="str">
            <v>2000-02-14</v>
          </cell>
          <cell r="L3494">
            <v>26500</v>
          </cell>
          <cell r="M3494">
            <v>11039.92</v>
          </cell>
          <cell r="N3494">
            <v>15460.08</v>
          </cell>
        </row>
        <row r="3495">
          <cell r="C3495" t="str">
            <v>46211605BG10002</v>
          </cell>
          <cell r="D3495" t="str">
            <v>防爆真空馈电开关</v>
          </cell>
          <cell r="E3495" t="str">
            <v>BKZ-400/1140</v>
          </cell>
        </row>
        <row r="3495">
          <cell r="G3495" t="str">
            <v>个</v>
          </cell>
          <cell r="H3495">
            <v>1</v>
          </cell>
          <cell r="I3495" t="str">
            <v>开关电器设备</v>
          </cell>
          <cell r="J3495">
            <v>21</v>
          </cell>
          <cell r="K3495" t="str">
            <v>2002-01-02</v>
          </cell>
          <cell r="L3495">
            <v>15100</v>
          </cell>
          <cell r="M3495">
            <v>4723.34</v>
          </cell>
          <cell r="N3495">
            <v>10376.66</v>
          </cell>
        </row>
        <row r="3496">
          <cell r="C3496" t="str">
            <v>46211605B190055</v>
          </cell>
          <cell r="D3496" t="str">
            <v>防爆真空馈电开关</v>
          </cell>
          <cell r="E3496" t="str">
            <v>BKZ-500/1140</v>
          </cell>
        </row>
        <row r="3496">
          <cell r="G3496" t="str">
            <v>个</v>
          </cell>
          <cell r="H3496">
            <v>1</v>
          </cell>
          <cell r="I3496" t="str">
            <v>开关电器设备</v>
          </cell>
          <cell r="J3496">
            <v>21</v>
          </cell>
          <cell r="K3496" t="str">
            <v>2002-01-02</v>
          </cell>
          <cell r="L3496">
            <v>18500</v>
          </cell>
          <cell r="M3496">
            <v>5786.88</v>
          </cell>
          <cell r="N3496">
            <v>12713.12</v>
          </cell>
        </row>
        <row r="3497">
          <cell r="C3497" t="str">
            <v>46211605BG10005</v>
          </cell>
          <cell r="D3497" t="str">
            <v>防爆真空馈电开关</v>
          </cell>
          <cell r="E3497" t="str">
            <v>BKZ-500/1140</v>
          </cell>
        </row>
        <row r="3497">
          <cell r="G3497" t="str">
            <v>个</v>
          </cell>
          <cell r="H3497">
            <v>1</v>
          </cell>
          <cell r="I3497" t="str">
            <v>开关电器设备</v>
          </cell>
          <cell r="J3497">
            <v>21</v>
          </cell>
          <cell r="K3497" t="str">
            <v>2002-01-02</v>
          </cell>
          <cell r="L3497">
            <v>18500</v>
          </cell>
          <cell r="M3497">
            <v>5786.88</v>
          </cell>
          <cell r="N3497">
            <v>12713.12</v>
          </cell>
        </row>
        <row r="3498">
          <cell r="C3498" t="str">
            <v>46211605BF10001</v>
          </cell>
          <cell r="D3498" t="str">
            <v>防爆真空馈电开关</v>
          </cell>
          <cell r="E3498" t="str">
            <v>BKD1-200Z/660.1140</v>
          </cell>
        </row>
        <row r="3498">
          <cell r="G3498" t="str">
            <v>个</v>
          </cell>
          <cell r="H3498">
            <v>1</v>
          </cell>
          <cell r="I3498" t="str">
            <v>开关电器设备</v>
          </cell>
          <cell r="J3498">
            <v>21</v>
          </cell>
          <cell r="K3498" t="str">
            <v>2002-01-02</v>
          </cell>
          <cell r="L3498">
            <v>21600</v>
          </cell>
          <cell r="M3498">
            <v>6756.48</v>
          </cell>
          <cell r="N3498">
            <v>14843.52</v>
          </cell>
        </row>
        <row r="3499">
          <cell r="C3499" t="str">
            <v>46211605BF10016</v>
          </cell>
          <cell r="D3499" t="str">
            <v>防爆真空馈电开关</v>
          </cell>
          <cell r="E3499" t="str">
            <v>BKD1-200Z/660.1140</v>
          </cell>
        </row>
        <row r="3499">
          <cell r="G3499" t="str">
            <v>个</v>
          </cell>
          <cell r="H3499">
            <v>1</v>
          </cell>
          <cell r="I3499" t="str">
            <v>开关电器设备</v>
          </cell>
          <cell r="J3499">
            <v>21</v>
          </cell>
          <cell r="K3499" t="str">
            <v>2002-01-02</v>
          </cell>
          <cell r="L3499">
            <v>21600</v>
          </cell>
          <cell r="M3499">
            <v>6756.48</v>
          </cell>
          <cell r="N3499">
            <v>14843.52</v>
          </cell>
        </row>
        <row r="3500">
          <cell r="C3500" t="str">
            <v>46211605BF10017</v>
          </cell>
          <cell r="D3500" t="str">
            <v>防爆真空馈电开关</v>
          </cell>
          <cell r="E3500" t="str">
            <v>BKD1-200Z/660.1140</v>
          </cell>
        </row>
        <row r="3500">
          <cell r="G3500" t="str">
            <v>个</v>
          </cell>
          <cell r="H3500">
            <v>1</v>
          </cell>
          <cell r="I3500" t="str">
            <v>开关电器设备</v>
          </cell>
          <cell r="J3500">
            <v>21</v>
          </cell>
          <cell r="K3500" t="str">
            <v>2002-01-02</v>
          </cell>
          <cell r="L3500">
            <v>21600</v>
          </cell>
          <cell r="M3500">
            <v>6756.48</v>
          </cell>
          <cell r="N3500">
            <v>14843.52</v>
          </cell>
        </row>
        <row r="3501">
          <cell r="C3501" t="str">
            <v>46211605BF10005</v>
          </cell>
          <cell r="D3501" t="str">
            <v>防爆真空馈电开关</v>
          </cell>
          <cell r="E3501" t="str">
            <v>BKD1-200Z/660.1140</v>
          </cell>
        </row>
        <row r="3501">
          <cell r="G3501" t="str">
            <v>个</v>
          </cell>
          <cell r="H3501">
            <v>1</v>
          </cell>
          <cell r="I3501" t="str">
            <v>开关电器设备</v>
          </cell>
          <cell r="J3501">
            <v>21</v>
          </cell>
          <cell r="K3501" t="str">
            <v>2002-01-02</v>
          </cell>
          <cell r="L3501">
            <v>21600</v>
          </cell>
          <cell r="M3501">
            <v>6756.48</v>
          </cell>
          <cell r="N3501">
            <v>14843.52</v>
          </cell>
        </row>
        <row r="3502">
          <cell r="C3502" t="str">
            <v>46211605B190057</v>
          </cell>
          <cell r="D3502" t="str">
            <v>防爆真空馈电开关</v>
          </cell>
          <cell r="E3502" t="str">
            <v>BKD1-200Z/660.1140</v>
          </cell>
        </row>
        <row r="3502">
          <cell r="G3502" t="str">
            <v>个</v>
          </cell>
          <cell r="H3502">
            <v>1</v>
          </cell>
          <cell r="I3502" t="str">
            <v>开关电器设备</v>
          </cell>
          <cell r="J3502">
            <v>21</v>
          </cell>
          <cell r="K3502" t="str">
            <v>2002-01-02</v>
          </cell>
          <cell r="L3502">
            <v>21600</v>
          </cell>
          <cell r="M3502">
            <v>6756.48</v>
          </cell>
          <cell r="N3502">
            <v>14843.52</v>
          </cell>
        </row>
        <row r="3503">
          <cell r="C3503" t="str">
            <v>46211605BF10008</v>
          </cell>
          <cell r="D3503" t="str">
            <v>防爆真空馈电开关</v>
          </cell>
          <cell r="E3503" t="str">
            <v>BKD1-400Z/660.380</v>
          </cell>
        </row>
        <row r="3503">
          <cell r="G3503" t="str">
            <v>个</v>
          </cell>
          <cell r="H3503">
            <v>1</v>
          </cell>
          <cell r="I3503" t="str">
            <v>开关电器设备</v>
          </cell>
          <cell r="J3503">
            <v>21</v>
          </cell>
          <cell r="K3503" t="str">
            <v>2002-01-02</v>
          </cell>
          <cell r="L3503">
            <v>18800</v>
          </cell>
          <cell r="M3503">
            <v>5880.4</v>
          </cell>
          <cell r="N3503">
            <v>12919.6</v>
          </cell>
        </row>
        <row r="3504">
          <cell r="C3504" t="str">
            <v>46211605BF10004</v>
          </cell>
          <cell r="D3504" t="str">
            <v>防爆真空馈电开关</v>
          </cell>
          <cell r="E3504" t="str">
            <v>BKD1-200Z/660.1140</v>
          </cell>
        </row>
        <row r="3504">
          <cell r="G3504" t="str">
            <v>个</v>
          </cell>
          <cell r="H3504">
            <v>1</v>
          </cell>
          <cell r="I3504" t="str">
            <v>开关电器设备</v>
          </cell>
          <cell r="J3504">
            <v>21</v>
          </cell>
          <cell r="K3504" t="str">
            <v>2002-01-02</v>
          </cell>
          <cell r="L3504">
            <v>21600</v>
          </cell>
          <cell r="M3504">
            <v>6756.48</v>
          </cell>
          <cell r="N3504">
            <v>14843.52</v>
          </cell>
        </row>
        <row r="3505">
          <cell r="C3505" t="str">
            <v>46211605BF10012</v>
          </cell>
          <cell r="D3505" t="str">
            <v>防爆真空馈电开关</v>
          </cell>
          <cell r="E3505" t="str">
            <v>BKD1-200Z/660.1140</v>
          </cell>
        </row>
        <row r="3505">
          <cell r="G3505" t="str">
            <v>个</v>
          </cell>
          <cell r="H3505">
            <v>1</v>
          </cell>
          <cell r="I3505" t="str">
            <v>开关电器设备</v>
          </cell>
          <cell r="J3505">
            <v>21</v>
          </cell>
          <cell r="K3505" t="str">
            <v>2002-01-02</v>
          </cell>
          <cell r="L3505">
            <v>21600</v>
          </cell>
          <cell r="M3505">
            <v>6756.48</v>
          </cell>
          <cell r="N3505">
            <v>14843.52</v>
          </cell>
        </row>
        <row r="3506">
          <cell r="C3506" t="str">
            <v>46211605BF10013</v>
          </cell>
          <cell r="D3506" t="str">
            <v>防爆真空馈电开关</v>
          </cell>
          <cell r="E3506" t="str">
            <v>BKD1-200Z/660.1140</v>
          </cell>
        </row>
        <row r="3506">
          <cell r="G3506" t="str">
            <v>个</v>
          </cell>
          <cell r="H3506">
            <v>1</v>
          </cell>
          <cell r="I3506" t="str">
            <v>开关电器设备</v>
          </cell>
          <cell r="J3506">
            <v>21</v>
          </cell>
          <cell r="K3506" t="str">
            <v>2002-01-02</v>
          </cell>
          <cell r="L3506">
            <v>21600</v>
          </cell>
          <cell r="M3506">
            <v>6756.48</v>
          </cell>
          <cell r="N3506">
            <v>14843.52</v>
          </cell>
        </row>
        <row r="3507">
          <cell r="C3507" t="str">
            <v>46211605BF10015</v>
          </cell>
          <cell r="D3507" t="str">
            <v>防爆真空馈电开关</v>
          </cell>
          <cell r="E3507" t="str">
            <v>BKD1-200Z/660.1140</v>
          </cell>
        </row>
        <row r="3507">
          <cell r="G3507" t="str">
            <v>个</v>
          </cell>
          <cell r="H3507">
            <v>1</v>
          </cell>
          <cell r="I3507" t="str">
            <v>开关电器设备</v>
          </cell>
          <cell r="J3507">
            <v>21</v>
          </cell>
          <cell r="K3507" t="str">
            <v>2002-01-02</v>
          </cell>
          <cell r="L3507">
            <v>21600</v>
          </cell>
          <cell r="M3507">
            <v>6756.48</v>
          </cell>
          <cell r="N3507">
            <v>14843.52</v>
          </cell>
        </row>
        <row r="3508">
          <cell r="C3508" t="str">
            <v>46211605B060002</v>
          </cell>
          <cell r="D3508" t="str">
            <v>隔爆智能馈电开关</v>
          </cell>
          <cell r="E3508" t="str">
            <v>BKD3-400Z/1140(660)F</v>
          </cell>
        </row>
        <row r="3508">
          <cell r="G3508" t="str">
            <v>个</v>
          </cell>
          <cell r="H3508">
            <v>1</v>
          </cell>
          <cell r="I3508" t="str">
            <v>开关电器设备</v>
          </cell>
          <cell r="J3508">
            <v>21</v>
          </cell>
          <cell r="K3508" t="str">
            <v>2002-01-02</v>
          </cell>
          <cell r="L3508">
            <v>25000</v>
          </cell>
          <cell r="M3508">
            <v>7820.06</v>
          </cell>
          <cell r="N3508">
            <v>17179.94</v>
          </cell>
        </row>
        <row r="3509">
          <cell r="C3509" t="str">
            <v>46211605B060003</v>
          </cell>
          <cell r="D3509" t="str">
            <v>隔爆智能馈电开关</v>
          </cell>
          <cell r="E3509" t="str">
            <v>BKD3-400Z/1140(660)F</v>
          </cell>
        </row>
        <row r="3509">
          <cell r="G3509" t="str">
            <v>个</v>
          </cell>
          <cell r="H3509">
            <v>1</v>
          </cell>
          <cell r="I3509" t="str">
            <v>开关电器设备</v>
          </cell>
          <cell r="J3509">
            <v>21</v>
          </cell>
          <cell r="K3509" t="str">
            <v>2002-01-02</v>
          </cell>
          <cell r="L3509">
            <v>25000</v>
          </cell>
          <cell r="M3509">
            <v>7820.06</v>
          </cell>
          <cell r="N3509">
            <v>17179.94</v>
          </cell>
        </row>
        <row r="3510">
          <cell r="C3510" t="str">
            <v>46211605B060004</v>
          </cell>
          <cell r="D3510" t="str">
            <v>隔爆智能馈电开关</v>
          </cell>
          <cell r="E3510" t="str">
            <v>BKD3-400Z/1140(660)F</v>
          </cell>
        </row>
        <row r="3510">
          <cell r="G3510" t="str">
            <v>个</v>
          </cell>
          <cell r="H3510">
            <v>1</v>
          </cell>
          <cell r="I3510" t="str">
            <v>开关电器设备</v>
          </cell>
          <cell r="J3510">
            <v>21</v>
          </cell>
          <cell r="K3510" t="str">
            <v>2002-01-02</v>
          </cell>
          <cell r="L3510">
            <v>25000</v>
          </cell>
          <cell r="M3510">
            <v>7820.06</v>
          </cell>
          <cell r="N3510">
            <v>17179.94</v>
          </cell>
        </row>
        <row r="3511">
          <cell r="C3511" t="str">
            <v>46211605B060006</v>
          </cell>
          <cell r="D3511" t="str">
            <v>隔爆智能馈电开关</v>
          </cell>
          <cell r="E3511" t="str">
            <v>BKD3-400Z/1140(660)F</v>
          </cell>
        </row>
        <row r="3511">
          <cell r="G3511" t="str">
            <v>个</v>
          </cell>
          <cell r="H3511">
            <v>1</v>
          </cell>
          <cell r="I3511" t="str">
            <v>开关电器设备</v>
          </cell>
          <cell r="J3511">
            <v>21</v>
          </cell>
          <cell r="K3511" t="str">
            <v>2002-01-02</v>
          </cell>
          <cell r="L3511">
            <v>25000</v>
          </cell>
          <cell r="M3511">
            <v>7820.06</v>
          </cell>
          <cell r="N3511">
            <v>17179.94</v>
          </cell>
        </row>
        <row r="3512">
          <cell r="C3512" t="str">
            <v>46211605B060007</v>
          </cell>
          <cell r="D3512" t="str">
            <v>隔爆智能馈电开关</v>
          </cell>
          <cell r="E3512" t="str">
            <v>BKD3-400Z/1140(660)F</v>
          </cell>
        </row>
        <row r="3512">
          <cell r="G3512" t="str">
            <v>个</v>
          </cell>
          <cell r="H3512">
            <v>1</v>
          </cell>
          <cell r="I3512" t="str">
            <v>开关电器设备</v>
          </cell>
          <cell r="J3512">
            <v>21</v>
          </cell>
          <cell r="K3512" t="str">
            <v>2002-01-02</v>
          </cell>
          <cell r="L3512">
            <v>25000</v>
          </cell>
          <cell r="M3512">
            <v>7820.06</v>
          </cell>
          <cell r="N3512">
            <v>17179.94</v>
          </cell>
        </row>
        <row r="3513">
          <cell r="C3513" t="str">
            <v>46211605B060009</v>
          </cell>
          <cell r="D3513" t="str">
            <v>隔爆智能馈电开关</v>
          </cell>
          <cell r="E3513" t="str">
            <v>BKD3-400Z/1140(660)F</v>
          </cell>
        </row>
        <row r="3513">
          <cell r="G3513" t="str">
            <v>个</v>
          </cell>
          <cell r="H3513">
            <v>1</v>
          </cell>
          <cell r="I3513" t="str">
            <v>开关电器设备</v>
          </cell>
          <cell r="J3513">
            <v>21</v>
          </cell>
          <cell r="K3513" t="str">
            <v>2002-01-02</v>
          </cell>
          <cell r="L3513">
            <v>25000</v>
          </cell>
          <cell r="M3513">
            <v>7820.06</v>
          </cell>
          <cell r="N3513">
            <v>17179.94</v>
          </cell>
        </row>
        <row r="3514">
          <cell r="C3514" t="str">
            <v>46211605B060011</v>
          </cell>
          <cell r="D3514" t="str">
            <v>隔爆智能馈电开关</v>
          </cell>
          <cell r="E3514" t="str">
            <v>BKD3-400Z/1140(660)F</v>
          </cell>
        </row>
        <row r="3514">
          <cell r="G3514" t="str">
            <v>个</v>
          </cell>
          <cell r="H3514">
            <v>1</v>
          </cell>
          <cell r="I3514" t="str">
            <v>开关电器设备</v>
          </cell>
          <cell r="J3514">
            <v>21</v>
          </cell>
          <cell r="K3514" t="str">
            <v>2002-01-02</v>
          </cell>
          <cell r="L3514">
            <v>25000</v>
          </cell>
          <cell r="M3514">
            <v>7820.06</v>
          </cell>
          <cell r="N3514">
            <v>17179.94</v>
          </cell>
        </row>
        <row r="3515">
          <cell r="C3515" t="str">
            <v>46211605B060012</v>
          </cell>
          <cell r="D3515" t="str">
            <v>隔爆智能馈电开关</v>
          </cell>
          <cell r="E3515" t="str">
            <v>BKD3-400Z/1140(660)F</v>
          </cell>
        </row>
        <row r="3515">
          <cell r="G3515" t="str">
            <v>个</v>
          </cell>
          <cell r="H3515">
            <v>1</v>
          </cell>
          <cell r="I3515" t="str">
            <v>开关电器设备</v>
          </cell>
          <cell r="J3515">
            <v>21</v>
          </cell>
          <cell r="K3515" t="str">
            <v>2002-01-02</v>
          </cell>
          <cell r="L3515">
            <v>25000</v>
          </cell>
          <cell r="M3515">
            <v>7820.06</v>
          </cell>
          <cell r="N3515">
            <v>17179.94</v>
          </cell>
        </row>
        <row r="3516">
          <cell r="C3516" t="str">
            <v>46211605B060116</v>
          </cell>
          <cell r="D3516" t="str">
            <v>隔爆智能馈电开关</v>
          </cell>
          <cell r="E3516" t="str">
            <v>BKD3-400Z/1140(660)F</v>
          </cell>
        </row>
        <row r="3516">
          <cell r="G3516" t="str">
            <v>个</v>
          </cell>
          <cell r="H3516">
            <v>1</v>
          </cell>
          <cell r="I3516" t="str">
            <v>开关电器设备</v>
          </cell>
          <cell r="J3516">
            <v>21</v>
          </cell>
          <cell r="K3516" t="str">
            <v>2002-01-02</v>
          </cell>
          <cell r="L3516">
            <v>25000</v>
          </cell>
          <cell r="M3516">
            <v>7820.06</v>
          </cell>
          <cell r="N3516">
            <v>17179.94</v>
          </cell>
        </row>
        <row r="3517">
          <cell r="C3517" t="str">
            <v>46211605BG10004</v>
          </cell>
          <cell r="D3517" t="str">
            <v>防爆真空馈电开关</v>
          </cell>
          <cell r="E3517" t="str">
            <v>BKZ-400/1140</v>
          </cell>
        </row>
        <row r="3517">
          <cell r="G3517" t="str">
            <v>个</v>
          </cell>
          <cell r="H3517">
            <v>1</v>
          </cell>
          <cell r="I3517" t="str">
            <v>开关电器设备</v>
          </cell>
          <cell r="J3517">
            <v>21</v>
          </cell>
          <cell r="K3517" t="str">
            <v>1999-01-24</v>
          </cell>
          <cell r="L3517">
            <v>15100</v>
          </cell>
          <cell r="M3517">
            <v>7034.58</v>
          </cell>
          <cell r="N3517">
            <v>8065.42</v>
          </cell>
        </row>
        <row r="3518">
          <cell r="C3518" t="str">
            <v>46211605B020002</v>
          </cell>
          <cell r="D3518" t="str">
            <v>磁力组合开关</v>
          </cell>
          <cell r="E3518" t="str">
            <v>8SK</v>
          </cell>
        </row>
        <row r="3518">
          <cell r="G3518" t="str">
            <v>个</v>
          </cell>
          <cell r="H3518">
            <v>1</v>
          </cell>
          <cell r="I3518" t="str">
            <v>开关电器设备</v>
          </cell>
          <cell r="J3518">
            <v>21</v>
          </cell>
          <cell r="K3518" t="str">
            <v>2002-01-02</v>
          </cell>
          <cell r="L3518">
            <v>30000</v>
          </cell>
          <cell r="M3518">
            <v>9383.64</v>
          </cell>
          <cell r="N3518">
            <v>20616.36</v>
          </cell>
        </row>
        <row r="3519">
          <cell r="C3519" t="str">
            <v>46211605B020004</v>
          </cell>
          <cell r="D3519" t="str">
            <v>组合开关(磁力)</v>
          </cell>
          <cell r="E3519" t="str">
            <v>8SK</v>
          </cell>
        </row>
        <row r="3519">
          <cell r="G3519" t="str">
            <v>个</v>
          </cell>
          <cell r="H3519">
            <v>1</v>
          </cell>
          <cell r="I3519" t="str">
            <v>开关电器设备</v>
          </cell>
          <cell r="J3519">
            <v>21</v>
          </cell>
          <cell r="K3519" t="str">
            <v>2002-01-02</v>
          </cell>
          <cell r="L3519">
            <v>30000</v>
          </cell>
          <cell r="M3519">
            <v>9383.64</v>
          </cell>
          <cell r="N3519">
            <v>20616.36</v>
          </cell>
        </row>
        <row r="3520">
          <cell r="C3520" t="str">
            <v>46211605B010009</v>
          </cell>
          <cell r="D3520" t="str">
            <v>隔爆型真空馈电开关</v>
          </cell>
          <cell r="E3520" t="str">
            <v>400Z/1140/660</v>
          </cell>
        </row>
        <row r="3520">
          <cell r="G3520" t="str">
            <v>个</v>
          </cell>
          <cell r="H3520">
            <v>1</v>
          </cell>
          <cell r="I3520" t="str">
            <v>开关电器设备</v>
          </cell>
          <cell r="J3520">
            <v>21</v>
          </cell>
          <cell r="K3520" t="str">
            <v>2002-01-02</v>
          </cell>
          <cell r="L3520">
            <v>18200</v>
          </cell>
          <cell r="M3520">
            <v>5692.9</v>
          </cell>
          <cell r="N3520">
            <v>12507.1</v>
          </cell>
        </row>
        <row r="3521">
          <cell r="C3521" t="str">
            <v>46211605B010008</v>
          </cell>
          <cell r="D3521" t="str">
            <v>隔爆型真空馈电开关</v>
          </cell>
          <cell r="E3521" t="str">
            <v>400Z/1140/660</v>
          </cell>
        </row>
        <row r="3521">
          <cell r="G3521" t="str">
            <v>个</v>
          </cell>
          <cell r="H3521">
            <v>1</v>
          </cell>
          <cell r="I3521" t="str">
            <v>开关电器设备</v>
          </cell>
          <cell r="J3521">
            <v>21</v>
          </cell>
          <cell r="K3521" t="str">
            <v>2002-01-02</v>
          </cell>
          <cell r="L3521">
            <v>18200</v>
          </cell>
          <cell r="M3521">
            <v>5692.9</v>
          </cell>
          <cell r="N3521">
            <v>12507.1</v>
          </cell>
        </row>
        <row r="3522">
          <cell r="C3522" t="str">
            <v>46211605B030001</v>
          </cell>
          <cell r="D3522" t="str">
            <v>隔爆型真空馈电开关</v>
          </cell>
          <cell r="E3522" t="str">
            <v>630Z/1140/660</v>
          </cell>
        </row>
        <row r="3522">
          <cell r="G3522" t="str">
            <v>个</v>
          </cell>
          <cell r="H3522">
            <v>1</v>
          </cell>
          <cell r="I3522" t="str">
            <v>开关电器设备</v>
          </cell>
          <cell r="J3522">
            <v>21</v>
          </cell>
          <cell r="K3522" t="str">
            <v>2002-01-03</v>
          </cell>
          <cell r="L3522">
            <v>21500</v>
          </cell>
          <cell r="M3522">
            <v>6724.96</v>
          </cell>
          <cell r="N3522">
            <v>14775.04</v>
          </cell>
        </row>
        <row r="3523">
          <cell r="C3523" t="str">
            <v>46211605B090001</v>
          </cell>
          <cell r="D3523" t="str">
            <v>隔爆型真空馈电开关</v>
          </cell>
          <cell r="E3523" t="str">
            <v>630Z/1140/660</v>
          </cell>
        </row>
        <row r="3523">
          <cell r="G3523" t="str">
            <v>个</v>
          </cell>
          <cell r="H3523">
            <v>1</v>
          </cell>
          <cell r="I3523" t="str">
            <v>开关电器设备</v>
          </cell>
          <cell r="J3523">
            <v>21</v>
          </cell>
          <cell r="K3523" t="str">
            <v>2002-01-03</v>
          </cell>
          <cell r="L3523">
            <v>21500</v>
          </cell>
          <cell r="M3523">
            <v>6724.96</v>
          </cell>
          <cell r="N3523">
            <v>14775.04</v>
          </cell>
        </row>
        <row r="3524">
          <cell r="C3524" t="str">
            <v>46211605B060001</v>
          </cell>
          <cell r="D3524" t="str">
            <v>隔爆型智能馈电开关</v>
          </cell>
          <cell r="E3524" t="str">
            <v>BKD3-400Z/1140</v>
          </cell>
        </row>
        <row r="3524">
          <cell r="G3524" t="str">
            <v>个</v>
          </cell>
          <cell r="H3524">
            <v>1</v>
          </cell>
          <cell r="I3524" t="str">
            <v>开关电器设备</v>
          </cell>
          <cell r="J3524">
            <v>21</v>
          </cell>
          <cell r="K3524" t="str">
            <v>2002-01-03</v>
          </cell>
          <cell r="L3524">
            <v>18800</v>
          </cell>
          <cell r="M3524">
            <v>5880.4</v>
          </cell>
          <cell r="N3524">
            <v>12919.6</v>
          </cell>
        </row>
        <row r="3525">
          <cell r="C3525" t="str">
            <v>46211605B240012</v>
          </cell>
          <cell r="D3525" t="str">
            <v>矿用智能型真空馈电开关</v>
          </cell>
          <cell r="E3525" t="str">
            <v>KBZZ-630/1140</v>
          </cell>
        </row>
        <row r="3525">
          <cell r="G3525" t="str">
            <v>个</v>
          </cell>
          <cell r="H3525">
            <v>1</v>
          </cell>
          <cell r="I3525" t="str">
            <v>开关电器设备</v>
          </cell>
          <cell r="J3525">
            <v>10</v>
          </cell>
          <cell r="K3525" t="str">
            <v>2003-10-31</v>
          </cell>
          <cell r="L3525">
            <v>100241.3</v>
          </cell>
          <cell r="M3525">
            <v>37510.4</v>
          </cell>
          <cell r="N3525">
            <v>62730.9</v>
          </cell>
        </row>
        <row r="3526">
          <cell r="C3526" t="str">
            <v>46211606B190016</v>
          </cell>
          <cell r="D3526" t="str">
            <v>馈电开关</v>
          </cell>
          <cell r="E3526" t="str">
            <v>DM80-350</v>
          </cell>
        </row>
        <row r="3526">
          <cell r="G3526" t="str">
            <v>个</v>
          </cell>
          <cell r="H3526">
            <v>1</v>
          </cell>
          <cell r="I3526" t="str">
            <v>开关电器设备</v>
          </cell>
          <cell r="J3526">
            <v>21</v>
          </cell>
          <cell r="K3526" t="str">
            <v>1999-04-30</v>
          </cell>
          <cell r="L3526">
            <v>8500</v>
          </cell>
          <cell r="M3526">
            <v>3872.66</v>
          </cell>
          <cell r="N3526">
            <v>4627.34</v>
          </cell>
        </row>
        <row r="3527">
          <cell r="C3527" t="str">
            <v>46211606B190015</v>
          </cell>
          <cell r="D3527" t="str">
            <v>馈电开关</v>
          </cell>
          <cell r="E3527" t="str">
            <v>DW80-350</v>
          </cell>
        </row>
        <row r="3527">
          <cell r="G3527" t="str">
            <v>个</v>
          </cell>
          <cell r="H3527">
            <v>1</v>
          </cell>
          <cell r="I3527" t="str">
            <v>开关电器设备</v>
          </cell>
          <cell r="J3527">
            <v>21</v>
          </cell>
          <cell r="K3527" t="str">
            <v>1999-07-06</v>
          </cell>
          <cell r="L3527">
            <v>24400</v>
          </cell>
          <cell r="M3527">
            <v>10867.12</v>
          </cell>
          <cell r="N3527">
            <v>13532.88</v>
          </cell>
        </row>
        <row r="3528">
          <cell r="C3528" t="str">
            <v>46211606B190014</v>
          </cell>
          <cell r="D3528" t="str">
            <v>馈电开关</v>
          </cell>
          <cell r="E3528" t="str">
            <v>DW80-350</v>
          </cell>
        </row>
        <row r="3528">
          <cell r="G3528" t="str">
            <v>个</v>
          </cell>
          <cell r="H3528">
            <v>1</v>
          </cell>
          <cell r="I3528" t="str">
            <v>开关电器设备</v>
          </cell>
          <cell r="J3528">
            <v>21</v>
          </cell>
          <cell r="K3528" t="str">
            <v>1999-07-09</v>
          </cell>
          <cell r="L3528">
            <v>24400</v>
          </cell>
          <cell r="M3528">
            <v>10867.12</v>
          </cell>
          <cell r="N3528">
            <v>13532.88</v>
          </cell>
        </row>
        <row r="3529">
          <cell r="C3529" t="str">
            <v>46211606B080017</v>
          </cell>
          <cell r="D3529" t="str">
            <v>隔爆自动馈电开关</v>
          </cell>
          <cell r="E3529" t="str">
            <v>DW80-200</v>
          </cell>
        </row>
        <row r="3529">
          <cell r="G3529" t="str">
            <v>个</v>
          </cell>
          <cell r="H3529">
            <v>1</v>
          </cell>
          <cell r="I3529" t="str">
            <v>开关电器设备</v>
          </cell>
          <cell r="J3529">
            <v>21</v>
          </cell>
          <cell r="K3529" t="str">
            <v>2002-01-01</v>
          </cell>
          <cell r="L3529">
            <v>2200</v>
          </cell>
          <cell r="M3529">
            <v>688.04</v>
          </cell>
          <cell r="N3529">
            <v>1511.96</v>
          </cell>
        </row>
        <row r="3530">
          <cell r="C3530" t="str">
            <v>46211606B260002</v>
          </cell>
          <cell r="D3530" t="str">
            <v>馈电开关</v>
          </cell>
          <cell r="E3530" t="str">
            <v>BKD3-400Z</v>
          </cell>
        </row>
        <row r="3530">
          <cell r="G3530" t="str">
            <v>个</v>
          </cell>
          <cell r="H3530">
            <v>1</v>
          </cell>
          <cell r="I3530" t="str">
            <v>开关电器设备</v>
          </cell>
          <cell r="J3530">
            <v>21</v>
          </cell>
          <cell r="K3530" t="str">
            <v>2002-01-02</v>
          </cell>
          <cell r="L3530">
            <v>18800</v>
          </cell>
          <cell r="M3530">
            <v>5880.4</v>
          </cell>
          <cell r="N3530">
            <v>12919.6</v>
          </cell>
        </row>
        <row r="3531">
          <cell r="C3531" t="str">
            <v>46211606B260009</v>
          </cell>
          <cell r="D3531" t="str">
            <v>馈电开关</v>
          </cell>
          <cell r="E3531" t="str">
            <v>BKD3-400Z</v>
          </cell>
        </row>
        <row r="3531">
          <cell r="G3531" t="str">
            <v>个</v>
          </cell>
          <cell r="H3531">
            <v>1</v>
          </cell>
          <cell r="I3531" t="str">
            <v>开关电器设备</v>
          </cell>
          <cell r="J3531">
            <v>21</v>
          </cell>
          <cell r="K3531" t="str">
            <v>2002-01-02</v>
          </cell>
          <cell r="L3531">
            <v>18800</v>
          </cell>
          <cell r="M3531">
            <v>5880.4</v>
          </cell>
          <cell r="N3531">
            <v>12919.6</v>
          </cell>
        </row>
        <row r="3532">
          <cell r="C3532" t="str">
            <v>46211606B260003</v>
          </cell>
          <cell r="D3532" t="str">
            <v>馈电开关</v>
          </cell>
          <cell r="E3532" t="str">
            <v>BKD3-400Z</v>
          </cell>
        </row>
        <row r="3532">
          <cell r="G3532" t="str">
            <v>个</v>
          </cell>
          <cell r="H3532">
            <v>1</v>
          </cell>
          <cell r="I3532" t="str">
            <v>开关电器设备</v>
          </cell>
          <cell r="J3532">
            <v>21</v>
          </cell>
          <cell r="K3532" t="str">
            <v>2002-01-02</v>
          </cell>
          <cell r="L3532">
            <v>18800</v>
          </cell>
          <cell r="M3532">
            <v>5880.4</v>
          </cell>
          <cell r="N3532">
            <v>12919.6</v>
          </cell>
        </row>
        <row r="3533">
          <cell r="C3533" t="str">
            <v>46211606B260004</v>
          </cell>
          <cell r="D3533" t="str">
            <v>馈电开关</v>
          </cell>
          <cell r="E3533" t="str">
            <v>BKD3-400Z</v>
          </cell>
        </row>
        <row r="3533">
          <cell r="G3533" t="str">
            <v>个</v>
          </cell>
          <cell r="H3533">
            <v>1</v>
          </cell>
          <cell r="I3533" t="str">
            <v>开关电器设备</v>
          </cell>
          <cell r="J3533">
            <v>21</v>
          </cell>
          <cell r="K3533" t="str">
            <v>2002-01-02</v>
          </cell>
          <cell r="L3533">
            <v>18800</v>
          </cell>
          <cell r="M3533">
            <v>5880.4</v>
          </cell>
          <cell r="N3533">
            <v>12919.6</v>
          </cell>
        </row>
        <row r="3534">
          <cell r="C3534" t="str">
            <v>46211606B260005</v>
          </cell>
          <cell r="D3534" t="str">
            <v>馈电开关</v>
          </cell>
          <cell r="E3534" t="str">
            <v>BKD3-400Z</v>
          </cell>
        </row>
        <row r="3534">
          <cell r="G3534" t="str">
            <v>个</v>
          </cell>
          <cell r="H3534">
            <v>1</v>
          </cell>
          <cell r="I3534" t="str">
            <v>开关电器设备</v>
          </cell>
          <cell r="J3534">
            <v>21</v>
          </cell>
          <cell r="K3534" t="str">
            <v>2002-01-02</v>
          </cell>
          <cell r="L3534">
            <v>18800</v>
          </cell>
          <cell r="M3534">
            <v>5880.4</v>
          </cell>
          <cell r="N3534">
            <v>12919.6</v>
          </cell>
        </row>
        <row r="3535">
          <cell r="C3535" t="str">
            <v>46211606B260006</v>
          </cell>
          <cell r="D3535" t="str">
            <v>馈电开关</v>
          </cell>
          <cell r="E3535" t="str">
            <v>BKD3-400Z</v>
          </cell>
        </row>
        <row r="3535">
          <cell r="G3535" t="str">
            <v>个</v>
          </cell>
          <cell r="H3535">
            <v>1</v>
          </cell>
          <cell r="I3535" t="str">
            <v>开关电器设备</v>
          </cell>
          <cell r="J3535">
            <v>21</v>
          </cell>
          <cell r="K3535" t="str">
            <v>2002-01-02</v>
          </cell>
          <cell r="L3535">
            <v>18800</v>
          </cell>
          <cell r="M3535">
            <v>5880.4</v>
          </cell>
          <cell r="N3535">
            <v>12919.6</v>
          </cell>
        </row>
        <row r="3536">
          <cell r="C3536" t="str">
            <v>46211606B260200</v>
          </cell>
          <cell r="D3536" t="str">
            <v>馈电开关</v>
          </cell>
          <cell r="E3536" t="str">
            <v>BKD3-400Z</v>
          </cell>
        </row>
        <row r="3536">
          <cell r="G3536" t="str">
            <v>个</v>
          </cell>
          <cell r="H3536">
            <v>1</v>
          </cell>
          <cell r="I3536" t="str">
            <v>开关电器设备</v>
          </cell>
          <cell r="J3536">
            <v>21</v>
          </cell>
          <cell r="K3536" t="str">
            <v>2002-01-02</v>
          </cell>
          <cell r="L3536">
            <v>18800</v>
          </cell>
          <cell r="M3536">
            <v>5880.4</v>
          </cell>
          <cell r="N3536">
            <v>12919.6</v>
          </cell>
        </row>
        <row r="3537">
          <cell r="C3537" t="str">
            <v>46211606B310004</v>
          </cell>
          <cell r="D3537" t="str">
            <v>真空开关</v>
          </cell>
          <cell r="E3537" t="str">
            <v>BQD-200E/11460</v>
          </cell>
        </row>
        <row r="3537">
          <cell r="G3537" t="str">
            <v>个</v>
          </cell>
          <cell r="H3537">
            <v>1</v>
          </cell>
          <cell r="I3537" t="str">
            <v>开关电器设备</v>
          </cell>
          <cell r="J3537">
            <v>21</v>
          </cell>
          <cell r="K3537" t="str">
            <v>2002-12-20</v>
          </cell>
          <cell r="L3537">
            <v>6100</v>
          </cell>
          <cell r="M3537">
            <v>1615.02</v>
          </cell>
          <cell r="N3537">
            <v>4484.98</v>
          </cell>
        </row>
        <row r="3538">
          <cell r="C3538" t="str">
            <v>46211606B270006</v>
          </cell>
          <cell r="D3538" t="str">
            <v>馈电开关</v>
          </cell>
          <cell r="E3538" t="str">
            <v>KBZ-400/1140</v>
          </cell>
        </row>
        <row r="3538">
          <cell r="G3538" t="str">
            <v>个</v>
          </cell>
          <cell r="H3538">
            <v>1</v>
          </cell>
          <cell r="I3538" t="str">
            <v>开关电器设备</v>
          </cell>
          <cell r="J3538">
            <v>21</v>
          </cell>
          <cell r="K3538" t="str">
            <v>2002-12-20</v>
          </cell>
          <cell r="L3538">
            <v>12500</v>
          </cell>
          <cell r="M3538">
            <v>3309.53</v>
          </cell>
          <cell r="N3538">
            <v>9190.47</v>
          </cell>
        </row>
        <row r="3539">
          <cell r="C3539" t="str">
            <v>46211606B270007</v>
          </cell>
          <cell r="D3539" t="str">
            <v>馈电开关</v>
          </cell>
          <cell r="E3539" t="str">
            <v>KBZ-400/1140</v>
          </cell>
        </row>
        <row r="3539">
          <cell r="G3539" t="str">
            <v>个</v>
          </cell>
          <cell r="H3539">
            <v>1</v>
          </cell>
          <cell r="I3539" t="str">
            <v>开关电器设备</v>
          </cell>
          <cell r="J3539">
            <v>21</v>
          </cell>
          <cell r="K3539" t="str">
            <v>2002-12-20</v>
          </cell>
          <cell r="L3539">
            <v>12500</v>
          </cell>
          <cell r="M3539">
            <v>3309.53</v>
          </cell>
          <cell r="N3539">
            <v>9190.47</v>
          </cell>
        </row>
        <row r="3540">
          <cell r="C3540" t="str">
            <v>46211606B230001</v>
          </cell>
          <cell r="D3540" t="str">
            <v>空气开关</v>
          </cell>
          <cell r="E3540" t="str">
            <v>DOV80-350</v>
          </cell>
        </row>
        <row r="3540">
          <cell r="G3540" t="str">
            <v>个</v>
          </cell>
          <cell r="H3540">
            <v>1</v>
          </cell>
          <cell r="I3540" t="str">
            <v>开关电器设备</v>
          </cell>
          <cell r="J3540">
            <v>21</v>
          </cell>
          <cell r="K3540" t="str">
            <v>2002-12-20</v>
          </cell>
          <cell r="L3540">
            <v>7300</v>
          </cell>
          <cell r="M3540">
            <v>1932.72</v>
          </cell>
          <cell r="N3540">
            <v>5367.28</v>
          </cell>
        </row>
        <row r="3541">
          <cell r="C3541" t="str">
            <v>46211606B100001</v>
          </cell>
          <cell r="D3541" t="str">
            <v>馈电开关</v>
          </cell>
        </row>
        <row r="3541">
          <cell r="G3541" t="str">
            <v>个</v>
          </cell>
          <cell r="H3541">
            <v>1</v>
          </cell>
          <cell r="I3541" t="str">
            <v>开关电器设备</v>
          </cell>
          <cell r="J3541">
            <v>21</v>
          </cell>
          <cell r="K3541" t="str">
            <v>2002-12-20</v>
          </cell>
          <cell r="L3541">
            <v>5000</v>
          </cell>
          <cell r="M3541">
            <v>1323.84</v>
          </cell>
          <cell r="N3541">
            <v>3676.16</v>
          </cell>
        </row>
        <row r="3542">
          <cell r="C3542" t="str">
            <v>46211605B100008</v>
          </cell>
          <cell r="D3542" t="str">
            <v>馈电开关</v>
          </cell>
          <cell r="E3542" t="str">
            <v>BKD20-200Z</v>
          </cell>
        </row>
        <row r="3542">
          <cell r="G3542" t="str">
            <v>个</v>
          </cell>
          <cell r="H3542">
            <v>1</v>
          </cell>
          <cell r="I3542" t="str">
            <v>开关电器设备</v>
          </cell>
          <cell r="J3542">
            <v>21</v>
          </cell>
          <cell r="K3542" t="str">
            <v>2002-12-31</v>
          </cell>
          <cell r="L3542">
            <v>10000</v>
          </cell>
          <cell r="M3542">
            <v>2647.68</v>
          </cell>
          <cell r="N3542">
            <v>7352.32</v>
          </cell>
        </row>
        <row r="3543">
          <cell r="C3543" t="str">
            <v>46211606B350006</v>
          </cell>
          <cell r="D3543" t="str">
            <v>矿用隔爆型馈电开关</v>
          </cell>
          <cell r="E3543" t="str">
            <v>BKD3-400/1140</v>
          </cell>
        </row>
        <row r="3543">
          <cell r="G3543" t="str">
            <v>个</v>
          </cell>
          <cell r="H3543">
            <v>1</v>
          </cell>
          <cell r="I3543" t="str">
            <v>开关电器设备</v>
          </cell>
          <cell r="J3543">
            <v>10</v>
          </cell>
          <cell r="K3543" t="str">
            <v>2003-10-31</v>
          </cell>
          <cell r="L3543">
            <v>26200</v>
          </cell>
          <cell r="M3543">
            <v>11772.1</v>
          </cell>
          <cell r="N3543">
            <v>14427.9</v>
          </cell>
        </row>
        <row r="3544">
          <cell r="C3544" t="str">
            <v>46211606B350007</v>
          </cell>
          <cell r="D3544" t="str">
            <v>矿用隔爆型馈电开关</v>
          </cell>
          <cell r="E3544" t="str">
            <v>BKD3-400/1140</v>
          </cell>
        </row>
        <row r="3544">
          <cell r="G3544" t="str">
            <v>个</v>
          </cell>
          <cell r="H3544">
            <v>1</v>
          </cell>
          <cell r="I3544" t="str">
            <v>开关电器设备</v>
          </cell>
          <cell r="J3544">
            <v>10</v>
          </cell>
          <cell r="K3544" t="str">
            <v>2003-10-31</v>
          </cell>
          <cell r="L3544">
            <v>26200</v>
          </cell>
          <cell r="M3544">
            <v>11772.1</v>
          </cell>
          <cell r="N3544">
            <v>14427.9</v>
          </cell>
        </row>
        <row r="3545">
          <cell r="C3545" t="str">
            <v>46211606B350008</v>
          </cell>
          <cell r="D3545" t="str">
            <v>矿用隔爆型馈电开关</v>
          </cell>
          <cell r="E3545" t="str">
            <v>BKD3-400/1140</v>
          </cell>
        </row>
        <row r="3545">
          <cell r="G3545" t="str">
            <v>个</v>
          </cell>
          <cell r="H3545">
            <v>1</v>
          </cell>
          <cell r="I3545" t="str">
            <v>开关电器设备</v>
          </cell>
          <cell r="J3545">
            <v>10</v>
          </cell>
          <cell r="K3545" t="str">
            <v>2003-10-31</v>
          </cell>
          <cell r="L3545">
            <v>26200</v>
          </cell>
          <cell r="M3545">
            <v>11772.1</v>
          </cell>
          <cell r="N3545">
            <v>14427.9</v>
          </cell>
        </row>
        <row r="3546">
          <cell r="C3546" t="str">
            <v>46211606B350009</v>
          </cell>
          <cell r="D3546" t="str">
            <v>矿用隔爆型馈电开关</v>
          </cell>
          <cell r="E3546" t="str">
            <v>BKD3-400/1140</v>
          </cell>
        </row>
        <row r="3546">
          <cell r="G3546" t="str">
            <v>个</v>
          </cell>
          <cell r="H3546">
            <v>1</v>
          </cell>
          <cell r="I3546" t="str">
            <v>开关电器设备</v>
          </cell>
          <cell r="J3546">
            <v>10</v>
          </cell>
          <cell r="K3546" t="str">
            <v>2003-10-31</v>
          </cell>
          <cell r="L3546">
            <v>26200</v>
          </cell>
          <cell r="M3546">
            <v>11772.1</v>
          </cell>
          <cell r="N3546">
            <v>14427.9</v>
          </cell>
        </row>
        <row r="3547">
          <cell r="C3547" t="str">
            <v>46211606B350010</v>
          </cell>
          <cell r="D3547" t="str">
            <v>矿用隔爆型馈电开关</v>
          </cell>
          <cell r="E3547" t="str">
            <v>BKD3-400/1140</v>
          </cell>
        </row>
        <row r="3547">
          <cell r="G3547" t="str">
            <v>个</v>
          </cell>
          <cell r="H3547">
            <v>1</v>
          </cell>
          <cell r="I3547" t="str">
            <v>开关电器设备</v>
          </cell>
          <cell r="J3547">
            <v>10</v>
          </cell>
          <cell r="K3547" t="str">
            <v>2003-10-31</v>
          </cell>
          <cell r="L3547">
            <v>26200</v>
          </cell>
          <cell r="M3547">
            <v>11772.1</v>
          </cell>
          <cell r="N3547">
            <v>14427.9</v>
          </cell>
        </row>
        <row r="3548">
          <cell r="C3548" t="str">
            <v>44211606B020001</v>
          </cell>
          <cell r="D3548" t="str">
            <v>隔爆型真空馈电开关</v>
          </cell>
          <cell r="E3548" t="str">
            <v>400Z660380F</v>
          </cell>
        </row>
        <row r="3548">
          <cell r="G3548" t="str">
            <v>个</v>
          </cell>
          <cell r="H3548">
            <v>1</v>
          </cell>
          <cell r="I3548" t="str">
            <v>开关电器设备</v>
          </cell>
          <cell r="J3548">
            <v>21</v>
          </cell>
          <cell r="K3548" t="str">
            <v>2002-01-03</v>
          </cell>
          <cell r="L3548">
            <v>16800</v>
          </cell>
          <cell r="M3548">
            <v>5254.86</v>
          </cell>
          <cell r="N3548">
            <v>11545.14</v>
          </cell>
        </row>
        <row r="3549">
          <cell r="C3549" t="str">
            <v>44211606B240011</v>
          </cell>
          <cell r="D3549" t="str">
            <v>隔爆真空馈电开关</v>
          </cell>
          <cell r="E3549" t="str">
            <v>BKD1-400Z/660F</v>
          </cell>
        </row>
        <row r="3549">
          <cell r="G3549" t="str">
            <v>个</v>
          </cell>
          <cell r="H3549">
            <v>1</v>
          </cell>
          <cell r="I3549" t="str">
            <v>开关电器设备</v>
          </cell>
          <cell r="J3549">
            <v>21</v>
          </cell>
          <cell r="K3549" t="str">
            <v>2002-01-02</v>
          </cell>
          <cell r="L3549">
            <v>17000</v>
          </cell>
          <cell r="M3549">
            <v>5317.36</v>
          </cell>
          <cell r="N3549">
            <v>11682.64</v>
          </cell>
        </row>
        <row r="3550">
          <cell r="C3550" t="str">
            <v>44211606B240004</v>
          </cell>
          <cell r="D3550" t="str">
            <v>隔爆真空馈电开关</v>
          </cell>
          <cell r="E3550" t="str">
            <v>BKD1-400Z/660F</v>
          </cell>
        </row>
        <row r="3550">
          <cell r="G3550" t="str">
            <v>个</v>
          </cell>
          <cell r="H3550">
            <v>1</v>
          </cell>
          <cell r="I3550" t="str">
            <v>开关电器设备</v>
          </cell>
          <cell r="J3550">
            <v>21</v>
          </cell>
          <cell r="K3550" t="str">
            <v>2002-01-02</v>
          </cell>
          <cell r="L3550">
            <v>17000</v>
          </cell>
          <cell r="M3550">
            <v>5317.36</v>
          </cell>
          <cell r="N3550">
            <v>11682.64</v>
          </cell>
        </row>
        <row r="3551">
          <cell r="C3551" t="str">
            <v>44211606B240008</v>
          </cell>
          <cell r="D3551" t="str">
            <v>隔爆真空馈电开关</v>
          </cell>
          <cell r="E3551" t="str">
            <v>BKD1-400Z/660F</v>
          </cell>
        </row>
        <row r="3551">
          <cell r="G3551" t="str">
            <v>个</v>
          </cell>
          <cell r="H3551">
            <v>1</v>
          </cell>
          <cell r="I3551" t="str">
            <v>开关电器设备</v>
          </cell>
          <cell r="J3551">
            <v>21</v>
          </cell>
          <cell r="K3551" t="str">
            <v>2002-01-02</v>
          </cell>
          <cell r="L3551">
            <v>17000</v>
          </cell>
          <cell r="M3551">
            <v>5317.36</v>
          </cell>
          <cell r="N3551">
            <v>11682.64</v>
          </cell>
        </row>
        <row r="3552">
          <cell r="C3552" t="str">
            <v>46211605B190060</v>
          </cell>
          <cell r="D3552" t="str">
            <v>隔爆型馈电开关</v>
          </cell>
          <cell r="E3552" t="str">
            <v>KBZ-400/660X</v>
          </cell>
        </row>
        <row r="3552">
          <cell r="G3552" t="str">
            <v>个</v>
          </cell>
          <cell r="H3552">
            <v>1</v>
          </cell>
          <cell r="I3552" t="str">
            <v>开关电器设备</v>
          </cell>
          <cell r="J3552">
            <v>21</v>
          </cell>
          <cell r="K3552" t="str">
            <v>2002-01-03</v>
          </cell>
          <cell r="L3552">
            <v>14800</v>
          </cell>
          <cell r="M3552">
            <v>4629.32</v>
          </cell>
          <cell r="N3552">
            <v>10170.68</v>
          </cell>
        </row>
        <row r="3553">
          <cell r="C3553" t="str">
            <v>44211606B390006</v>
          </cell>
          <cell r="D3553" t="str">
            <v>隔爆型馈电开关</v>
          </cell>
          <cell r="E3553" t="str">
            <v>KBZ-400/660X</v>
          </cell>
        </row>
        <row r="3553">
          <cell r="G3553" t="str">
            <v>个</v>
          </cell>
          <cell r="H3553">
            <v>1</v>
          </cell>
          <cell r="I3553" t="str">
            <v>开关电器设备</v>
          </cell>
          <cell r="J3553">
            <v>21</v>
          </cell>
          <cell r="K3553" t="str">
            <v>2002-01-03</v>
          </cell>
          <cell r="L3553">
            <v>14800</v>
          </cell>
          <cell r="M3553">
            <v>4629.32</v>
          </cell>
          <cell r="N3553">
            <v>10170.68</v>
          </cell>
        </row>
        <row r="3554">
          <cell r="C3554" t="str">
            <v>46211606B190120</v>
          </cell>
          <cell r="D3554" t="str">
            <v>隔爆型自动馈电开关</v>
          </cell>
          <cell r="E3554" t="str">
            <v>DW80-350</v>
          </cell>
        </row>
        <row r="3554">
          <cell r="G3554" t="str">
            <v>个</v>
          </cell>
          <cell r="H3554">
            <v>1</v>
          </cell>
          <cell r="I3554" t="str">
            <v>开关电器设备</v>
          </cell>
          <cell r="J3554">
            <v>21</v>
          </cell>
          <cell r="K3554" t="str">
            <v>2002-01-03</v>
          </cell>
          <cell r="L3554">
            <v>2300</v>
          </cell>
          <cell r="M3554">
            <v>719.56</v>
          </cell>
          <cell r="N3554">
            <v>1580.44</v>
          </cell>
        </row>
        <row r="3555">
          <cell r="C3555" t="str">
            <v>46212179A160010</v>
          </cell>
          <cell r="D3555" t="str">
            <v>控制器</v>
          </cell>
          <cell r="E3555" t="str">
            <v>PE2010</v>
          </cell>
        </row>
        <row r="3555">
          <cell r="G3555" t="str">
            <v>个</v>
          </cell>
          <cell r="H3555">
            <v>1</v>
          </cell>
          <cell r="I3555" t="str">
            <v>自动控制器</v>
          </cell>
          <cell r="J3555">
            <v>21</v>
          </cell>
          <cell r="K3555" t="str">
            <v>2002-01-01</v>
          </cell>
          <cell r="L3555">
            <v>7800</v>
          </cell>
          <cell r="M3555">
            <v>2471.94</v>
          </cell>
          <cell r="N3555">
            <v>5328.06</v>
          </cell>
        </row>
        <row r="3556">
          <cell r="C3556" t="str">
            <v>46212179A160011</v>
          </cell>
          <cell r="D3556" t="str">
            <v>控制器</v>
          </cell>
          <cell r="E3556" t="str">
            <v>PE2010</v>
          </cell>
        </row>
        <row r="3556">
          <cell r="G3556" t="str">
            <v>个</v>
          </cell>
          <cell r="H3556">
            <v>1</v>
          </cell>
          <cell r="I3556" t="str">
            <v>自动控制器</v>
          </cell>
          <cell r="J3556">
            <v>21</v>
          </cell>
          <cell r="K3556" t="str">
            <v>2002-01-01</v>
          </cell>
          <cell r="L3556">
            <v>7800</v>
          </cell>
          <cell r="M3556">
            <v>2471.94</v>
          </cell>
          <cell r="N3556">
            <v>5328.06</v>
          </cell>
        </row>
        <row r="3557">
          <cell r="C3557" t="str">
            <v>46212179A160006</v>
          </cell>
          <cell r="D3557" t="str">
            <v>控制器</v>
          </cell>
          <cell r="E3557" t="str">
            <v>KJF21</v>
          </cell>
        </row>
        <row r="3557">
          <cell r="G3557" t="str">
            <v>个</v>
          </cell>
          <cell r="H3557">
            <v>1</v>
          </cell>
          <cell r="I3557" t="str">
            <v>自动控制器</v>
          </cell>
          <cell r="J3557">
            <v>21</v>
          </cell>
          <cell r="K3557" t="str">
            <v>2002-01-02</v>
          </cell>
          <cell r="L3557">
            <v>22000</v>
          </cell>
          <cell r="M3557">
            <v>6881.48</v>
          </cell>
          <cell r="N3557">
            <v>15118.52</v>
          </cell>
        </row>
        <row r="3558">
          <cell r="C3558" t="str">
            <v>46212179A160002</v>
          </cell>
          <cell r="D3558" t="str">
            <v>控制器</v>
          </cell>
          <cell r="E3558" t="str">
            <v>KJF21</v>
          </cell>
        </row>
        <row r="3558">
          <cell r="G3558" t="str">
            <v>个</v>
          </cell>
          <cell r="H3558">
            <v>1</v>
          </cell>
          <cell r="I3558" t="str">
            <v>自动控制器</v>
          </cell>
          <cell r="J3558">
            <v>21</v>
          </cell>
          <cell r="K3558" t="str">
            <v>2002-01-02</v>
          </cell>
          <cell r="L3558">
            <v>22000</v>
          </cell>
          <cell r="M3558">
            <v>6881.48</v>
          </cell>
          <cell r="N3558">
            <v>15118.52</v>
          </cell>
        </row>
        <row r="3559">
          <cell r="C3559" t="str">
            <v>46212179A780001</v>
          </cell>
          <cell r="D3559" t="str">
            <v>皮带机控制台</v>
          </cell>
          <cell r="E3559" t="str">
            <v>KJF21</v>
          </cell>
        </row>
        <row r="3559">
          <cell r="G3559" t="str">
            <v>个</v>
          </cell>
          <cell r="H3559">
            <v>1</v>
          </cell>
          <cell r="I3559" t="str">
            <v>自动控制器</v>
          </cell>
          <cell r="J3559">
            <v>21</v>
          </cell>
          <cell r="K3559" t="str">
            <v>2002-01-02</v>
          </cell>
          <cell r="L3559">
            <v>22000</v>
          </cell>
          <cell r="M3559">
            <v>7890.38</v>
          </cell>
          <cell r="N3559">
            <v>14109.62</v>
          </cell>
        </row>
        <row r="3560">
          <cell r="C3560" t="str">
            <v>46212179A030012</v>
          </cell>
          <cell r="D3560" t="str">
            <v>控制箱</v>
          </cell>
        </row>
        <row r="3560">
          <cell r="G3560" t="str">
            <v>个</v>
          </cell>
          <cell r="H3560">
            <v>1</v>
          </cell>
          <cell r="I3560" t="str">
            <v>自动控制器</v>
          </cell>
          <cell r="J3560">
            <v>21</v>
          </cell>
          <cell r="K3560" t="str">
            <v>2002-01-02</v>
          </cell>
          <cell r="L3560">
            <v>2800</v>
          </cell>
          <cell r="M3560">
            <v>875.88</v>
          </cell>
          <cell r="N3560">
            <v>1924.12</v>
          </cell>
        </row>
        <row r="3561">
          <cell r="C3561" t="str">
            <v>46212179B060001</v>
          </cell>
          <cell r="D3561" t="str">
            <v>工作面通讯</v>
          </cell>
          <cell r="E3561" t="str">
            <v>2002RCC/13016CN</v>
          </cell>
        </row>
        <row r="3561">
          <cell r="G3561" t="str">
            <v>个</v>
          </cell>
          <cell r="H3561">
            <v>1</v>
          </cell>
          <cell r="I3561" t="str">
            <v>自动控制器</v>
          </cell>
          <cell r="J3561">
            <v>10</v>
          </cell>
          <cell r="K3561" t="str">
            <v>2003-04-30</v>
          </cell>
          <cell r="L3561">
            <v>626600</v>
          </cell>
          <cell r="M3561">
            <v>315761.72</v>
          </cell>
          <cell r="N3561">
            <v>310838.28</v>
          </cell>
        </row>
        <row r="3562">
          <cell r="C3562" t="str">
            <v>46211606B840013</v>
          </cell>
          <cell r="D3562" t="str">
            <v>磁力启动器</v>
          </cell>
          <cell r="E3562" t="str">
            <v>QCZ83-80</v>
          </cell>
        </row>
        <row r="3562">
          <cell r="G3562" t="str">
            <v>个</v>
          </cell>
          <cell r="H3562">
            <v>1</v>
          </cell>
          <cell r="I3562" t="str">
            <v>磁力起动器</v>
          </cell>
          <cell r="J3562">
            <v>10</v>
          </cell>
          <cell r="K3562" t="str">
            <v>2003-03-27</v>
          </cell>
          <cell r="L3562">
            <v>2500</v>
          </cell>
          <cell r="M3562">
            <v>1231.14</v>
          </cell>
          <cell r="N3562">
            <v>1268.86</v>
          </cell>
        </row>
        <row r="3563">
          <cell r="C3563" t="str">
            <v>46211606B840081</v>
          </cell>
          <cell r="D3563" t="str">
            <v>磁力启动器</v>
          </cell>
          <cell r="E3563" t="str">
            <v>QCZ83-80</v>
          </cell>
        </row>
        <row r="3563">
          <cell r="G3563" t="str">
            <v>个</v>
          </cell>
          <cell r="H3563">
            <v>1</v>
          </cell>
          <cell r="I3563" t="str">
            <v>磁力起动器</v>
          </cell>
          <cell r="J3563">
            <v>10</v>
          </cell>
          <cell r="K3563" t="str">
            <v>2003-03-27</v>
          </cell>
          <cell r="L3563">
            <v>2500</v>
          </cell>
          <cell r="M3563">
            <v>1231.14</v>
          </cell>
          <cell r="N3563">
            <v>1268.86</v>
          </cell>
        </row>
        <row r="3564">
          <cell r="C3564" t="str">
            <v>46211605B230001</v>
          </cell>
          <cell r="D3564" t="str">
            <v>隔爆兼本质安全型双保护真空磁力起动器</v>
          </cell>
          <cell r="E3564" t="str">
            <v>QJZ-200/1140</v>
          </cell>
        </row>
        <row r="3564">
          <cell r="G3564" t="str">
            <v>个</v>
          </cell>
          <cell r="H3564">
            <v>1</v>
          </cell>
          <cell r="I3564" t="str">
            <v>磁力起动器</v>
          </cell>
          <cell r="J3564">
            <v>21</v>
          </cell>
          <cell r="K3564" t="str">
            <v>2002-01-01</v>
          </cell>
          <cell r="L3564">
            <v>9800</v>
          </cell>
          <cell r="M3564">
            <v>3082.34</v>
          </cell>
          <cell r="N3564">
            <v>6717.66</v>
          </cell>
        </row>
        <row r="3565">
          <cell r="C3565" t="str">
            <v>46211605B230004</v>
          </cell>
          <cell r="D3565" t="str">
            <v>隔爆兼本质安全型真空电磁起动器</v>
          </cell>
          <cell r="E3565" t="str">
            <v>QJZ-200/1140</v>
          </cell>
        </row>
        <row r="3565">
          <cell r="G3565" t="str">
            <v>个</v>
          </cell>
          <cell r="H3565">
            <v>1</v>
          </cell>
          <cell r="I3565" t="str">
            <v>磁力起动器</v>
          </cell>
          <cell r="J3565">
            <v>21</v>
          </cell>
          <cell r="K3565" t="str">
            <v>2002-01-01</v>
          </cell>
          <cell r="L3565">
            <v>9800</v>
          </cell>
          <cell r="M3565">
            <v>3082.34</v>
          </cell>
          <cell r="N3565">
            <v>6717.66</v>
          </cell>
        </row>
        <row r="3566">
          <cell r="C3566" t="str">
            <v>46211605B260044</v>
          </cell>
          <cell r="D3566" t="str">
            <v>矿隔爆兼本安全真空磁力起动器</v>
          </cell>
          <cell r="E3566" t="str">
            <v>QJZ-300/1140</v>
          </cell>
        </row>
        <row r="3566">
          <cell r="G3566" t="str">
            <v>个</v>
          </cell>
          <cell r="H3566">
            <v>1</v>
          </cell>
          <cell r="I3566" t="str">
            <v>磁力起动器</v>
          </cell>
          <cell r="J3566">
            <v>21</v>
          </cell>
          <cell r="K3566" t="str">
            <v>2002-01-01</v>
          </cell>
          <cell r="L3566">
            <v>21400</v>
          </cell>
          <cell r="M3566">
            <v>6729.13</v>
          </cell>
          <cell r="N3566">
            <v>14670.87</v>
          </cell>
        </row>
        <row r="3567">
          <cell r="C3567" t="str">
            <v>46211605B260040</v>
          </cell>
          <cell r="D3567" t="str">
            <v>隔爆磁力起动器</v>
          </cell>
          <cell r="E3567" t="str">
            <v>BQDI-80NZ</v>
          </cell>
        </row>
        <row r="3567">
          <cell r="G3567" t="str">
            <v>个</v>
          </cell>
          <cell r="H3567">
            <v>1</v>
          </cell>
          <cell r="I3567" t="str">
            <v>磁力起动器</v>
          </cell>
          <cell r="J3567">
            <v>21</v>
          </cell>
          <cell r="K3567" t="str">
            <v>2002-01-01</v>
          </cell>
          <cell r="L3567">
            <v>6400</v>
          </cell>
          <cell r="M3567">
            <v>2001.88</v>
          </cell>
          <cell r="N3567">
            <v>4398.12</v>
          </cell>
        </row>
        <row r="3568">
          <cell r="C3568" t="str">
            <v>46211605B260046</v>
          </cell>
          <cell r="D3568" t="str">
            <v>矿隔爆兼本安全真空磁力起动器</v>
          </cell>
          <cell r="E3568" t="str">
            <v>QJZ-300/1140</v>
          </cell>
        </row>
        <row r="3568">
          <cell r="G3568" t="str">
            <v>个</v>
          </cell>
          <cell r="H3568">
            <v>1</v>
          </cell>
          <cell r="I3568" t="str">
            <v>磁力起动器</v>
          </cell>
          <cell r="J3568">
            <v>21</v>
          </cell>
          <cell r="K3568" t="str">
            <v>2002-01-01</v>
          </cell>
          <cell r="L3568">
            <v>21400</v>
          </cell>
          <cell r="M3568">
            <v>6729.13</v>
          </cell>
          <cell r="N3568">
            <v>14670.87</v>
          </cell>
        </row>
        <row r="3569">
          <cell r="C3569" t="str">
            <v>46211605B260048</v>
          </cell>
          <cell r="D3569" t="str">
            <v>磁力起动器</v>
          </cell>
          <cell r="E3569" t="str">
            <v>QJZ-300/1140</v>
          </cell>
        </row>
        <row r="3569">
          <cell r="G3569" t="str">
            <v>个</v>
          </cell>
          <cell r="H3569">
            <v>1</v>
          </cell>
          <cell r="I3569" t="str">
            <v>磁力起动器</v>
          </cell>
          <cell r="J3569">
            <v>21</v>
          </cell>
          <cell r="K3569" t="str">
            <v>2002-01-01</v>
          </cell>
          <cell r="L3569">
            <v>21400</v>
          </cell>
          <cell r="M3569">
            <v>6729.13</v>
          </cell>
          <cell r="N3569">
            <v>14670.87</v>
          </cell>
        </row>
        <row r="3570">
          <cell r="C3570" t="str">
            <v>46211605B140009</v>
          </cell>
          <cell r="D3570" t="str">
            <v>隔爆型真空磁力起动器</v>
          </cell>
          <cell r="E3570" t="str">
            <v>DQBH-660/200Z</v>
          </cell>
        </row>
        <row r="3570">
          <cell r="G3570" t="str">
            <v>个</v>
          </cell>
          <cell r="H3570">
            <v>1</v>
          </cell>
          <cell r="I3570" t="str">
            <v>磁力起动器</v>
          </cell>
          <cell r="J3570">
            <v>21</v>
          </cell>
          <cell r="K3570" t="str">
            <v>1997-05-29</v>
          </cell>
          <cell r="L3570">
            <v>5800</v>
          </cell>
          <cell r="M3570">
            <v>3232.32</v>
          </cell>
          <cell r="N3570">
            <v>2567.68</v>
          </cell>
        </row>
        <row r="3571">
          <cell r="C3571" t="str">
            <v>46211605B110006</v>
          </cell>
          <cell r="D3571" t="str">
            <v>矿隔爆兼本安真空电磁起动器</v>
          </cell>
          <cell r="E3571" t="str">
            <v>BQJZ-200/1140</v>
          </cell>
        </row>
        <row r="3571">
          <cell r="G3571" t="str">
            <v>个</v>
          </cell>
          <cell r="H3571">
            <v>1</v>
          </cell>
          <cell r="I3571" t="str">
            <v>磁力起动器</v>
          </cell>
          <cell r="J3571">
            <v>21</v>
          </cell>
          <cell r="K3571" t="str">
            <v>1999-03-20</v>
          </cell>
          <cell r="L3571">
            <v>9800</v>
          </cell>
          <cell r="M3571">
            <v>4545.72</v>
          </cell>
          <cell r="N3571">
            <v>5254.28</v>
          </cell>
        </row>
        <row r="3572">
          <cell r="C3572" t="str">
            <v>46211605B260010</v>
          </cell>
          <cell r="D3572" t="str">
            <v>隔爆型真空磁力起动器</v>
          </cell>
          <cell r="E3572" t="str">
            <v>QJZ-200/1140</v>
          </cell>
        </row>
        <row r="3572">
          <cell r="G3572" t="str">
            <v>个</v>
          </cell>
          <cell r="H3572">
            <v>1</v>
          </cell>
          <cell r="I3572" t="str">
            <v>磁力起动器</v>
          </cell>
          <cell r="J3572">
            <v>21</v>
          </cell>
          <cell r="K3572" t="str">
            <v>1997-06-26</v>
          </cell>
          <cell r="L3572">
            <v>9800</v>
          </cell>
          <cell r="M3572">
            <v>5364.08</v>
          </cell>
          <cell r="N3572">
            <v>4435.92</v>
          </cell>
        </row>
        <row r="3573">
          <cell r="C3573" t="str">
            <v>46211605B260068</v>
          </cell>
          <cell r="D3573" t="str">
            <v>隔爆型真空磁力起动器</v>
          </cell>
          <cell r="E3573" t="str">
            <v>QJZ-200/1140</v>
          </cell>
        </row>
        <row r="3573">
          <cell r="G3573" t="str">
            <v>个</v>
          </cell>
          <cell r="H3573">
            <v>1</v>
          </cell>
          <cell r="I3573" t="str">
            <v>磁力起动器</v>
          </cell>
          <cell r="J3573">
            <v>21</v>
          </cell>
          <cell r="K3573" t="str">
            <v>1997-06-30</v>
          </cell>
          <cell r="L3573">
            <v>9800</v>
          </cell>
          <cell r="M3573">
            <v>5364.08</v>
          </cell>
          <cell r="N3573">
            <v>4435.92</v>
          </cell>
        </row>
        <row r="3574">
          <cell r="C3574" t="str">
            <v>46211605B230011</v>
          </cell>
          <cell r="D3574" t="str">
            <v>隔爆真空磁力起动器</v>
          </cell>
          <cell r="E3574" t="str">
            <v>QJZ-200/1140</v>
          </cell>
        </row>
        <row r="3574">
          <cell r="G3574" t="str">
            <v>个</v>
          </cell>
          <cell r="H3574">
            <v>1</v>
          </cell>
          <cell r="I3574" t="str">
            <v>磁力起动器</v>
          </cell>
          <cell r="J3574">
            <v>21</v>
          </cell>
          <cell r="K3574" t="str">
            <v>2002-01-02</v>
          </cell>
          <cell r="L3574">
            <v>9800</v>
          </cell>
          <cell r="M3574">
            <v>3082.34</v>
          </cell>
          <cell r="N3574">
            <v>6717.66</v>
          </cell>
        </row>
        <row r="3575">
          <cell r="C3575" t="str">
            <v>46211605B230012</v>
          </cell>
          <cell r="D3575" t="str">
            <v>隔爆真空磁力起动器</v>
          </cell>
          <cell r="E3575" t="str">
            <v>QJZ-200/1140</v>
          </cell>
        </row>
        <row r="3575">
          <cell r="G3575" t="str">
            <v>个</v>
          </cell>
          <cell r="H3575">
            <v>1</v>
          </cell>
          <cell r="I3575" t="str">
            <v>磁力起动器</v>
          </cell>
          <cell r="J3575">
            <v>21</v>
          </cell>
          <cell r="K3575" t="str">
            <v>2002-01-02</v>
          </cell>
          <cell r="L3575">
            <v>9800</v>
          </cell>
          <cell r="M3575">
            <v>3082.34</v>
          </cell>
          <cell r="N3575">
            <v>6717.66</v>
          </cell>
        </row>
        <row r="3576">
          <cell r="C3576" t="str">
            <v>46211605B230014</v>
          </cell>
          <cell r="D3576" t="str">
            <v>隔爆真空磁力起动器</v>
          </cell>
          <cell r="E3576" t="str">
            <v>QJZ-200/1140</v>
          </cell>
        </row>
        <row r="3576">
          <cell r="G3576" t="str">
            <v>个</v>
          </cell>
          <cell r="H3576">
            <v>1</v>
          </cell>
          <cell r="I3576" t="str">
            <v>磁力起动器</v>
          </cell>
          <cell r="J3576">
            <v>21</v>
          </cell>
          <cell r="K3576" t="str">
            <v>2002-01-02</v>
          </cell>
          <cell r="L3576">
            <v>9800</v>
          </cell>
          <cell r="M3576">
            <v>3082.34</v>
          </cell>
          <cell r="N3576">
            <v>6717.66</v>
          </cell>
        </row>
        <row r="3577">
          <cell r="C3577" t="str">
            <v>46211605B260073</v>
          </cell>
          <cell r="D3577" t="str">
            <v>智能电磁起动器</v>
          </cell>
          <cell r="E3577" t="str">
            <v>QJZ-300/1140</v>
          </cell>
        </row>
        <row r="3577">
          <cell r="G3577" t="str">
            <v>个</v>
          </cell>
          <cell r="H3577">
            <v>1</v>
          </cell>
          <cell r="I3577" t="str">
            <v>磁力起动器</v>
          </cell>
          <cell r="J3577">
            <v>21</v>
          </cell>
          <cell r="K3577" t="str">
            <v>2002-01-02</v>
          </cell>
          <cell r="L3577">
            <v>21400</v>
          </cell>
          <cell r="M3577">
            <v>6729.13</v>
          </cell>
          <cell r="N3577">
            <v>14670.87</v>
          </cell>
        </row>
        <row r="3578">
          <cell r="C3578" t="str">
            <v>46211605B260071</v>
          </cell>
          <cell r="D3578" t="str">
            <v>智能电磁起动器</v>
          </cell>
          <cell r="E3578" t="str">
            <v>QJZ-300/1140</v>
          </cell>
        </row>
        <row r="3578">
          <cell r="G3578" t="str">
            <v>个</v>
          </cell>
          <cell r="H3578">
            <v>1</v>
          </cell>
          <cell r="I3578" t="str">
            <v>磁力起动器</v>
          </cell>
          <cell r="J3578">
            <v>21</v>
          </cell>
          <cell r="K3578" t="str">
            <v>2002-01-02</v>
          </cell>
          <cell r="L3578">
            <v>21400</v>
          </cell>
          <cell r="M3578">
            <v>6729.13</v>
          </cell>
          <cell r="N3578">
            <v>14670.87</v>
          </cell>
        </row>
        <row r="3579">
          <cell r="C3579" t="str">
            <v>46211605B110015</v>
          </cell>
          <cell r="D3579" t="str">
            <v>隔爆真空磁力起动器</v>
          </cell>
          <cell r="E3579" t="str">
            <v>BQJZ-200/1140</v>
          </cell>
        </row>
        <row r="3579">
          <cell r="G3579" t="str">
            <v>个</v>
          </cell>
          <cell r="H3579">
            <v>1</v>
          </cell>
          <cell r="I3579" t="str">
            <v>磁力起动器</v>
          </cell>
          <cell r="J3579">
            <v>21</v>
          </cell>
          <cell r="K3579" t="str">
            <v>2002-01-02</v>
          </cell>
          <cell r="L3579">
            <v>9800</v>
          </cell>
          <cell r="M3579">
            <v>3065.2</v>
          </cell>
          <cell r="N3579">
            <v>6734.8</v>
          </cell>
        </row>
        <row r="3580">
          <cell r="C3580" t="str">
            <v>46211605B110016</v>
          </cell>
          <cell r="D3580" t="str">
            <v>隔爆真空磁力起动器</v>
          </cell>
          <cell r="E3580" t="str">
            <v>BQJZ-200/1140</v>
          </cell>
        </row>
        <row r="3580">
          <cell r="G3580" t="str">
            <v>个</v>
          </cell>
          <cell r="H3580">
            <v>1</v>
          </cell>
          <cell r="I3580" t="str">
            <v>磁力起动器</v>
          </cell>
          <cell r="J3580">
            <v>21</v>
          </cell>
          <cell r="K3580" t="str">
            <v>2002-01-02</v>
          </cell>
          <cell r="L3580">
            <v>9800</v>
          </cell>
          <cell r="M3580">
            <v>3065.2</v>
          </cell>
          <cell r="N3580">
            <v>6734.8</v>
          </cell>
        </row>
        <row r="3581">
          <cell r="C3581" t="str">
            <v>46211605B110014</v>
          </cell>
          <cell r="D3581" t="str">
            <v>隔爆真空磁力起动器</v>
          </cell>
          <cell r="E3581" t="str">
            <v>BQJZ-200/1140</v>
          </cell>
        </row>
        <row r="3581">
          <cell r="G3581" t="str">
            <v>个</v>
          </cell>
          <cell r="H3581">
            <v>1</v>
          </cell>
          <cell r="I3581" t="str">
            <v>磁力起动器</v>
          </cell>
          <cell r="J3581">
            <v>21</v>
          </cell>
          <cell r="K3581" t="str">
            <v>2002-01-02</v>
          </cell>
          <cell r="L3581">
            <v>9800</v>
          </cell>
          <cell r="M3581">
            <v>3065.2</v>
          </cell>
          <cell r="N3581">
            <v>6734.8</v>
          </cell>
        </row>
        <row r="3582">
          <cell r="C3582" t="str">
            <v>46211605B260078</v>
          </cell>
          <cell r="D3582" t="str">
            <v>隔爆兼本质安全</v>
          </cell>
          <cell r="E3582" t="str">
            <v>QJZ-300/1140</v>
          </cell>
        </row>
        <row r="3582">
          <cell r="G3582" t="str">
            <v>个</v>
          </cell>
          <cell r="H3582">
            <v>1</v>
          </cell>
          <cell r="I3582" t="str">
            <v>磁力起动器</v>
          </cell>
          <cell r="J3582">
            <v>21</v>
          </cell>
          <cell r="K3582" t="str">
            <v>2002-01-02</v>
          </cell>
          <cell r="L3582">
            <v>21400</v>
          </cell>
          <cell r="M3582">
            <v>6729.13</v>
          </cell>
          <cell r="N3582">
            <v>14670.87</v>
          </cell>
        </row>
        <row r="3583">
          <cell r="C3583" t="str">
            <v>46211605B120004</v>
          </cell>
          <cell r="D3583" t="str">
            <v>隔爆型真空磁力起动器</v>
          </cell>
          <cell r="E3583" t="str">
            <v>BQJZ-300/1140</v>
          </cell>
        </row>
        <row r="3583">
          <cell r="G3583" t="str">
            <v>个</v>
          </cell>
          <cell r="H3583">
            <v>1</v>
          </cell>
          <cell r="I3583" t="str">
            <v>磁力起动器</v>
          </cell>
          <cell r="J3583">
            <v>21</v>
          </cell>
          <cell r="K3583" t="str">
            <v>2002-01-02</v>
          </cell>
          <cell r="L3583">
            <v>22500</v>
          </cell>
          <cell r="M3583">
            <v>7038</v>
          </cell>
          <cell r="N3583">
            <v>15462</v>
          </cell>
        </row>
        <row r="3584">
          <cell r="C3584" t="str">
            <v>46211605B260017</v>
          </cell>
          <cell r="D3584" t="str">
            <v>隔爆真空磁力起动器</v>
          </cell>
          <cell r="E3584" t="str">
            <v>QJZ-200/1140</v>
          </cell>
        </row>
        <row r="3584">
          <cell r="G3584" t="str">
            <v>个</v>
          </cell>
          <cell r="H3584">
            <v>1</v>
          </cell>
          <cell r="I3584" t="str">
            <v>磁力起动器</v>
          </cell>
          <cell r="J3584">
            <v>21</v>
          </cell>
          <cell r="K3584" t="str">
            <v>2002-01-02</v>
          </cell>
          <cell r="L3584">
            <v>9800</v>
          </cell>
          <cell r="M3584">
            <v>3082.34</v>
          </cell>
          <cell r="N3584">
            <v>6717.66</v>
          </cell>
        </row>
        <row r="3585">
          <cell r="C3585" t="str">
            <v>46211605B260019</v>
          </cell>
          <cell r="D3585" t="str">
            <v>隔爆真空磁力起动器</v>
          </cell>
          <cell r="E3585" t="str">
            <v>QJZ-200/1140</v>
          </cell>
        </row>
        <row r="3585">
          <cell r="G3585" t="str">
            <v>个</v>
          </cell>
          <cell r="H3585">
            <v>1</v>
          </cell>
          <cell r="I3585" t="str">
            <v>磁力起动器</v>
          </cell>
          <cell r="J3585">
            <v>21</v>
          </cell>
          <cell r="K3585" t="str">
            <v>2002-01-02</v>
          </cell>
          <cell r="L3585">
            <v>9800</v>
          </cell>
          <cell r="M3585">
            <v>3082.34</v>
          </cell>
          <cell r="N3585">
            <v>6717.66</v>
          </cell>
        </row>
        <row r="3586">
          <cell r="C3586" t="str">
            <v>46211605B260021</v>
          </cell>
          <cell r="D3586" t="str">
            <v>隔爆真空磁力起动器</v>
          </cell>
          <cell r="E3586" t="str">
            <v>QJZ-200/1140</v>
          </cell>
        </row>
        <row r="3586">
          <cell r="G3586" t="str">
            <v>个</v>
          </cell>
          <cell r="H3586">
            <v>1</v>
          </cell>
          <cell r="I3586" t="str">
            <v>磁力起动器</v>
          </cell>
          <cell r="J3586">
            <v>21</v>
          </cell>
          <cell r="K3586" t="str">
            <v>2002-01-02</v>
          </cell>
          <cell r="L3586">
            <v>9800</v>
          </cell>
          <cell r="M3586">
            <v>3082.34</v>
          </cell>
          <cell r="N3586">
            <v>6717.66</v>
          </cell>
        </row>
        <row r="3587">
          <cell r="C3587" t="str">
            <v>46211605B260054</v>
          </cell>
          <cell r="D3587" t="str">
            <v>真空磁力启动器</v>
          </cell>
          <cell r="E3587" t="str">
            <v>QJZ-300/1140</v>
          </cell>
        </row>
        <row r="3587">
          <cell r="G3587" t="str">
            <v>个</v>
          </cell>
          <cell r="H3587">
            <v>1</v>
          </cell>
          <cell r="I3587" t="str">
            <v>磁力起动器</v>
          </cell>
          <cell r="J3587">
            <v>21</v>
          </cell>
          <cell r="K3587" t="str">
            <v>2002-01-02</v>
          </cell>
          <cell r="L3587">
            <v>21400</v>
          </cell>
          <cell r="M3587">
            <v>6729.13</v>
          </cell>
          <cell r="N3587">
            <v>14670.87</v>
          </cell>
        </row>
        <row r="3588">
          <cell r="C3588" t="str">
            <v>46211605B260051</v>
          </cell>
          <cell r="D3588" t="str">
            <v>真空磁力启动器</v>
          </cell>
          <cell r="E3588" t="str">
            <v>QJZ-300/1140</v>
          </cell>
        </row>
        <row r="3588">
          <cell r="G3588" t="str">
            <v>个</v>
          </cell>
          <cell r="H3588">
            <v>1</v>
          </cell>
          <cell r="I3588" t="str">
            <v>磁力起动器</v>
          </cell>
          <cell r="J3588">
            <v>21</v>
          </cell>
          <cell r="K3588" t="str">
            <v>2002-01-02</v>
          </cell>
          <cell r="L3588">
            <v>21400</v>
          </cell>
          <cell r="M3588">
            <v>6729.13</v>
          </cell>
          <cell r="N3588">
            <v>14670.87</v>
          </cell>
        </row>
        <row r="3589">
          <cell r="C3589" t="str">
            <v>46211605B260052</v>
          </cell>
          <cell r="D3589" t="str">
            <v>真空磁力启动器</v>
          </cell>
          <cell r="E3589" t="str">
            <v>QJZ-300/1140</v>
          </cell>
        </row>
        <row r="3589">
          <cell r="G3589" t="str">
            <v>个</v>
          </cell>
          <cell r="H3589">
            <v>1</v>
          </cell>
          <cell r="I3589" t="str">
            <v>磁力起动器</v>
          </cell>
          <cell r="J3589">
            <v>21</v>
          </cell>
          <cell r="K3589" t="str">
            <v>2002-01-02</v>
          </cell>
          <cell r="L3589">
            <v>21400</v>
          </cell>
          <cell r="M3589">
            <v>6729.13</v>
          </cell>
          <cell r="N3589">
            <v>14670.87</v>
          </cell>
        </row>
        <row r="3590">
          <cell r="C3590" t="str">
            <v>46211605B230029</v>
          </cell>
          <cell r="D3590" t="str">
            <v>真空磁力开关</v>
          </cell>
          <cell r="E3590" t="str">
            <v>QJZ-200/1140</v>
          </cell>
        </row>
        <row r="3590">
          <cell r="G3590" t="str">
            <v>个</v>
          </cell>
          <cell r="H3590">
            <v>1</v>
          </cell>
          <cell r="I3590" t="str">
            <v>磁力起动器</v>
          </cell>
          <cell r="J3590">
            <v>21</v>
          </cell>
          <cell r="K3590" t="str">
            <v>2002-01-02</v>
          </cell>
          <cell r="L3590">
            <v>9800</v>
          </cell>
          <cell r="M3590">
            <v>3082.34</v>
          </cell>
          <cell r="N3590">
            <v>6717.66</v>
          </cell>
        </row>
        <row r="3591">
          <cell r="C3591" t="str">
            <v>46211605B230030</v>
          </cell>
          <cell r="D3591" t="str">
            <v>真空磁力开关</v>
          </cell>
          <cell r="E3591" t="str">
            <v>QJZ-200/1140</v>
          </cell>
        </row>
        <row r="3591">
          <cell r="G3591" t="str">
            <v>个</v>
          </cell>
          <cell r="H3591">
            <v>1</v>
          </cell>
          <cell r="I3591" t="str">
            <v>磁力起动器</v>
          </cell>
          <cell r="J3591">
            <v>21</v>
          </cell>
          <cell r="K3591" t="str">
            <v>2002-01-02</v>
          </cell>
          <cell r="L3591">
            <v>9800</v>
          </cell>
          <cell r="M3591">
            <v>3082.34</v>
          </cell>
          <cell r="N3591">
            <v>6717.66</v>
          </cell>
        </row>
        <row r="3592">
          <cell r="C3592" t="str">
            <v>46211605B220007</v>
          </cell>
          <cell r="D3592" t="str">
            <v>隔爆本安型双保护磁力起动器</v>
          </cell>
          <cell r="E3592" t="str">
            <v>QJZ-300/1140S</v>
          </cell>
        </row>
        <row r="3592">
          <cell r="G3592" t="str">
            <v>个</v>
          </cell>
          <cell r="H3592">
            <v>1</v>
          </cell>
          <cell r="I3592" t="str">
            <v>磁力起动器</v>
          </cell>
          <cell r="J3592">
            <v>21</v>
          </cell>
          <cell r="K3592" t="str">
            <v>2002-01-02</v>
          </cell>
          <cell r="L3592">
            <v>13000</v>
          </cell>
          <cell r="M3592">
            <v>4043.3</v>
          </cell>
          <cell r="N3592">
            <v>8956.7</v>
          </cell>
        </row>
        <row r="3593">
          <cell r="C3593" t="str">
            <v>46211605B220008</v>
          </cell>
          <cell r="D3593" t="str">
            <v>磁力启动器</v>
          </cell>
          <cell r="E3593" t="str">
            <v>QJZ1-300/1140S</v>
          </cell>
        </row>
        <row r="3593">
          <cell r="G3593" t="str">
            <v>个</v>
          </cell>
          <cell r="H3593">
            <v>1</v>
          </cell>
          <cell r="I3593" t="str">
            <v>磁力起动器</v>
          </cell>
          <cell r="J3593">
            <v>21</v>
          </cell>
          <cell r="K3593" t="str">
            <v>2002-01-02</v>
          </cell>
          <cell r="L3593">
            <v>13000</v>
          </cell>
          <cell r="M3593">
            <v>4043.3</v>
          </cell>
          <cell r="N3593">
            <v>8956.7</v>
          </cell>
        </row>
        <row r="3594">
          <cell r="C3594" t="str">
            <v>46211605B220015</v>
          </cell>
          <cell r="D3594" t="str">
            <v>磁力启动器</v>
          </cell>
          <cell r="E3594" t="str">
            <v>QJZ-300/1140S</v>
          </cell>
        </row>
        <row r="3594">
          <cell r="G3594" t="str">
            <v>个</v>
          </cell>
          <cell r="H3594">
            <v>1</v>
          </cell>
          <cell r="I3594" t="str">
            <v>磁力起动器</v>
          </cell>
          <cell r="J3594">
            <v>21</v>
          </cell>
          <cell r="K3594" t="str">
            <v>2002-01-02</v>
          </cell>
          <cell r="L3594">
            <v>13000</v>
          </cell>
          <cell r="M3594">
            <v>4043.3</v>
          </cell>
          <cell r="N3594">
            <v>8956.7</v>
          </cell>
        </row>
        <row r="3595">
          <cell r="C3595" t="str">
            <v>46211605B220002</v>
          </cell>
          <cell r="D3595" t="str">
            <v>双保护磁力启动器</v>
          </cell>
          <cell r="E3595" t="str">
            <v>QJZ1-300/1140S</v>
          </cell>
        </row>
        <row r="3595">
          <cell r="G3595" t="str">
            <v>个</v>
          </cell>
          <cell r="H3595">
            <v>1</v>
          </cell>
          <cell r="I3595" t="str">
            <v>磁力起动器</v>
          </cell>
          <cell r="J3595">
            <v>21</v>
          </cell>
          <cell r="K3595" t="str">
            <v>2002-01-02</v>
          </cell>
          <cell r="L3595">
            <v>13000</v>
          </cell>
          <cell r="M3595">
            <v>4043.3</v>
          </cell>
          <cell r="N3595">
            <v>8956.7</v>
          </cell>
        </row>
        <row r="3596">
          <cell r="C3596" t="str">
            <v>46211605B220003</v>
          </cell>
          <cell r="D3596" t="str">
            <v>双保护磁力启动器</v>
          </cell>
          <cell r="E3596" t="str">
            <v>QJZ1-300/1140S</v>
          </cell>
        </row>
        <row r="3596">
          <cell r="G3596" t="str">
            <v>个</v>
          </cell>
          <cell r="H3596">
            <v>1</v>
          </cell>
          <cell r="I3596" t="str">
            <v>磁力起动器</v>
          </cell>
          <cell r="J3596">
            <v>21</v>
          </cell>
          <cell r="K3596" t="str">
            <v>2002-01-02</v>
          </cell>
          <cell r="L3596">
            <v>13000</v>
          </cell>
          <cell r="M3596">
            <v>4043.3</v>
          </cell>
          <cell r="N3596">
            <v>8956.7</v>
          </cell>
        </row>
        <row r="3597">
          <cell r="C3597" t="str">
            <v>46211605B220005</v>
          </cell>
          <cell r="D3597" t="str">
            <v>双保护磁力启动器</v>
          </cell>
          <cell r="E3597" t="str">
            <v>QJZ1-300/1140S</v>
          </cell>
        </row>
        <row r="3597">
          <cell r="G3597" t="str">
            <v>个</v>
          </cell>
          <cell r="H3597">
            <v>1</v>
          </cell>
          <cell r="I3597" t="str">
            <v>磁力起动器</v>
          </cell>
          <cell r="J3597">
            <v>21</v>
          </cell>
          <cell r="K3597" t="str">
            <v>2002-01-02</v>
          </cell>
          <cell r="L3597">
            <v>13000</v>
          </cell>
          <cell r="M3597">
            <v>4043.3</v>
          </cell>
          <cell r="N3597">
            <v>8956.7</v>
          </cell>
        </row>
        <row r="3598">
          <cell r="C3598" t="str">
            <v>46211605B260037</v>
          </cell>
          <cell r="D3598" t="str">
            <v>防爆兼本安型真空磁力启动器</v>
          </cell>
          <cell r="E3598" t="str">
            <v>QJZ-300/1140</v>
          </cell>
        </row>
        <row r="3598">
          <cell r="G3598" t="str">
            <v>个</v>
          </cell>
          <cell r="H3598">
            <v>1</v>
          </cell>
          <cell r="I3598" t="str">
            <v>磁力起动器</v>
          </cell>
          <cell r="J3598">
            <v>21</v>
          </cell>
          <cell r="K3598" t="str">
            <v>2002-01-02</v>
          </cell>
          <cell r="L3598">
            <v>21400</v>
          </cell>
          <cell r="M3598">
            <v>6729.13</v>
          </cell>
          <cell r="N3598">
            <v>14670.87</v>
          </cell>
        </row>
        <row r="3599">
          <cell r="C3599" t="str">
            <v>46211605B260025</v>
          </cell>
          <cell r="D3599" t="str">
            <v>防爆兼本质安全型真空磁力启动器</v>
          </cell>
          <cell r="E3599" t="str">
            <v>QJZ-300/1140</v>
          </cell>
        </row>
        <row r="3599">
          <cell r="G3599" t="str">
            <v>个</v>
          </cell>
          <cell r="H3599">
            <v>1</v>
          </cell>
          <cell r="I3599" t="str">
            <v>磁力起动器</v>
          </cell>
          <cell r="J3599">
            <v>21</v>
          </cell>
          <cell r="K3599" t="str">
            <v>2002-01-02</v>
          </cell>
          <cell r="L3599">
            <v>21400</v>
          </cell>
          <cell r="M3599">
            <v>6729.13</v>
          </cell>
          <cell r="N3599">
            <v>14670.87</v>
          </cell>
        </row>
        <row r="3600">
          <cell r="C3600" t="str">
            <v>46211605B230022</v>
          </cell>
          <cell r="D3600" t="str">
            <v>防爆兼本安型真空磁力启动器</v>
          </cell>
          <cell r="E3600" t="str">
            <v>QJZ-200/1400</v>
          </cell>
        </row>
        <row r="3600">
          <cell r="G3600" t="str">
            <v>个</v>
          </cell>
          <cell r="H3600">
            <v>1</v>
          </cell>
          <cell r="I3600" t="str">
            <v>磁力起动器</v>
          </cell>
          <cell r="J3600">
            <v>21</v>
          </cell>
          <cell r="K3600" t="str">
            <v>2002-01-02</v>
          </cell>
          <cell r="L3600">
            <v>9800</v>
          </cell>
          <cell r="M3600">
            <v>3082.34</v>
          </cell>
          <cell r="N3600">
            <v>6717.66</v>
          </cell>
        </row>
        <row r="3601">
          <cell r="C3601" t="str">
            <v>46211605B230024</v>
          </cell>
          <cell r="D3601" t="str">
            <v>防爆兼本安型真空磁力启动器</v>
          </cell>
          <cell r="E3601" t="str">
            <v>QJZ-200/1400</v>
          </cell>
        </row>
        <row r="3601">
          <cell r="G3601" t="str">
            <v>个</v>
          </cell>
          <cell r="H3601">
            <v>1</v>
          </cell>
          <cell r="I3601" t="str">
            <v>磁力起动器</v>
          </cell>
          <cell r="J3601">
            <v>21</v>
          </cell>
          <cell r="K3601" t="str">
            <v>2002-01-02</v>
          </cell>
          <cell r="L3601">
            <v>9800</v>
          </cell>
          <cell r="M3601">
            <v>3082.34</v>
          </cell>
          <cell r="N3601">
            <v>6717.66</v>
          </cell>
        </row>
        <row r="3602">
          <cell r="C3602" t="str">
            <v>46211605B230046</v>
          </cell>
          <cell r="D3602" t="str">
            <v>真空磁力起动器</v>
          </cell>
          <cell r="E3602" t="str">
            <v>QJZ-200/1140</v>
          </cell>
        </row>
        <row r="3602">
          <cell r="G3602" t="str">
            <v>个</v>
          </cell>
          <cell r="H3602">
            <v>1</v>
          </cell>
          <cell r="I3602" t="str">
            <v>磁力起动器</v>
          </cell>
          <cell r="J3602">
            <v>21</v>
          </cell>
          <cell r="K3602" t="str">
            <v>2002-01-02</v>
          </cell>
          <cell r="L3602">
            <v>9800</v>
          </cell>
          <cell r="M3602">
            <v>3082.34</v>
          </cell>
          <cell r="N3602">
            <v>6717.66</v>
          </cell>
        </row>
        <row r="3603">
          <cell r="C3603" t="str">
            <v>46211605B230047</v>
          </cell>
          <cell r="D3603" t="str">
            <v>真空磁力起动器</v>
          </cell>
          <cell r="E3603" t="str">
            <v>QJZ-200/1140</v>
          </cell>
        </row>
        <row r="3603">
          <cell r="G3603" t="str">
            <v>个</v>
          </cell>
          <cell r="H3603">
            <v>1</v>
          </cell>
          <cell r="I3603" t="str">
            <v>磁力起动器</v>
          </cell>
          <cell r="J3603">
            <v>21</v>
          </cell>
          <cell r="K3603" t="str">
            <v>2002-01-02</v>
          </cell>
          <cell r="L3603">
            <v>9800</v>
          </cell>
          <cell r="M3603">
            <v>3082.34</v>
          </cell>
          <cell r="N3603">
            <v>6717.66</v>
          </cell>
        </row>
        <row r="3604">
          <cell r="C3604" t="str">
            <v>46211605B260077</v>
          </cell>
          <cell r="D3604" t="str">
            <v>隔爆兼本质安全</v>
          </cell>
          <cell r="E3604" t="str">
            <v>QJZ-300/1140</v>
          </cell>
        </row>
        <row r="3604">
          <cell r="G3604" t="str">
            <v>个</v>
          </cell>
          <cell r="H3604">
            <v>1</v>
          </cell>
          <cell r="I3604" t="str">
            <v>磁力起动器</v>
          </cell>
          <cell r="J3604">
            <v>21</v>
          </cell>
          <cell r="K3604" t="str">
            <v>2002-01-03</v>
          </cell>
          <cell r="L3604">
            <v>21400</v>
          </cell>
          <cell r="M3604">
            <v>6729.13</v>
          </cell>
          <cell r="N3604">
            <v>14670.87</v>
          </cell>
        </row>
        <row r="3605">
          <cell r="C3605" t="str">
            <v>46211605B120006</v>
          </cell>
          <cell r="D3605" t="str">
            <v>防爆兼本安型真空磁力启动器</v>
          </cell>
          <cell r="E3605" t="str">
            <v>QJZ-300/1400</v>
          </cell>
        </row>
        <row r="3605">
          <cell r="G3605" t="str">
            <v>个</v>
          </cell>
          <cell r="H3605">
            <v>1</v>
          </cell>
          <cell r="I3605" t="str">
            <v>磁力起动器</v>
          </cell>
          <cell r="J3605">
            <v>21</v>
          </cell>
          <cell r="K3605" t="str">
            <v>2002-01-03</v>
          </cell>
          <cell r="L3605">
            <v>8000</v>
          </cell>
          <cell r="M3605">
            <v>2517.84</v>
          </cell>
          <cell r="N3605">
            <v>5482.16</v>
          </cell>
        </row>
        <row r="3606">
          <cell r="C3606" t="str">
            <v>46211606B840068</v>
          </cell>
          <cell r="D3606" t="str">
            <v>真空磁力起动器</v>
          </cell>
        </row>
        <row r="3606">
          <cell r="G3606" t="str">
            <v>个</v>
          </cell>
          <cell r="H3606">
            <v>1</v>
          </cell>
          <cell r="I3606" t="str">
            <v>磁力起动器</v>
          </cell>
          <cell r="J3606">
            <v>21</v>
          </cell>
          <cell r="K3606" t="str">
            <v>2002-12-20</v>
          </cell>
          <cell r="L3606">
            <v>41900</v>
          </cell>
          <cell r="M3606">
            <v>11082.22</v>
          </cell>
          <cell r="N3606">
            <v>30817.78</v>
          </cell>
        </row>
        <row r="3607">
          <cell r="C3607" t="str">
            <v>46211606B730002</v>
          </cell>
          <cell r="D3607" t="str">
            <v>电磁起动器</v>
          </cell>
          <cell r="E3607" t="str">
            <v>QC80-80N</v>
          </cell>
        </row>
        <row r="3607">
          <cell r="G3607" t="str">
            <v>个</v>
          </cell>
          <cell r="H3607">
            <v>1</v>
          </cell>
          <cell r="I3607" t="str">
            <v>磁力起动器</v>
          </cell>
          <cell r="J3607">
            <v>21</v>
          </cell>
          <cell r="K3607" t="str">
            <v>2002-01-01</v>
          </cell>
          <cell r="L3607">
            <v>5500</v>
          </cell>
          <cell r="M3607">
            <v>1716.72</v>
          </cell>
          <cell r="N3607">
            <v>3783.28</v>
          </cell>
        </row>
        <row r="3608">
          <cell r="C3608" t="str">
            <v>46211606B900030</v>
          </cell>
          <cell r="D3608" t="str">
            <v>隔爆兼本质安全真空磁力起动器</v>
          </cell>
          <cell r="E3608" t="str">
            <v>QJZ1-80N</v>
          </cell>
        </row>
        <row r="3608">
          <cell r="G3608" t="str">
            <v>个</v>
          </cell>
          <cell r="H3608">
            <v>1</v>
          </cell>
          <cell r="I3608" t="str">
            <v>磁力起动器</v>
          </cell>
          <cell r="J3608">
            <v>21</v>
          </cell>
          <cell r="K3608" t="str">
            <v>2002-01-01</v>
          </cell>
          <cell r="L3608">
            <v>2500</v>
          </cell>
          <cell r="M3608">
            <v>801.12</v>
          </cell>
          <cell r="N3608">
            <v>1698.88</v>
          </cell>
        </row>
        <row r="3609">
          <cell r="C3609" t="str">
            <v>46211606B900033</v>
          </cell>
          <cell r="D3609" t="str">
            <v>隔爆兼本质安全真空磁力起动器</v>
          </cell>
          <cell r="E3609" t="str">
            <v>QJZ1-80N</v>
          </cell>
        </row>
        <row r="3609">
          <cell r="G3609" t="str">
            <v>个</v>
          </cell>
          <cell r="H3609">
            <v>1</v>
          </cell>
          <cell r="I3609" t="str">
            <v>磁力起动器</v>
          </cell>
          <cell r="J3609">
            <v>21</v>
          </cell>
          <cell r="K3609" t="str">
            <v>2002-01-01</v>
          </cell>
          <cell r="L3609">
            <v>2500</v>
          </cell>
          <cell r="M3609">
            <v>801.12</v>
          </cell>
          <cell r="N3609">
            <v>1698.88</v>
          </cell>
        </row>
        <row r="3610">
          <cell r="C3610" t="str">
            <v>46211606B830108</v>
          </cell>
          <cell r="D3610" t="str">
            <v>隔爆型磁力起动器</v>
          </cell>
          <cell r="E3610" t="str">
            <v>QC83-80</v>
          </cell>
        </row>
        <row r="3610">
          <cell r="G3610" t="str">
            <v>个</v>
          </cell>
          <cell r="H3610">
            <v>1</v>
          </cell>
          <cell r="I3610" t="str">
            <v>磁力起动器</v>
          </cell>
          <cell r="J3610">
            <v>21</v>
          </cell>
          <cell r="K3610" t="str">
            <v>2002-01-01</v>
          </cell>
          <cell r="L3610">
            <v>1600</v>
          </cell>
          <cell r="M3610">
            <v>1600</v>
          </cell>
          <cell r="N3610">
            <v>0</v>
          </cell>
        </row>
        <row r="3611">
          <cell r="C3611" t="str">
            <v>46211606B830130</v>
          </cell>
          <cell r="D3611" t="str">
            <v>隔爆型磁力起动器</v>
          </cell>
          <cell r="E3611" t="str">
            <v>QC83-80</v>
          </cell>
        </row>
        <row r="3611">
          <cell r="G3611" t="str">
            <v>个</v>
          </cell>
          <cell r="H3611">
            <v>1</v>
          </cell>
          <cell r="I3611" t="str">
            <v>磁力起动器</v>
          </cell>
          <cell r="J3611">
            <v>21</v>
          </cell>
          <cell r="K3611" t="str">
            <v>2002-01-01</v>
          </cell>
          <cell r="L3611">
            <v>1600</v>
          </cell>
          <cell r="M3611">
            <v>1600</v>
          </cell>
          <cell r="N3611">
            <v>0</v>
          </cell>
        </row>
        <row r="3612">
          <cell r="C3612" t="str">
            <v>46211606B900027</v>
          </cell>
          <cell r="D3612" t="str">
            <v>隔爆兼本质安全型真空磁力起动器</v>
          </cell>
          <cell r="E3612" t="str">
            <v>QJZ1-80N</v>
          </cell>
        </row>
        <row r="3612">
          <cell r="G3612" t="str">
            <v>个</v>
          </cell>
          <cell r="H3612">
            <v>1</v>
          </cell>
          <cell r="I3612" t="str">
            <v>磁力起动器</v>
          </cell>
          <cell r="J3612">
            <v>21</v>
          </cell>
          <cell r="K3612" t="str">
            <v>2002-01-01</v>
          </cell>
          <cell r="L3612">
            <v>2500</v>
          </cell>
          <cell r="M3612">
            <v>801.12</v>
          </cell>
          <cell r="N3612">
            <v>1698.88</v>
          </cell>
        </row>
        <row r="3613">
          <cell r="C3613" t="str">
            <v>46211606B440045</v>
          </cell>
          <cell r="D3613" t="str">
            <v>隔爆型磁力起动器</v>
          </cell>
          <cell r="E3613" t="str">
            <v>BQD7-80</v>
          </cell>
        </row>
        <row r="3613">
          <cell r="G3613" t="str">
            <v>个</v>
          </cell>
          <cell r="H3613">
            <v>1</v>
          </cell>
          <cell r="I3613" t="str">
            <v>磁力起动器</v>
          </cell>
          <cell r="J3613">
            <v>21</v>
          </cell>
          <cell r="K3613" t="str">
            <v>1997-04-30</v>
          </cell>
          <cell r="L3613">
            <v>4500</v>
          </cell>
          <cell r="M3613">
            <v>2512.8</v>
          </cell>
          <cell r="N3613">
            <v>1987.2</v>
          </cell>
        </row>
        <row r="3614">
          <cell r="C3614" t="str">
            <v>46211606B440020</v>
          </cell>
          <cell r="D3614" t="str">
            <v>隔爆真空磁力起动器</v>
          </cell>
          <cell r="E3614" t="str">
            <v>BQD7-80Z</v>
          </cell>
        </row>
        <row r="3614">
          <cell r="G3614" t="str">
            <v>个</v>
          </cell>
          <cell r="H3614">
            <v>1</v>
          </cell>
          <cell r="I3614" t="str">
            <v>磁力起动器</v>
          </cell>
          <cell r="J3614">
            <v>21</v>
          </cell>
          <cell r="K3614" t="str">
            <v>1997-05-02</v>
          </cell>
          <cell r="L3614">
            <v>4200</v>
          </cell>
          <cell r="M3614">
            <v>2340.77</v>
          </cell>
          <cell r="N3614">
            <v>1859.23</v>
          </cell>
        </row>
        <row r="3615">
          <cell r="C3615" t="str">
            <v>46211606B440054</v>
          </cell>
          <cell r="D3615" t="str">
            <v>隔爆型真空磁力起动器</v>
          </cell>
          <cell r="E3615" t="str">
            <v>BQD7-80</v>
          </cell>
        </row>
        <row r="3615">
          <cell r="G3615" t="str">
            <v>个</v>
          </cell>
          <cell r="H3615">
            <v>1</v>
          </cell>
          <cell r="I3615" t="str">
            <v>磁力起动器</v>
          </cell>
          <cell r="J3615">
            <v>21</v>
          </cell>
          <cell r="K3615" t="str">
            <v>1997-05-07</v>
          </cell>
          <cell r="L3615">
            <v>4500</v>
          </cell>
          <cell r="M3615">
            <v>2507.94</v>
          </cell>
          <cell r="N3615">
            <v>1992.06</v>
          </cell>
        </row>
        <row r="3616">
          <cell r="C3616" t="str">
            <v>46211606B330001</v>
          </cell>
          <cell r="D3616" t="str">
            <v>隔爆型手起动器</v>
          </cell>
          <cell r="E3616" t="str">
            <v>QSS31-80</v>
          </cell>
        </row>
        <row r="3616">
          <cell r="G3616" t="str">
            <v>个</v>
          </cell>
          <cell r="H3616">
            <v>1</v>
          </cell>
          <cell r="I3616" t="str">
            <v>磁力起动器</v>
          </cell>
          <cell r="J3616">
            <v>21</v>
          </cell>
          <cell r="K3616" t="str">
            <v>2002-01-01</v>
          </cell>
          <cell r="L3616">
            <v>2000</v>
          </cell>
          <cell r="M3616">
            <v>610.4</v>
          </cell>
          <cell r="N3616">
            <v>1389.6</v>
          </cell>
        </row>
        <row r="3617">
          <cell r="C3617" t="str">
            <v>46211606B330002</v>
          </cell>
          <cell r="D3617" t="str">
            <v>隔爆型手动起动器</v>
          </cell>
          <cell r="E3617" t="str">
            <v>QSS31-80</v>
          </cell>
        </row>
        <row r="3617">
          <cell r="G3617" t="str">
            <v>个</v>
          </cell>
          <cell r="H3617">
            <v>1</v>
          </cell>
          <cell r="I3617" t="str">
            <v>磁力起动器</v>
          </cell>
          <cell r="J3617">
            <v>21</v>
          </cell>
          <cell r="K3617" t="str">
            <v>2002-01-01</v>
          </cell>
          <cell r="L3617">
            <v>2000</v>
          </cell>
          <cell r="M3617">
            <v>610.4</v>
          </cell>
          <cell r="N3617">
            <v>1389.6</v>
          </cell>
        </row>
        <row r="3618">
          <cell r="C3618" t="str">
            <v>46211606B670011</v>
          </cell>
          <cell r="D3618" t="str">
            <v>隔爆型磁力起动器</v>
          </cell>
          <cell r="E3618" t="str">
            <v>QBK-80/660</v>
          </cell>
        </row>
        <row r="3618">
          <cell r="G3618" t="str">
            <v>个</v>
          </cell>
          <cell r="H3618">
            <v>1</v>
          </cell>
          <cell r="I3618" t="str">
            <v>磁力起动器</v>
          </cell>
          <cell r="J3618">
            <v>21</v>
          </cell>
          <cell r="K3618" t="str">
            <v>1997-06-02</v>
          </cell>
          <cell r="L3618">
            <v>4000</v>
          </cell>
          <cell r="M3618">
            <v>2238.72</v>
          </cell>
          <cell r="N3618">
            <v>1761.28</v>
          </cell>
        </row>
        <row r="3619">
          <cell r="C3619" t="str">
            <v>46211606B840015</v>
          </cell>
          <cell r="D3619" t="str">
            <v>隔爆型真空磁力起动器</v>
          </cell>
          <cell r="E3619" t="str">
            <v>QCZ83-80</v>
          </cell>
        </row>
        <row r="3619">
          <cell r="G3619" t="str">
            <v>个</v>
          </cell>
          <cell r="H3619">
            <v>1</v>
          </cell>
          <cell r="I3619" t="str">
            <v>磁力起动器</v>
          </cell>
          <cell r="J3619">
            <v>21</v>
          </cell>
          <cell r="K3619" t="str">
            <v>2002-01-02</v>
          </cell>
          <cell r="L3619">
            <v>2500</v>
          </cell>
          <cell r="M3619">
            <v>801.12</v>
          </cell>
          <cell r="N3619">
            <v>1698.88</v>
          </cell>
        </row>
        <row r="3620">
          <cell r="C3620" t="str">
            <v>46211606B050032</v>
          </cell>
          <cell r="D3620" t="str">
            <v>隔爆真空磁力起动器</v>
          </cell>
          <cell r="E3620" t="str">
            <v>BQD1-80Z</v>
          </cell>
        </row>
        <row r="3620">
          <cell r="G3620" t="str">
            <v>个</v>
          </cell>
          <cell r="H3620">
            <v>1</v>
          </cell>
          <cell r="I3620" t="str">
            <v>磁力起动器</v>
          </cell>
          <cell r="J3620">
            <v>21</v>
          </cell>
          <cell r="K3620" t="str">
            <v>2002-01-02</v>
          </cell>
          <cell r="L3620">
            <v>4500</v>
          </cell>
          <cell r="M3620">
            <v>1407.6</v>
          </cell>
          <cell r="N3620">
            <v>3092.4</v>
          </cell>
        </row>
        <row r="3621">
          <cell r="C3621" t="str">
            <v>46211606B050048</v>
          </cell>
          <cell r="D3621" t="str">
            <v>隔爆真空磁力起动器</v>
          </cell>
          <cell r="E3621" t="str">
            <v>BQD1-80Z</v>
          </cell>
        </row>
        <row r="3621">
          <cell r="G3621" t="str">
            <v>个</v>
          </cell>
          <cell r="H3621">
            <v>1</v>
          </cell>
          <cell r="I3621" t="str">
            <v>磁力起动器</v>
          </cell>
          <cell r="J3621">
            <v>21</v>
          </cell>
          <cell r="K3621" t="str">
            <v>2002-01-02</v>
          </cell>
          <cell r="L3621">
            <v>4500</v>
          </cell>
          <cell r="M3621">
            <v>1407.6</v>
          </cell>
          <cell r="N3621">
            <v>3092.4</v>
          </cell>
        </row>
        <row r="3622">
          <cell r="C3622" t="str">
            <v>46211606B900039</v>
          </cell>
          <cell r="D3622" t="str">
            <v>可逆真空磁力起动器</v>
          </cell>
          <cell r="E3622" t="str">
            <v>QJZ1-80N</v>
          </cell>
        </row>
        <row r="3622">
          <cell r="G3622" t="str">
            <v>个</v>
          </cell>
          <cell r="H3622">
            <v>1</v>
          </cell>
          <cell r="I3622" t="str">
            <v>磁力起动器</v>
          </cell>
          <cell r="J3622">
            <v>21</v>
          </cell>
          <cell r="K3622" t="str">
            <v>2002-01-02</v>
          </cell>
          <cell r="L3622">
            <v>2500</v>
          </cell>
          <cell r="M3622">
            <v>801.12</v>
          </cell>
          <cell r="N3622">
            <v>1698.88</v>
          </cell>
        </row>
        <row r="3623">
          <cell r="C3623" t="str">
            <v>46211606B890001</v>
          </cell>
          <cell r="D3623" t="str">
            <v>隔爆真空磁力起动器</v>
          </cell>
          <cell r="E3623" t="str">
            <v>QJZ1-80/660</v>
          </cell>
        </row>
        <row r="3623">
          <cell r="G3623" t="str">
            <v>个</v>
          </cell>
          <cell r="H3623">
            <v>1</v>
          </cell>
          <cell r="I3623" t="str">
            <v>磁力起动器</v>
          </cell>
          <cell r="J3623">
            <v>21</v>
          </cell>
          <cell r="K3623" t="str">
            <v>2002-01-02</v>
          </cell>
          <cell r="L3623">
            <v>5200</v>
          </cell>
          <cell r="M3623">
            <v>1648.13</v>
          </cell>
          <cell r="N3623">
            <v>3551.87</v>
          </cell>
        </row>
        <row r="3624">
          <cell r="C3624" t="str">
            <v>46211606B900038</v>
          </cell>
          <cell r="D3624" t="str">
            <v>隔爆真空磁力起动器</v>
          </cell>
          <cell r="E3624" t="str">
            <v>QJZ1-80N</v>
          </cell>
        </row>
        <row r="3624">
          <cell r="G3624" t="str">
            <v>个</v>
          </cell>
          <cell r="H3624">
            <v>1</v>
          </cell>
          <cell r="I3624" t="str">
            <v>磁力起动器</v>
          </cell>
          <cell r="J3624">
            <v>21</v>
          </cell>
          <cell r="K3624" t="str">
            <v>2002-01-02</v>
          </cell>
          <cell r="L3624">
            <v>2500</v>
          </cell>
          <cell r="M3624">
            <v>801.12</v>
          </cell>
          <cell r="N3624">
            <v>1698.88</v>
          </cell>
        </row>
        <row r="3625">
          <cell r="C3625" t="str">
            <v>46211606B830016</v>
          </cell>
          <cell r="D3625" t="str">
            <v>隔爆磁力起动器</v>
          </cell>
          <cell r="E3625" t="str">
            <v>QC83-80</v>
          </cell>
        </row>
        <row r="3625">
          <cell r="G3625" t="str">
            <v>个</v>
          </cell>
          <cell r="H3625">
            <v>1</v>
          </cell>
          <cell r="I3625" t="str">
            <v>磁力起动器</v>
          </cell>
          <cell r="J3625">
            <v>20</v>
          </cell>
          <cell r="K3625" t="str">
            <v>2002-01-02</v>
          </cell>
          <cell r="L3625">
            <v>1600</v>
          </cell>
          <cell r="M3625">
            <v>1600</v>
          </cell>
          <cell r="N3625">
            <v>0</v>
          </cell>
        </row>
        <row r="3626">
          <cell r="C3626" t="str">
            <v>46211606B480001</v>
          </cell>
          <cell r="D3626" t="str">
            <v>隔爆真空磁力起动器</v>
          </cell>
          <cell r="E3626" t="str">
            <v>BQZ-80</v>
          </cell>
        </row>
        <row r="3626">
          <cell r="G3626" t="str">
            <v>个</v>
          </cell>
          <cell r="H3626">
            <v>1</v>
          </cell>
          <cell r="I3626" t="str">
            <v>磁力起动器</v>
          </cell>
          <cell r="J3626">
            <v>21</v>
          </cell>
          <cell r="K3626" t="str">
            <v>2002-01-02</v>
          </cell>
          <cell r="L3626">
            <v>5800</v>
          </cell>
          <cell r="M3626">
            <v>1814.12</v>
          </cell>
          <cell r="N3626">
            <v>3985.88</v>
          </cell>
        </row>
        <row r="3627">
          <cell r="C3627" t="str">
            <v>46211606B610001</v>
          </cell>
          <cell r="D3627" t="str">
            <v>隔爆真空磁力起动器</v>
          </cell>
          <cell r="E3627" t="str">
            <v>QZC83-120/660</v>
          </cell>
        </row>
        <row r="3627">
          <cell r="G3627" t="str">
            <v>个</v>
          </cell>
          <cell r="H3627">
            <v>1</v>
          </cell>
          <cell r="I3627" t="str">
            <v>磁力起动器</v>
          </cell>
          <cell r="J3627">
            <v>21</v>
          </cell>
          <cell r="K3627" t="str">
            <v>2002-01-02</v>
          </cell>
          <cell r="L3627">
            <v>6200</v>
          </cell>
          <cell r="M3627">
            <v>1953.13</v>
          </cell>
          <cell r="N3627">
            <v>4246.87</v>
          </cell>
        </row>
        <row r="3628">
          <cell r="C3628" t="str">
            <v>46211606B870003</v>
          </cell>
          <cell r="D3628" t="str">
            <v>隔爆真空磁力起动器</v>
          </cell>
          <cell r="E3628" t="str">
            <v>QJZ1-120</v>
          </cell>
        </row>
        <row r="3628">
          <cell r="G3628" t="str">
            <v>个</v>
          </cell>
          <cell r="H3628">
            <v>1</v>
          </cell>
          <cell r="I3628" t="str">
            <v>磁力起动器</v>
          </cell>
          <cell r="J3628">
            <v>21</v>
          </cell>
          <cell r="K3628" t="str">
            <v>2002-01-02</v>
          </cell>
          <cell r="L3628">
            <v>4800</v>
          </cell>
          <cell r="M3628">
            <v>1480.1</v>
          </cell>
          <cell r="N3628">
            <v>3319.9</v>
          </cell>
        </row>
        <row r="3629">
          <cell r="C3629" t="str">
            <v>46211606B440034</v>
          </cell>
          <cell r="D3629" t="str">
            <v>隔爆型可逆磁力起动器</v>
          </cell>
          <cell r="E3629" t="str">
            <v>BQD7-80N</v>
          </cell>
        </row>
        <row r="3629">
          <cell r="G3629" t="str">
            <v>个</v>
          </cell>
          <cell r="H3629">
            <v>1</v>
          </cell>
          <cell r="I3629" t="str">
            <v>磁力起动器</v>
          </cell>
          <cell r="J3629">
            <v>21</v>
          </cell>
          <cell r="K3629" t="str">
            <v>2002-01-02</v>
          </cell>
          <cell r="L3629">
            <v>14300</v>
          </cell>
          <cell r="M3629">
            <v>3800.63</v>
          </cell>
          <cell r="N3629">
            <v>10499.37</v>
          </cell>
        </row>
        <row r="3630">
          <cell r="C3630" t="str">
            <v>46211606B440035</v>
          </cell>
          <cell r="D3630" t="str">
            <v>隔爆型可逆磁力起动器</v>
          </cell>
          <cell r="E3630" t="str">
            <v>BQD7-80N</v>
          </cell>
        </row>
        <row r="3630">
          <cell r="G3630" t="str">
            <v>个</v>
          </cell>
          <cell r="H3630">
            <v>1</v>
          </cell>
          <cell r="I3630" t="str">
            <v>磁力起动器</v>
          </cell>
          <cell r="J3630">
            <v>21</v>
          </cell>
          <cell r="K3630" t="str">
            <v>2002-01-02</v>
          </cell>
          <cell r="L3630">
            <v>5500</v>
          </cell>
          <cell r="M3630">
            <v>1720.38</v>
          </cell>
          <cell r="N3630">
            <v>3779.62</v>
          </cell>
        </row>
        <row r="3631">
          <cell r="C3631" t="str">
            <v>46211606B440036</v>
          </cell>
          <cell r="D3631" t="str">
            <v>隔爆型可逆磁力起动器</v>
          </cell>
          <cell r="E3631" t="str">
            <v>BQD7-80N</v>
          </cell>
        </row>
        <row r="3631">
          <cell r="G3631" t="str">
            <v>个</v>
          </cell>
          <cell r="H3631">
            <v>1</v>
          </cell>
          <cell r="I3631" t="str">
            <v>磁力起动器</v>
          </cell>
          <cell r="J3631">
            <v>21</v>
          </cell>
          <cell r="K3631" t="str">
            <v>2002-01-02</v>
          </cell>
          <cell r="L3631">
            <v>5500</v>
          </cell>
          <cell r="M3631">
            <v>1720.38</v>
          </cell>
          <cell r="N3631">
            <v>3779.62</v>
          </cell>
        </row>
        <row r="3632">
          <cell r="C3632" t="str">
            <v>46211606B840072</v>
          </cell>
          <cell r="D3632" t="str">
            <v>防爆真空磁力起动器</v>
          </cell>
          <cell r="E3632" t="str">
            <v>QCZ83-80</v>
          </cell>
        </row>
        <row r="3632">
          <cell r="G3632" t="str">
            <v>个</v>
          </cell>
          <cell r="H3632">
            <v>1</v>
          </cell>
          <cell r="I3632" t="str">
            <v>磁力起动器</v>
          </cell>
          <cell r="J3632">
            <v>21</v>
          </cell>
          <cell r="K3632" t="str">
            <v>2002-01-02</v>
          </cell>
          <cell r="L3632">
            <v>2500</v>
          </cell>
          <cell r="M3632">
            <v>801.12</v>
          </cell>
          <cell r="N3632">
            <v>1698.88</v>
          </cell>
        </row>
        <row r="3633">
          <cell r="C3633" t="str">
            <v>46211606B440027</v>
          </cell>
          <cell r="D3633" t="str">
            <v>隔爆可逆真空磁力起动器</v>
          </cell>
          <cell r="E3633" t="str">
            <v>BQD7-80N</v>
          </cell>
        </row>
        <row r="3633">
          <cell r="G3633" t="str">
            <v>个</v>
          </cell>
          <cell r="H3633">
            <v>1</v>
          </cell>
          <cell r="I3633" t="str">
            <v>磁力起动器</v>
          </cell>
          <cell r="J3633">
            <v>21</v>
          </cell>
          <cell r="K3633" t="str">
            <v>2002-01-02</v>
          </cell>
          <cell r="L3633">
            <v>5500</v>
          </cell>
          <cell r="M3633">
            <v>1720.38</v>
          </cell>
          <cell r="N3633">
            <v>3779.62</v>
          </cell>
        </row>
        <row r="3634">
          <cell r="C3634" t="str">
            <v>46211606B440028</v>
          </cell>
          <cell r="D3634" t="str">
            <v>隔爆可逆真空磁力起动器</v>
          </cell>
          <cell r="E3634" t="str">
            <v>BQD7-80N</v>
          </cell>
        </row>
        <row r="3634">
          <cell r="G3634" t="str">
            <v>个</v>
          </cell>
          <cell r="H3634">
            <v>1</v>
          </cell>
          <cell r="I3634" t="str">
            <v>磁力起动器</v>
          </cell>
          <cell r="J3634">
            <v>21</v>
          </cell>
          <cell r="K3634" t="str">
            <v>2002-01-02</v>
          </cell>
          <cell r="L3634">
            <v>5500</v>
          </cell>
          <cell r="M3634">
            <v>1720.38</v>
          </cell>
          <cell r="N3634">
            <v>3779.62</v>
          </cell>
        </row>
        <row r="3635">
          <cell r="C3635" t="str">
            <v>46211606B440025</v>
          </cell>
          <cell r="D3635" t="str">
            <v>隔爆可逆真空磁力起动器</v>
          </cell>
          <cell r="E3635" t="str">
            <v>BQD7-80N</v>
          </cell>
        </row>
        <row r="3635">
          <cell r="G3635" t="str">
            <v>个</v>
          </cell>
          <cell r="H3635">
            <v>1</v>
          </cell>
          <cell r="I3635" t="str">
            <v>磁力起动器</v>
          </cell>
          <cell r="J3635">
            <v>21</v>
          </cell>
          <cell r="K3635" t="str">
            <v>2002-01-02</v>
          </cell>
          <cell r="L3635">
            <v>5500</v>
          </cell>
          <cell r="M3635">
            <v>1720.38</v>
          </cell>
          <cell r="N3635">
            <v>3779.62</v>
          </cell>
        </row>
        <row r="3636">
          <cell r="C3636" t="str">
            <v>46211606B440026</v>
          </cell>
          <cell r="D3636" t="str">
            <v>隔爆可逆真空磁力起动器</v>
          </cell>
          <cell r="E3636" t="str">
            <v>BQD7-80N</v>
          </cell>
        </row>
        <row r="3636">
          <cell r="G3636" t="str">
            <v>个</v>
          </cell>
          <cell r="H3636">
            <v>1</v>
          </cell>
          <cell r="I3636" t="str">
            <v>磁力起动器</v>
          </cell>
          <cell r="J3636">
            <v>21</v>
          </cell>
          <cell r="K3636" t="str">
            <v>2002-01-02</v>
          </cell>
          <cell r="L3636">
            <v>5500</v>
          </cell>
          <cell r="M3636">
            <v>1720.38</v>
          </cell>
          <cell r="N3636">
            <v>3779.62</v>
          </cell>
        </row>
        <row r="3637">
          <cell r="C3637" t="str">
            <v>46211606B840058</v>
          </cell>
          <cell r="D3637" t="str">
            <v>磁力开关</v>
          </cell>
          <cell r="E3637" t="str">
            <v>QCZ83-80/660</v>
          </cell>
        </row>
        <row r="3637">
          <cell r="G3637" t="str">
            <v>个</v>
          </cell>
          <cell r="H3637">
            <v>1</v>
          </cell>
          <cell r="I3637" t="str">
            <v>磁力起动器</v>
          </cell>
          <cell r="J3637">
            <v>21</v>
          </cell>
          <cell r="K3637" t="str">
            <v>2002-01-02</v>
          </cell>
          <cell r="L3637">
            <v>4000</v>
          </cell>
          <cell r="M3637">
            <v>1220.8</v>
          </cell>
          <cell r="N3637">
            <v>2779.2</v>
          </cell>
        </row>
        <row r="3638">
          <cell r="C3638" t="str">
            <v>46211606B660001</v>
          </cell>
          <cell r="D3638" t="str">
            <v>馈电开关</v>
          </cell>
          <cell r="E3638" t="str">
            <v>KW80-350</v>
          </cell>
        </row>
        <row r="3638">
          <cell r="G3638" t="str">
            <v>个</v>
          </cell>
          <cell r="H3638">
            <v>1</v>
          </cell>
          <cell r="I3638" t="str">
            <v>磁力起动器</v>
          </cell>
          <cell r="J3638">
            <v>21</v>
          </cell>
          <cell r="K3638" t="str">
            <v>2002-01-02</v>
          </cell>
          <cell r="L3638">
            <v>2900</v>
          </cell>
          <cell r="M3638">
            <v>892.38</v>
          </cell>
          <cell r="N3638">
            <v>2007.62</v>
          </cell>
        </row>
        <row r="3639">
          <cell r="C3639" t="str">
            <v>46211606B900009</v>
          </cell>
          <cell r="D3639" t="str">
            <v>磁力启动器</v>
          </cell>
          <cell r="E3639" t="str">
            <v>QJZ1-80N</v>
          </cell>
        </row>
        <row r="3639">
          <cell r="G3639" t="str">
            <v>个</v>
          </cell>
          <cell r="H3639">
            <v>1</v>
          </cell>
          <cell r="I3639" t="str">
            <v>磁力起动器</v>
          </cell>
          <cell r="J3639">
            <v>21</v>
          </cell>
          <cell r="K3639" t="str">
            <v>2002-01-02</v>
          </cell>
          <cell r="L3639">
            <v>2500</v>
          </cell>
          <cell r="M3639">
            <v>801.12</v>
          </cell>
          <cell r="N3639">
            <v>1698.88</v>
          </cell>
        </row>
        <row r="3640">
          <cell r="C3640" t="str">
            <v>46211606B900015</v>
          </cell>
          <cell r="D3640" t="str">
            <v>磁力启动器</v>
          </cell>
          <cell r="E3640" t="str">
            <v>QJZ1-80N</v>
          </cell>
        </row>
        <row r="3640">
          <cell r="G3640" t="str">
            <v>个</v>
          </cell>
          <cell r="H3640">
            <v>1</v>
          </cell>
          <cell r="I3640" t="str">
            <v>磁力起动器</v>
          </cell>
          <cell r="J3640">
            <v>21</v>
          </cell>
          <cell r="K3640" t="str">
            <v>2002-01-02</v>
          </cell>
          <cell r="L3640">
            <v>2500</v>
          </cell>
          <cell r="M3640">
            <v>801.12</v>
          </cell>
          <cell r="N3640">
            <v>1698.88</v>
          </cell>
        </row>
        <row r="3641">
          <cell r="C3641" t="str">
            <v>46211606B840021</v>
          </cell>
          <cell r="D3641" t="str">
            <v>防爆真空磁力启动器</v>
          </cell>
          <cell r="E3641" t="str">
            <v>QCZ83-80</v>
          </cell>
        </row>
        <row r="3641">
          <cell r="G3641" t="str">
            <v>个</v>
          </cell>
          <cell r="H3641">
            <v>1</v>
          </cell>
          <cell r="I3641" t="str">
            <v>磁力起动器</v>
          </cell>
          <cell r="J3641">
            <v>21</v>
          </cell>
          <cell r="K3641" t="str">
            <v>2002-01-02</v>
          </cell>
          <cell r="L3641">
            <v>2500</v>
          </cell>
          <cell r="M3641">
            <v>801.12</v>
          </cell>
          <cell r="N3641">
            <v>1698.88</v>
          </cell>
        </row>
        <row r="3642">
          <cell r="C3642" t="str">
            <v>46211606B840023</v>
          </cell>
          <cell r="D3642" t="str">
            <v>防爆真空磁力启动器</v>
          </cell>
          <cell r="E3642" t="str">
            <v>QCZ83-80</v>
          </cell>
        </row>
        <row r="3642">
          <cell r="G3642" t="str">
            <v>个</v>
          </cell>
          <cell r="H3642">
            <v>1</v>
          </cell>
          <cell r="I3642" t="str">
            <v>磁力起动器</v>
          </cell>
          <cell r="J3642">
            <v>21</v>
          </cell>
          <cell r="K3642" t="str">
            <v>2002-01-02</v>
          </cell>
          <cell r="L3642">
            <v>2500</v>
          </cell>
          <cell r="M3642">
            <v>801.12</v>
          </cell>
          <cell r="N3642">
            <v>1698.88</v>
          </cell>
        </row>
        <row r="3643">
          <cell r="C3643" t="str">
            <v>46211606B840024</v>
          </cell>
          <cell r="D3643" t="str">
            <v>防爆真空磁力启动器</v>
          </cell>
          <cell r="E3643" t="str">
            <v>QCZ83-80</v>
          </cell>
        </row>
        <row r="3643">
          <cell r="G3643" t="str">
            <v>个</v>
          </cell>
          <cell r="H3643">
            <v>1</v>
          </cell>
          <cell r="I3643" t="str">
            <v>磁力起动器</v>
          </cell>
          <cell r="J3643">
            <v>21</v>
          </cell>
          <cell r="K3643" t="str">
            <v>2002-01-02</v>
          </cell>
          <cell r="L3643">
            <v>2500</v>
          </cell>
          <cell r="M3643">
            <v>801.12</v>
          </cell>
          <cell r="N3643">
            <v>1698.88</v>
          </cell>
        </row>
        <row r="3644">
          <cell r="C3644" t="str">
            <v>46211606B840031</v>
          </cell>
          <cell r="D3644" t="str">
            <v>防爆真空磁力启动器</v>
          </cell>
          <cell r="E3644" t="str">
            <v>QCZ83-80</v>
          </cell>
        </row>
        <row r="3644">
          <cell r="G3644" t="str">
            <v>个</v>
          </cell>
          <cell r="H3644">
            <v>1</v>
          </cell>
          <cell r="I3644" t="str">
            <v>磁力起动器</v>
          </cell>
          <cell r="J3644">
            <v>21</v>
          </cell>
          <cell r="K3644" t="str">
            <v>2002-01-02</v>
          </cell>
          <cell r="L3644">
            <v>2500</v>
          </cell>
          <cell r="M3644">
            <v>801.12</v>
          </cell>
          <cell r="N3644">
            <v>1698.88</v>
          </cell>
        </row>
        <row r="3645">
          <cell r="C3645" t="str">
            <v>46211606B840033</v>
          </cell>
          <cell r="D3645" t="str">
            <v>防爆真空磁力启动器</v>
          </cell>
          <cell r="E3645" t="str">
            <v>QCZ83-80</v>
          </cell>
        </row>
        <row r="3645">
          <cell r="G3645" t="str">
            <v>个</v>
          </cell>
          <cell r="H3645">
            <v>1</v>
          </cell>
          <cell r="I3645" t="str">
            <v>磁力起动器</v>
          </cell>
          <cell r="J3645">
            <v>21</v>
          </cell>
          <cell r="K3645" t="str">
            <v>2002-01-02</v>
          </cell>
          <cell r="L3645">
            <v>2500</v>
          </cell>
          <cell r="M3645">
            <v>801.12</v>
          </cell>
          <cell r="N3645">
            <v>1698.88</v>
          </cell>
        </row>
        <row r="3646">
          <cell r="C3646" t="str">
            <v>46211606B840034</v>
          </cell>
          <cell r="D3646" t="str">
            <v>防爆真空磁力启动器</v>
          </cell>
          <cell r="E3646" t="str">
            <v>QCZ83-80</v>
          </cell>
        </row>
        <row r="3646">
          <cell r="G3646" t="str">
            <v>个</v>
          </cell>
          <cell r="H3646">
            <v>1</v>
          </cell>
          <cell r="I3646" t="str">
            <v>磁力起动器</v>
          </cell>
          <cell r="J3646">
            <v>21</v>
          </cell>
          <cell r="K3646" t="str">
            <v>2002-01-02</v>
          </cell>
          <cell r="L3646">
            <v>2500</v>
          </cell>
          <cell r="M3646">
            <v>801.12</v>
          </cell>
          <cell r="N3646">
            <v>1698.88</v>
          </cell>
        </row>
        <row r="3647">
          <cell r="C3647" t="str">
            <v>46211606B670003</v>
          </cell>
          <cell r="D3647" t="str">
            <v>防爆真空磁力启动器</v>
          </cell>
          <cell r="E3647" t="str">
            <v>QBK-80</v>
          </cell>
        </row>
        <row r="3647">
          <cell r="G3647" t="str">
            <v>个</v>
          </cell>
          <cell r="H3647">
            <v>1</v>
          </cell>
          <cell r="I3647" t="str">
            <v>磁力起动器</v>
          </cell>
          <cell r="J3647">
            <v>21</v>
          </cell>
          <cell r="K3647" t="str">
            <v>2002-01-02</v>
          </cell>
          <cell r="L3647">
            <v>4000</v>
          </cell>
          <cell r="M3647">
            <v>1220.8</v>
          </cell>
          <cell r="N3647">
            <v>2779.2</v>
          </cell>
        </row>
        <row r="3648">
          <cell r="C3648" t="str">
            <v>46211606B670005</v>
          </cell>
          <cell r="D3648" t="str">
            <v>防爆真空磁力启动器</v>
          </cell>
          <cell r="E3648" t="str">
            <v>QBK-80</v>
          </cell>
        </row>
        <row r="3648">
          <cell r="G3648" t="str">
            <v>个</v>
          </cell>
          <cell r="H3648">
            <v>1</v>
          </cell>
          <cell r="I3648" t="str">
            <v>磁力起动器</v>
          </cell>
          <cell r="J3648">
            <v>21</v>
          </cell>
          <cell r="K3648" t="str">
            <v>2002-01-02</v>
          </cell>
          <cell r="L3648">
            <v>4000</v>
          </cell>
          <cell r="M3648">
            <v>1220.8</v>
          </cell>
          <cell r="N3648">
            <v>2779.2</v>
          </cell>
        </row>
        <row r="3649">
          <cell r="C3649" t="str">
            <v>46211606B670001</v>
          </cell>
          <cell r="D3649" t="str">
            <v>防爆真空磁力启动器</v>
          </cell>
          <cell r="E3649" t="str">
            <v>QBK-80</v>
          </cell>
        </row>
        <row r="3649">
          <cell r="G3649" t="str">
            <v>个</v>
          </cell>
          <cell r="H3649">
            <v>1</v>
          </cell>
          <cell r="I3649" t="str">
            <v>磁力起动器</v>
          </cell>
          <cell r="J3649">
            <v>21</v>
          </cell>
          <cell r="K3649" t="str">
            <v>2002-01-02</v>
          </cell>
          <cell r="L3649">
            <v>4000</v>
          </cell>
          <cell r="M3649">
            <v>1220.8</v>
          </cell>
          <cell r="N3649">
            <v>2779.2</v>
          </cell>
        </row>
        <row r="3650">
          <cell r="C3650" t="str">
            <v>46211606B900001</v>
          </cell>
          <cell r="D3650" t="str">
            <v>防爆兼本安型真空磁力磁动器</v>
          </cell>
          <cell r="E3650" t="str">
            <v>QJZ1-80N</v>
          </cell>
        </row>
        <row r="3650">
          <cell r="G3650" t="str">
            <v>个</v>
          </cell>
          <cell r="H3650">
            <v>1</v>
          </cell>
          <cell r="I3650" t="str">
            <v>磁力起动器</v>
          </cell>
          <cell r="J3650">
            <v>21</v>
          </cell>
          <cell r="K3650" t="str">
            <v>2002-01-02</v>
          </cell>
          <cell r="L3650">
            <v>2500</v>
          </cell>
          <cell r="M3650">
            <v>801.12</v>
          </cell>
          <cell r="N3650">
            <v>1698.88</v>
          </cell>
        </row>
        <row r="3651">
          <cell r="C3651" t="str">
            <v>46211605B140015</v>
          </cell>
          <cell r="D3651" t="str">
            <v>真空电磁起动器</v>
          </cell>
          <cell r="E3651" t="str">
            <v>DQBH-660/200Z</v>
          </cell>
        </row>
        <row r="3651">
          <cell r="G3651" t="str">
            <v>个</v>
          </cell>
          <cell r="H3651">
            <v>1</v>
          </cell>
          <cell r="I3651" t="str">
            <v>磁力起动器</v>
          </cell>
          <cell r="J3651">
            <v>21</v>
          </cell>
          <cell r="K3651" t="str">
            <v>1999-01-16</v>
          </cell>
          <cell r="L3651">
            <v>5800</v>
          </cell>
          <cell r="M3651">
            <v>2743.84</v>
          </cell>
          <cell r="N3651">
            <v>3056.16</v>
          </cell>
        </row>
        <row r="3652">
          <cell r="C3652" t="str">
            <v>46211606B950003</v>
          </cell>
          <cell r="D3652" t="str">
            <v>可逆磁力起动器</v>
          </cell>
          <cell r="E3652" t="str">
            <v>QJZ-80N</v>
          </cell>
        </row>
        <row r="3652">
          <cell r="G3652" t="str">
            <v>个</v>
          </cell>
          <cell r="H3652">
            <v>1</v>
          </cell>
          <cell r="I3652" t="str">
            <v>磁力起动器</v>
          </cell>
          <cell r="J3652">
            <v>21</v>
          </cell>
          <cell r="K3652" t="str">
            <v>2002-01-02</v>
          </cell>
          <cell r="L3652">
            <v>6700</v>
          </cell>
          <cell r="M3652">
            <v>2067.28</v>
          </cell>
          <cell r="N3652">
            <v>4632.72</v>
          </cell>
        </row>
        <row r="3653">
          <cell r="C3653" t="str">
            <v>46211606B950004</v>
          </cell>
          <cell r="D3653" t="str">
            <v>可逆磁力起动器</v>
          </cell>
          <cell r="E3653" t="str">
            <v>QJZ-80N</v>
          </cell>
        </row>
        <row r="3653">
          <cell r="G3653" t="str">
            <v>个</v>
          </cell>
          <cell r="H3653">
            <v>1</v>
          </cell>
          <cell r="I3653" t="str">
            <v>磁力起动器</v>
          </cell>
          <cell r="J3653">
            <v>21</v>
          </cell>
          <cell r="K3653" t="str">
            <v>2002-01-02</v>
          </cell>
          <cell r="L3653">
            <v>6700</v>
          </cell>
          <cell r="M3653">
            <v>2067.28</v>
          </cell>
          <cell r="N3653">
            <v>4632.72</v>
          </cell>
        </row>
        <row r="3654">
          <cell r="C3654" t="str">
            <v>46211605B260118</v>
          </cell>
          <cell r="D3654" t="str">
            <v>真空磁力启动器</v>
          </cell>
          <cell r="E3654" t="str">
            <v>BRD-80Z/660</v>
          </cell>
        </row>
        <row r="3654">
          <cell r="G3654" t="str">
            <v>个</v>
          </cell>
          <cell r="H3654">
            <v>1</v>
          </cell>
          <cell r="I3654" t="str">
            <v>磁力起动器</v>
          </cell>
          <cell r="J3654">
            <v>21</v>
          </cell>
          <cell r="K3654" t="str">
            <v>2002-10-31</v>
          </cell>
          <cell r="L3654">
            <v>14400</v>
          </cell>
          <cell r="M3654">
            <v>3837.24</v>
          </cell>
          <cell r="N3654">
            <v>10562.76</v>
          </cell>
        </row>
        <row r="3655">
          <cell r="C3655" t="str">
            <v>46211606B530001</v>
          </cell>
          <cell r="D3655" t="str">
            <v>真空磁力启动器</v>
          </cell>
          <cell r="E3655" t="str">
            <v>BRD-80NZ/660</v>
          </cell>
        </row>
        <row r="3655">
          <cell r="G3655" t="str">
            <v>个</v>
          </cell>
          <cell r="H3655">
            <v>1</v>
          </cell>
          <cell r="I3655" t="str">
            <v>磁力起动器</v>
          </cell>
          <cell r="J3655">
            <v>21</v>
          </cell>
          <cell r="K3655" t="str">
            <v>2002-10-31</v>
          </cell>
          <cell r="L3655">
            <v>8400</v>
          </cell>
          <cell r="M3655">
            <v>2238.48</v>
          </cell>
          <cell r="N3655">
            <v>6161.52</v>
          </cell>
        </row>
        <row r="3656">
          <cell r="C3656" t="str">
            <v>46211606B830020</v>
          </cell>
          <cell r="D3656" t="str">
            <v>电磁起动器</v>
          </cell>
          <cell r="E3656" t="str">
            <v>QC83-80</v>
          </cell>
        </row>
        <row r="3656">
          <cell r="G3656" t="str">
            <v>个</v>
          </cell>
          <cell r="H3656">
            <v>1</v>
          </cell>
          <cell r="I3656" t="str">
            <v>磁力起动器</v>
          </cell>
          <cell r="J3656">
            <v>21</v>
          </cell>
          <cell r="K3656" t="str">
            <v>1999-03-03</v>
          </cell>
          <cell r="L3656">
            <v>1600</v>
          </cell>
          <cell r="M3656">
            <v>1600</v>
          </cell>
          <cell r="N3656">
            <v>0</v>
          </cell>
        </row>
        <row r="3657">
          <cell r="C3657" t="str">
            <v>46211649B120005</v>
          </cell>
          <cell r="D3657" t="str">
            <v>煤电钻综保</v>
          </cell>
          <cell r="E3657" t="str">
            <v>BBZ2-4</v>
          </cell>
        </row>
        <row r="3657">
          <cell r="G3657" t="str">
            <v>个</v>
          </cell>
          <cell r="H3657">
            <v>1</v>
          </cell>
          <cell r="I3657" t="str">
            <v>综合起动器</v>
          </cell>
          <cell r="J3657">
            <v>10</v>
          </cell>
          <cell r="K3657" t="str">
            <v>2003-03-27</v>
          </cell>
          <cell r="L3657">
            <v>5000</v>
          </cell>
          <cell r="M3657">
            <v>2487.76</v>
          </cell>
          <cell r="N3657">
            <v>2512.24</v>
          </cell>
        </row>
        <row r="3658">
          <cell r="C3658" t="str">
            <v>46211649B120007</v>
          </cell>
          <cell r="D3658" t="str">
            <v>煤电钻综保</v>
          </cell>
          <cell r="E3658" t="str">
            <v>BBZ-4</v>
          </cell>
        </row>
        <row r="3658">
          <cell r="G3658" t="str">
            <v>个</v>
          </cell>
          <cell r="H3658">
            <v>1</v>
          </cell>
          <cell r="I3658" t="str">
            <v>综合起动器</v>
          </cell>
          <cell r="J3658">
            <v>10</v>
          </cell>
          <cell r="K3658" t="str">
            <v>2003-03-27</v>
          </cell>
          <cell r="L3658">
            <v>3800</v>
          </cell>
          <cell r="M3658">
            <v>1890.79</v>
          </cell>
          <cell r="N3658">
            <v>1909.21</v>
          </cell>
        </row>
        <row r="3659">
          <cell r="C3659" t="str">
            <v>46121202B180001</v>
          </cell>
          <cell r="D3659" t="str">
            <v>照明综保</v>
          </cell>
          <cell r="E3659" t="str">
            <v>BAX-40/660</v>
          </cell>
        </row>
        <row r="3659">
          <cell r="G3659" t="str">
            <v>个</v>
          </cell>
          <cell r="H3659">
            <v>1</v>
          </cell>
          <cell r="I3659" t="str">
            <v>综合起动器</v>
          </cell>
          <cell r="J3659">
            <v>21</v>
          </cell>
          <cell r="K3659" t="str">
            <v>2002-10-31</v>
          </cell>
          <cell r="L3659">
            <v>7800</v>
          </cell>
          <cell r="M3659">
            <v>2078.28</v>
          </cell>
          <cell r="N3659">
            <v>5721.72</v>
          </cell>
        </row>
        <row r="3660">
          <cell r="C3660" t="str">
            <v>46211649B230013</v>
          </cell>
          <cell r="D3660" t="str">
            <v>照明综保</v>
          </cell>
          <cell r="E3660" t="str">
            <v>BZX-4</v>
          </cell>
        </row>
        <row r="3660">
          <cell r="G3660" t="str">
            <v>个</v>
          </cell>
          <cell r="H3660">
            <v>1</v>
          </cell>
          <cell r="I3660" t="str">
            <v>综合起动器</v>
          </cell>
          <cell r="J3660">
            <v>21</v>
          </cell>
          <cell r="K3660" t="str">
            <v>1999-03-28</v>
          </cell>
          <cell r="L3660">
            <v>4200</v>
          </cell>
          <cell r="M3660">
            <v>1917.66</v>
          </cell>
          <cell r="N3660">
            <v>2282.34</v>
          </cell>
        </row>
        <row r="3661">
          <cell r="C3661" t="str">
            <v>46211649B140003</v>
          </cell>
          <cell r="D3661" t="str">
            <v>照明信号综合装置</v>
          </cell>
          <cell r="E3661" t="str">
            <v>BBZ-4</v>
          </cell>
        </row>
        <row r="3661">
          <cell r="G3661" t="str">
            <v>个</v>
          </cell>
          <cell r="H3661">
            <v>1</v>
          </cell>
          <cell r="I3661" t="str">
            <v>综合起动器</v>
          </cell>
          <cell r="J3661">
            <v>21</v>
          </cell>
          <cell r="K3661" t="str">
            <v>1999-04-06</v>
          </cell>
          <cell r="L3661">
            <v>3800</v>
          </cell>
          <cell r="M3661">
            <v>1731.37</v>
          </cell>
          <cell r="N3661">
            <v>2068.63</v>
          </cell>
        </row>
        <row r="3662">
          <cell r="C3662" t="str">
            <v>46211649B280001</v>
          </cell>
          <cell r="D3662" t="str">
            <v>照明综保</v>
          </cell>
          <cell r="E3662" t="str">
            <v>KSG-4/0.66</v>
          </cell>
        </row>
        <row r="3662">
          <cell r="G3662" t="str">
            <v>个</v>
          </cell>
          <cell r="H3662">
            <v>1</v>
          </cell>
          <cell r="I3662" t="str">
            <v>综合起动器</v>
          </cell>
          <cell r="J3662">
            <v>21</v>
          </cell>
          <cell r="K3662" t="str">
            <v>1999-04-12</v>
          </cell>
          <cell r="L3662">
            <v>4300</v>
          </cell>
          <cell r="M3662">
            <v>1959.32</v>
          </cell>
          <cell r="N3662">
            <v>2340.68</v>
          </cell>
        </row>
        <row r="3663">
          <cell r="C3663" t="str">
            <v>46211649BA10018</v>
          </cell>
          <cell r="D3663" t="str">
            <v>127伏照明信号综合装置</v>
          </cell>
          <cell r="E3663" t="str">
            <v>ZXZ8-2.5-Ⅱ</v>
          </cell>
        </row>
        <row r="3663">
          <cell r="G3663" t="str">
            <v>个</v>
          </cell>
          <cell r="H3663">
            <v>1</v>
          </cell>
          <cell r="I3663" t="str">
            <v>综合起动器</v>
          </cell>
          <cell r="J3663">
            <v>21</v>
          </cell>
          <cell r="K3663" t="str">
            <v>1997-05-15</v>
          </cell>
          <cell r="L3663">
            <v>2500</v>
          </cell>
          <cell r="M3663">
            <v>1376.02</v>
          </cell>
          <cell r="N3663">
            <v>1123.98</v>
          </cell>
        </row>
        <row r="3664">
          <cell r="C3664" t="str">
            <v>46211649BA10019</v>
          </cell>
          <cell r="D3664" t="str">
            <v>127伏照明信号综合装置</v>
          </cell>
          <cell r="E3664" t="str">
            <v>ZXZ8-2.5-Ⅱ</v>
          </cell>
        </row>
        <row r="3664">
          <cell r="G3664" t="str">
            <v>个</v>
          </cell>
          <cell r="H3664">
            <v>1</v>
          </cell>
          <cell r="I3664" t="str">
            <v>综合起动器</v>
          </cell>
          <cell r="J3664">
            <v>21</v>
          </cell>
          <cell r="K3664" t="str">
            <v>1997-05-16</v>
          </cell>
          <cell r="L3664">
            <v>2500</v>
          </cell>
          <cell r="M3664">
            <v>1376.02</v>
          </cell>
          <cell r="N3664">
            <v>1123.98</v>
          </cell>
        </row>
        <row r="3665">
          <cell r="C3665" t="str">
            <v>46211649BA50017</v>
          </cell>
          <cell r="D3665" t="str">
            <v>127伏照明信号综合装置</v>
          </cell>
          <cell r="E3665" t="str">
            <v>ZXZ8-4Ⅲ</v>
          </cell>
        </row>
        <row r="3665">
          <cell r="G3665" t="str">
            <v>个</v>
          </cell>
          <cell r="H3665">
            <v>1</v>
          </cell>
          <cell r="I3665" t="str">
            <v>综合起动器</v>
          </cell>
          <cell r="J3665">
            <v>21</v>
          </cell>
          <cell r="K3665" t="str">
            <v>1997-04-21</v>
          </cell>
          <cell r="L3665">
            <v>5000</v>
          </cell>
          <cell r="M3665">
            <v>2757.42</v>
          </cell>
          <cell r="N3665">
            <v>2242.58</v>
          </cell>
        </row>
        <row r="3666">
          <cell r="C3666" t="str">
            <v>46211649BA40044</v>
          </cell>
          <cell r="D3666" t="str">
            <v>127伏照明信号综合装置</v>
          </cell>
          <cell r="E3666" t="str">
            <v>ZXZ8-4-II</v>
          </cell>
        </row>
        <row r="3666">
          <cell r="G3666" t="str">
            <v>个</v>
          </cell>
          <cell r="H3666">
            <v>1</v>
          </cell>
          <cell r="I3666" t="str">
            <v>综合起动器</v>
          </cell>
          <cell r="J3666">
            <v>21</v>
          </cell>
          <cell r="K3666" t="str">
            <v>1997-11-01</v>
          </cell>
          <cell r="L3666">
            <v>4500</v>
          </cell>
          <cell r="M3666">
            <v>2364.38</v>
          </cell>
          <cell r="N3666">
            <v>2135.62</v>
          </cell>
        </row>
        <row r="3667">
          <cell r="C3667" t="str">
            <v>46211649BA40067</v>
          </cell>
          <cell r="D3667" t="str">
            <v>127伏照明信号综合装置</v>
          </cell>
          <cell r="E3667" t="str">
            <v>ZXZ8-4-II</v>
          </cell>
        </row>
        <row r="3667">
          <cell r="G3667" t="str">
            <v>个</v>
          </cell>
          <cell r="H3667">
            <v>1</v>
          </cell>
          <cell r="I3667" t="str">
            <v>综合起动器</v>
          </cell>
          <cell r="J3667">
            <v>21</v>
          </cell>
          <cell r="K3667" t="str">
            <v>2000-01-30</v>
          </cell>
          <cell r="L3667">
            <v>4500</v>
          </cell>
          <cell r="M3667">
            <v>1886.34</v>
          </cell>
          <cell r="N3667">
            <v>2613.66</v>
          </cell>
        </row>
        <row r="3668">
          <cell r="C3668" t="str">
            <v>46211649BA40053</v>
          </cell>
          <cell r="D3668" t="str">
            <v>127伏照明信号综合装置</v>
          </cell>
          <cell r="E3668" t="str">
            <v>ZXZ8-4-II</v>
          </cell>
        </row>
        <row r="3668">
          <cell r="G3668" t="str">
            <v>个</v>
          </cell>
          <cell r="H3668">
            <v>1</v>
          </cell>
          <cell r="I3668" t="str">
            <v>综合起动器</v>
          </cell>
          <cell r="J3668">
            <v>21</v>
          </cell>
          <cell r="K3668" t="str">
            <v>1997-06-20</v>
          </cell>
          <cell r="L3668">
            <v>4500</v>
          </cell>
          <cell r="M3668">
            <v>2458.06</v>
          </cell>
          <cell r="N3668">
            <v>2041.94</v>
          </cell>
        </row>
        <row r="3669">
          <cell r="C3669" t="str">
            <v>46211649BA40068</v>
          </cell>
          <cell r="D3669" t="str">
            <v>127伏照明信号综合装置</v>
          </cell>
          <cell r="E3669" t="str">
            <v>ZXZ8-4-II</v>
          </cell>
        </row>
        <row r="3669">
          <cell r="G3669" t="str">
            <v>个</v>
          </cell>
          <cell r="H3669">
            <v>1</v>
          </cell>
          <cell r="I3669" t="str">
            <v>综合起动器</v>
          </cell>
          <cell r="J3669">
            <v>21</v>
          </cell>
          <cell r="K3669" t="str">
            <v>1997-07-06</v>
          </cell>
          <cell r="L3669">
            <v>4500</v>
          </cell>
          <cell r="M3669">
            <v>2453.2</v>
          </cell>
          <cell r="N3669">
            <v>2046.8</v>
          </cell>
        </row>
        <row r="3670">
          <cell r="C3670" t="str">
            <v>46211649BA40069</v>
          </cell>
          <cell r="D3670" t="str">
            <v>127伏照明信号综合装置</v>
          </cell>
          <cell r="E3670" t="str">
            <v>ZXZ8-4-II</v>
          </cell>
        </row>
        <row r="3670">
          <cell r="G3670" t="str">
            <v>个</v>
          </cell>
          <cell r="H3670">
            <v>1</v>
          </cell>
          <cell r="I3670" t="str">
            <v>综合起动器</v>
          </cell>
          <cell r="J3670">
            <v>21</v>
          </cell>
          <cell r="K3670" t="str">
            <v>1997-07-07</v>
          </cell>
          <cell r="L3670">
            <v>4500</v>
          </cell>
          <cell r="M3670">
            <v>2453.2</v>
          </cell>
          <cell r="N3670">
            <v>2046.8</v>
          </cell>
        </row>
        <row r="3671">
          <cell r="C3671" t="str">
            <v>46211649B060008</v>
          </cell>
          <cell r="D3671" t="str">
            <v>煤电钻综合保护装置</v>
          </cell>
          <cell r="E3671" t="str">
            <v>BBM-4</v>
          </cell>
        </row>
        <row r="3671">
          <cell r="G3671" t="str">
            <v>个</v>
          </cell>
          <cell r="H3671">
            <v>1</v>
          </cell>
          <cell r="I3671" t="str">
            <v>综合起动器</v>
          </cell>
          <cell r="J3671">
            <v>21</v>
          </cell>
          <cell r="K3671" t="str">
            <v>2002-01-02</v>
          </cell>
          <cell r="L3671">
            <v>3700</v>
          </cell>
          <cell r="M3671">
            <v>1213.78</v>
          </cell>
          <cell r="N3671">
            <v>2486.22</v>
          </cell>
        </row>
        <row r="3672">
          <cell r="C3672" t="str">
            <v>46211649BA40031</v>
          </cell>
          <cell r="D3672" t="str">
            <v>127伏照明信号综合装置</v>
          </cell>
          <cell r="E3672" t="str">
            <v>ZXZ8-4-II</v>
          </cell>
        </row>
        <row r="3672">
          <cell r="G3672" t="str">
            <v>个</v>
          </cell>
          <cell r="H3672">
            <v>1</v>
          </cell>
          <cell r="I3672" t="str">
            <v>综合起动器</v>
          </cell>
          <cell r="J3672">
            <v>21</v>
          </cell>
          <cell r="K3672" t="str">
            <v>2002-01-02</v>
          </cell>
          <cell r="L3672">
            <v>4500</v>
          </cell>
          <cell r="M3672">
            <v>1411.52</v>
          </cell>
          <cell r="N3672">
            <v>3088.48</v>
          </cell>
        </row>
        <row r="3673">
          <cell r="C3673" t="str">
            <v>46211649BA60012</v>
          </cell>
          <cell r="D3673" t="str">
            <v>127V信号照明装置</v>
          </cell>
          <cell r="E3673" t="str">
            <v>ZXZ8-4-X</v>
          </cell>
        </row>
        <row r="3673">
          <cell r="G3673" t="str">
            <v>个</v>
          </cell>
          <cell r="H3673">
            <v>1</v>
          </cell>
          <cell r="I3673" t="str">
            <v>综合起动器</v>
          </cell>
          <cell r="J3673">
            <v>21</v>
          </cell>
          <cell r="K3673" t="str">
            <v>2002-01-02</v>
          </cell>
          <cell r="L3673">
            <v>5500</v>
          </cell>
          <cell r="M3673">
            <v>1716.72</v>
          </cell>
          <cell r="N3673">
            <v>3783.28</v>
          </cell>
        </row>
        <row r="3674">
          <cell r="C3674" t="str">
            <v>46211649B090009</v>
          </cell>
          <cell r="D3674" t="str">
            <v>煤电钻综保</v>
          </cell>
          <cell r="E3674" t="str">
            <v>BBZ1-4-I</v>
          </cell>
        </row>
        <row r="3674">
          <cell r="G3674" t="str">
            <v>个</v>
          </cell>
          <cell r="H3674">
            <v>1</v>
          </cell>
          <cell r="I3674" t="str">
            <v>综合起动器</v>
          </cell>
          <cell r="J3674">
            <v>21</v>
          </cell>
          <cell r="K3674" t="str">
            <v>2002-01-02</v>
          </cell>
          <cell r="L3674">
            <v>6100</v>
          </cell>
          <cell r="M3674">
            <v>2001.38</v>
          </cell>
          <cell r="N3674">
            <v>4098.62</v>
          </cell>
        </row>
        <row r="3675">
          <cell r="C3675" t="str">
            <v>46211649B120001</v>
          </cell>
          <cell r="D3675" t="str">
            <v>煤电钻综保</v>
          </cell>
          <cell r="E3675" t="str">
            <v>BBZ2-4</v>
          </cell>
        </row>
        <row r="3675">
          <cell r="G3675" t="str">
            <v>个</v>
          </cell>
          <cell r="H3675">
            <v>1</v>
          </cell>
          <cell r="I3675" t="str">
            <v>综合起动器</v>
          </cell>
          <cell r="J3675">
            <v>21</v>
          </cell>
          <cell r="K3675" t="str">
            <v>2002-01-02</v>
          </cell>
          <cell r="L3675">
            <v>5000</v>
          </cell>
          <cell r="M3675">
            <v>1640.36</v>
          </cell>
          <cell r="N3675">
            <v>3359.64</v>
          </cell>
        </row>
        <row r="3676">
          <cell r="C3676" t="str">
            <v>46211649B120002</v>
          </cell>
          <cell r="D3676" t="str">
            <v>煤电钻综保</v>
          </cell>
          <cell r="E3676" t="str">
            <v>BBZ2-4</v>
          </cell>
        </row>
        <row r="3676">
          <cell r="G3676" t="str">
            <v>个</v>
          </cell>
          <cell r="H3676">
            <v>1</v>
          </cell>
          <cell r="I3676" t="str">
            <v>综合起动器</v>
          </cell>
          <cell r="J3676">
            <v>21</v>
          </cell>
          <cell r="K3676" t="str">
            <v>2002-01-02</v>
          </cell>
          <cell r="L3676">
            <v>5000</v>
          </cell>
          <cell r="M3676">
            <v>1640.36</v>
          </cell>
          <cell r="N3676">
            <v>3359.64</v>
          </cell>
        </row>
        <row r="3677">
          <cell r="C3677" t="str">
            <v>46211649B090005</v>
          </cell>
          <cell r="D3677" t="str">
            <v>煤电钻综保</v>
          </cell>
          <cell r="E3677" t="str">
            <v>BBZ1 4-I</v>
          </cell>
        </row>
        <row r="3677">
          <cell r="G3677" t="str">
            <v>个</v>
          </cell>
          <cell r="H3677">
            <v>1</v>
          </cell>
          <cell r="I3677" t="str">
            <v>综合起动器</v>
          </cell>
          <cell r="J3677">
            <v>21</v>
          </cell>
          <cell r="K3677" t="str">
            <v>2002-01-02</v>
          </cell>
          <cell r="L3677">
            <v>6100</v>
          </cell>
          <cell r="M3677">
            <v>2001.38</v>
          </cell>
          <cell r="N3677">
            <v>4098.62</v>
          </cell>
        </row>
        <row r="3678">
          <cell r="C3678" t="str">
            <v>46211649BA40086</v>
          </cell>
          <cell r="D3678" t="str">
            <v>照明信号综保</v>
          </cell>
          <cell r="E3678" t="str">
            <v>ZXZ8-4II</v>
          </cell>
        </row>
        <row r="3678">
          <cell r="G3678" t="str">
            <v>个</v>
          </cell>
          <cell r="H3678">
            <v>1</v>
          </cell>
          <cell r="I3678" t="str">
            <v>综合起动器</v>
          </cell>
          <cell r="J3678">
            <v>21</v>
          </cell>
          <cell r="K3678" t="str">
            <v>2002-01-02</v>
          </cell>
          <cell r="L3678">
            <v>4500</v>
          </cell>
          <cell r="M3678">
            <v>1411.52</v>
          </cell>
          <cell r="N3678">
            <v>3088.48</v>
          </cell>
        </row>
        <row r="3679">
          <cell r="C3679" t="str">
            <v>46211649BA40078</v>
          </cell>
          <cell r="D3679" t="str">
            <v>照明信号综保</v>
          </cell>
          <cell r="E3679" t="str">
            <v>ZXZ8-4II</v>
          </cell>
        </row>
        <row r="3679">
          <cell r="G3679" t="str">
            <v>个</v>
          </cell>
          <cell r="H3679">
            <v>1</v>
          </cell>
          <cell r="I3679" t="str">
            <v>综合起动器</v>
          </cell>
          <cell r="J3679">
            <v>21</v>
          </cell>
          <cell r="K3679" t="str">
            <v>2002-01-02</v>
          </cell>
          <cell r="L3679">
            <v>4500</v>
          </cell>
          <cell r="M3679">
            <v>1411.52</v>
          </cell>
          <cell r="N3679">
            <v>3088.48</v>
          </cell>
        </row>
        <row r="3680">
          <cell r="C3680" t="str">
            <v>46211649B060002</v>
          </cell>
          <cell r="D3680" t="str">
            <v>煤电钻综保</v>
          </cell>
          <cell r="E3680" t="str">
            <v>BBM-4</v>
          </cell>
        </row>
        <row r="3680">
          <cell r="G3680" t="str">
            <v>个</v>
          </cell>
          <cell r="H3680">
            <v>1</v>
          </cell>
          <cell r="I3680" t="str">
            <v>综合起动器</v>
          </cell>
          <cell r="J3680">
            <v>21</v>
          </cell>
          <cell r="K3680" t="str">
            <v>2002-01-02</v>
          </cell>
          <cell r="L3680">
            <v>3700</v>
          </cell>
          <cell r="M3680">
            <v>1213.78</v>
          </cell>
          <cell r="N3680">
            <v>2486.22</v>
          </cell>
        </row>
        <row r="3681">
          <cell r="C3681" t="str">
            <v>46211649B060003</v>
          </cell>
          <cell r="D3681" t="str">
            <v>煤电钻综保</v>
          </cell>
          <cell r="E3681" t="str">
            <v>BBM-4</v>
          </cell>
        </row>
        <row r="3681">
          <cell r="G3681" t="str">
            <v>个</v>
          </cell>
          <cell r="H3681">
            <v>1</v>
          </cell>
          <cell r="I3681" t="str">
            <v>综合起动器</v>
          </cell>
          <cell r="J3681">
            <v>21</v>
          </cell>
          <cell r="K3681" t="str">
            <v>2002-01-02</v>
          </cell>
          <cell r="L3681">
            <v>3700</v>
          </cell>
          <cell r="M3681">
            <v>1213.78</v>
          </cell>
          <cell r="N3681">
            <v>2486.22</v>
          </cell>
        </row>
        <row r="3682">
          <cell r="C3682" t="str">
            <v>46211649BA40092</v>
          </cell>
          <cell r="D3682" t="str">
            <v>隔爆型照明综合保护装置</v>
          </cell>
          <cell r="E3682" t="str">
            <v>ZXZ8-4-ⅠⅠ</v>
          </cell>
        </row>
        <row r="3682">
          <cell r="G3682" t="str">
            <v>个</v>
          </cell>
          <cell r="H3682">
            <v>1</v>
          </cell>
          <cell r="I3682" t="str">
            <v>综合起动器</v>
          </cell>
          <cell r="J3682">
            <v>21</v>
          </cell>
          <cell r="K3682" t="str">
            <v>2002-01-02</v>
          </cell>
          <cell r="L3682">
            <v>4500</v>
          </cell>
          <cell r="M3682">
            <v>1411.52</v>
          </cell>
          <cell r="N3682">
            <v>3088.48</v>
          </cell>
        </row>
        <row r="3683">
          <cell r="C3683" t="str">
            <v>46211649BA40093</v>
          </cell>
          <cell r="D3683" t="str">
            <v>隔爆型照明综合保护装置</v>
          </cell>
          <cell r="E3683" t="str">
            <v>ZXZ8-4-ⅠⅠ</v>
          </cell>
        </row>
        <row r="3683">
          <cell r="G3683" t="str">
            <v>个</v>
          </cell>
          <cell r="H3683">
            <v>1</v>
          </cell>
          <cell r="I3683" t="str">
            <v>综合起动器</v>
          </cell>
          <cell r="J3683">
            <v>21</v>
          </cell>
          <cell r="K3683" t="str">
            <v>2002-01-02</v>
          </cell>
          <cell r="L3683">
            <v>4500</v>
          </cell>
          <cell r="M3683">
            <v>1411.52</v>
          </cell>
          <cell r="N3683">
            <v>3088.48</v>
          </cell>
        </row>
        <row r="3684">
          <cell r="C3684" t="str">
            <v>46211649B290001</v>
          </cell>
          <cell r="D3684" t="str">
            <v>照明综保</v>
          </cell>
          <cell r="E3684" t="str">
            <v>KSGEE-4.0/0.66</v>
          </cell>
        </row>
        <row r="3684">
          <cell r="G3684" t="str">
            <v>个</v>
          </cell>
          <cell r="H3684">
            <v>1</v>
          </cell>
          <cell r="I3684" t="str">
            <v>综合起动器</v>
          </cell>
          <cell r="J3684">
            <v>21</v>
          </cell>
          <cell r="K3684" t="str">
            <v>1999-02-25</v>
          </cell>
          <cell r="L3684">
            <v>4300</v>
          </cell>
          <cell r="M3684">
            <v>2026.9</v>
          </cell>
          <cell r="N3684">
            <v>2273.1</v>
          </cell>
        </row>
        <row r="3685">
          <cell r="C3685" t="str">
            <v>46211649B240004</v>
          </cell>
          <cell r="D3685" t="str">
            <v>煤电钻综合保护装置</v>
          </cell>
          <cell r="E3685" t="str">
            <v>BZZ-4</v>
          </cell>
        </row>
        <row r="3685">
          <cell r="G3685" t="str">
            <v>个</v>
          </cell>
          <cell r="H3685">
            <v>1</v>
          </cell>
          <cell r="I3685" t="str">
            <v>综合起动器</v>
          </cell>
          <cell r="J3685">
            <v>21</v>
          </cell>
          <cell r="K3685" t="str">
            <v>2002-01-03</v>
          </cell>
          <cell r="L3685">
            <v>3700</v>
          </cell>
          <cell r="M3685">
            <v>1213.78</v>
          </cell>
          <cell r="N3685">
            <v>2486.22</v>
          </cell>
        </row>
        <row r="3686">
          <cell r="C3686" t="str">
            <v>46211649B230005</v>
          </cell>
          <cell r="D3686" t="str">
            <v>照明信号综合保护装置</v>
          </cell>
          <cell r="E3686" t="str">
            <v>BZX-4</v>
          </cell>
        </row>
        <row r="3686">
          <cell r="G3686" t="str">
            <v>个</v>
          </cell>
          <cell r="H3686">
            <v>1</v>
          </cell>
          <cell r="I3686" t="str">
            <v>综合起动器</v>
          </cell>
          <cell r="J3686">
            <v>21</v>
          </cell>
          <cell r="K3686" t="str">
            <v>2002-01-03</v>
          </cell>
          <cell r="L3686">
            <v>4200</v>
          </cell>
          <cell r="M3686">
            <v>1313.58</v>
          </cell>
          <cell r="N3686">
            <v>2886.42</v>
          </cell>
        </row>
        <row r="3687">
          <cell r="C3687" t="str">
            <v>46211649B230004</v>
          </cell>
          <cell r="D3687" t="str">
            <v>照明信号综合保护装置</v>
          </cell>
          <cell r="E3687" t="str">
            <v>BZX-4</v>
          </cell>
        </row>
        <row r="3687">
          <cell r="G3687" t="str">
            <v>个</v>
          </cell>
          <cell r="H3687">
            <v>1</v>
          </cell>
          <cell r="I3687" t="str">
            <v>综合起动器</v>
          </cell>
          <cell r="J3687">
            <v>21</v>
          </cell>
          <cell r="K3687" t="str">
            <v>2002-01-03</v>
          </cell>
          <cell r="L3687">
            <v>4200</v>
          </cell>
          <cell r="M3687">
            <v>1313.58</v>
          </cell>
          <cell r="N3687">
            <v>2886.42</v>
          </cell>
        </row>
        <row r="3688">
          <cell r="C3688" t="str">
            <v>46214149B280001</v>
          </cell>
          <cell r="D3688" t="str">
            <v>手车式高压开关柜</v>
          </cell>
          <cell r="E3688" t="str">
            <v>GCKY-1-25</v>
          </cell>
        </row>
        <row r="3688">
          <cell r="G3688" t="str">
            <v>个</v>
          </cell>
          <cell r="H3688">
            <v>1</v>
          </cell>
          <cell r="I3688" t="str">
            <v>高压开关柜</v>
          </cell>
          <cell r="J3688">
            <v>21</v>
          </cell>
          <cell r="K3688" t="str">
            <v>1999-10-01</v>
          </cell>
          <cell r="L3688">
            <v>52000</v>
          </cell>
          <cell r="M3688">
            <v>22627.68</v>
          </cell>
          <cell r="N3688">
            <v>29372.32</v>
          </cell>
        </row>
        <row r="3689">
          <cell r="C3689" t="str">
            <v>46214149B280002</v>
          </cell>
          <cell r="D3689" t="str">
            <v>手车式高压开关柜</v>
          </cell>
          <cell r="E3689" t="str">
            <v>GCKY-1-25</v>
          </cell>
        </row>
        <row r="3689">
          <cell r="G3689" t="str">
            <v>个</v>
          </cell>
          <cell r="H3689">
            <v>1</v>
          </cell>
          <cell r="I3689" t="str">
            <v>高压开关柜</v>
          </cell>
          <cell r="J3689">
            <v>21</v>
          </cell>
          <cell r="K3689" t="str">
            <v>1999-10-02</v>
          </cell>
          <cell r="L3689">
            <v>52000</v>
          </cell>
          <cell r="M3689">
            <v>22627.68</v>
          </cell>
          <cell r="N3689">
            <v>29372.32</v>
          </cell>
        </row>
        <row r="3690">
          <cell r="C3690" t="str">
            <v>46214149B300002</v>
          </cell>
          <cell r="D3690" t="str">
            <v>一般型真空高压开关柜</v>
          </cell>
          <cell r="E3690" t="str">
            <v>GCKY-1-4</v>
          </cell>
        </row>
        <row r="3690">
          <cell r="G3690" t="str">
            <v>个</v>
          </cell>
          <cell r="H3690">
            <v>1</v>
          </cell>
          <cell r="I3690" t="str">
            <v>高压开关柜</v>
          </cell>
          <cell r="J3690">
            <v>21</v>
          </cell>
          <cell r="K3690" t="str">
            <v>1999-10-31</v>
          </cell>
          <cell r="L3690">
            <v>85500</v>
          </cell>
          <cell r="M3690">
            <v>36578.88</v>
          </cell>
          <cell r="N3690">
            <v>48921.12</v>
          </cell>
        </row>
        <row r="3691">
          <cell r="C3691" t="str">
            <v>46214149B300004</v>
          </cell>
          <cell r="D3691" t="str">
            <v>一般型真空高压开关柜</v>
          </cell>
          <cell r="E3691" t="str">
            <v>GCKY-1-4</v>
          </cell>
        </row>
        <row r="3691">
          <cell r="G3691" t="str">
            <v>个</v>
          </cell>
          <cell r="H3691">
            <v>1</v>
          </cell>
          <cell r="I3691" t="str">
            <v>高压开关柜</v>
          </cell>
          <cell r="J3691">
            <v>21</v>
          </cell>
          <cell r="K3691" t="str">
            <v>1999-11-03</v>
          </cell>
          <cell r="L3691">
            <v>85500</v>
          </cell>
          <cell r="M3691">
            <v>36495.43</v>
          </cell>
          <cell r="N3691">
            <v>49004.57</v>
          </cell>
        </row>
        <row r="3692">
          <cell r="C3692" t="str">
            <v>46214149B300001</v>
          </cell>
          <cell r="D3692" t="str">
            <v>一般型真空高压开关柜</v>
          </cell>
          <cell r="E3692" t="str">
            <v>GCKY-1-4</v>
          </cell>
        </row>
        <row r="3692">
          <cell r="G3692" t="str">
            <v>个</v>
          </cell>
          <cell r="H3692">
            <v>1</v>
          </cell>
          <cell r="I3692" t="str">
            <v>高压开关柜</v>
          </cell>
          <cell r="J3692">
            <v>21</v>
          </cell>
          <cell r="K3692" t="str">
            <v>1999-11-04</v>
          </cell>
          <cell r="L3692">
            <v>63400</v>
          </cell>
          <cell r="M3692">
            <v>27061.94</v>
          </cell>
          <cell r="N3692">
            <v>36338.06</v>
          </cell>
        </row>
        <row r="3693">
          <cell r="C3693" t="str">
            <v>46214149B310015</v>
          </cell>
          <cell r="D3693" t="str">
            <v>高压开关柜</v>
          </cell>
          <cell r="E3693" t="str">
            <v>GCKY-1-5</v>
          </cell>
        </row>
        <row r="3693">
          <cell r="G3693" t="str">
            <v>个</v>
          </cell>
          <cell r="H3693">
            <v>1</v>
          </cell>
          <cell r="I3693" t="str">
            <v>高压开关柜</v>
          </cell>
          <cell r="J3693">
            <v>21</v>
          </cell>
          <cell r="K3693" t="str">
            <v>1999-11-05</v>
          </cell>
          <cell r="L3693">
            <v>65000</v>
          </cell>
          <cell r="M3693">
            <v>27745.2</v>
          </cell>
          <cell r="N3693">
            <v>37254.8</v>
          </cell>
        </row>
        <row r="3694">
          <cell r="C3694" t="str">
            <v>46214149B310016</v>
          </cell>
          <cell r="D3694" t="str">
            <v>高压开关柜</v>
          </cell>
          <cell r="E3694" t="str">
            <v>GCKY-1-5</v>
          </cell>
        </row>
        <row r="3694">
          <cell r="G3694" t="str">
            <v>个</v>
          </cell>
          <cell r="H3694">
            <v>1</v>
          </cell>
          <cell r="I3694" t="str">
            <v>高压开关柜</v>
          </cell>
          <cell r="J3694">
            <v>21</v>
          </cell>
          <cell r="K3694" t="str">
            <v>1999-11-06</v>
          </cell>
          <cell r="L3694">
            <v>65000</v>
          </cell>
          <cell r="M3694">
            <v>27745.2</v>
          </cell>
          <cell r="N3694">
            <v>37254.8</v>
          </cell>
        </row>
        <row r="3695">
          <cell r="C3695" t="str">
            <v>46214149B310017</v>
          </cell>
          <cell r="D3695" t="str">
            <v>高压开关柜</v>
          </cell>
          <cell r="E3695" t="str">
            <v>GCKY-1-5</v>
          </cell>
        </row>
        <row r="3695">
          <cell r="G3695" t="str">
            <v>个</v>
          </cell>
          <cell r="H3695">
            <v>1</v>
          </cell>
          <cell r="I3695" t="str">
            <v>高压开关柜</v>
          </cell>
          <cell r="J3695">
            <v>21</v>
          </cell>
          <cell r="K3695" t="str">
            <v>1999-11-07</v>
          </cell>
          <cell r="L3695">
            <v>65000</v>
          </cell>
          <cell r="M3695">
            <v>27745.2</v>
          </cell>
          <cell r="N3695">
            <v>37254.8</v>
          </cell>
        </row>
        <row r="3696">
          <cell r="C3696" t="str">
            <v>46214149B310018</v>
          </cell>
          <cell r="D3696" t="str">
            <v>高压开关柜</v>
          </cell>
          <cell r="E3696" t="str">
            <v>GCKY-1-5</v>
          </cell>
        </row>
        <row r="3696">
          <cell r="G3696" t="str">
            <v>个</v>
          </cell>
          <cell r="H3696">
            <v>1</v>
          </cell>
          <cell r="I3696" t="str">
            <v>高压开关柜</v>
          </cell>
          <cell r="J3696">
            <v>21</v>
          </cell>
          <cell r="K3696" t="str">
            <v>1999-11-08</v>
          </cell>
          <cell r="L3696">
            <v>65000</v>
          </cell>
          <cell r="M3696">
            <v>27745.2</v>
          </cell>
          <cell r="N3696">
            <v>37254.8</v>
          </cell>
        </row>
        <row r="3697">
          <cell r="C3697" t="str">
            <v>46214149B310019</v>
          </cell>
          <cell r="D3697" t="str">
            <v>高压开关柜</v>
          </cell>
          <cell r="E3697" t="str">
            <v>GCKY-1-5</v>
          </cell>
        </row>
        <row r="3697">
          <cell r="G3697" t="str">
            <v>个</v>
          </cell>
          <cell r="H3697">
            <v>1</v>
          </cell>
          <cell r="I3697" t="str">
            <v>高压开关柜</v>
          </cell>
          <cell r="J3697">
            <v>21</v>
          </cell>
          <cell r="K3697" t="str">
            <v>1999-11-09</v>
          </cell>
          <cell r="L3697">
            <v>65000</v>
          </cell>
          <cell r="M3697">
            <v>27745.2</v>
          </cell>
          <cell r="N3697">
            <v>37254.8</v>
          </cell>
        </row>
        <row r="3698">
          <cell r="C3698" t="str">
            <v>46214149B320003</v>
          </cell>
          <cell r="D3698" t="str">
            <v>高压开关柜</v>
          </cell>
          <cell r="E3698" t="str">
            <v>GCKY-1-7</v>
          </cell>
        </row>
        <row r="3698">
          <cell r="G3698" t="str">
            <v>个</v>
          </cell>
          <cell r="H3698">
            <v>1</v>
          </cell>
          <cell r="I3698" t="str">
            <v>高压开关柜</v>
          </cell>
          <cell r="J3698">
            <v>21</v>
          </cell>
          <cell r="K3698" t="str">
            <v>1999-11-10</v>
          </cell>
          <cell r="L3698">
            <v>120000</v>
          </cell>
          <cell r="M3698">
            <v>51221.76</v>
          </cell>
          <cell r="N3698">
            <v>68778.24</v>
          </cell>
        </row>
        <row r="3699">
          <cell r="C3699" t="str">
            <v>46214149B310001</v>
          </cell>
          <cell r="D3699" t="str">
            <v>一般型真空高压开关柜</v>
          </cell>
          <cell r="E3699" t="str">
            <v>GCKY-1-5</v>
          </cell>
        </row>
        <row r="3699">
          <cell r="G3699" t="str">
            <v>个</v>
          </cell>
          <cell r="H3699">
            <v>1</v>
          </cell>
          <cell r="I3699" t="str">
            <v>高压开关柜</v>
          </cell>
          <cell r="J3699">
            <v>21</v>
          </cell>
          <cell r="K3699" t="str">
            <v>1999-11-11</v>
          </cell>
          <cell r="L3699">
            <v>65000</v>
          </cell>
          <cell r="M3699">
            <v>27745.2</v>
          </cell>
          <cell r="N3699">
            <v>37254.8</v>
          </cell>
        </row>
        <row r="3700">
          <cell r="C3700" t="str">
            <v>46214149B320004</v>
          </cell>
          <cell r="D3700" t="str">
            <v>高压开关柜</v>
          </cell>
          <cell r="E3700" t="str">
            <v>GCKY-1-7</v>
          </cell>
        </row>
        <row r="3700">
          <cell r="G3700" t="str">
            <v>个</v>
          </cell>
          <cell r="H3700">
            <v>1</v>
          </cell>
          <cell r="I3700" t="str">
            <v>高压开关柜</v>
          </cell>
          <cell r="J3700">
            <v>21</v>
          </cell>
          <cell r="K3700" t="str">
            <v>1999-11-12</v>
          </cell>
          <cell r="L3700">
            <v>120000</v>
          </cell>
          <cell r="M3700">
            <v>51221.76</v>
          </cell>
          <cell r="N3700">
            <v>68778.24</v>
          </cell>
        </row>
        <row r="3701">
          <cell r="C3701" t="str">
            <v>46214149B310006</v>
          </cell>
          <cell r="D3701" t="str">
            <v>一般型真空高压开关柜</v>
          </cell>
          <cell r="E3701" t="str">
            <v>GCKY-1-5</v>
          </cell>
        </row>
        <row r="3701">
          <cell r="G3701" t="str">
            <v>个</v>
          </cell>
          <cell r="H3701">
            <v>1</v>
          </cell>
          <cell r="I3701" t="str">
            <v>高压开关柜</v>
          </cell>
          <cell r="J3701">
            <v>21</v>
          </cell>
          <cell r="K3701" t="str">
            <v>1999-11-13</v>
          </cell>
          <cell r="L3701">
            <v>65000</v>
          </cell>
          <cell r="M3701">
            <v>27745.2</v>
          </cell>
          <cell r="N3701">
            <v>37254.8</v>
          </cell>
        </row>
        <row r="3702">
          <cell r="C3702" t="str">
            <v>46214149B310007</v>
          </cell>
          <cell r="D3702" t="str">
            <v>一般型真空高压开关柜</v>
          </cell>
          <cell r="E3702" t="str">
            <v>GCKY-1-5</v>
          </cell>
        </row>
        <row r="3702">
          <cell r="G3702" t="str">
            <v>个</v>
          </cell>
          <cell r="H3702">
            <v>1</v>
          </cell>
          <cell r="I3702" t="str">
            <v>高压开关柜</v>
          </cell>
          <cell r="J3702">
            <v>21</v>
          </cell>
          <cell r="K3702" t="str">
            <v>1999-11-14</v>
          </cell>
          <cell r="L3702">
            <v>65000</v>
          </cell>
          <cell r="M3702">
            <v>27745.2</v>
          </cell>
          <cell r="N3702">
            <v>37254.8</v>
          </cell>
        </row>
        <row r="3703">
          <cell r="C3703" t="str">
            <v>46214149B290001</v>
          </cell>
          <cell r="D3703" t="str">
            <v>一般型真空高压开关柜</v>
          </cell>
          <cell r="E3703" t="str">
            <v>GCKY-1-29</v>
          </cell>
        </row>
        <row r="3703">
          <cell r="G3703" t="str">
            <v>个</v>
          </cell>
          <cell r="H3703">
            <v>1</v>
          </cell>
          <cell r="I3703" t="str">
            <v>高压开关柜</v>
          </cell>
          <cell r="J3703">
            <v>21</v>
          </cell>
          <cell r="K3703" t="str">
            <v>1999-11-15</v>
          </cell>
          <cell r="L3703">
            <v>55000</v>
          </cell>
          <cell r="M3703">
            <v>23476.46</v>
          </cell>
          <cell r="N3703">
            <v>31523.54</v>
          </cell>
        </row>
        <row r="3704">
          <cell r="C3704" t="str">
            <v>46214149B290003</v>
          </cell>
          <cell r="D3704" t="str">
            <v>一般型真空高压开关柜</v>
          </cell>
          <cell r="E3704" t="str">
            <v>GCKY-1-29</v>
          </cell>
        </row>
        <row r="3704">
          <cell r="G3704" t="str">
            <v>个</v>
          </cell>
          <cell r="H3704">
            <v>1</v>
          </cell>
          <cell r="I3704" t="str">
            <v>高压开关柜</v>
          </cell>
          <cell r="J3704">
            <v>21</v>
          </cell>
          <cell r="K3704" t="str">
            <v>1999-11-17</v>
          </cell>
          <cell r="L3704">
            <v>55000</v>
          </cell>
          <cell r="M3704">
            <v>23476.46</v>
          </cell>
          <cell r="N3704">
            <v>31523.54</v>
          </cell>
        </row>
        <row r="3705">
          <cell r="C3705" t="str">
            <v>46214149B810002</v>
          </cell>
          <cell r="D3705" t="str">
            <v>真空室内高压综合起动器</v>
          </cell>
          <cell r="E3705" t="str">
            <v>KSFZ-10FB</v>
          </cell>
        </row>
        <row r="3705">
          <cell r="G3705" t="str">
            <v>个</v>
          </cell>
          <cell r="H3705">
            <v>1</v>
          </cell>
          <cell r="I3705" t="str">
            <v>高压开关柜</v>
          </cell>
          <cell r="J3705">
            <v>21</v>
          </cell>
          <cell r="K3705" t="str">
            <v>2002-01-02</v>
          </cell>
          <cell r="L3705">
            <v>105000</v>
          </cell>
          <cell r="M3705">
            <v>32843.28</v>
          </cell>
          <cell r="N3705">
            <v>72156.72</v>
          </cell>
        </row>
        <row r="3706">
          <cell r="C3706" t="str">
            <v>46214149B810001</v>
          </cell>
          <cell r="D3706" t="str">
            <v>真空室内高压综合起动器</v>
          </cell>
          <cell r="E3706" t="str">
            <v>KSFZ-10FB</v>
          </cell>
        </row>
        <row r="3706">
          <cell r="G3706" t="str">
            <v>个</v>
          </cell>
          <cell r="H3706">
            <v>1</v>
          </cell>
          <cell r="I3706" t="str">
            <v>高压开关柜</v>
          </cell>
          <cell r="J3706">
            <v>21</v>
          </cell>
          <cell r="K3706" t="str">
            <v>2002-01-02</v>
          </cell>
          <cell r="L3706">
            <v>105000</v>
          </cell>
          <cell r="M3706">
            <v>32843.28</v>
          </cell>
          <cell r="N3706">
            <v>72156.72</v>
          </cell>
        </row>
        <row r="3707">
          <cell r="C3707" t="str">
            <v>46214149B060001</v>
          </cell>
          <cell r="D3707" t="str">
            <v>高压开关</v>
          </cell>
          <cell r="E3707" t="str">
            <v>BGP8-10Z</v>
          </cell>
        </row>
        <row r="3707">
          <cell r="G3707" t="str">
            <v>个</v>
          </cell>
          <cell r="H3707">
            <v>1</v>
          </cell>
          <cell r="I3707" t="str">
            <v>高压开关柜</v>
          </cell>
          <cell r="J3707">
            <v>21</v>
          </cell>
          <cell r="K3707" t="str">
            <v>2002-01-02</v>
          </cell>
          <cell r="L3707">
            <v>52800</v>
          </cell>
          <cell r="M3707">
            <v>16515.66</v>
          </cell>
          <cell r="N3707">
            <v>36284.34</v>
          </cell>
        </row>
        <row r="3708">
          <cell r="C3708" t="str">
            <v>46214149BE90005</v>
          </cell>
          <cell r="D3708" t="str">
            <v>高压开关柜</v>
          </cell>
          <cell r="E3708" t="str">
            <v>GG-IA(F)-03Z</v>
          </cell>
        </row>
        <row r="3708">
          <cell r="G3708" t="str">
            <v>个</v>
          </cell>
          <cell r="H3708">
            <v>1</v>
          </cell>
          <cell r="I3708" t="str">
            <v>高压开关柜</v>
          </cell>
          <cell r="J3708">
            <v>21</v>
          </cell>
          <cell r="K3708" t="str">
            <v>2002-01-02</v>
          </cell>
          <cell r="L3708">
            <v>9500</v>
          </cell>
          <cell r="M3708">
            <v>2971.72</v>
          </cell>
          <cell r="N3708">
            <v>6528.28</v>
          </cell>
        </row>
        <row r="3709">
          <cell r="C3709" t="str">
            <v>46214149BE90006</v>
          </cell>
          <cell r="D3709" t="str">
            <v>高压开关柜</v>
          </cell>
          <cell r="E3709" t="str">
            <v>GG-IA(F)-03Z</v>
          </cell>
        </row>
        <row r="3709">
          <cell r="G3709" t="str">
            <v>个</v>
          </cell>
          <cell r="H3709">
            <v>1</v>
          </cell>
          <cell r="I3709" t="str">
            <v>高压开关柜</v>
          </cell>
          <cell r="J3709">
            <v>21</v>
          </cell>
          <cell r="K3709" t="str">
            <v>2002-01-02</v>
          </cell>
          <cell r="L3709">
            <v>9500</v>
          </cell>
          <cell r="M3709">
            <v>2971.72</v>
          </cell>
          <cell r="N3709">
            <v>6528.28</v>
          </cell>
        </row>
        <row r="3710">
          <cell r="C3710" t="str">
            <v>46214149BE90007</v>
          </cell>
          <cell r="D3710" t="str">
            <v>高压开关柜</v>
          </cell>
          <cell r="E3710" t="str">
            <v>GG-IA(F)-03Z</v>
          </cell>
        </row>
        <row r="3710">
          <cell r="G3710" t="str">
            <v>个</v>
          </cell>
          <cell r="H3710">
            <v>1</v>
          </cell>
          <cell r="I3710" t="str">
            <v>高压开关柜</v>
          </cell>
          <cell r="J3710">
            <v>21</v>
          </cell>
          <cell r="K3710" t="str">
            <v>2002-01-02</v>
          </cell>
          <cell r="L3710">
            <v>9500</v>
          </cell>
          <cell r="M3710">
            <v>2971.72</v>
          </cell>
          <cell r="N3710">
            <v>6528.28</v>
          </cell>
        </row>
        <row r="3711">
          <cell r="C3711" t="str">
            <v>46214149BE90008</v>
          </cell>
          <cell r="D3711" t="str">
            <v>高压开关柜</v>
          </cell>
          <cell r="E3711" t="str">
            <v>GG-IA(F)-03Z</v>
          </cell>
        </row>
        <row r="3711">
          <cell r="G3711" t="str">
            <v>个</v>
          </cell>
          <cell r="H3711">
            <v>1</v>
          </cell>
          <cell r="I3711" t="str">
            <v>高压开关柜</v>
          </cell>
          <cell r="J3711">
            <v>21</v>
          </cell>
          <cell r="K3711" t="str">
            <v>2002-01-02</v>
          </cell>
          <cell r="L3711">
            <v>9500</v>
          </cell>
          <cell r="M3711">
            <v>2971.72</v>
          </cell>
          <cell r="N3711">
            <v>6528.28</v>
          </cell>
        </row>
        <row r="3712">
          <cell r="C3712" t="str">
            <v>46214149BE90009</v>
          </cell>
          <cell r="D3712" t="str">
            <v>高压开关柜</v>
          </cell>
          <cell r="E3712" t="str">
            <v>GG-IA(F)-03Z</v>
          </cell>
        </row>
        <row r="3712">
          <cell r="G3712" t="str">
            <v>个</v>
          </cell>
          <cell r="H3712">
            <v>1</v>
          </cell>
          <cell r="I3712" t="str">
            <v>高压开关柜</v>
          </cell>
          <cell r="J3712">
            <v>21</v>
          </cell>
          <cell r="K3712" t="str">
            <v>2002-01-02</v>
          </cell>
          <cell r="L3712">
            <v>9500</v>
          </cell>
          <cell r="M3712">
            <v>2971.72</v>
          </cell>
          <cell r="N3712">
            <v>6528.28</v>
          </cell>
        </row>
        <row r="3713">
          <cell r="C3713" t="str">
            <v>46214149BF00002</v>
          </cell>
          <cell r="D3713" t="str">
            <v>高压开关柜</v>
          </cell>
          <cell r="E3713" t="str">
            <v>GG-IA(F)Z-07</v>
          </cell>
        </row>
        <row r="3713">
          <cell r="G3713" t="str">
            <v>个</v>
          </cell>
          <cell r="H3713">
            <v>1</v>
          </cell>
          <cell r="I3713" t="str">
            <v>高压开关柜</v>
          </cell>
          <cell r="J3713">
            <v>21</v>
          </cell>
          <cell r="K3713" t="str">
            <v>2002-01-02</v>
          </cell>
          <cell r="L3713">
            <v>9500</v>
          </cell>
          <cell r="M3713">
            <v>2971.72</v>
          </cell>
          <cell r="N3713">
            <v>6528.28</v>
          </cell>
        </row>
        <row r="3714">
          <cell r="C3714" t="str">
            <v>46214149BF00003</v>
          </cell>
          <cell r="D3714" t="str">
            <v>高压开关柜</v>
          </cell>
          <cell r="E3714" t="str">
            <v>GG-IA(F)Z-07</v>
          </cell>
        </row>
        <row r="3714">
          <cell r="G3714" t="str">
            <v>个</v>
          </cell>
          <cell r="H3714">
            <v>1</v>
          </cell>
          <cell r="I3714" t="str">
            <v>高压开关柜</v>
          </cell>
          <cell r="J3714">
            <v>21</v>
          </cell>
          <cell r="K3714" t="str">
            <v>2002-01-02</v>
          </cell>
          <cell r="L3714">
            <v>9500</v>
          </cell>
          <cell r="M3714">
            <v>2971.72</v>
          </cell>
          <cell r="N3714">
            <v>6528.28</v>
          </cell>
        </row>
        <row r="3715">
          <cell r="C3715" t="str">
            <v>46214149BE90001</v>
          </cell>
          <cell r="D3715" t="str">
            <v>高压开关柜</v>
          </cell>
          <cell r="E3715" t="str">
            <v>GG-1A(F)-03Z</v>
          </cell>
        </row>
        <row r="3715">
          <cell r="G3715" t="str">
            <v>个</v>
          </cell>
          <cell r="H3715">
            <v>1</v>
          </cell>
          <cell r="I3715" t="str">
            <v>高压开关柜</v>
          </cell>
          <cell r="J3715">
            <v>21</v>
          </cell>
          <cell r="K3715" t="str">
            <v>2002-01-02</v>
          </cell>
          <cell r="L3715">
            <v>9000</v>
          </cell>
          <cell r="M3715">
            <v>2815.2</v>
          </cell>
          <cell r="N3715">
            <v>6184.8</v>
          </cell>
        </row>
        <row r="3716">
          <cell r="C3716" t="str">
            <v>46214149BE90002</v>
          </cell>
          <cell r="D3716" t="str">
            <v>高压开关柜</v>
          </cell>
          <cell r="E3716" t="str">
            <v>GG-1A(F)-03Z</v>
          </cell>
        </row>
        <row r="3716">
          <cell r="G3716" t="str">
            <v>个</v>
          </cell>
          <cell r="H3716">
            <v>1</v>
          </cell>
          <cell r="I3716" t="str">
            <v>高压开关柜</v>
          </cell>
          <cell r="J3716">
            <v>21</v>
          </cell>
          <cell r="K3716" t="str">
            <v>2002-01-02</v>
          </cell>
          <cell r="L3716">
            <v>9000</v>
          </cell>
          <cell r="M3716">
            <v>2815.2</v>
          </cell>
          <cell r="N3716">
            <v>6184.8</v>
          </cell>
        </row>
        <row r="3717">
          <cell r="C3717" t="str">
            <v>46214149BE90003</v>
          </cell>
          <cell r="D3717" t="str">
            <v>高压开关柜</v>
          </cell>
          <cell r="E3717" t="str">
            <v>GG-1A(F)-03Z</v>
          </cell>
        </row>
        <row r="3717">
          <cell r="G3717" t="str">
            <v>个</v>
          </cell>
          <cell r="H3717">
            <v>1</v>
          </cell>
          <cell r="I3717" t="str">
            <v>高压开关柜</v>
          </cell>
          <cell r="J3717">
            <v>21</v>
          </cell>
          <cell r="K3717" t="str">
            <v>2002-01-02</v>
          </cell>
          <cell r="L3717">
            <v>9000</v>
          </cell>
          <cell r="M3717">
            <v>2815.2</v>
          </cell>
          <cell r="N3717">
            <v>6184.8</v>
          </cell>
        </row>
        <row r="3718">
          <cell r="C3718" t="str">
            <v>46214149BE90004</v>
          </cell>
          <cell r="D3718" t="str">
            <v>高压开关柜</v>
          </cell>
          <cell r="E3718" t="str">
            <v>GG-1A(F)-03Z</v>
          </cell>
        </row>
        <row r="3718">
          <cell r="G3718" t="str">
            <v>个</v>
          </cell>
          <cell r="H3718">
            <v>1</v>
          </cell>
          <cell r="I3718" t="str">
            <v>高压开关柜</v>
          </cell>
          <cell r="J3718">
            <v>21</v>
          </cell>
          <cell r="K3718" t="str">
            <v>2002-01-02</v>
          </cell>
          <cell r="L3718">
            <v>9000</v>
          </cell>
          <cell r="M3718">
            <v>2815.2</v>
          </cell>
          <cell r="N3718">
            <v>6184.8</v>
          </cell>
        </row>
        <row r="3719">
          <cell r="C3719" t="str">
            <v>46214149B460001</v>
          </cell>
          <cell r="D3719" t="str">
            <v>高压开关柜</v>
          </cell>
          <cell r="E3719" t="str">
            <v>GG-1AC</v>
          </cell>
        </row>
        <row r="3719">
          <cell r="G3719" t="str">
            <v>个</v>
          </cell>
          <cell r="H3719">
            <v>1</v>
          </cell>
          <cell r="I3719" t="str">
            <v>高压开关柜</v>
          </cell>
          <cell r="J3719">
            <v>21</v>
          </cell>
          <cell r="K3719" t="str">
            <v>2002-01-02</v>
          </cell>
          <cell r="L3719">
            <v>48500</v>
          </cell>
          <cell r="M3719">
            <v>15170.56</v>
          </cell>
          <cell r="N3719">
            <v>33329.44</v>
          </cell>
        </row>
        <row r="3720">
          <cell r="C3720" t="str">
            <v>46214149B300003</v>
          </cell>
          <cell r="D3720" t="str">
            <v>一般型真空高压开关柜</v>
          </cell>
          <cell r="E3720" t="str">
            <v>GCKY-1-4</v>
          </cell>
        </row>
        <row r="3720">
          <cell r="G3720" t="str">
            <v>个</v>
          </cell>
          <cell r="H3720">
            <v>1</v>
          </cell>
          <cell r="I3720" t="str">
            <v>高压开关柜</v>
          </cell>
          <cell r="J3720">
            <v>21</v>
          </cell>
          <cell r="K3720" t="str">
            <v>1999-12-03</v>
          </cell>
          <cell r="L3720">
            <v>85500</v>
          </cell>
          <cell r="M3720">
            <v>36413.1</v>
          </cell>
          <cell r="N3720">
            <v>49086.9</v>
          </cell>
        </row>
        <row r="3721">
          <cell r="C3721" t="str">
            <v>46214149B310008</v>
          </cell>
          <cell r="D3721" t="str">
            <v>一般型真空高压开关柜</v>
          </cell>
          <cell r="E3721" t="str">
            <v>GCKY-1-5</v>
          </cell>
        </row>
        <row r="3721">
          <cell r="G3721" t="str">
            <v>个</v>
          </cell>
          <cell r="H3721">
            <v>1</v>
          </cell>
          <cell r="I3721" t="str">
            <v>高压开关柜</v>
          </cell>
          <cell r="J3721">
            <v>21</v>
          </cell>
          <cell r="K3721" t="str">
            <v>1999-12-07</v>
          </cell>
          <cell r="L3721">
            <v>65000</v>
          </cell>
          <cell r="M3721">
            <v>27682.25</v>
          </cell>
          <cell r="N3721">
            <v>37317.75</v>
          </cell>
        </row>
        <row r="3722">
          <cell r="C3722" t="str">
            <v>46214101BH80015</v>
          </cell>
          <cell r="D3722" t="str">
            <v>进线柜</v>
          </cell>
        </row>
        <row r="3722">
          <cell r="G3722" t="str">
            <v>个</v>
          </cell>
          <cell r="H3722">
            <v>1</v>
          </cell>
          <cell r="I3722" t="str">
            <v>高压开关柜</v>
          </cell>
          <cell r="J3722">
            <v>21</v>
          </cell>
          <cell r="K3722" t="str">
            <v>2002-12-20</v>
          </cell>
          <cell r="L3722">
            <v>6700</v>
          </cell>
          <cell r="M3722">
            <v>1772.14</v>
          </cell>
          <cell r="N3722">
            <v>4927.86</v>
          </cell>
        </row>
        <row r="3723">
          <cell r="C3723" t="str">
            <v>46211621B180007</v>
          </cell>
          <cell r="D3723" t="str">
            <v>矿用隔爆型高压真空配电装置</v>
          </cell>
          <cell r="E3723" t="str">
            <v>BGP50-10</v>
          </cell>
        </row>
        <row r="3723">
          <cell r="G3723" t="str">
            <v>个</v>
          </cell>
          <cell r="H3723">
            <v>1</v>
          </cell>
          <cell r="I3723" t="str">
            <v>高压开关柜</v>
          </cell>
          <cell r="J3723">
            <v>10</v>
          </cell>
          <cell r="K3723" t="str">
            <v>2003-10-31</v>
          </cell>
          <cell r="L3723">
            <v>69000</v>
          </cell>
          <cell r="M3723">
            <v>31003.28</v>
          </cell>
          <cell r="N3723">
            <v>37996.72</v>
          </cell>
        </row>
        <row r="3724">
          <cell r="C3724" t="str">
            <v>46211621B180017</v>
          </cell>
          <cell r="D3724" t="str">
            <v>矿用隔爆型高压真空配电装置</v>
          </cell>
          <cell r="E3724" t="str">
            <v>BGP50-10</v>
          </cell>
        </row>
        <row r="3724">
          <cell r="G3724" t="str">
            <v>个</v>
          </cell>
          <cell r="H3724">
            <v>1</v>
          </cell>
          <cell r="I3724" t="str">
            <v>高压开关柜</v>
          </cell>
          <cell r="J3724">
            <v>10</v>
          </cell>
          <cell r="K3724" t="str">
            <v>2003-10-31</v>
          </cell>
          <cell r="L3724">
            <v>69000</v>
          </cell>
          <cell r="M3724">
            <v>31003.28</v>
          </cell>
          <cell r="N3724">
            <v>37996.72</v>
          </cell>
        </row>
        <row r="3725">
          <cell r="C3725" t="str">
            <v>46211621B180031</v>
          </cell>
          <cell r="D3725" t="str">
            <v>矿用隔爆型高压真空配电装置</v>
          </cell>
          <cell r="E3725" t="str">
            <v>BGP50-10</v>
          </cell>
        </row>
        <row r="3725">
          <cell r="G3725" t="str">
            <v>个</v>
          </cell>
          <cell r="H3725">
            <v>1</v>
          </cell>
          <cell r="I3725" t="str">
            <v>高压开关柜</v>
          </cell>
          <cell r="J3725">
            <v>10</v>
          </cell>
          <cell r="K3725" t="str">
            <v>2003-10-31</v>
          </cell>
          <cell r="L3725">
            <v>69000</v>
          </cell>
          <cell r="M3725">
            <v>31003.28</v>
          </cell>
          <cell r="N3725">
            <v>37996.72</v>
          </cell>
        </row>
        <row r="3726">
          <cell r="C3726" t="str">
            <v>46211621B180032</v>
          </cell>
          <cell r="D3726" t="str">
            <v>矿用隔爆型高压真空配电装置</v>
          </cell>
          <cell r="E3726" t="str">
            <v>BGP50-10</v>
          </cell>
        </row>
        <row r="3726">
          <cell r="G3726" t="str">
            <v>个</v>
          </cell>
          <cell r="H3726">
            <v>1</v>
          </cell>
          <cell r="I3726" t="str">
            <v>高压开关柜</v>
          </cell>
          <cell r="J3726">
            <v>10</v>
          </cell>
          <cell r="K3726" t="str">
            <v>2003-10-31</v>
          </cell>
          <cell r="L3726">
            <v>69000</v>
          </cell>
          <cell r="M3726">
            <v>31003.28</v>
          </cell>
          <cell r="N3726">
            <v>37996.72</v>
          </cell>
        </row>
        <row r="3727">
          <cell r="C3727" t="str">
            <v>46211621B180033</v>
          </cell>
          <cell r="D3727" t="str">
            <v>矿用隔爆型高压真空配电装置</v>
          </cell>
          <cell r="E3727" t="str">
            <v>BGP50-10</v>
          </cell>
        </row>
        <row r="3727">
          <cell r="G3727" t="str">
            <v>个</v>
          </cell>
          <cell r="H3727">
            <v>1</v>
          </cell>
          <cell r="I3727" t="str">
            <v>高压开关柜</v>
          </cell>
          <cell r="J3727">
            <v>10</v>
          </cell>
          <cell r="K3727" t="str">
            <v>2003-10-31</v>
          </cell>
          <cell r="L3727">
            <v>69000</v>
          </cell>
          <cell r="M3727">
            <v>31003.28</v>
          </cell>
          <cell r="N3727">
            <v>37996.72</v>
          </cell>
        </row>
        <row r="3728">
          <cell r="C3728" t="str">
            <v>46214149B230037</v>
          </cell>
          <cell r="D3728" t="str">
            <v>高压配电瓶</v>
          </cell>
          <cell r="E3728" t="str">
            <v>GCKY-1</v>
          </cell>
        </row>
        <row r="3728">
          <cell r="G3728" t="str">
            <v>个</v>
          </cell>
          <cell r="H3728">
            <v>1</v>
          </cell>
          <cell r="I3728" t="str">
            <v>高压开关柜</v>
          </cell>
          <cell r="J3728">
            <v>21</v>
          </cell>
          <cell r="K3728" t="str">
            <v>2000-12-31</v>
          </cell>
          <cell r="L3728">
            <v>26500</v>
          </cell>
          <cell r="M3728">
            <v>9805.1</v>
          </cell>
          <cell r="N3728">
            <v>16694.9</v>
          </cell>
        </row>
        <row r="3729">
          <cell r="C3729" t="str">
            <v>46214149B230039</v>
          </cell>
          <cell r="D3729" t="str">
            <v>高压配电瓶</v>
          </cell>
          <cell r="E3729" t="str">
            <v>GCKY-1</v>
          </cell>
        </row>
        <row r="3729">
          <cell r="G3729" t="str">
            <v>个</v>
          </cell>
          <cell r="H3729">
            <v>1</v>
          </cell>
          <cell r="I3729" t="str">
            <v>高压开关柜</v>
          </cell>
          <cell r="J3729">
            <v>21</v>
          </cell>
          <cell r="K3729" t="str">
            <v>2000-12-31</v>
          </cell>
          <cell r="L3729">
            <v>26500</v>
          </cell>
          <cell r="M3729">
            <v>9805.1</v>
          </cell>
          <cell r="N3729">
            <v>16694.9</v>
          </cell>
        </row>
        <row r="3730">
          <cell r="C3730" t="str">
            <v>46214149B230041</v>
          </cell>
          <cell r="D3730" t="str">
            <v>高压配电瓶</v>
          </cell>
          <cell r="E3730" t="str">
            <v>GCKY-1</v>
          </cell>
        </row>
        <row r="3730">
          <cell r="G3730" t="str">
            <v>个</v>
          </cell>
          <cell r="H3730">
            <v>1</v>
          </cell>
          <cell r="I3730" t="str">
            <v>高压开关柜</v>
          </cell>
          <cell r="J3730">
            <v>21</v>
          </cell>
          <cell r="K3730" t="str">
            <v>2000-12-31</v>
          </cell>
          <cell r="L3730">
            <v>26500</v>
          </cell>
          <cell r="M3730">
            <v>9805.1</v>
          </cell>
          <cell r="N3730">
            <v>16694.9</v>
          </cell>
        </row>
        <row r="3731">
          <cell r="C3731" t="str">
            <v>46211621B110013</v>
          </cell>
          <cell r="D3731" t="str">
            <v>高压防爆配电柜</v>
          </cell>
          <cell r="E3731" t="str">
            <v>PB2-6G</v>
          </cell>
        </row>
        <row r="3731">
          <cell r="G3731" t="str">
            <v>个</v>
          </cell>
          <cell r="H3731">
            <v>1</v>
          </cell>
          <cell r="I3731" t="str">
            <v>高压开关柜</v>
          </cell>
          <cell r="J3731">
            <v>21</v>
          </cell>
          <cell r="K3731" t="str">
            <v>2002-01-01</v>
          </cell>
          <cell r="L3731">
            <v>40200</v>
          </cell>
          <cell r="M3731">
            <v>9285.77</v>
          </cell>
          <cell r="N3731">
            <v>30914.23</v>
          </cell>
        </row>
        <row r="3732">
          <cell r="C3732" t="str">
            <v>46214101B430002</v>
          </cell>
          <cell r="D3732" t="str">
            <v>低压开关</v>
          </cell>
          <cell r="E3732" t="str">
            <v>GKY-1-03</v>
          </cell>
        </row>
        <row r="3732">
          <cell r="G3732" t="str">
            <v>个</v>
          </cell>
          <cell r="H3732">
            <v>1</v>
          </cell>
          <cell r="I3732" t="str">
            <v>低压开关柜</v>
          </cell>
          <cell r="J3732">
            <v>21</v>
          </cell>
          <cell r="K3732" t="str">
            <v>1999-05-31</v>
          </cell>
          <cell r="L3732">
            <v>18000</v>
          </cell>
          <cell r="M3732">
            <v>8052.66</v>
          </cell>
          <cell r="N3732">
            <v>9947.34</v>
          </cell>
        </row>
        <row r="3733">
          <cell r="C3733" t="str">
            <v>46214101B430009</v>
          </cell>
          <cell r="D3733" t="str">
            <v>低压开关</v>
          </cell>
          <cell r="E3733" t="str">
            <v>GKY-1-05</v>
          </cell>
        </row>
        <row r="3733">
          <cell r="G3733" t="str">
            <v>个</v>
          </cell>
          <cell r="H3733">
            <v>1</v>
          </cell>
          <cell r="I3733" t="str">
            <v>低压开关柜</v>
          </cell>
          <cell r="J3733">
            <v>21</v>
          </cell>
          <cell r="K3733" t="str">
            <v>1999-07-14</v>
          </cell>
          <cell r="L3733">
            <v>13000</v>
          </cell>
          <cell r="M3733">
            <v>5789.93</v>
          </cell>
          <cell r="N3733">
            <v>7210.07</v>
          </cell>
        </row>
        <row r="3734">
          <cell r="C3734" t="str">
            <v>46214101B430010</v>
          </cell>
          <cell r="D3734" t="str">
            <v>低压开关</v>
          </cell>
          <cell r="E3734" t="str">
            <v>GKY-1-05</v>
          </cell>
        </row>
        <row r="3734">
          <cell r="G3734" t="str">
            <v>个</v>
          </cell>
          <cell r="H3734">
            <v>1</v>
          </cell>
          <cell r="I3734" t="str">
            <v>低压开关柜</v>
          </cell>
          <cell r="J3734">
            <v>21</v>
          </cell>
          <cell r="K3734" t="str">
            <v>1999-07-15</v>
          </cell>
          <cell r="L3734">
            <v>13000</v>
          </cell>
          <cell r="M3734">
            <v>5789.93</v>
          </cell>
          <cell r="N3734">
            <v>7210.07</v>
          </cell>
        </row>
        <row r="3735">
          <cell r="C3735" t="str">
            <v>46214101B430011</v>
          </cell>
          <cell r="D3735" t="str">
            <v>低压开关</v>
          </cell>
          <cell r="E3735" t="str">
            <v>GKY-1-05</v>
          </cell>
        </row>
        <row r="3735">
          <cell r="G3735" t="str">
            <v>个</v>
          </cell>
          <cell r="H3735">
            <v>1</v>
          </cell>
          <cell r="I3735" t="str">
            <v>低压开关柜</v>
          </cell>
          <cell r="J3735">
            <v>21</v>
          </cell>
          <cell r="K3735" t="str">
            <v>1999-07-16</v>
          </cell>
          <cell r="L3735">
            <v>13000</v>
          </cell>
          <cell r="M3735">
            <v>5789.93</v>
          </cell>
          <cell r="N3735">
            <v>7210.07</v>
          </cell>
        </row>
        <row r="3736">
          <cell r="C3736" t="str">
            <v>46214101B430012</v>
          </cell>
          <cell r="D3736" t="str">
            <v>低压开关</v>
          </cell>
          <cell r="E3736" t="str">
            <v>GKY-1-05</v>
          </cell>
        </row>
        <row r="3736">
          <cell r="G3736" t="str">
            <v>个</v>
          </cell>
          <cell r="H3736">
            <v>1</v>
          </cell>
          <cell r="I3736" t="str">
            <v>低压开关柜</v>
          </cell>
          <cell r="J3736">
            <v>21</v>
          </cell>
          <cell r="K3736" t="str">
            <v>1999-07-17</v>
          </cell>
          <cell r="L3736">
            <v>13000</v>
          </cell>
          <cell r="M3736">
            <v>5789.93</v>
          </cell>
          <cell r="N3736">
            <v>7210.07</v>
          </cell>
        </row>
        <row r="3737">
          <cell r="C3737" t="str">
            <v>46214101B430014</v>
          </cell>
          <cell r="D3737" t="str">
            <v>低压开关</v>
          </cell>
          <cell r="E3737" t="str">
            <v>GKY-1-06</v>
          </cell>
        </row>
        <row r="3737">
          <cell r="G3737" t="str">
            <v>个</v>
          </cell>
          <cell r="H3737">
            <v>1</v>
          </cell>
          <cell r="I3737" t="str">
            <v>低压开关柜</v>
          </cell>
          <cell r="J3737">
            <v>21</v>
          </cell>
          <cell r="K3737" t="str">
            <v>1999-08-09</v>
          </cell>
          <cell r="L3737">
            <v>12000</v>
          </cell>
          <cell r="M3737">
            <v>5245.2</v>
          </cell>
          <cell r="N3737">
            <v>6754.8</v>
          </cell>
        </row>
        <row r="3738">
          <cell r="C3738" t="str">
            <v>46214101B670010</v>
          </cell>
          <cell r="D3738" t="str">
            <v>低压开关柜</v>
          </cell>
          <cell r="E3738" t="str">
            <v>KYX-2-08</v>
          </cell>
        </row>
        <row r="3738">
          <cell r="G3738" t="str">
            <v>个</v>
          </cell>
          <cell r="H3738">
            <v>1</v>
          </cell>
          <cell r="I3738" t="str">
            <v>低压开关柜</v>
          </cell>
          <cell r="J3738">
            <v>21</v>
          </cell>
          <cell r="K3738" t="str">
            <v>2002-01-02</v>
          </cell>
          <cell r="L3738">
            <v>92000</v>
          </cell>
          <cell r="M3738">
            <v>26194.04</v>
          </cell>
          <cell r="N3738">
            <v>65805.96</v>
          </cell>
        </row>
        <row r="3739">
          <cell r="C3739" t="str">
            <v>46214101B670011</v>
          </cell>
          <cell r="D3739" t="str">
            <v>低压开关柜</v>
          </cell>
          <cell r="E3739" t="str">
            <v>KYX-2-15</v>
          </cell>
        </row>
        <row r="3739">
          <cell r="G3739" t="str">
            <v>个</v>
          </cell>
          <cell r="H3739">
            <v>1</v>
          </cell>
          <cell r="I3739" t="str">
            <v>低压开关柜</v>
          </cell>
          <cell r="J3739">
            <v>21</v>
          </cell>
          <cell r="K3739" t="str">
            <v>2002-01-02</v>
          </cell>
          <cell r="L3739">
            <v>92000</v>
          </cell>
          <cell r="M3739">
            <v>26194.04</v>
          </cell>
          <cell r="N3739">
            <v>65805.96</v>
          </cell>
        </row>
        <row r="3740">
          <cell r="C3740" t="str">
            <v>46214101B680004</v>
          </cell>
          <cell r="D3740" t="str">
            <v>抽屉式低压开关柜</v>
          </cell>
          <cell r="E3740" t="str">
            <v>KYXC-1-01-11.13</v>
          </cell>
        </row>
        <row r="3740">
          <cell r="G3740" t="str">
            <v>个</v>
          </cell>
          <cell r="H3740">
            <v>1</v>
          </cell>
          <cell r="I3740" t="str">
            <v>低压开关柜</v>
          </cell>
          <cell r="J3740">
            <v>21</v>
          </cell>
          <cell r="K3740" t="str">
            <v>1993-06-23</v>
          </cell>
          <cell r="L3740">
            <v>24000</v>
          </cell>
          <cell r="M3740">
            <v>15939.68</v>
          </cell>
          <cell r="N3740">
            <v>8060.32</v>
          </cell>
        </row>
        <row r="3741">
          <cell r="C3741" t="str">
            <v>46214101B680002</v>
          </cell>
          <cell r="D3741" t="str">
            <v>抽屉式低压开关柜</v>
          </cell>
          <cell r="E3741" t="str">
            <v>KYXC-1-01-11.13</v>
          </cell>
        </row>
        <row r="3741">
          <cell r="G3741" t="str">
            <v>个</v>
          </cell>
          <cell r="H3741">
            <v>1</v>
          </cell>
          <cell r="I3741" t="str">
            <v>低压开关柜</v>
          </cell>
          <cell r="J3741">
            <v>21</v>
          </cell>
          <cell r="K3741" t="str">
            <v>1993-06-26</v>
          </cell>
          <cell r="L3741">
            <v>24000</v>
          </cell>
          <cell r="M3741">
            <v>17919.96</v>
          </cell>
          <cell r="N3741">
            <v>6080.04</v>
          </cell>
        </row>
        <row r="3742">
          <cell r="C3742" t="str">
            <v>46214101B680003</v>
          </cell>
          <cell r="D3742" t="str">
            <v>抽屉式低压开关柜</v>
          </cell>
          <cell r="E3742" t="str">
            <v>LUXC-1-01-11.13</v>
          </cell>
        </row>
        <row r="3742">
          <cell r="G3742" t="str">
            <v>个</v>
          </cell>
          <cell r="H3742">
            <v>1</v>
          </cell>
          <cell r="I3742" t="str">
            <v>低压开关柜</v>
          </cell>
          <cell r="J3742">
            <v>21</v>
          </cell>
          <cell r="K3742" t="str">
            <v>1993-06-29</v>
          </cell>
          <cell r="L3742">
            <v>25100</v>
          </cell>
          <cell r="M3742">
            <v>18777.44</v>
          </cell>
          <cell r="N3742">
            <v>6322.56</v>
          </cell>
        </row>
        <row r="3743">
          <cell r="C3743" t="str">
            <v>46214101BA40001</v>
          </cell>
          <cell r="D3743" t="str">
            <v>低压成套开关设备</v>
          </cell>
          <cell r="E3743" t="str">
            <v>XL-26-05G</v>
          </cell>
        </row>
        <row r="3743">
          <cell r="G3743" t="str">
            <v>个</v>
          </cell>
          <cell r="H3743">
            <v>1</v>
          </cell>
          <cell r="I3743" t="str">
            <v>低压开关柜</v>
          </cell>
          <cell r="J3743">
            <v>21</v>
          </cell>
          <cell r="K3743" t="str">
            <v>2002-01-03</v>
          </cell>
          <cell r="L3743">
            <v>2800</v>
          </cell>
          <cell r="M3743">
            <v>869.7</v>
          </cell>
          <cell r="N3743">
            <v>1930.3</v>
          </cell>
        </row>
        <row r="3744">
          <cell r="C3744" t="str">
            <v>46214101BA40003</v>
          </cell>
          <cell r="D3744" t="str">
            <v>低压成套开关设备</v>
          </cell>
          <cell r="E3744" t="str">
            <v>XL-26-05G</v>
          </cell>
        </row>
        <row r="3744">
          <cell r="G3744" t="str">
            <v>个</v>
          </cell>
          <cell r="H3744">
            <v>1</v>
          </cell>
          <cell r="I3744" t="str">
            <v>低压开关柜</v>
          </cell>
          <cell r="J3744">
            <v>21</v>
          </cell>
          <cell r="K3744" t="str">
            <v>2002-01-03</v>
          </cell>
          <cell r="L3744">
            <v>2800</v>
          </cell>
          <cell r="M3744">
            <v>869.7</v>
          </cell>
          <cell r="N3744">
            <v>1930.3</v>
          </cell>
        </row>
        <row r="3745">
          <cell r="C3745" t="str">
            <v>46214101B680001</v>
          </cell>
          <cell r="D3745" t="str">
            <v>抽屉式低压开关柜</v>
          </cell>
          <cell r="E3745" t="str">
            <v>KYXC-1-01-11.1113</v>
          </cell>
        </row>
        <row r="3745">
          <cell r="G3745" t="str">
            <v>个</v>
          </cell>
          <cell r="H3745">
            <v>1</v>
          </cell>
          <cell r="I3745" t="str">
            <v>低压开关柜</v>
          </cell>
          <cell r="J3745">
            <v>21</v>
          </cell>
          <cell r="K3745" t="str">
            <v>1993-07-02</v>
          </cell>
          <cell r="L3745">
            <v>24000</v>
          </cell>
          <cell r="M3745">
            <v>17888.44</v>
          </cell>
          <cell r="N3745">
            <v>6111.56</v>
          </cell>
        </row>
        <row r="3746">
          <cell r="C3746" t="str">
            <v>46214013B600003</v>
          </cell>
          <cell r="D3746" t="str">
            <v>自耦减压起动箱</v>
          </cell>
          <cell r="E3746" t="str">
            <v>XJ01-55</v>
          </cell>
        </row>
        <row r="3746">
          <cell r="G3746" t="str">
            <v>个</v>
          </cell>
          <cell r="H3746">
            <v>1</v>
          </cell>
          <cell r="I3746" t="str">
            <v>控制屏</v>
          </cell>
          <cell r="J3746">
            <v>21</v>
          </cell>
          <cell r="K3746" t="str">
            <v>1997-05-12</v>
          </cell>
          <cell r="L3746">
            <v>4100</v>
          </cell>
          <cell r="M3746">
            <v>2273.28</v>
          </cell>
          <cell r="N3746">
            <v>1826.72</v>
          </cell>
        </row>
        <row r="3747">
          <cell r="C3747" t="str">
            <v>46214013B140001</v>
          </cell>
          <cell r="D3747" t="str">
            <v>动力控制箱</v>
          </cell>
          <cell r="E3747" t="str">
            <v>XL-21-02</v>
          </cell>
        </row>
        <row r="3747">
          <cell r="G3747" t="str">
            <v>个</v>
          </cell>
          <cell r="H3747">
            <v>1</v>
          </cell>
          <cell r="I3747" t="str">
            <v>控制屏</v>
          </cell>
          <cell r="J3747">
            <v>21</v>
          </cell>
          <cell r="K3747" t="str">
            <v>1991-01-09</v>
          </cell>
          <cell r="L3747">
            <v>5000</v>
          </cell>
          <cell r="M3747">
            <v>4295.95</v>
          </cell>
          <cell r="N3747">
            <v>704.05</v>
          </cell>
        </row>
        <row r="3748">
          <cell r="C3748" t="str">
            <v>46214013B650001</v>
          </cell>
          <cell r="D3748" t="str">
            <v>皮带控制系统</v>
          </cell>
          <cell r="E3748" t="str">
            <v>KT50</v>
          </cell>
        </row>
        <row r="3748">
          <cell r="G3748" t="str">
            <v>个</v>
          </cell>
          <cell r="H3748">
            <v>1</v>
          </cell>
          <cell r="I3748" t="str">
            <v>控制屏</v>
          </cell>
          <cell r="J3748">
            <v>21</v>
          </cell>
          <cell r="K3748" t="str">
            <v>2002-01-02</v>
          </cell>
          <cell r="L3748">
            <v>475000</v>
          </cell>
          <cell r="M3748">
            <v>170318.94</v>
          </cell>
          <cell r="N3748">
            <v>304681.06</v>
          </cell>
        </row>
        <row r="3749">
          <cell r="C3749" t="str">
            <v>46214013B430001</v>
          </cell>
          <cell r="D3749" t="str">
            <v>起动控制箱</v>
          </cell>
          <cell r="E3749" t="str">
            <v>XQP12-01-40-65K</v>
          </cell>
        </row>
        <row r="3749">
          <cell r="G3749" t="str">
            <v>个</v>
          </cell>
          <cell r="H3749">
            <v>1</v>
          </cell>
          <cell r="I3749" t="str">
            <v>控制屏</v>
          </cell>
          <cell r="J3749">
            <v>21</v>
          </cell>
          <cell r="K3749" t="str">
            <v>1990-05-23</v>
          </cell>
          <cell r="L3749">
            <v>4300</v>
          </cell>
          <cell r="M3749">
            <v>3828.53</v>
          </cell>
          <cell r="N3749">
            <v>471.47</v>
          </cell>
        </row>
        <row r="3750">
          <cell r="C3750" t="str">
            <v>46214013B430002</v>
          </cell>
          <cell r="D3750" t="str">
            <v>起动控制箱</v>
          </cell>
          <cell r="E3750" t="str">
            <v>XQP12-01-40-65K</v>
          </cell>
        </row>
        <row r="3750">
          <cell r="G3750" t="str">
            <v>个</v>
          </cell>
          <cell r="H3750">
            <v>1</v>
          </cell>
          <cell r="I3750" t="str">
            <v>控制屏</v>
          </cell>
          <cell r="J3750">
            <v>21</v>
          </cell>
          <cell r="K3750" t="str">
            <v>1990-05-25</v>
          </cell>
          <cell r="L3750">
            <v>4300</v>
          </cell>
          <cell r="M3750">
            <v>3828.53</v>
          </cell>
          <cell r="N3750">
            <v>471.47</v>
          </cell>
        </row>
        <row r="3751">
          <cell r="C3751" t="str">
            <v>46214013B110001</v>
          </cell>
          <cell r="D3751" t="str">
            <v>电控箱</v>
          </cell>
          <cell r="E3751" t="str">
            <v>MBC-3-10</v>
          </cell>
        </row>
        <row r="3751">
          <cell r="G3751" t="str">
            <v>个</v>
          </cell>
          <cell r="H3751">
            <v>1</v>
          </cell>
          <cell r="I3751" t="str">
            <v>控制屏</v>
          </cell>
          <cell r="J3751">
            <v>21</v>
          </cell>
          <cell r="K3751" t="str">
            <v>2002-01-03</v>
          </cell>
          <cell r="L3751">
            <v>2300</v>
          </cell>
          <cell r="M3751">
            <v>755.22</v>
          </cell>
          <cell r="N3751">
            <v>1544.78</v>
          </cell>
        </row>
        <row r="3752">
          <cell r="C3752" t="str">
            <v>46214189B260001</v>
          </cell>
          <cell r="D3752" t="str">
            <v>全自动供水设备控制柜</v>
          </cell>
          <cell r="E3752" t="str">
            <v>WJS-55</v>
          </cell>
        </row>
        <row r="3752">
          <cell r="G3752" t="str">
            <v>个</v>
          </cell>
          <cell r="H3752">
            <v>1</v>
          </cell>
          <cell r="I3752" t="str">
            <v>其他控制设备</v>
          </cell>
          <cell r="J3752">
            <v>21</v>
          </cell>
          <cell r="K3752" t="str">
            <v>2002-01-01</v>
          </cell>
          <cell r="L3752">
            <v>18000</v>
          </cell>
          <cell r="M3752">
            <v>6868.13</v>
          </cell>
          <cell r="N3752">
            <v>11131.87</v>
          </cell>
        </row>
        <row r="3753">
          <cell r="C3753" t="str">
            <v>46214189B160001</v>
          </cell>
          <cell r="D3753" t="str">
            <v>一般低压柜</v>
          </cell>
          <cell r="E3753" t="str">
            <v>XZL1-49</v>
          </cell>
        </row>
        <row r="3753">
          <cell r="G3753" t="str">
            <v>个</v>
          </cell>
          <cell r="H3753">
            <v>1</v>
          </cell>
          <cell r="I3753" t="str">
            <v>其他控制设备</v>
          </cell>
          <cell r="J3753">
            <v>21</v>
          </cell>
          <cell r="K3753" t="str">
            <v>2002-01-02</v>
          </cell>
          <cell r="L3753">
            <v>21000</v>
          </cell>
          <cell r="M3753">
            <v>6561.14</v>
          </cell>
          <cell r="N3753">
            <v>14438.86</v>
          </cell>
        </row>
        <row r="3754">
          <cell r="C3754" t="str">
            <v>46214189BA20001</v>
          </cell>
          <cell r="D3754" t="str">
            <v>风尘瓦斯闭锁装置</v>
          </cell>
          <cell r="E3754" t="str">
            <v>GDZB-1</v>
          </cell>
        </row>
        <row r="3754">
          <cell r="G3754" t="str">
            <v>个</v>
          </cell>
          <cell r="H3754">
            <v>1</v>
          </cell>
          <cell r="I3754" t="str">
            <v>其他控制设备</v>
          </cell>
          <cell r="J3754">
            <v>21</v>
          </cell>
          <cell r="K3754" t="str">
            <v>2002-01-02</v>
          </cell>
          <cell r="L3754">
            <v>23000</v>
          </cell>
          <cell r="M3754">
            <v>7194.38</v>
          </cell>
          <cell r="N3754">
            <v>15805.62</v>
          </cell>
        </row>
        <row r="3755">
          <cell r="C3755" t="str">
            <v>46214189BA20002</v>
          </cell>
          <cell r="D3755" t="str">
            <v>风尘瓦斯闭锁装置</v>
          </cell>
          <cell r="E3755" t="str">
            <v>GDZB-1</v>
          </cell>
        </row>
        <row r="3755">
          <cell r="G3755" t="str">
            <v>个</v>
          </cell>
          <cell r="H3755">
            <v>1</v>
          </cell>
          <cell r="I3755" t="str">
            <v>其他控制设备</v>
          </cell>
          <cell r="J3755">
            <v>21</v>
          </cell>
          <cell r="K3755" t="str">
            <v>2002-01-02</v>
          </cell>
          <cell r="L3755">
            <v>23000</v>
          </cell>
          <cell r="M3755">
            <v>7194.38</v>
          </cell>
          <cell r="N3755">
            <v>15805.62</v>
          </cell>
        </row>
        <row r="3756">
          <cell r="C3756" t="str">
            <v>46214189BA20003</v>
          </cell>
          <cell r="D3756" t="str">
            <v>风尘瓦斯闭锁装置</v>
          </cell>
          <cell r="E3756" t="str">
            <v>FDZB-1</v>
          </cell>
        </row>
        <row r="3756">
          <cell r="G3756" t="str">
            <v>个</v>
          </cell>
          <cell r="H3756">
            <v>1</v>
          </cell>
          <cell r="I3756" t="str">
            <v>其他控制设备</v>
          </cell>
          <cell r="J3756">
            <v>21</v>
          </cell>
          <cell r="K3756" t="str">
            <v>2002-01-02</v>
          </cell>
          <cell r="L3756">
            <v>15700</v>
          </cell>
          <cell r="M3756">
            <v>4910.84</v>
          </cell>
          <cell r="N3756">
            <v>10789.16</v>
          </cell>
        </row>
        <row r="3757">
          <cell r="C3757" t="str">
            <v>46214189BA20004</v>
          </cell>
          <cell r="D3757" t="str">
            <v>风尘瓦斯闭锁装置</v>
          </cell>
          <cell r="E3757" t="str">
            <v>FDZB-1</v>
          </cell>
        </row>
        <row r="3757">
          <cell r="G3757" t="str">
            <v>个</v>
          </cell>
          <cell r="H3757">
            <v>1</v>
          </cell>
          <cell r="I3757" t="str">
            <v>其他控制设备</v>
          </cell>
          <cell r="J3757">
            <v>21</v>
          </cell>
          <cell r="K3757" t="str">
            <v>2002-01-02</v>
          </cell>
          <cell r="L3757">
            <v>15700</v>
          </cell>
          <cell r="M3757">
            <v>4910.84</v>
          </cell>
          <cell r="N3757">
            <v>10789.16</v>
          </cell>
        </row>
        <row r="3758">
          <cell r="C3758" t="str">
            <v>49119224B140001</v>
          </cell>
          <cell r="D3758" t="str">
            <v>消防泵控制装置</v>
          </cell>
          <cell r="E3758" t="str">
            <v>XF-1063</v>
          </cell>
        </row>
        <row r="3758">
          <cell r="G3758" t="str">
            <v>个</v>
          </cell>
          <cell r="H3758">
            <v>1</v>
          </cell>
          <cell r="I3758" t="str">
            <v>其他控制设备</v>
          </cell>
          <cell r="J3758">
            <v>21</v>
          </cell>
          <cell r="K3758" t="str">
            <v>2002-01-03</v>
          </cell>
          <cell r="L3758">
            <v>23000</v>
          </cell>
          <cell r="M3758">
            <v>8241.06</v>
          </cell>
          <cell r="N3758">
            <v>14758.94</v>
          </cell>
        </row>
        <row r="3759">
          <cell r="C3759" t="str">
            <v>46214101B680005</v>
          </cell>
          <cell r="D3759" t="str">
            <v>抽屉式配电箱</v>
          </cell>
          <cell r="E3759" t="str">
            <v>KYXC-1-12-13，1</v>
          </cell>
        </row>
        <row r="3759">
          <cell r="G3759" t="str">
            <v>个</v>
          </cell>
          <cell r="H3759">
            <v>1</v>
          </cell>
          <cell r="I3759" t="str">
            <v>其他控制设备</v>
          </cell>
          <cell r="J3759">
            <v>21</v>
          </cell>
          <cell r="K3759" t="str">
            <v>1993-07-05</v>
          </cell>
          <cell r="L3759">
            <v>28700</v>
          </cell>
          <cell r="M3759">
            <v>21378.87</v>
          </cell>
          <cell r="N3759">
            <v>7321.13</v>
          </cell>
        </row>
        <row r="3760">
          <cell r="C3760" t="str">
            <v>46213107B090004</v>
          </cell>
          <cell r="D3760" t="str">
            <v>低压配电柜</v>
          </cell>
          <cell r="E3760" t="str">
            <v>GCL-B-14-11</v>
          </cell>
        </row>
        <row r="3760">
          <cell r="G3760" t="str">
            <v>个</v>
          </cell>
          <cell r="H3760">
            <v>1</v>
          </cell>
          <cell r="I3760" t="str">
            <v>配电屏</v>
          </cell>
          <cell r="J3760">
            <v>21</v>
          </cell>
          <cell r="K3760" t="str">
            <v>1997-07-22</v>
          </cell>
          <cell r="L3760">
            <v>11100</v>
          </cell>
          <cell r="M3760">
            <v>6085.26</v>
          </cell>
          <cell r="N3760">
            <v>5014.74</v>
          </cell>
        </row>
        <row r="3761">
          <cell r="C3761" t="str">
            <v>44232053B080001</v>
          </cell>
          <cell r="D3761" t="str">
            <v>落地式砂轮机</v>
          </cell>
          <cell r="E3761" t="str">
            <v>S3SL-250</v>
          </cell>
        </row>
        <row r="3761">
          <cell r="G3761" t="str">
            <v>个</v>
          </cell>
          <cell r="H3761">
            <v>1</v>
          </cell>
          <cell r="I3761" t="str">
            <v>配电屏</v>
          </cell>
          <cell r="J3761">
            <v>21</v>
          </cell>
          <cell r="K3761" t="str">
            <v>2002-01-02</v>
          </cell>
          <cell r="L3761">
            <v>3600</v>
          </cell>
          <cell r="M3761">
            <v>1129</v>
          </cell>
          <cell r="N3761">
            <v>2471</v>
          </cell>
        </row>
        <row r="3762">
          <cell r="C3762" t="str">
            <v>46213107B340001</v>
          </cell>
          <cell r="D3762" t="str">
            <v>低压配电屏</v>
          </cell>
          <cell r="E3762" t="str">
            <v>LPX-6/325</v>
          </cell>
        </row>
        <row r="3762">
          <cell r="G3762" t="str">
            <v>个</v>
          </cell>
          <cell r="H3762">
            <v>1</v>
          </cell>
          <cell r="I3762" t="str">
            <v>配电屏</v>
          </cell>
          <cell r="J3762">
            <v>21</v>
          </cell>
          <cell r="K3762" t="str">
            <v>2002-01-02</v>
          </cell>
          <cell r="L3762">
            <v>14400</v>
          </cell>
          <cell r="M3762">
            <v>4516.54</v>
          </cell>
          <cell r="N3762">
            <v>9883.46</v>
          </cell>
        </row>
        <row r="3763">
          <cell r="C3763" t="str">
            <v>46213107B420002</v>
          </cell>
          <cell r="D3763" t="str">
            <v>低压配电柜</v>
          </cell>
          <cell r="E3763" t="str">
            <v>PGL-27</v>
          </cell>
        </row>
        <row r="3763">
          <cell r="G3763" t="str">
            <v>个</v>
          </cell>
          <cell r="H3763">
            <v>1</v>
          </cell>
          <cell r="I3763" t="str">
            <v>配电屏</v>
          </cell>
          <cell r="J3763">
            <v>21</v>
          </cell>
          <cell r="K3763" t="str">
            <v>2002-01-02</v>
          </cell>
          <cell r="L3763">
            <v>19000</v>
          </cell>
          <cell r="M3763">
            <v>5950.74</v>
          </cell>
          <cell r="N3763">
            <v>13049.26</v>
          </cell>
        </row>
        <row r="3764">
          <cell r="C3764" t="str">
            <v>46213107B420003</v>
          </cell>
          <cell r="D3764" t="str">
            <v>低压配电柜</v>
          </cell>
          <cell r="E3764" t="str">
            <v>PGL-27</v>
          </cell>
        </row>
        <row r="3764">
          <cell r="G3764" t="str">
            <v>个</v>
          </cell>
          <cell r="H3764">
            <v>1</v>
          </cell>
          <cell r="I3764" t="str">
            <v>配电屏</v>
          </cell>
          <cell r="J3764">
            <v>21</v>
          </cell>
          <cell r="K3764" t="str">
            <v>2002-01-02</v>
          </cell>
          <cell r="L3764">
            <v>19000</v>
          </cell>
          <cell r="M3764">
            <v>5950.74</v>
          </cell>
          <cell r="N3764">
            <v>13049.26</v>
          </cell>
        </row>
        <row r="3765">
          <cell r="C3765" t="str">
            <v>46213107B200002</v>
          </cell>
          <cell r="D3765" t="str">
            <v>低压配电屏</v>
          </cell>
          <cell r="E3765" t="str">
            <v>GZL-1-17G</v>
          </cell>
        </row>
        <row r="3765">
          <cell r="G3765" t="str">
            <v>个</v>
          </cell>
          <cell r="H3765">
            <v>1</v>
          </cell>
          <cell r="I3765" t="str">
            <v>配电屏</v>
          </cell>
          <cell r="J3765">
            <v>21</v>
          </cell>
          <cell r="K3765" t="str">
            <v>2002-01-02</v>
          </cell>
          <cell r="L3765">
            <v>38000</v>
          </cell>
          <cell r="M3765">
            <v>11886.34</v>
          </cell>
          <cell r="N3765">
            <v>26113.66</v>
          </cell>
        </row>
        <row r="3766">
          <cell r="C3766" t="str">
            <v>46213107B200009</v>
          </cell>
          <cell r="D3766" t="str">
            <v>低压配电屏</v>
          </cell>
          <cell r="E3766" t="str">
            <v>GZL-1-67</v>
          </cell>
        </row>
        <row r="3766">
          <cell r="G3766" t="str">
            <v>个</v>
          </cell>
          <cell r="H3766">
            <v>1</v>
          </cell>
          <cell r="I3766" t="str">
            <v>配电屏</v>
          </cell>
          <cell r="J3766">
            <v>21</v>
          </cell>
          <cell r="K3766" t="str">
            <v>2002-01-02</v>
          </cell>
          <cell r="L3766">
            <v>38500</v>
          </cell>
          <cell r="M3766">
            <v>12042.63</v>
          </cell>
          <cell r="N3766">
            <v>26457.37</v>
          </cell>
        </row>
        <row r="3767">
          <cell r="C3767" t="str">
            <v>46213107B050012</v>
          </cell>
          <cell r="D3767" t="str">
            <v>低压配电屏</v>
          </cell>
          <cell r="E3767" t="str">
            <v>DOMNO-11</v>
          </cell>
        </row>
        <row r="3767">
          <cell r="G3767" t="str">
            <v>个</v>
          </cell>
          <cell r="H3767">
            <v>1</v>
          </cell>
          <cell r="I3767" t="str">
            <v>配电屏</v>
          </cell>
          <cell r="J3767">
            <v>21</v>
          </cell>
          <cell r="K3767" t="str">
            <v>2002-01-02</v>
          </cell>
          <cell r="L3767">
            <v>27000</v>
          </cell>
          <cell r="M3767">
            <v>8445.6</v>
          </cell>
          <cell r="N3767">
            <v>18554.4</v>
          </cell>
        </row>
        <row r="3768">
          <cell r="C3768" t="str">
            <v>46213107B050013</v>
          </cell>
          <cell r="D3768" t="str">
            <v>低压配电屏</v>
          </cell>
          <cell r="E3768" t="str">
            <v>DOMNO-11</v>
          </cell>
        </row>
        <row r="3768">
          <cell r="G3768" t="str">
            <v>个</v>
          </cell>
          <cell r="H3768">
            <v>1</v>
          </cell>
          <cell r="I3768" t="str">
            <v>配电屏</v>
          </cell>
          <cell r="J3768">
            <v>21</v>
          </cell>
          <cell r="K3768" t="str">
            <v>2002-01-02</v>
          </cell>
          <cell r="L3768">
            <v>27000</v>
          </cell>
          <cell r="M3768">
            <v>8445.6</v>
          </cell>
          <cell r="N3768">
            <v>18554.4</v>
          </cell>
        </row>
        <row r="3769">
          <cell r="C3769" t="str">
            <v>47113299BA40002</v>
          </cell>
          <cell r="D3769" t="str">
            <v>电容柜</v>
          </cell>
          <cell r="E3769" t="str">
            <v>GR</v>
          </cell>
        </row>
        <row r="3769">
          <cell r="G3769" t="str">
            <v>个</v>
          </cell>
          <cell r="H3769">
            <v>1</v>
          </cell>
          <cell r="I3769" t="str">
            <v>配电屏</v>
          </cell>
          <cell r="J3769">
            <v>21</v>
          </cell>
          <cell r="K3769" t="str">
            <v>2002-12-20</v>
          </cell>
          <cell r="L3769">
            <v>16000</v>
          </cell>
          <cell r="M3769">
            <v>4236.18</v>
          </cell>
          <cell r="N3769">
            <v>11763.82</v>
          </cell>
        </row>
        <row r="3770">
          <cell r="C3770" t="str">
            <v>47113299BA40003</v>
          </cell>
          <cell r="D3770" t="str">
            <v>电容柜</v>
          </cell>
          <cell r="E3770" t="str">
            <v>GR</v>
          </cell>
        </row>
        <row r="3770">
          <cell r="G3770" t="str">
            <v>个</v>
          </cell>
          <cell r="H3770">
            <v>1</v>
          </cell>
          <cell r="I3770" t="str">
            <v>配电屏</v>
          </cell>
          <cell r="J3770">
            <v>21</v>
          </cell>
          <cell r="K3770" t="str">
            <v>2002-12-20</v>
          </cell>
          <cell r="L3770">
            <v>16000</v>
          </cell>
          <cell r="M3770">
            <v>4236.18</v>
          </cell>
          <cell r="N3770">
            <v>11763.82</v>
          </cell>
        </row>
        <row r="3771">
          <cell r="C3771" t="str">
            <v>46211621B260001</v>
          </cell>
          <cell r="D3771" t="str">
            <v>高压柜</v>
          </cell>
          <cell r="E3771" t="str">
            <v>XGN2</v>
          </cell>
        </row>
        <row r="3771">
          <cell r="G3771" t="str">
            <v>个</v>
          </cell>
          <cell r="H3771">
            <v>1</v>
          </cell>
          <cell r="I3771" t="str">
            <v>配电屏</v>
          </cell>
          <cell r="J3771">
            <v>21</v>
          </cell>
          <cell r="K3771" t="str">
            <v>2002-12-20</v>
          </cell>
          <cell r="L3771">
            <v>98300</v>
          </cell>
          <cell r="M3771">
            <v>26026.34</v>
          </cell>
          <cell r="N3771">
            <v>72273.66</v>
          </cell>
        </row>
        <row r="3772">
          <cell r="C3772" t="str">
            <v>46211621B260002</v>
          </cell>
          <cell r="D3772" t="str">
            <v>高压柜</v>
          </cell>
          <cell r="E3772" t="str">
            <v>XGN2</v>
          </cell>
        </row>
        <row r="3772">
          <cell r="G3772" t="str">
            <v>个</v>
          </cell>
          <cell r="H3772">
            <v>1</v>
          </cell>
          <cell r="I3772" t="str">
            <v>配电屏</v>
          </cell>
          <cell r="J3772">
            <v>21</v>
          </cell>
          <cell r="K3772" t="str">
            <v>2002-12-20</v>
          </cell>
          <cell r="L3772">
            <v>98300</v>
          </cell>
          <cell r="M3772">
            <v>26026.34</v>
          </cell>
          <cell r="N3772">
            <v>72273.66</v>
          </cell>
        </row>
        <row r="3773">
          <cell r="C3773" t="str">
            <v>46211621B270001</v>
          </cell>
          <cell r="D3773" t="str">
            <v>高压柜</v>
          </cell>
          <cell r="E3773" t="str">
            <v>XGN2</v>
          </cell>
        </row>
        <row r="3773">
          <cell r="G3773" t="str">
            <v>个</v>
          </cell>
          <cell r="H3773">
            <v>1</v>
          </cell>
          <cell r="I3773" t="str">
            <v>配电屏</v>
          </cell>
          <cell r="J3773">
            <v>21</v>
          </cell>
          <cell r="K3773" t="str">
            <v>2002-12-20</v>
          </cell>
          <cell r="L3773">
            <v>98300</v>
          </cell>
          <cell r="M3773">
            <v>26026.34</v>
          </cell>
          <cell r="N3773">
            <v>72273.66</v>
          </cell>
        </row>
        <row r="3774">
          <cell r="C3774" t="str">
            <v>46211621B270002</v>
          </cell>
          <cell r="D3774" t="str">
            <v>高压柜</v>
          </cell>
          <cell r="E3774" t="str">
            <v>XGN2</v>
          </cell>
        </row>
        <row r="3774">
          <cell r="G3774" t="str">
            <v>个</v>
          </cell>
          <cell r="H3774">
            <v>1</v>
          </cell>
          <cell r="I3774" t="str">
            <v>配电屏</v>
          </cell>
          <cell r="J3774">
            <v>21</v>
          </cell>
          <cell r="K3774" t="str">
            <v>2002-12-20</v>
          </cell>
          <cell r="L3774">
            <v>98300</v>
          </cell>
          <cell r="M3774">
            <v>26026.34</v>
          </cell>
          <cell r="N3774">
            <v>72273.66</v>
          </cell>
        </row>
        <row r="3775">
          <cell r="C3775" t="str">
            <v>46211621B270003</v>
          </cell>
          <cell r="D3775" t="str">
            <v>高压柜</v>
          </cell>
          <cell r="E3775" t="str">
            <v>XGN2</v>
          </cell>
        </row>
        <row r="3775">
          <cell r="G3775" t="str">
            <v>个</v>
          </cell>
          <cell r="H3775">
            <v>1</v>
          </cell>
          <cell r="I3775" t="str">
            <v>配电屏</v>
          </cell>
          <cell r="J3775">
            <v>21</v>
          </cell>
          <cell r="K3775" t="str">
            <v>2002-12-20</v>
          </cell>
          <cell r="L3775">
            <v>98300</v>
          </cell>
          <cell r="M3775">
            <v>26026.34</v>
          </cell>
          <cell r="N3775">
            <v>72273.66</v>
          </cell>
        </row>
        <row r="3776">
          <cell r="C3776" t="str">
            <v>46214149BA30001</v>
          </cell>
          <cell r="D3776" t="str">
            <v>真空高爆开关</v>
          </cell>
        </row>
        <row r="3776">
          <cell r="G3776" t="str">
            <v>个</v>
          </cell>
          <cell r="H3776">
            <v>1</v>
          </cell>
          <cell r="I3776" t="str">
            <v>配电屏</v>
          </cell>
          <cell r="J3776">
            <v>21</v>
          </cell>
          <cell r="K3776" t="str">
            <v>2002-12-20</v>
          </cell>
          <cell r="L3776">
            <v>44500</v>
          </cell>
          <cell r="M3776">
            <v>11781.42</v>
          </cell>
          <cell r="N3776">
            <v>32718.58</v>
          </cell>
        </row>
        <row r="3777">
          <cell r="C3777" t="str">
            <v>46213107B400007</v>
          </cell>
          <cell r="D3777" t="str">
            <v>低压屏</v>
          </cell>
          <cell r="E3777" t="str">
            <v>GPD1-11</v>
          </cell>
        </row>
        <row r="3777">
          <cell r="G3777" t="str">
            <v>个</v>
          </cell>
          <cell r="H3777">
            <v>1</v>
          </cell>
          <cell r="I3777" t="str">
            <v>配电屏</v>
          </cell>
          <cell r="J3777">
            <v>21</v>
          </cell>
          <cell r="K3777" t="str">
            <v>2003-12-31</v>
          </cell>
          <cell r="L3777">
            <v>17000</v>
          </cell>
          <cell r="M3777">
            <v>3667.04</v>
          </cell>
          <cell r="N3777">
            <v>13332.96</v>
          </cell>
        </row>
        <row r="3778">
          <cell r="C3778" t="str">
            <v>46213102B170004</v>
          </cell>
          <cell r="D3778" t="str">
            <v>动力配电箱</v>
          </cell>
          <cell r="E3778" t="str">
            <v>XLB-21K-08</v>
          </cell>
        </row>
        <row r="3778">
          <cell r="G3778" t="str">
            <v>个</v>
          </cell>
          <cell r="H3778">
            <v>1</v>
          </cell>
          <cell r="I3778" t="str">
            <v>配电箱</v>
          </cell>
          <cell r="J3778">
            <v>21</v>
          </cell>
          <cell r="K3778" t="str">
            <v>1990-05-17</v>
          </cell>
          <cell r="L3778">
            <v>4300</v>
          </cell>
          <cell r="M3778">
            <v>3828.53</v>
          </cell>
          <cell r="N3778">
            <v>471.47</v>
          </cell>
        </row>
        <row r="3779">
          <cell r="C3779" t="str">
            <v>46213102B120001</v>
          </cell>
          <cell r="D3779" t="str">
            <v>动力配电箱</v>
          </cell>
          <cell r="E3779" t="str">
            <v>XL(F)B-21-05</v>
          </cell>
        </row>
        <row r="3779">
          <cell r="G3779" t="str">
            <v>个</v>
          </cell>
          <cell r="H3779">
            <v>1</v>
          </cell>
          <cell r="I3779" t="str">
            <v>配电箱</v>
          </cell>
          <cell r="J3779">
            <v>21</v>
          </cell>
          <cell r="K3779" t="str">
            <v>1990-05-19</v>
          </cell>
          <cell r="L3779">
            <v>4300</v>
          </cell>
          <cell r="M3779">
            <v>3828.53</v>
          </cell>
          <cell r="N3779">
            <v>471.47</v>
          </cell>
        </row>
        <row r="3780">
          <cell r="C3780" t="str">
            <v>46213102B170003</v>
          </cell>
          <cell r="D3780" t="str">
            <v>动力配电箱</v>
          </cell>
          <cell r="E3780" t="str">
            <v>XLB-21K-04</v>
          </cell>
        </row>
        <row r="3780">
          <cell r="G3780" t="str">
            <v>个</v>
          </cell>
          <cell r="H3780">
            <v>1</v>
          </cell>
          <cell r="I3780" t="str">
            <v>配电箱</v>
          </cell>
          <cell r="J3780">
            <v>21</v>
          </cell>
          <cell r="K3780" t="str">
            <v>1990-05-21</v>
          </cell>
          <cell r="L3780">
            <v>4300</v>
          </cell>
          <cell r="M3780">
            <v>3828.53</v>
          </cell>
          <cell r="N3780">
            <v>471.47</v>
          </cell>
        </row>
        <row r="3781">
          <cell r="C3781" t="str">
            <v>46213102B170001</v>
          </cell>
          <cell r="D3781" t="str">
            <v>动力配电箱</v>
          </cell>
          <cell r="E3781" t="str">
            <v>XLB-21K-01</v>
          </cell>
        </row>
        <row r="3781">
          <cell r="G3781" t="str">
            <v>个</v>
          </cell>
          <cell r="H3781">
            <v>1</v>
          </cell>
          <cell r="I3781" t="str">
            <v>配电箱</v>
          </cell>
          <cell r="J3781">
            <v>21</v>
          </cell>
          <cell r="K3781" t="str">
            <v>1990-05-29</v>
          </cell>
          <cell r="L3781">
            <v>4300</v>
          </cell>
          <cell r="M3781">
            <v>3828.53</v>
          </cell>
          <cell r="N3781">
            <v>471.47</v>
          </cell>
        </row>
        <row r="3782">
          <cell r="C3782" t="str">
            <v>46213102B240001</v>
          </cell>
          <cell r="D3782" t="str">
            <v>动力配电箱</v>
          </cell>
          <cell r="E3782" t="str">
            <v>XRL-03-05</v>
          </cell>
        </row>
        <row r="3782">
          <cell r="G3782" t="str">
            <v>个</v>
          </cell>
          <cell r="H3782">
            <v>1</v>
          </cell>
          <cell r="I3782" t="str">
            <v>配电箱</v>
          </cell>
          <cell r="J3782">
            <v>21</v>
          </cell>
          <cell r="K3782" t="str">
            <v>2002-01-03</v>
          </cell>
          <cell r="L3782">
            <v>3000</v>
          </cell>
          <cell r="M3782">
            <v>915.6</v>
          </cell>
          <cell r="N3782">
            <v>2084.4</v>
          </cell>
        </row>
        <row r="3783">
          <cell r="C3783" t="str">
            <v>46211621B400002</v>
          </cell>
          <cell r="D3783" t="str">
            <v>高压开关柜</v>
          </cell>
          <cell r="E3783" t="str">
            <v>KYGG-2E-01</v>
          </cell>
        </row>
        <row r="3783">
          <cell r="G3783" t="str">
            <v>个</v>
          </cell>
          <cell r="H3783">
            <v>1</v>
          </cell>
          <cell r="I3783" t="str">
            <v>电容器柜</v>
          </cell>
          <cell r="J3783">
            <v>21</v>
          </cell>
          <cell r="K3783" t="str">
            <v>1993-09-12</v>
          </cell>
          <cell r="L3783">
            <v>31000</v>
          </cell>
          <cell r="M3783">
            <v>22878.06</v>
          </cell>
          <cell r="N3783">
            <v>8121.94</v>
          </cell>
        </row>
        <row r="3784">
          <cell r="C3784" t="str">
            <v>46211621B400003</v>
          </cell>
          <cell r="D3784" t="str">
            <v>高压开关柜</v>
          </cell>
          <cell r="E3784" t="str">
            <v>KYGG-2E-03</v>
          </cell>
        </row>
        <row r="3784">
          <cell r="G3784" t="str">
            <v>个</v>
          </cell>
          <cell r="H3784">
            <v>1</v>
          </cell>
          <cell r="I3784" t="str">
            <v>电容器柜</v>
          </cell>
          <cell r="J3784">
            <v>21</v>
          </cell>
          <cell r="K3784" t="str">
            <v>1993-09-15</v>
          </cell>
          <cell r="L3784">
            <v>31000</v>
          </cell>
          <cell r="M3784">
            <v>22878.06</v>
          </cell>
          <cell r="N3784">
            <v>8121.94</v>
          </cell>
        </row>
        <row r="3785">
          <cell r="C3785" t="str">
            <v>46211621B400001</v>
          </cell>
          <cell r="D3785" t="str">
            <v>高压开关柜</v>
          </cell>
          <cell r="E3785" t="str">
            <v>KYGG-2E-05</v>
          </cell>
        </row>
        <row r="3785">
          <cell r="G3785" t="str">
            <v>个</v>
          </cell>
          <cell r="H3785">
            <v>1</v>
          </cell>
          <cell r="I3785" t="str">
            <v>电容器柜</v>
          </cell>
          <cell r="J3785">
            <v>21</v>
          </cell>
          <cell r="K3785" t="str">
            <v>1993-09-18</v>
          </cell>
          <cell r="L3785">
            <v>31000</v>
          </cell>
          <cell r="M3785">
            <v>22878.06</v>
          </cell>
          <cell r="N3785">
            <v>8121.94</v>
          </cell>
        </row>
        <row r="3786">
          <cell r="C3786" t="str">
            <v>46211621B400009</v>
          </cell>
          <cell r="D3786" t="str">
            <v>高压开关柜</v>
          </cell>
          <cell r="E3786" t="str">
            <v>KYGG-2E-06</v>
          </cell>
        </row>
        <row r="3786">
          <cell r="G3786" t="str">
            <v>个</v>
          </cell>
          <cell r="H3786">
            <v>1</v>
          </cell>
          <cell r="I3786" t="str">
            <v>电容器柜</v>
          </cell>
          <cell r="J3786">
            <v>21</v>
          </cell>
          <cell r="K3786" t="str">
            <v>1993-09-21</v>
          </cell>
          <cell r="L3786">
            <v>31000</v>
          </cell>
          <cell r="M3786">
            <v>22878.06</v>
          </cell>
          <cell r="N3786">
            <v>8121.94</v>
          </cell>
        </row>
        <row r="3787">
          <cell r="C3787" t="str">
            <v>46211621B400010</v>
          </cell>
          <cell r="D3787" t="str">
            <v>高压开关柜</v>
          </cell>
          <cell r="E3787" t="str">
            <v>KYGG-2E-08</v>
          </cell>
        </row>
        <row r="3787">
          <cell r="G3787" t="str">
            <v>个</v>
          </cell>
          <cell r="H3787">
            <v>1</v>
          </cell>
          <cell r="I3787" t="str">
            <v>电容器柜</v>
          </cell>
          <cell r="J3787">
            <v>21</v>
          </cell>
          <cell r="K3787" t="str">
            <v>1993-09-24</v>
          </cell>
          <cell r="L3787">
            <v>31000</v>
          </cell>
          <cell r="M3787">
            <v>22878.06</v>
          </cell>
          <cell r="N3787">
            <v>8121.94</v>
          </cell>
        </row>
        <row r="3788">
          <cell r="C3788" t="str">
            <v>46211621B400004</v>
          </cell>
          <cell r="D3788" t="str">
            <v>高压开关柜</v>
          </cell>
          <cell r="E3788" t="str">
            <v>KYGG-2E-01</v>
          </cell>
        </row>
        <row r="3788">
          <cell r="G3788" t="str">
            <v>个</v>
          </cell>
          <cell r="H3788">
            <v>1</v>
          </cell>
          <cell r="I3788" t="str">
            <v>电容器柜</v>
          </cell>
          <cell r="J3788">
            <v>21</v>
          </cell>
          <cell r="K3788" t="str">
            <v>1993-09-27</v>
          </cell>
          <cell r="L3788">
            <v>31000</v>
          </cell>
          <cell r="M3788">
            <v>22878.06</v>
          </cell>
          <cell r="N3788">
            <v>8121.94</v>
          </cell>
        </row>
        <row r="3789">
          <cell r="C3789" t="str">
            <v>46211621B400008</v>
          </cell>
          <cell r="D3789" t="str">
            <v>高压开关柜</v>
          </cell>
          <cell r="E3789" t="str">
            <v>KYGG-2E-03</v>
          </cell>
        </row>
        <row r="3789">
          <cell r="G3789" t="str">
            <v>个</v>
          </cell>
          <cell r="H3789">
            <v>1</v>
          </cell>
          <cell r="I3789" t="str">
            <v>电容器柜</v>
          </cell>
          <cell r="J3789">
            <v>21</v>
          </cell>
          <cell r="K3789" t="str">
            <v>1993-09-30</v>
          </cell>
          <cell r="L3789">
            <v>31000</v>
          </cell>
          <cell r="M3789">
            <v>22838.22</v>
          </cell>
          <cell r="N3789">
            <v>8161.78</v>
          </cell>
        </row>
        <row r="3790">
          <cell r="C3790" t="str">
            <v>46211621B400005</v>
          </cell>
          <cell r="D3790" t="str">
            <v>高压开关柜</v>
          </cell>
          <cell r="E3790" t="str">
            <v>KYGG-2E-03</v>
          </cell>
        </row>
        <row r="3790">
          <cell r="G3790" t="str">
            <v>个</v>
          </cell>
          <cell r="H3790">
            <v>1</v>
          </cell>
          <cell r="I3790" t="str">
            <v>电容器柜</v>
          </cell>
          <cell r="J3790">
            <v>21</v>
          </cell>
          <cell r="K3790" t="str">
            <v>1993-10-03</v>
          </cell>
          <cell r="L3790">
            <v>31000</v>
          </cell>
          <cell r="M3790">
            <v>22838.22</v>
          </cell>
          <cell r="N3790">
            <v>8161.78</v>
          </cell>
        </row>
        <row r="3791">
          <cell r="C3791" t="str">
            <v>46211621B400006</v>
          </cell>
          <cell r="D3791" t="str">
            <v>高压开关柜</v>
          </cell>
          <cell r="E3791" t="str">
            <v>KYGG-2E-03</v>
          </cell>
        </row>
        <row r="3791">
          <cell r="G3791" t="str">
            <v>个</v>
          </cell>
          <cell r="H3791">
            <v>1</v>
          </cell>
          <cell r="I3791" t="str">
            <v>电容器柜</v>
          </cell>
          <cell r="J3791">
            <v>21</v>
          </cell>
          <cell r="K3791" t="str">
            <v>1993-10-06</v>
          </cell>
          <cell r="L3791">
            <v>31000</v>
          </cell>
          <cell r="M3791">
            <v>22838.22</v>
          </cell>
          <cell r="N3791">
            <v>8161.78</v>
          </cell>
        </row>
        <row r="3792">
          <cell r="C3792" t="str">
            <v>46211621B400007</v>
          </cell>
          <cell r="D3792" t="str">
            <v>高压开关柜</v>
          </cell>
          <cell r="E3792" t="str">
            <v>KYGG-2E-03</v>
          </cell>
        </row>
        <row r="3792">
          <cell r="G3792" t="str">
            <v>个</v>
          </cell>
          <cell r="H3792">
            <v>1</v>
          </cell>
          <cell r="I3792" t="str">
            <v>电容器柜</v>
          </cell>
          <cell r="J3792">
            <v>21</v>
          </cell>
          <cell r="K3792" t="str">
            <v>1993-10-09</v>
          </cell>
          <cell r="L3792">
            <v>31000</v>
          </cell>
          <cell r="M3792">
            <v>22838.22</v>
          </cell>
          <cell r="N3792">
            <v>8161.78</v>
          </cell>
        </row>
        <row r="3793">
          <cell r="C3793" t="str">
            <v>44441253B250002</v>
          </cell>
          <cell r="D3793" t="str">
            <v>盘式除铁器</v>
          </cell>
          <cell r="E3793" t="str">
            <v>RCYD-20G3</v>
          </cell>
        </row>
        <row r="3793">
          <cell r="G3793" t="str">
            <v>个</v>
          </cell>
          <cell r="H3793">
            <v>1</v>
          </cell>
          <cell r="I3793" t="str">
            <v>其他成套电器</v>
          </cell>
          <cell r="J3793">
            <v>12</v>
          </cell>
          <cell r="K3793" t="str">
            <v>2002-12-31</v>
          </cell>
          <cell r="L3793">
            <v>232300</v>
          </cell>
          <cell r="M3793">
            <v>105889.99</v>
          </cell>
          <cell r="N3793">
            <v>126410.01</v>
          </cell>
        </row>
        <row r="3794">
          <cell r="C3794" t="str">
            <v>44441253B210002</v>
          </cell>
          <cell r="D3794" t="str">
            <v>带式除铁器</v>
          </cell>
          <cell r="E3794" t="str">
            <v>RCYD-20G2</v>
          </cell>
        </row>
        <row r="3794">
          <cell r="G3794" t="str">
            <v>个</v>
          </cell>
          <cell r="H3794">
            <v>1</v>
          </cell>
          <cell r="I3794" t="str">
            <v>其他成套电器</v>
          </cell>
          <cell r="J3794">
            <v>12</v>
          </cell>
          <cell r="K3794" t="str">
            <v>2002-12-31</v>
          </cell>
          <cell r="L3794">
            <v>102000</v>
          </cell>
          <cell r="M3794">
            <v>46502.58</v>
          </cell>
          <cell r="N3794">
            <v>55497.42</v>
          </cell>
        </row>
        <row r="3795">
          <cell r="C3795" t="str">
            <v>46211606B530002</v>
          </cell>
          <cell r="D3795" t="str">
            <v>真空磁力起动器</v>
          </cell>
          <cell r="E3795" t="str">
            <v>BQD7-80A</v>
          </cell>
        </row>
        <row r="3795">
          <cell r="G3795" t="str">
            <v>个</v>
          </cell>
          <cell r="H3795">
            <v>1</v>
          </cell>
          <cell r="I3795" t="str">
            <v>其他成套电器</v>
          </cell>
          <cell r="J3795">
            <v>21</v>
          </cell>
          <cell r="K3795" t="str">
            <v>2000-01-20</v>
          </cell>
          <cell r="L3795">
            <v>4500</v>
          </cell>
          <cell r="M3795">
            <v>1878.84</v>
          </cell>
          <cell r="N3795">
            <v>2621.16</v>
          </cell>
        </row>
        <row r="3796">
          <cell r="C3796" t="str">
            <v>44817529B070029</v>
          </cell>
          <cell r="D3796" t="str">
            <v>空气加热器</v>
          </cell>
          <cell r="E3796" t="str">
            <v>SRZ10X7D</v>
          </cell>
        </row>
        <row r="3796">
          <cell r="G3796" t="str">
            <v>个</v>
          </cell>
          <cell r="H3796">
            <v>1</v>
          </cell>
          <cell r="I3796" t="str">
            <v>其他空气调节取暖电器</v>
          </cell>
          <cell r="J3796">
            <v>7</v>
          </cell>
          <cell r="K3796" t="str">
            <v>2002-01-02</v>
          </cell>
          <cell r="L3796">
            <v>3200</v>
          </cell>
          <cell r="M3796">
            <v>2793.73</v>
          </cell>
          <cell r="N3796">
            <v>406.27</v>
          </cell>
        </row>
        <row r="3797">
          <cell r="C3797" t="str">
            <v>44817529B070013</v>
          </cell>
          <cell r="D3797" t="str">
            <v>空气加热器</v>
          </cell>
          <cell r="E3797" t="str">
            <v>SRZ10X7D</v>
          </cell>
        </row>
        <row r="3797">
          <cell r="G3797" t="str">
            <v>个</v>
          </cell>
          <cell r="H3797">
            <v>1</v>
          </cell>
          <cell r="I3797" t="str">
            <v>其他空气调节取暖电器</v>
          </cell>
          <cell r="J3797">
            <v>7</v>
          </cell>
          <cell r="K3797" t="str">
            <v>2002-01-03</v>
          </cell>
          <cell r="L3797">
            <v>3200</v>
          </cell>
          <cell r="M3797">
            <v>2793.73</v>
          </cell>
          <cell r="N3797">
            <v>406.27</v>
          </cell>
        </row>
        <row r="3798">
          <cell r="C3798" t="str">
            <v>44817529B070014</v>
          </cell>
          <cell r="D3798" t="str">
            <v>空气加热器</v>
          </cell>
          <cell r="E3798" t="str">
            <v>SRZ10X7D</v>
          </cell>
        </row>
        <row r="3798">
          <cell r="G3798" t="str">
            <v>个</v>
          </cell>
          <cell r="H3798">
            <v>1</v>
          </cell>
          <cell r="I3798" t="str">
            <v>其他空气调节取暖电器</v>
          </cell>
          <cell r="J3798">
            <v>7</v>
          </cell>
          <cell r="K3798" t="str">
            <v>2002-01-03</v>
          </cell>
          <cell r="L3798">
            <v>3200</v>
          </cell>
          <cell r="M3798">
            <v>2793.73</v>
          </cell>
          <cell r="N3798">
            <v>406.27</v>
          </cell>
        </row>
        <row r="3799">
          <cell r="C3799" t="str">
            <v>44817529B070015</v>
          </cell>
          <cell r="D3799" t="str">
            <v>空气加热器</v>
          </cell>
          <cell r="E3799" t="str">
            <v>SRZ10X7D</v>
          </cell>
        </row>
        <row r="3799">
          <cell r="G3799" t="str">
            <v>个</v>
          </cell>
          <cell r="H3799">
            <v>1</v>
          </cell>
          <cell r="I3799" t="str">
            <v>其他空气调节取暖电器</v>
          </cell>
          <cell r="J3799">
            <v>7</v>
          </cell>
          <cell r="K3799" t="str">
            <v>2002-01-03</v>
          </cell>
          <cell r="L3799">
            <v>3200</v>
          </cell>
          <cell r="M3799">
            <v>2793.73</v>
          </cell>
          <cell r="N3799">
            <v>406.27</v>
          </cell>
        </row>
        <row r="3800">
          <cell r="C3800" t="str">
            <v>44817529B070016</v>
          </cell>
          <cell r="D3800" t="str">
            <v>空气加热器</v>
          </cell>
          <cell r="E3800" t="str">
            <v>SRZ10X7D</v>
          </cell>
        </row>
        <row r="3800">
          <cell r="G3800" t="str">
            <v>个</v>
          </cell>
          <cell r="H3800">
            <v>1</v>
          </cell>
          <cell r="I3800" t="str">
            <v>其他空气调节取暖电器</v>
          </cell>
          <cell r="J3800">
            <v>7</v>
          </cell>
          <cell r="K3800" t="str">
            <v>2002-01-03</v>
          </cell>
          <cell r="L3800">
            <v>3200</v>
          </cell>
          <cell r="M3800">
            <v>2793.73</v>
          </cell>
          <cell r="N3800">
            <v>406.27</v>
          </cell>
        </row>
        <row r="3801">
          <cell r="C3801" t="str">
            <v>44817529B070001</v>
          </cell>
          <cell r="D3801" t="str">
            <v>空气加热器</v>
          </cell>
          <cell r="E3801" t="str">
            <v>SRZ10*7D</v>
          </cell>
        </row>
        <row r="3801">
          <cell r="G3801" t="str">
            <v>个</v>
          </cell>
          <cell r="H3801">
            <v>1</v>
          </cell>
          <cell r="I3801" t="str">
            <v>其他空气调节取暖电器</v>
          </cell>
          <cell r="J3801">
            <v>7</v>
          </cell>
          <cell r="K3801" t="str">
            <v>2002-01-03</v>
          </cell>
          <cell r="L3801">
            <v>3200</v>
          </cell>
          <cell r="M3801">
            <v>2793.73</v>
          </cell>
          <cell r="N3801">
            <v>406.27</v>
          </cell>
        </row>
        <row r="3802">
          <cell r="C3802" t="str">
            <v>44817529B070002</v>
          </cell>
          <cell r="D3802" t="str">
            <v>空气加热器</v>
          </cell>
          <cell r="E3802" t="str">
            <v>SRZ10*7D</v>
          </cell>
        </row>
        <row r="3802">
          <cell r="G3802" t="str">
            <v>个</v>
          </cell>
          <cell r="H3802">
            <v>1</v>
          </cell>
          <cell r="I3802" t="str">
            <v>其他空气调节取暖电器</v>
          </cell>
          <cell r="J3802">
            <v>7</v>
          </cell>
          <cell r="K3802" t="str">
            <v>2002-01-03</v>
          </cell>
          <cell r="L3802">
            <v>3200</v>
          </cell>
          <cell r="M3802">
            <v>2793.73</v>
          </cell>
          <cell r="N3802">
            <v>406.27</v>
          </cell>
        </row>
        <row r="3803">
          <cell r="C3803" t="str">
            <v>44817529B070003</v>
          </cell>
          <cell r="D3803" t="str">
            <v>空气加热器</v>
          </cell>
          <cell r="E3803" t="str">
            <v>SRZ10*7D</v>
          </cell>
        </row>
        <row r="3803">
          <cell r="G3803" t="str">
            <v>个</v>
          </cell>
          <cell r="H3803">
            <v>1</v>
          </cell>
          <cell r="I3803" t="str">
            <v>其他空气调节取暖电器</v>
          </cell>
          <cell r="J3803">
            <v>7</v>
          </cell>
          <cell r="K3803" t="str">
            <v>2002-01-03</v>
          </cell>
          <cell r="L3803">
            <v>3200</v>
          </cell>
          <cell r="M3803">
            <v>2793.73</v>
          </cell>
          <cell r="N3803">
            <v>406.27</v>
          </cell>
        </row>
        <row r="3804">
          <cell r="C3804" t="str">
            <v>44817529B070004</v>
          </cell>
          <cell r="D3804" t="str">
            <v>空气加热器</v>
          </cell>
          <cell r="E3804" t="str">
            <v>SRZ10*7D</v>
          </cell>
        </row>
        <row r="3804">
          <cell r="G3804" t="str">
            <v>个</v>
          </cell>
          <cell r="H3804">
            <v>1</v>
          </cell>
          <cell r="I3804" t="str">
            <v>其他空气调节取暖电器</v>
          </cell>
          <cell r="J3804">
            <v>7</v>
          </cell>
          <cell r="K3804" t="str">
            <v>2002-01-03</v>
          </cell>
          <cell r="L3804">
            <v>3200</v>
          </cell>
          <cell r="M3804">
            <v>2793.73</v>
          </cell>
          <cell r="N3804">
            <v>406.27</v>
          </cell>
        </row>
        <row r="3805">
          <cell r="C3805" t="str">
            <v>44817529B070005</v>
          </cell>
          <cell r="D3805" t="str">
            <v>空气加热器</v>
          </cell>
          <cell r="E3805" t="str">
            <v>SRZ10*7D</v>
          </cell>
        </row>
        <row r="3805">
          <cell r="G3805" t="str">
            <v>个</v>
          </cell>
          <cell r="H3805">
            <v>1</v>
          </cell>
          <cell r="I3805" t="str">
            <v>其他空气调节取暖电器</v>
          </cell>
          <cell r="J3805">
            <v>7</v>
          </cell>
          <cell r="K3805" t="str">
            <v>2002-01-03</v>
          </cell>
          <cell r="L3805">
            <v>3200</v>
          </cell>
          <cell r="M3805">
            <v>2793.73</v>
          </cell>
          <cell r="N3805">
            <v>406.27</v>
          </cell>
        </row>
        <row r="3806">
          <cell r="C3806" t="str">
            <v>44817529B070006</v>
          </cell>
          <cell r="D3806" t="str">
            <v>空气加热器</v>
          </cell>
          <cell r="E3806" t="str">
            <v>SRZ10*7D</v>
          </cell>
        </row>
        <row r="3806">
          <cell r="G3806" t="str">
            <v>个</v>
          </cell>
          <cell r="H3806">
            <v>1</v>
          </cell>
          <cell r="I3806" t="str">
            <v>其他空气调节取暖电器</v>
          </cell>
          <cell r="J3806">
            <v>7</v>
          </cell>
          <cell r="K3806" t="str">
            <v>2002-01-03</v>
          </cell>
          <cell r="L3806">
            <v>3200</v>
          </cell>
          <cell r="M3806">
            <v>2793.73</v>
          </cell>
          <cell r="N3806">
            <v>406.27</v>
          </cell>
        </row>
        <row r="3807">
          <cell r="C3807" t="str">
            <v>44817529B070007</v>
          </cell>
          <cell r="D3807" t="str">
            <v>空气加热器</v>
          </cell>
          <cell r="E3807" t="str">
            <v>SRZ10*7D</v>
          </cell>
        </row>
        <row r="3807">
          <cell r="G3807" t="str">
            <v>个</v>
          </cell>
          <cell r="H3807">
            <v>1</v>
          </cell>
          <cell r="I3807" t="str">
            <v>其他空气调节取暖电器</v>
          </cell>
          <cell r="J3807">
            <v>7</v>
          </cell>
          <cell r="K3807" t="str">
            <v>2002-01-03</v>
          </cell>
          <cell r="L3807">
            <v>3200</v>
          </cell>
          <cell r="M3807">
            <v>2793.73</v>
          </cell>
          <cell r="N3807">
            <v>406.27</v>
          </cell>
        </row>
        <row r="3808">
          <cell r="C3808" t="str">
            <v>44817529B070008</v>
          </cell>
          <cell r="D3808" t="str">
            <v>空气加热器</v>
          </cell>
          <cell r="E3808" t="str">
            <v>SRZ10*7D</v>
          </cell>
        </row>
        <row r="3808">
          <cell r="G3808" t="str">
            <v>个</v>
          </cell>
          <cell r="H3808">
            <v>1</v>
          </cell>
          <cell r="I3808" t="str">
            <v>其他空气调节取暖电器</v>
          </cell>
          <cell r="J3808">
            <v>7</v>
          </cell>
          <cell r="K3808" t="str">
            <v>2002-01-03</v>
          </cell>
          <cell r="L3808">
            <v>3200</v>
          </cell>
          <cell r="M3808">
            <v>2793.73</v>
          </cell>
          <cell r="N3808">
            <v>406.27</v>
          </cell>
        </row>
        <row r="3809">
          <cell r="C3809" t="str">
            <v>44817529B070009</v>
          </cell>
          <cell r="D3809" t="str">
            <v>空气加热器</v>
          </cell>
          <cell r="E3809" t="str">
            <v>SRZ10*7D</v>
          </cell>
        </row>
        <row r="3809">
          <cell r="G3809" t="str">
            <v>个</v>
          </cell>
          <cell r="H3809">
            <v>1</v>
          </cell>
          <cell r="I3809" t="str">
            <v>其他空气调节取暖电器</v>
          </cell>
          <cell r="J3809">
            <v>7</v>
          </cell>
          <cell r="K3809" t="str">
            <v>2002-01-03</v>
          </cell>
          <cell r="L3809">
            <v>3200</v>
          </cell>
          <cell r="M3809">
            <v>2793.73</v>
          </cell>
          <cell r="N3809">
            <v>406.27</v>
          </cell>
        </row>
        <row r="3810">
          <cell r="C3810" t="str">
            <v>44817529B070010</v>
          </cell>
          <cell r="D3810" t="str">
            <v>空气加热器</v>
          </cell>
          <cell r="E3810" t="str">
            <v>SRZ10*7D</v>
          </cell>
        </row>
        <row r="3810">
          <cell r="G3810" t="str">
            <v>个</v>
          </cell>
          <cell r="H3810">
            <v>1</v>
          </cell>
          <cell r="I3810" t="str">
            <v>其他空气调节取暖电器</v>
          </cell>
          <cell r="J3810">
            <v>7</v>
          </cell>
          <cell r="K3810" t="str">
            <v>2002-01-03</v>
          </cell>
          <cell r="L3810">
            <v>3200</v>
          </cell>
          <cell r="M3810">
            <v>2793.73</v>
          </cell>
          <cell r="N3810">
            <v>406.27</v>
          </cell>
        </row>
        <row r="3811">
          <cell r="C3811" t="str">
            <v>44817529B070011</v>
          </cell>
          <cell r="D3811" t="str">
            <v>空气加热器</v>
          </cell>
          <cell r="E3811" t="str">
            <v>SRZ10*7D</v>
          </cell>
        </row>
        <row r="3811">
          <cell r="G3811" t="str">
            <v>个</v>
          </cell>
          <cell r="H3811">
            <v>1</v>
          </cell>
          <cell r="I3811" t="str">
            <v>其他空气调节取暖电器</v>
          </cell>
          <cell r="J3811">
            <v>7</v>
          </cell>
          <cell r="K3811" t="str">
            <v>2002-01-03</v>
          </cell>
          <cell r="L3811">
            <v>3200</v>
          </cell>
          <cell r="M3811">
            <v>2793.73</v>
          </cell>
          <cell r="N3811">
            <v>406.27</v>
          </cell>
        </row>
        <row r="3812">
          <cell r="C3812" t="str">
            <v>44817529B070012</v>
          </cell>
          <cell r="D3812" t="str">
            <v>空气加热器</v>
          </cell>
          <cell r="E3812" t="str">
            <v>SRZ10*7D</v>
          </cell>
        </row>
        <row r="3812">
          <cell r="G3812" t="str">
            <v>个</v>
          </cell>
          <cell r="H3812">
            <v>1</v>
          </cell>
          <cell r="I3812" t="str">
            <v>其他空气调节取暖电器</v>
          </cell>
          <cell r="J3812">
            <v>7</v>
          </cell>
          <cell r="K3812" t="str">
            <v>2002-01-03</v>
          </cell>
          <cell r="L3812">
            <v>3200</v>
          </cell>
          <cell r="M3812">
            <v>2793.73</v>
          </cell>
          <cell r="N3812">
            <v>406.27</v>
          </cell>
        </row>
        <row r="3813">
          <cell r="C3813" t="str">
            <v>44817529B070017</v>
          </cell>
          <cell r="D3813" t="str">
            <v>空气加热片</v>
          </cell>
          <cell r="E3813" t="str">
            <v>SRZ10X7D</v>
          </cell>
        </row>
        <row r="3813">
          <cell r="G3813" t="str">
            <v>个</v>
          </cell>
          <cell r="H3813">
            <v>1</v>
          </cell>
          <cell r="I3813" t="str">
            <v>其他空气调节取暖电器</v>
          </cell>
          <cell r="J3813">
            <v>7</v>
          </cell>
          <cell r="K3813" t="str">
            <v>2002-01-03</v>
          </cell>
          <cell r="L3813">
            <v>3200</v>
          </cell>
          <cell r="M3813">
            <v>2793.73</v>
          </cell>
          <cell r="N3813">
            <v>406.27</v>
          </cell>
        </row>
        <row r="3814">
          <cell r="C3814" t="str">
            <v>44817529B070018</v>
          </cell>
          <cell r="D3814" t="str">
            <v>空气加热片</v>
          </cell>
          <cell r="E3814" t="str">
            <v>SRZ10X7D</v>
          </cell>
        </row>
        <row r="3814">
          <cell r="G3814" t="str">
            <v>个</v>
          </cell>
          <cell r="H3814">
            <v>1</v>
          </cell>
          <cell r="I3814" t="str">
            <v>其他空气调节取暖电器</v>
          </cell>
          <cell r="J3814">
            <v>7</v>
          </cell>
          <cell r="K3814" t="str">
            <v>2002-01-03</v>
          </cell>
          <cell r="L3814">
            <v>3200</v>
          </cell>
          <cell r="M3814">
            <v>2793.73</v>
          </cell>
          <cell r="N3814">
            <v>406.27</v>
          </cell>
        </row>
        <row r="3815">
          <cell r="C3815" t="str">
            <v>44817529B070019</v>
          </cell>
          <cell r="D3815" t="str">
            <v>空气加热片</v>
          </cell>
          <cell r="E3815" t="str">
            <v>SRZ10X7D</v>
          </cell>
        </row>
        <row r="3815">
          <cell r="G3815" t="str">
            <v>个</v>
          </cell>
          <cell r="H3815">
            <v>1</v>
          </cell>
          <cell r="I3815" t="str">
            <v>其他空气调节取暖电器</v>
          </cell>
          <cell r="J3815">
            <v>7</v>
          </cell>
          <cell r="K3815" t="str">
            <v>2002-01-03</v>
          </cell>
          <cell r="L3815">
            <v>3200</v>
          </cell>
          <cell r="M3815">
            <v>2793.73</v>
          </cell>
          <cell r="N3815">
            <v>406.27</v>
          </cell>
        </row>
        <row r="3816">
          <cell r="C3816" t="str">
            <v>44817529B070020</v>
          </cell>
          <cell r="D3816" t="str">
            <v>空气加热片</v>
          </cell>
          <cell r="E3816" t="str">
            <v>SRZ10X7D</v>
          </cell>
        </row>
        <row r="3816">
          <cell r="G3816" t="str">
            <v>个</v>
          </cell>
          <cell r="H3816">
            <v>1</v>
          </cell>
          <cell r="I3816" t="str">
            <v>其他空气调节取暖电器</v>
          </cell>
          <cell r="J3816">
            <v>7</v>
          </cell>
          <cell r="K3816" t="str">
            <v>2002-01-03</v>
          </cell>
          <cell r="L3816">
            <v>3200</v>
          </cell>
          <cell r="M3816">
            <v>2793.73</v>
          </cell>
          <cell r="N3816">
            <v>406.27</v>
          </cell>
        </row>
        <row r="3817">
          <cell r="C3817" t="str">
            <v>44817529B070021</v>
          </cell>
          <cell r="D3817" t="str">
            <v>空气加热片</v>
          </cell>
          <cell r="E3817" t="str">
            <v>SRZ10X7D</v>
          </cell>
        </row>
        <row r="3817">
          <cell r="G3817" t="str">
            <v>个</v>
          </cell>
          <cell r="H3817">
            <v>1</v>
          </cell>
          <cell r="I3817" t="str">
            <v>其他空气调节取暖电器</v>
          </cell>
          <cell r="J3817">
            <v>7</v>
          </cell>
          <cell r="K3817" t="str">
            <v>2002-01-03</v>
          </cell>
          <cell r="L3817">
            <v>3200</v>
          </cell>
          <cell r="M3817">
            <v>2793.73</v>
          </cell>
          <cell r="N3817">
            <v>406.27</v>
          </cell>
        </row>
        <row r="3818">
          <cell r="C3818" t="str">
            <v>44817529B070022</v>
          </cell>
          <cell r="D3818" t="str">
            <v>空气加热片</v>
          </cell>
          <cell r="E3818" t="str">
            <v>SRZ10X7D</v>
          </cell>
        </row>
        <row r="3818">
          <cell r="G3818" t="str">
            <v>个</v>
          </cell>
          <cell r="H3818">
            <v>1</v>
          </cell>
          <cell r="I3818" t="str">
            <v>其他空气调节取暖电器</v>
          </cell>
          <cell r="J3818">
            <v>7</v>
          </cell>
          <cell r="K3818" t="str">
            <v>2002-01-03</v>
          </cell>
          <cell r="L3818">
            <v>3200</v>
          </cell>
          <cell r="M3818">
            <v>2793.73</v>
          </cell>
          <cell r="N3818">
            <v>406.27</v>
          </cell>
        </row>
        <row r="3819">
          <cell r="C3819" t="str">
            <v>44817529B070023</v>
          </cell>
          <cell r="D3819" t="str">
            <v>空气加热片</v>
          </cell>
          <cell r="E3819" t="str">
            <v>SRZ10X7D</v>
          </cell>
        </row>
        <row r="3819">
          <cell r="G3819" t="str">
            <v>个</v>
          </cell>
          <cell r="H3819">
            <v>1</v>
          </cell>
          <cell r="I3819" t="str">
            <v>其他空气调节取暖电器</v>
          </cell>
          <cell r="J3819">
            <v>7</v>
          </cell>
          <cell r="K3819" t="str">
            <v>2002-01-03</v>
          </cell>
          <cell r="L3819">
            <v>3200</v>
          </cell>
          <cell r="M3819">
            <v>2793.73</v>
          </cell>
          <cell r="N3819">
            <v>406.27</v>
          </cell>
        </row>
        <row r="3820">
          <cell r="C3820" t="str">
            <v>44817529B070024</v>
          </cell>
          <cell r="D3820" t="str">
            <v>空气加热片</v>
          </cell>
          <cell r="E3820" t="str">
            <v>SRZ10X7D</v>
          </cell>
        </row>
        <row r="3820">
          <cell r="G3820" t="str">
            <v>个</v>
          </cell>
          <cell r="H3820">
            <v>1</v>
          </cell>
          <cell r="I3820" t="str">
            <v>其他空气调节取暖电器</v>
          </cell>
          <cell r="J3820">
            <v>7</v>
          </cell>
          <cell r="K3820" t="str">
            <v>2002-01-03</v>
          </cell>
          <cell r="L3820">
            <v>3200</v>
          </cell>
          <cell r="M3820">
            <v>2793.73</v>
          </cell>
          <cell r="N3820">
            <v>406.27</v>
          </cell>
        </row>
        <row r="3821">
          <cell r="C3821" t="str">
            <v>44817529B070025</v>
          </cell>
          <cell r="D3821" t="str">
            <v>空气加热片</v>
          </cell>
          <cell r="E3821" t="str">
            <v>SRZ10X7D</v>
          </cell>
        </row>
        <row r="3821">
          <cell r="G3821" t="str">
            <v>个</v>
          </cell>
          <cell r="H3821">
            <v>1</v>
          </cell>
          <cell r="I3821" t="str">
            <v>其他空气调节取暖电器</v>
          </cell>
          <cell r="J3821">
            <v>7</v>
          </cell>
          <cell r="K3821" t="str">
            <v>2002-01-03</v>
          </cell>
          <cell r="L3821">
            <v>3200</v>
          </cell>
          <cell r="M3821">
            <v>2793.73</v>
          </cell>
          <cell r="N3821">
            <v>406.27</v>
          </cell>
        </row>
        <row r="3822">
          <cell r="C3822" t="str">
            <v>44817529B070026</v>
          </cell>
          <cell r="D3822" t="str">
            <v>空气加热片</v>
          </cell>
          <cell r="E3822" t="str">
            <v>SRZ10X7D</v>
          </cell>
        </row>
        <row r="3822">
          <cell r="G3822" t="str">
            <v>个</v>
          </cell>
          <cell r="H3822">
            <v>1</v>
          </cell>
          <cell r="I3822" t="str">
            <v>其他空气调节取暖电器</v>
          </cell>
          <cell r="J3822">
            <v>7</v>
          </cell>
          <cell r="K3822" t="str">
            <v>2002-01-03</v>
          </cell>
          <cell r="L3822">
            <v>3200</v>
          </cell>
          <cell r="M3822">
            <v>2793.73</v>
          </cell>
          <cell r="N3822">
            <v>406.27</v>
          </cell>
        </row>
        <row r="3823">
          <cell r="C3823" t="str">
            <v>44817529B070027</v>
          </cell>
          <cell r="D3823" t="str">
            <v>空气加热片</v>
          </cell>
          <cell r="E3823" t="str">
            <v>SRZ10X7D</v>
          </cell>
        </row>
        <row r="3823">
          <cell r="G3823" t="str">
            <v>个</v>
          </cell>
          <cell r="H3823">
            <v>1</v>
          </cell>
          <cell r="I3823" t="str">
            <v>其他空气调节取暖电器</v>
          </cell>
          <cell r="J3823">
            <v>7</v>
          </cell>
          <cell r="K3823" t="str">
            <v>2002-01-03</v>
          </cell>
          <cell r="L3823">
            <v>3200</v>
          </cell>
          <cell r="M3823">
            <v>2793.73</v>
          </cell>
          <cell r="N3823">
            <v>406.27</v>
          </cell>
        </row>
        <row r="3824">
          <cell r="C3824" t="str">
            <v>44817529B070028</v>
          </cell>
          <cell r="D3824" t="str">
            <v>空气加热片</v>
          </cell>
          <cell r="E3824" t="str">
            <v>SRZ10X7D</v>
          </cell>
        </row>
        <row r="3824">
          <cell r="G3824" t="str">
            <v>个</v>
          </cell>
          <cell r="H3824">
            <v>1</v>
          </cell>
          <cell r="I3824" t="str">
            <v>其他空气调节取暖电器</v>
          </cell>
          <cell r="J3824">
            <v>7</v>
          </cell>
          <cell r="K3824" t="str">
            <v>2002-01-03</v>
          </cell>
          <cell r="L3824">
            <v>3200</v>
          </cell>
          <cell r="M3824">
            <v>2793.73</v>
          </cell>
          <cell r="N3824">
            <v>406.27</v>
          </cell>
        </row>
        <row r="3825">
          <cell r="C3825" t="str">
            <v>44214103B080225</v>
          </cell>
          <cell r="D3825" t="str">
            <v>台钻</v>
          </cell>
          <cell r="E3825" t="str">
            <v>T-19B</v>
          </cell>
        </row>
        <row r="3825">
          <cell r="G3825" t="str">
            <v>个</v>
          </cell>
          <cell r="H3825">
            <v>1</v>
          </cell>
          <cell r="I3825" t="str">
            <v>煤电钻</v>
          </cell>
          <cell r="J3825">
            <v>9</v>
          </cell>
          <cell r="K3825" t="str">
            <v>1997-05-22</v>
          </cell>
          <cell r="L3825">
            <v>2200</v>
          </cell>
          <cell r="M3825">
            <v>2134</v>
          </cell>
          <cell r="N3825">
            <v>66</v>
          </cell>
        </row>
        <row r="3826">
          <cell r="C3826" t="str">
            <v>47342011BA10001</v>
          </cell>
          <cell r="D3826" t="str">
            <v>程控交换机</v>
          </cell>
        </row>
        <row r="3826">
          <cell r="G3826" t="str">
            <v>个</v>
          </cell>
          <cell r="H3826">
            <v>1</v>
          </cell>
          <cell r="I3826" t="str">
            <v>程控时分电子交换机</v>
          </cell>
          <cell r="J3826">
            <v>7</v>
          </cell>
          <cell r="K3826" t="str">
            <v>2002-01-02</v>
          </cell>
          <cell r="L3826">
            <v>53100</v>
          </cell>
          <cell r="M3826">
            <v>46754.11</v>
          </cell>
          <cell r="N3826">
            <v>6345.89</v>
          </cell>
        </row>
        <row r="3827">
          <cell r="C3827" t="str">
            <v>69710100001</v>
          </cell>
          <cell r="D3827" t="str">
            <v>传真机</v>
          </cell>
        </row>
        <row r="3827">
          <cell r="G3827" t="str">
            <v>个</v>
          </cell>
          <cell r="H3827">
            <v>1</v>
          </cell>
          <cell r="I3827" t="str">
            <v>文件传真机</v>
          </cell>
          <cell r="J3827">
            <v>7</v>
          </cell>
          <cell r="K3827" t="str">
            <v>2002-01-02</v>
          </cell>
          <cell r="L3827">
            <v>5200</v>
          </cell>
          <cell r="M3827">
            <v>4656.14</v>
          </cell>
          <cell r="N3827">
            <v>543.86</v>
          </cell>
        </row>
        <row r="3828">
          <cell r="C3828" t="str">
            <v>69710100002</v>
          </cell>
          <cell r="D3828" t="str">
            <v>传真机</v>
          </cell>
          <cell r="E3828" t="str">
            <v>5100P</v>
          </cell>
        </row>
        <row r="3828">
          <cell r="G3828" t="str">
            <v>个</v>
          </cell>
          <cell r="H3828">
            <v>1</v>
          </cell>
          <cell r="I3828" t="str">
            <v>文件传真机</v>
          </cell>
          <cell r="J3828">
            <v>7</v>
          </cell>
          <cell r="K3828" t="str">
            <v>2003-08-29</v>
          </cell>
          <cell r="L3828">
            <v>3100</v>
          </cell>
          <cell r="M3828">
            <v>2090.11</v>
          </cell>
          <cell r="N3828">
            <v>1009.89</v>
          </cell>
        </row>
        <row r="3829">
          <cell r="C3829" t="str">
            <v>70710200001</v>
          </cell>
          <cell r="D3829" t="str">
            <v>彩电</v>
          </cell>
          <cell r="E3829" t="str">
            <v>康佳25</v>
          </cell>
        </row>
        <row r="3829">
          <cell r="G3829" t="str">
            <v>个</v>
          </cell>
          <cell r="H3829">
            <v>1</v>
          </cell>
          <cell r="I3829" t="str">
            <v>彩色电视机</v>
          </cell>
          <cell r="J3829">
            <v>8</v>
          </cell>
          <cell r="K3829" t="str">
            <v>2002-01-02</v>
          </cell>
          <cell r="L3829">
            <v>1500</v>
          </cell>
          <cell r="M3829">
            <v>1500</v>
          </cell>
          <cell r="N3829">
            <v>0</v>
          </cell>
        </row>
        <row r="3830">
          <cell r="C3830" t="str">
            <v>71410200001</v>
          </cell>
          <cell r="D3830" t="str">
            <v>打印机</v>
          </cell>
          <cell r="E3830" t="str">
            <v>HP5000</v>
          </cell>
        </row>
        <row r="3830">
          <cell r="G3830" t="str">
            <v>个</v>
          </cell>
          <cell r="H3830">
            <v>1</v>
          </cell>
          <cell r="I3830" t="str">
            <v>针式打印机</v>
          </cell>
          <cell r="J3830">
            <v>5</v>
          </cell>
          <cell r="K3830" t="str">
            <v>2002-01-02</v>
          </cell>
          <cell r="L3830">
            <v>8000</v>
          </cell>
          <cell r="M3830">
            <v>7600</v>
          </cell>
          <cell r="N3830">
            <v>400</v>
          </cell>
        </row>
        <row r="3831">
          <cell r="C3831" t="str">
            <v>71419900002</v>
          </cell>
          <cell r="D3831" t="str">
            <v>打印机</v>
          </cell>
          <cell r="E3831" t="str">
            <v>HP5100LE</v>
          </cell>
        </row>
        <row r="3831">
          <cell r="G3831" t="str">
            <v>个</v>
          </cell>
          <cell r="H3831">
            <v>1</v>
          </cell>
          <cell r="I3831" t="str">
            <v>其他打印机</v>
          </cell>
          <cell r="J3831">
            <v>5</v>
          </cell>
          <cell r="K3831" t="str">
            <v>2003-12-31</v>
          </cell>
          <cell r="L3831">
            <v>8700</v>
          </cell>
          <cell r="M3831">
            <v>7455.9</v>
          </cell>
          <cell r="N3831">
            <v>1244.1</v>
          </cell>
        </row>
        <row r="3832">
          <cell r="C3832" t="str">
            <v>48252304B060002</v>
          </cell>
          <cell r="D3832" t="str">
            <v>超声波料位计</v>
          </cell>
          <cell r="E3832" t="str">
            <v>SON851K</v>
          </cell>
        </row>
        <row r="3832">
          <cell r="G3832" t="str">
            <v>个</v>
          </cell>
          <cell r="H3832">
            <v>1</v>
          </cell>
          <cell r="I3832" t="str">
            <v>电容物位计</v>
          </cell>
          <cell r="J3832">
            <v>20</v>
          </cell>
          <cell r="K3832" t="str">
            <v>2003-12-31</v>
          </cell>
          <cell r="L3832">
            <v>21100</v>
          </cell>
          <cell r="M3832">
            <v>8697.6</v>
          </cell>
          <cell r="N3832">
            <v>12402.4</v>
          </cell>
        </row>
        <row r="3833">
          <cell r="C3833" t="str">
            <v>48252304B060003</v>
          </cell>
          <cell r="D3833" t="str">
            <v>超声波料位计</v>
          </cell>
          <cell r="E3833" t="str">
            <v>SON851K</v>
          </cell>
        </row>
        <row r="3833">
          <cell r="G3833" t="str">
            <v>个</v>
          </cell>
          <cell r="H3833">
            <v>1</v>
          </cell>
          <cell r="I3833" t="str">
            <v>电容物位计</v>
          </cell>
          <cell r="J3833">
            <v>20</v>
          </cell>
          <cell r="K3833" t="str">
            <v>2003-12-31</v>
          </cell>
          <cell r="L3833">
            <v>21100</v>
          </cell>
          <cell r="M3833">
            <v>8697.6</v>
          </cell>
          <cell r="N3833">
            <v>12402.4</v>
          </cell>
        </row>
        <row r="3834">
          <cell r="C3834" t="str">
            <v>48253399B370001</v>
          </cell>
          <cell r="D3834" t="str">
            <v>偏摆检查仪</v>
          </cell>
          <cell r="E3834" t="str">
            <v>PBY1000m/2000m</v>
          </cell>
        </row>
        <row r="3834">
          <cell r="G3834" t="str">
            <v>个</v>
          </cell>
          <cell r="H3834">
            <v>1</v>
          </cell>
          <cell r="I3834" t="str">
            <v>其他室验室电工仪器及指针式电表</v>
          </cell>
          <cell r="J3834">
            <v>10</v>
          </cell>
          <cell r="K3834" t="str">
            <v>2002-01-02</v>
          </cell>
          <cell r="L3834">
            <v>5000</v>
          </cell>
          <cell r="M3834">
            <v>3143.26</v>
          </cell>
          <cell r="N3834">
            <v>1856.74</v>
          </cell>
        </row>
        <row r="3835">
          <cell r="C3835" t="str">
            <v>48253399B370002</v>
          </cell>
          <cell r="D3835" t="str">
            <v>偏摆检查仪</v>
          </cell>
          <cell r="E3835" t="str">
            <v>PBY2000m/2000m</v>
          </cell>
        </row>
        <row r="3835">
          <cell r="G3835" t="str">
            <v>个</v>
          </cell>
          <cell r="H3835">
            <v>1</v>
          </cell>
          <cell r="I3835" t="str">
            <v>其他室验室电工仪器及指针式电表</v>
          </cell>
          <cell r="J3835">
            <v>10</v>
          </cell>
          <cell r="K3835" t="str">
            <v>2002-01-02</v>
          </cell>
          <cell r="L3835">
            <v>5000</v>
          </cell>
          <cell r="M3835">
            <v>3143.26</v>
          </cell>
          <cell r="N3835">
            <v>1856.74</v>
          </cell>
        </row>
        <row r="3836">
          <cell r="C3836" t="str">
            <v>48262000B250001</v>
          </cell>
          <cell r="D3836" t="str">
            <v>电机试验台</v>
          </cell>
          <cell r="E3836" t="str">
            <v>TZY</v>
          </cell>
        </row>
        <row r="3836">
          <cell r="G3836" t="str">
            <v>个</v>
          </cell>
          <cell r="H3836">
            <v>1</v>
          </cell>
          <cell r="I3836" t="str">
            <v>其他室验室电工仪器及指针式电表</v>
          </cell>
          <cell r="J3836">
            <v>10</v>
          </cell>
          <cell r="K3836" t="str">
            <v>2002-01-02</v>
          </cell>
          <cell r="L3836">
            <v>280000</v>
          </cell>
          <cell r="M3836">
            <v>176024.72</v>
          </cell>
          <cell r="N3836">
            <v>103975.28</v>
          </cell>
        </row>
        <row r="3837">
          <cell r="C3837" t="str">
            <v>48319099B010001</v>
          </cell>
          <cell r="D3837" t="str">
            <v>光电粉尘测定仪</v>
          </cell>
          <cell r="E3837" t="str">
            <v>ACG-1</v>
          </cell>
        </row>
        <row r="3837">
          <cell r="G3837" t="str">
            <v>个</v>
          </cell>
          <cell r="H3837">
            <v>1</v>
          </cell>
          <cell r="I3837" t="str">
            <v>其他光学计量仪器</v>
          </cell>
          <cell r="J3837">
            <v>10</v>
          </cell>
          <cell r="K3837" t="str">
            <v>2002-01-02</v>
          </cell>
          <cell r="L3837">
            <v>18000</v>
          </cell>
          <cell r="M3837">
            <v>11315.95</v>
          </cell>
          <cell r="N3837">
            <v>6684.05</v>
          </cell>
        </row>
        <row r="3838">
          <cell r="C3838" t="str">
            <v>44216799B020001</v>
          </cell>
          <cell r="D3838" t="str">
            <v>制氮设备</v>
          </cell>
          <cell r="E3838" t="str">
            <v>ZD-600</v>
          </cell>
        </row>
        <row r="3838">
          <cell r="G3838" t="str">
            <v>个</v>
          </cell>
          <cell r="H3838">
            <v>1</v>
          </cell>
          <cell r="I3838" t="str">
            <v>电脑量热仪</v>
          </cell>
          <cell r="J3838">
            <v>15</v>
          </cell>
          <cell r="K3838" t="str">
            <v>1996-01-31</v>
          </cell>
          <cell r="L3838">
            <v>4650000</v>
          </cell>
          <cell r="M3838">
            <v>4205241.24</v>
          </cell>
          <cell r="N3838">
            <v>444758.76</v>
          </cell>
        </row>
        <row r="3839">
          <cell r="C3839" t="str">
            <v>44216799B010003</v>
          </cell>
          <cell r="D3839" t="str">
            <v>变压吸附制氮装置</v>
          </cell>
          <cell r="E3839" t="str">
            <v>600N  M3/h</v>
          </cell>
        </row>
        <row r="3839">
          <cell r="G3839" t="str">
            <v>个</v>
          </cell>
          <cell r="H3839">
            <v>1</v>
          </cell>
          <cell r="I3839" t="str">
            <v>电脑量热仪</v>
          </cell>
          <cell r="J3839">
            <v>15</v>
          </cell>
          <cell r="K3839" t="str">
            <v>1998-03-31</v>
          </cell>
          <cell r="L3839">
            <v>3830000</v>
          </cell>
          <cell r="M3839">
            <v>2948064.97</v>
          </cell>
          <cell r="N3839">
            <v>881935.03</v>
          </cell>
        </row>
        <row r="3840">
          <cell r="C3840" t="str">
            <v>43931049B390001</v>
          </cell>
          <cell r="D3840" t="str">
            <v>鼓风机</v>
          </cell>
          <cell r="E3840" t="str">
            <v>200KW</v>
          </cell>
        </row>
        <row r="3840">
          <cell r="G3840" t="str">
            <v>个</v>
          </cell>
          <cell r="H3840">
            <v>1</v>
          </cell>
          <cell r="I3840" t="str">
            <v>其他一般通风机</v>
          </cell>
          <cell r="J3840">
            <v>14</v>
          </cell>
          <cell r="K3840" t="str">
            <v>2004-12-31</v>
          </cell>
          <cell r="L3840">
            <v>613307.03</v>
          </cell>
          <cell r="M3840">
            <v>149401.56</v>
          </cell>
          <cell r="N3840">
            <v>463905.47</v>
          </cell>
        </row>
        <row r="3841">
          <cell r="C3841" t="str">
            <v>46211606B180015</v>
          </cell>
          <cell r="D3841" t="str">
            <v>馈电开关</v>
          </cell>
          <cell r="E3841" t="str">
            <v>BKD6-630Z/1140</v>
          </cell>
        </row>
        <row r="3841">
          <cell r="G3841" t="str">
            <v>个</v>
          </cell>
          <cell r="H3841">
            <v>1</v>
          </cell>
          <cell r="I3841" t="str">
            <v>开关电器设备</v>
          </cell>
          <cell r="J3841">
            <v>21</v>
          </cell>
          <cell r="K3841" t="str">
            <v>2004-12-31</v>
          </cell>
          <cell r="L3841">
            <v>29249.6</v>
          </cell>
          <cell r="M3841">
            <v>29249.6</v>
          </cell>
          <cell r="N3841">
            <v>0</v>
          </cell>
        </row>
        <row r="3842">
          <cell r="C3842" t="str">
            <v>46211606B180016</v>
          </cell>
          <cell r="D3842" t="str">
            <v>馈电开关</v>
          </cell>
          <cell r="E3842" t="str">
            <v>BKD6-630Z/1140</v>
          </cell>
        </row>
        <row r="3842">
          <cell r="G3842" t="str">
            <v>个</v>
          </cell>
          <cell r="H3842">
            <v>1</v>
          </cell>
          <cell r="I3842" t="str">
            <v>开关电器设备</v>
          </cell>
          <cell r="J3842">
            <v>21</v>
          </cell>
          <cell r="K3842" t="str">
            <v>2004-12-31</v>
          </cell>
          <cell r="L3842">
            <v>29249.6</v>
          </cell>
          <cell r="M3842">
            <v>29249.6</v>
          </cell>
          <cell r="N3842">
            <v>0</v>
          </cell>
        </row>
        <row r="3843">
          <cell r="C3843" t="str">
            <v>46211606B180017</v>
          </cell>
          <cell r="D3843" t="str">
            <v>馈电开关</v>
          </cell>
          <cell r="E3843" t="str">
            <v>BKD6-630Z/1140</v>
          </cell>
        </row>
        <row r="3843">
          <cell r="G3843" t="str">
            <v>个</v>
          </cell>
          <cell r="H3843">
            <v>1</v>
          </cell>
          <cell r="I3843" t="str">
            <v>开关电器设备</v>
          </cell>
          <cell r="J3843">
            <v>21</v>
          </cell>
          <cell r="K3843" t="str">
            <v>2004-12-31</v>
          </cell>
          <cell r="L3843">
            <v>29249.6</v>
          </cell>
          <cell r="M3843">
            <v>29249.6</v>
          </cell>
          <cell r="N3843">
            <v>0</v>
          </cell>
        </row>
        <row r="3844">
          <cell r="C3844" t="str">
            <v>46121203B050018</v>
          </cell>
          <cell r="D3844" t="str">
            <v>矿用隔爆型移动变电站</v>
          </cell>
          <cell r="E3844" t="str">
            <v>KBSGZY-630/6/1.2/0.69</v>
          </cell>
        </row>
        <row r="3844">
          <cell r="G3844" t="str">
            <v>个</v>
          </cell>
          <cell r="H3844">
            <v>1</v>
          </cell>
          <cell r="I3844" t="str">
            <v>移动变压器</v>
          </cell>
          <cell r="J3844">
            <v>10</v>
          </cell>
          <cell r="K3844" t="str">
            <v>2004-12-31</v>
          </cell>
          <cell r="L3844">
            <v>123826</v>
          </cell>
          <cell r="M3844">
            <v>123826</v>
          </cell>
          <cell r="N3844">
            <v>0</v>
          </cell>
        </row>
        <row r="3845">
          <cell r="C3845" t="str">
            <v>46121203B130008</v>
          </cell>
          <cell r="D3845" t="str">
            <v>移动变电站</v>
          </cell>
          <cell r="E3845" t="str">
            <v>KBSGZY1250/6</v>
          </cell>
        </row>
        <row r="3845">
          <cell r="G3845" t="str">
            <v>个</v>
          </cell>
          <cell r="H3845">
            <v>1</v>
          </cell>
          <cell r="I3845" t="str">
            <v>移动变压器</v>
          </cell>
          <cell r="J3845">
            <v>10</v>
          </cell>
          <cell r="K3845" t="str">
            <v>2004-12-31</v>
          </cell>
          <cell r="L3845">
            <v>217150</v>
          </cell>
          <cell r="M3845">
            <v>217150</v>
          </cell>
          <cell r="N3845">
            <v>0</v>
          </cell>
        </row>
        <row r="3846">
          <cell r="C3846">
            <v>7191010002</v>
          </cell>
          <cell r="D3846" t="str">
            <v>扫描仪</v>
          </cell>
          <cell r="E3846" t="str">
            <v>清华紫光F16</v>
          </cell>
        </row>
        <row r="3846">
          <cell r="G3846" t="str">
            <v>个</v>
          </cell>
          <cell r="H3846">
            <v>1</v>
          </cell>
          <cell r="I3846" t="str">
            <v>其他计算机及其外围设备</v>
          </cell>
          <cell r="J3846">
            <v>5</v>
          </cell>
          <cell r="K3846" t="str">
            <v>2004-12-31</v>
          </cell>
          <cell r="L3846">
            <v>2200</v>
          </cell>
          <cell r="M3846">
            <v>2200</v>
          </cell>
          <cell r="N3846">
            <v>0</v>
          </cell>
        </row>
        <row r="3847">
          <cell r="C3847" t="str">
            <v>43221013B470006</v>
          </cell>
          <cell r="D3847" t="str">
            <v>水泵</v>
          </cell>
          <cell r="E3847" t="str">
            <v>MD28043*5</v>
          </cell>
        </row>
        <row r="3847">
          <cell r="G3847" t="str">
            <v>个</v>
          </cell>
          <cell r="H3847">
            <v>1</v>
          </cell>
          <cell r="I3847" t="str">
            <v>多级离心泵</v>
          </cell>
          <cell r="J3847">
            <v>12</v>
          </cell>
          <cell r="K3847" t="str">
            <v>2004-12-31</v>
          </cell>
          <cell r="L3847">
            <v>115342</v>
          </cell>
          <cell r="M3847">
            <v>115342</v>
          </cell>
          <cell r="N3847">
            <v>0</v>
          </cell>
        </row>
        <row r="3848">
          <cell r="C3848">
            <v>7141030005</v>
          </cell>
          <cell r="D3848" t="str">
            <v>打印机</v>
          </cell>
          <cell r="E3848" t="str">
            <v>HP5100tn</v>
          </cell>
        </row>
        <row r="3848">
          <cell r="G3848" t="str">
            <v>个</v>
          </cell>
          <cell r="H3848">
            <v>1</v>
          </cell>
          <cell r="I3848" t="str">
            <v>激光式打印机</v>
          </cell>
          <cell r="J3848">
            <v>5</v>
          </cell>
          <cell r="K3848" t="str">
            <v>2004-12-31</v>
          </cell>
          <cell r="L3848">
            <v>19000</v>
          </cell>
          <cell r="M3848">
            <v>19000</v>
          </cell>
          <cell r="N3848">
            <v>0</v>
          </cell>
        </row>
        <row r="3849">
          <cell r="C3849">
            <v>4644010003</v>
          </cell>
          <cell r="D3849" t="str">
            <v>复印机</v>
          </cell>
          <cell r="E3849" t="str">
            <v>美能达</v>
          </cell>
        </row>
        <row r="3849">
          <cell r="G3849" t="str">
            <v>个</v>
          </cell>
          <cell r="H3849">
            <v>1</v>
          </cell>
          <cell r="I3849" t="str">
            <v>复印机</v>
          </cell>
          <cell r="J3849">
            <v>5</v>
          </cell>
          <cell r="K3849" t="str">
            <v>2004-12-31</v>
          </cell>
          <cell r="L3849">
            <v>27000</v>
          </cell>
          <cell r="M3849">
            <v>27000</v>
          </cell>
          <cell r="N3849">
            <v>0</v>
          </cell>
        </row>
        <row r="3850">
          <cell r="C3850" t="str">
            <v>46212179B080006</v>
          </cell>
          <cell r="D3850" t="str">
            <v>顺槽胶带机通讯控制装置</v>
          </cell>
          <cell r="E3850" t="str">
            <v>KJ50 Promos</v>
          </cell>
        </row>
        <row r="3850">
          <cell r="G3850" t="str">
            <v>个</v>
          </cell>
          <cell r="H3850">
            <v>1</v>
          </cell>
          <cell r="I3850" t="str">
            <v>其他行业专用设备</v>
          </cell>
          <cell r="J3850">
            <v>10</v>
          </cell>
          <cell r="K3850" t="str">
            <v>2004-12-31</v>
          </cell>
          <cell r="L3850">
            <v>401980</v>
          </cell>
          <cell r="M3850">
            <v>401980</v>
          </cell>
          <cell r="N3850">
            <v>0</v>
          </cell>
        </row>
        <row r="3851">
          <cell r="C3851" t="str">
            <v>44441152B100005</v>
          </cell>
          <cell r="D3851" t="str">
            <v>振动筛</v>
          </cell>
          <cell r="E3851" t="str">
            <v>YAII2160</v>
          </cell>
        </row>
        <row r="3851">
          <cell r="G3851" t="str">
            <v>个</v>
          </cell>
          <cell r="H3851">
            <v>1</v>
          </cell>
          <cell r="I3851" t="str">
            <v>振动筛</v>
          </cell>
          <cell r="J3851">
            <v>15</v>
          </cell>
          <cell r="K3851" t="str">
            <v>2004-12-31</v>
          </cell>
          <cell r="L3851">
            <v>161600</v>
          </cell>
          <cell r="M3851">
            <v>161600</v>
          </cell>
          <cell r="N3851">
            <v>0</v>
          </cell>
        </row>
        <row r="3852">
          <cell r="C3852" t="str">
            <v>44441253BA70004</v>
          </cell>
          <cell r="D3852" t="str">
            <v>除铁器</v>
          </cell>
          <cell r="E3852" t="str">
            <v>RCYD-16/660V</v>
          </cell>
        </row>
        <row r="3852">
          <cell r="G3852" t="str">
            <v>个</v>
          </cell>
          <cell r="H3852">
            <v>1</v>
          </cell>
          <cell r="I3852" t="str">
            <v>磁力除铁器</v>
          </cell>
          <cell r="J3852">
            <v>12</v>
          </cell>
          <cell r="K3852" t="str">
            <v>2004-12-31</v>
          </cell>
          <cell r="L3852">
            <v>154530</v>
          </cell>
          <cell r="M3852">
            <v>154530</v>
          </cell>
          <cell r="N3852">
            <v>0</v>
          </cell>
        </row>
        <row r="3853">
          <cell r="C3853" t="str">
            <v>46211605B090007</v>
          </cell>
          <cell r="D3853" t="str">
            <v>馈电开关</v>
          </cell>
          <cell r="E3853" t="str">
            <v>BKD6-630Z/1140</v>
          </cell>
        </row>
        <row r="3853">
          <cell r="G3853" t="str">
            <v>个</v>
          </cell>
          <cell r="H3853">
            <v>1</v>
          </cell>
          <cell r="I3853" t="str">
            <v>开关电器设备</v>
          </cell>
          <cell r="J3853">
            <v>21</v>
          </cell>
          <cell r="K3853" t="str">
            <v>2004-12-31</v>
          </cell>
          <cell r="L3853">
            <v>27229.61</v>
          </cell>
          <cell r="M3853">
            <v>27229.61</v>
          </cell>
          <cell r="N3853">
            <v>0</v>
          </cell>
        </row>
        <row r="3854">
          <cell r="C3854" t="str">
            <v>43221200B530016</v>
          </cell>
          <cell r="D3854" t="str">
            <v>隔爆水泵</v>
          </cell>
          <cell r="E3854" t="str">
            <v>BQK15-20/4</v>
          </cell>
        </row>
        <row r="3854">
          <cell r="G3854" t="str">
            <v>个</v>
          </cell>
          <cell r="H3854">
            <v>1</v>
          </cell>
          <cell r="I3854" t="str">
            <v>单级单吸离心泵</v>
          </cell>
          <cell r="J3854">
            <v>12</v>
          </cell>
          <cell r="K3854" t="str">
            <v>2004-12-31</v>
          </cell>
          <cell r="L3854">
            <v>3204.73</v>
          </cell>
          <cell r="M3854">
            <v>3204.73</v>
          </cell>
          <cell r="N3854">
            <v>0</v>
          </cell>
        </row>
        <row r="3855">
          <cell r="C3855" t="str">
            <v>43221200B530017</v>
          </cell>
          <cell r="D3855" t="str">
            <v>隔爆水泵</v>
          </cell>
          <cell r="E3855" t="str">
            <v>BQK15-20/4</v>
          </cell>
        </row>
        <row r="3855">
          <cell r="G3855" t="str">
            <v>个</v>
          </cell>
          <cell r="H3855">
            <v>1</v>
          </cell>
          <cell r="I3855" t="str">
            <v>单级单吸离心泵</v>
          </cell>
          <cell r="J3855">
            <v>12</v>
          </cell>
          <cell r="K3855" t="str">
            <v>2004-12-31</v>
          </cell>
          <cell r="L3855">
            <v>3204.73</v>
          </cell>
          <cell r="M3855">
            <v>3204.73</v>
          </cell>
          <cell r="N3855">
            <v>0</v>
          </cell>
        </row>
        <row r="3856">
          <cell r="C3856" t="str">
            <v>43221200B530018</v>
          </cell>
          <cell r="D3856" t="str">
            <v>隔爆水泵</v>
          </cell>
          <cell r="E3856" t="str">
            <v>BQK15-20/4</v>
          </cell>
        </row>
        <row r="3856">
          <cell r="G3856" t="str">
            <v>个</v>
          </cell>
          <cell r="H3856">
            <v>1</v>
          </cell>
          <cell r="I3856" t="str">
            <v>单级单吸离心泵</v>
          </cell>
          <cell r="J3856">
            <v>12</v>
          </cell>
          <cell r="K3856" t="str">
            <v>2004-12-31</v>
          </cell>
          <cell r="L3856">
            <v>3204.73</v>
          </cell>
          <cell r="M3856">
            <v>3204.73</v>
          </cell>
          <cell r="N3856">
            <v>0</v>
          </cell>
        </row>
        <row r="3857">
          <cell r="C3857" t="str">
            <v>43221200B530019</v>
          </cell>
          <cell r="D3857" t="str">
            <v>隔爆水泵</v>
          </cell>
          <cell r="E3857" t="str">
            <v>BQK15-20/4</v>
          </cell>
        </row>
        <row r="3857">
          <cell r="G3857" t="str">
            <v>个</v>
          </cell>
          <cell r="H3857">
            <v>1</v>
          </cell>
          <cell r="I3857" t="str">
            <v>单级单吸离心泵</v>
          </cell>
          <cell r="J3857">
            <v>12</v>
          </cell>
          <cell r="K3857" t="str">
            <v>2004-12-31</v>
          </cell>
          <cell r="L3857">
            <v>3204.73</v>
          </cell>
          <cell r="M3857">
            <v>3204.73</v>
          </cell>
          <cell r="N3857">
            <v>0</v>
          </cell>
        </row>
        <row r="3858">
          <cell r="C3858" t="str">
            <v>43221200B530020</v>
          </cell>
          <cell r="D3858" t="str">
            <v>隔爆水泵</v>
          </cell>
          <cell r="E3858" t="str">
            <v>BQK15-20/4</v>
          </cell>
        </row>
        <row r="3858">
          <cell r="G3858" t="str">
            <v>个</v>
          </cell>
          <cell r="H3858">
            <v>1</v>
          </cell>
          <cell r="I3858" t="str">
            <v>单级单吸离心泵</v>
          </cell>
          <cell r="J3858">
            <v>12</v>
          </cell>
          <cell r="K3858" t="str">
            <v>2004-12-31</v>
          </cell>
          <cell r="L3858">
            <v>3204.73</v>
          </cell>
          <cell r="M3858">
            <v>3204.73</v>
          </cell>
          <cell r="N3858">
            <v>0</v>
          </cell>
        </row>
        <row r="3859">
          <cell r="C3859" t="str">
            <v>43221200B530021</v>
          </cell>
          <cell r="D3859" t="str">
            <v>隔爆水泵</v>
          </cell>
          <cell r="E3859" t="str">
            <v>BQK15-20/4</v>
          </cell>
        </row>
        <row r="3859">
          <cell r="G3859" t="str">
            <v>个</v>
          </cell>
          <cell r="H3859">
            <v>1</v>
          </cell>
          <cell r="I3859" t="str">
            <v>单级单吸离心泵</v>
          </cell>
          <cell r="J3859">
            <v>12</v>
          </cell>
          <cell r="K3859" t="str">
            <v>2004-12-31</v>
          </cell>
          <cell r="L3859">
            <v>3204.73</v>
          </cell>
          <cell r="M3859">
            <v>3204.73</v>
          </cell>
          <cell r="N3859">
            <v>0</v>
          </cell>
        </row>
        <row r="3860">
          <cell r="C3860" t="str">
            <v>43221200B530022</v>
          </cell>
          <cell r="D3860" t="str">
            <v>隔爆水泵</v>
          </cell>
          <cell r="E3860" t="str">
            <v>BQK15-20/4</v>
          </cell>
        </row>
        <row r="3860">
          <cell r="G3860" t="str">
            <v>个</v>
          </cell>
          <cell r="H3860">
            <v>1</v>
          </cell>
          <cell r="I3860" t="str">
            <v>单级单吸离心泵</v>
          </cell>
          <cell r="J3860">
            <v>12</v>
          </cell>
          <cell r="K3860" t="str">
            <v>2004-12-31</v>
          </cell>
          <cell r="L3860">
            <v>3204.73</v>
          </cell>
          <cell r="M3860">
            <v>3204.73</v>
          </cell>
          <cell r="N3860">
            <v>0</v>
          </cell>
        </row>
        <row r="3861">
          <cell r="C3861" t="str">
            <v>43221200B530023</v>
          </cell>
          <cell r="D3861" t="str">
            <v>隔爆水泵</v>
          </cell>
          <cell r="E3861" t="str">
            <v>BQK15-20/4</v>
          </cell>
        </row>
        <row r="3861">
          <cell r="G3861" t="str">
            <v>个</v>
          </cell>
          <cell r="H3861">
            <v>1</v>
          </cell>
          <cell r="I3861" t="str">
            <v>单级单吸离心泵</v>
          </cell>
          <cell r="J3861">
            <v>12</v>
          </cell>
          <cell r="K3861" t="str">
            <v>2004-12-31</v>
          </cell>
          <cell r="L3861">
            <v>3204.73</v>
          </cell>
          <cell r="M3861">
            <v>3204.73</v>
          </cell>
          <cell r="N3861">
            <v>0</v>
          </cell>
        </row>
        <row r="3862">
          <cell r="C3862" t="str">
            <v>43221200B530024</v>
          </cell>
          <cell r="D3862" t="str">
            <v>隔爆水泵</v>
          </cell>
          <cell r="E3862" t="str">
            <v>BQK15-20/4</v>
          </cell>
        </row>
        <row r="3862">
          <cell r="G3862" t="str">
            <v>个</v>
          </cell>
          <cell r="H3862">
            <v>1</v>
          </cell>
          <cell r="I3862" t="str">
            <v>单级单吸离心泵</v>
          </cell>
          <cell r="J3862">
            <v>12</v>
          </cell>
          <cell r="K3862" t="str">
            <v>2004-12-31</v>
          </cell>
          <cell r="L3862">
            <v>3204.73</v>
          </cell>
          <cell r="M3862">
            <v>3204.73</v>
          </cell>
          <cell r="N3862">
            <v>0</v>
          </cell>
        </row>
        <row r="3863">
          <cell r="C3863" t="str">
            <v>43221200B530025</v>
          </cell>
          <cell r="D3863" t="str">
            <v>隔爆水泵</v>
          </cell>
          <cell r="E3863" t="str">
            <v>BQK15-20/4</v>
          </cell>
        </row>
        <row r="3863">
          <cell r="G3863" t="str">
            <v>个</v>
          </cell>
          <cell r="H3863">
            <v>1</v>
          </cell>
          <cell r="I3863" t="str">
            <v>单级单吸离心泵</v>
          </cell>
          <cell r="J3863">
            <v>12</v>
          </cell>
          <cell r="K3863" t="str">
            <v>2004-12-31</v>
          </cell>
          <cell r="L3863">
            <v>3204.73</v>
          </cell>
          <cell r="M3863">
            <v>3204.73</v>
          </cell>
          <cell r="N3863">
            <v>0</v>
          </cell>
        </row>
        <row r="3864">
          <cell r="C3864" t="str">
            <v>46211605B200026</v>
          </cell>
          <cell r="D3864" t="str">
            <v>矿用隔爆智能真空馈电开关</v>
          </cell>
          <cell r="E3864" t="str">
            <v>KBZ-500/1140</v>
          </cell>
        </row>
        <row r="3864">
          <cell r="G3864" t="str">
            <v>个</v>
          </cell>
          <cell r="H3864">
            <v>1</v>
          </cell>
          <cell r="I3864" t="str">
            <v>开关电器设备</v>
          </cell>
          <cell r="J3864">
            <v>21</v>
          </cell>
          <cell r="K3864" t="str">
            <v>2004-12-31</v>
          </cell>
          <cell r="L3864">
            <v>25957</v>
          </cell>
          <cell r="M3864">
            <v>25957</v>
          </cell>
          <cell r="N3864">
            <v>0</v>
          </cell>
        </row>
        <row r="3865">
          <cell r="C3865" t="str">
            <v>46121203B530002</v>
          </cell>
          <cell r="D3865" t="str">
            <v>矿用隔爆型移动变电站</v>
          </cell>
          <cell r="E3865" t="str">
            <v>KBSGZY-630/6</v>
          </cell>
        </row>
        <row r="3865">
          <cell r="G3865" t="str">
            <v>个</v>
          </cell>
          <cell r="H3865">
            <v>1</v>
          </cell>
          <cell r="I3865" t="str">
            <v>电力变压器</v>
          </cell>
          <cell r="J3865">
            <v>21</v>
          </cell>
          <cell r="K3865" t="str">
            <v>2004-12-31</v>
          </cell>
          <cell r="L3865">
            <v>126755</v>
          </cell>
          <cell r="M3865">
            <v>126755</v>
          </cell>
          <cell r="N3865">
            <v>0</v>
          </cell>
        </row>
        <row r="3866">
          <cell r="C3866" t="str">
            <v>43521100B470010</v>
          </cell>
          <cell r="D3866" t="str">
            <v>201带式输送机</v>
          </cell>
          <cell r="E3866" t="str">
            <v>B=1400/L=107.586/Q=2000t/h</v>
          </cell>
        </row>
        <row r="3866">
          <cell r="G3866" t="str">
            <v>个</v>
          </cell>
          <cell r="H3866">
            <v>1</v>
          </cell>
          <cell r="I3866" t="str">
            <v>普通胶带输送机</v>
          </cell>
          <cell r="J3866">
            <v>20</v>
          </cell>
          <cell r="K3866" t="str">
            <v>2004-12-31</v>
          </cell>
          <cell r="L3866">
            <v>697053.25</v>
          </cell>
          <cell r="M3866">
            <v>117104.82</v>
          </cell>
          <cell r="N3866">
            <v>579948.43</v>
          </cell>
        </row>
        <row r="3867">
          <cell r="C3867" t="str">
            <v>46121202B040023</v>
          </cell>
          <cell r="D3867" t="str">
            <v>照明综合保护装置</v>
          </cell>
          <cell r="E3867" t="str">
            <v>KSGZZ4/1140/660</v>
          </cell>
        </row>
        <row r="3867">
          <cell r="G3867" t="str">
            <v>个</v>
          </cell>
          <cell r="H3867">
            <v>1</v>
          </cell>
          <cell r="I3867" t="str">
            <v>综合起动器</v>
          </cell>
          <cell r="J3867">
            <v>21</v>
          </cell>
          <cell r="K3867" t="str">
            <v>2004-12-31</v>
          </cell>
          <cell r="L3867">
            <v>6361.84</v>
          </cell>
          <cell r="M3867">
            <v>1015.14</v>
          </cell>
          <cell r="N3867">
            <v>5346.7</v>
          </cell>
        </row>
        <row r="3868">
          <cell r="C3868" t="str">
            <v>46121202B040024</v>
          </cell>
          <cell r="D3868" t="str">
            <v>照明综合保护装置</v>
          </cell>
          <cell r="E3868" t="str">
            <v>KSGZZ4/1140/660</v>
          </cell>
        </row>
        <row r="3868">
          <cell r="G3868" t="str">
            <v>个</v>
          </cell>
          <cell r="H3868">
            <v>1</v>
          </cell>
          <cell r="I3868" t="str">
            <v>综合起动器</v>
          </cell>
          <cell r="J3868">
            <v>21</v>
          </cell>
          <cell r="K3868" t="str">
            <v>2004-12-31</v>
          </cell>
          <cell r="L3868">
            <v>6361.84</v>
          </cell>
          <cell r="M3868">
            <v>1015.14</v>
          </cell>
          <cell r="N3868">
            <v>5346.7</v>
          </cell>
        </row>
        <row r="3869">
          <cell r="C3869" t="str">
            <v>46121203B020067</v>
          </cell>
          <cell r="D3869" t="str">
            <v>矿用隔爆型干式变压器</v>
          </cell>
          <cell r="E3869" t="str">
            <v>KBSG-500/6</v>
          </cell>
        </row>
        <row r="3869">
          <cell r="G3869" t="str">
            <v>个</v>
          </cell>
          <cell r="H3869">
            <v>1</v>
          </cell>
          <cell r="I3869" t="str">
            <v>干式变压器</v>
          </cell>
          <cell r="J3869">
            <v>21</v>
          </cell>
          <cell r="K3869" t="str">
            <v>2004-12-31</v>
          </cell>
          <cell r="L3869">
            <v>86767.77</v>
          </cell>
          <cell r="M3869">
            <v>13848.24</v>
          </cell>
          <cell r="N3869">
            <v>72919.53</v>
          </cell>
        </row>
        <row r="3870">
          <cell r="C3870" t="str">
            <v>43551029B330005</v>
          </cell>
          <cell r="D3870" t="str">
            <v>原煤仓胶带机</v>
          </cell>
          <cell r="E3870" t="str">
            <v>DTⅡ</v>
          </cell>
        </row>
        <row r="3870">
          <cell r="G3870" t="str">
            <v>个</v>
          </cell>
          <cell r="H3870">
            <v>1</v>
          </cell>
          <cell r="I3870" t="str">
            <v>普通胶带输送机</v>
          </cell>
          <cell r="J3870">
            <v>20</v>
          </cell>
          <cell r="K3870" t="str">
            <v>2005-03-31</v>
          </cell>
          <cell r="L3870">
            <v>850000</v>
          </cell>
          <cell r="M3870">
            <v>132600</v>
          </cell>
          <cell r="N3870">
            <v>717400</v>
          </cell>
        </row>
        <row r="3871">
          <cell r="C3871" t="str">
            <v>43551029B950005</v>
          </cell>
          <cell r="D3871" t="str">
            <v>胶带机</v>
          </cell>
          <cell r="E3871" t="str">
            <v>TD75</v>
          </cell>
        </row>
        <row r="3871">
          <cell r="G3871" t="str">
            <v>个</v>
          </cell>
          <cell r="H3871">
            <v>1</v>
          </cell>
          <cell r="I3871" t="str">
            <v>普通胶带输送机</v>
          </cell>
          <cell r="J3871">
            <v>20</v>
          </cell>
          <cell r="K3871" t="str">
            <v>2005-03-31</v>
          </cell>
          <cell r="L3871">
            <v>360000</v>
          </cell>
          <cell r="M3871">
            <v>56160</v>
          </cell>
          <cell r="N3871">
            <v>303840</v>
          </cell>
        </row>
        <row r="3872">
          <cell r="C3872" t="str">
            <v>44441253B210004</v>
          </cell>
          <cell r="D3872" t="str">
            <v>481除铁器</v>
          </cell>
        </row>
        <row r="3872">
          <cell r="G3872" t="str">
            <v>个</v>
          </cell>
          <cell r="H3872">
            <v>1</v>
          </cell>
          <cell r="I3872" t="str">
            <v>其他金属表面处理设备</v>
          </cell>
          <cell r="J3872">
            <v>12</v>
          </cell>
          <cell r="K3872" t="str">
            <v>2005-03-31</v>
          </cell>
          <cell r="L3872">
            <v>400000</v>
          </cell>
          <cell r="M3872">
            <v>140143.7</v>
          </cell>
          <cell r="N3872">
            <v>259856.3</v>
          </cell>
        </row>
        <row r="3873">
          <cell r="C3873" t="str">
            <v>46211649BA40125</v>
          </cell>
          <cell r="D3873" t="str">
            <v>照明综保</v>
          </cell>
        </row>
        <row r="3873">
          <cell r="G3873" t="str">
            <v>个</v>
          </cell>
          <cell r="H3873">
            <v>1</v>
          </cell>
          <cell r="I3873" t="str">
            <v>开关电器设备</v>
          </cell>
          <cell r="J3873">
            <v>21</v>
          </cell>
          <cell r="K3873" t="str">
            <v>2005-03-31</v>
          </cell>
          <cell r="L3873">
            <v>5486.17</v>
          </cell>
          <cell r="M3873">
            <v>813.15</v>
          </cell>
          <cell r="N3873">
            <v>4673.02</v>
          </cell>
        </row>
        <row r="3874">
          <cell r="C3874" t="str">
            <v>46211649BA40126</v>
          </cell>
          <cell r="D3874" t="str">
            <v>照明综保</v>
          </cell>
        </row>
        <row r="3874">
          <cell r="G3874" t="str">
            <v>个</v>
          </cell>
          <cell r="H3874">
            <v>1</v>
          </cell>
          <cell r="I3874" t="str">
            <v>开关电器设备</v>
          </cell>
          <cell r="J3874">
            <v>21</v>
          </cell>
          <cell r="K3874" t="str">
            <v>2005-03-31</v>
          </cell>
          <cell r="L3874">
            <v>5486.18</v>
          </cell>
          <cell r="M3874">
            <v>813.15</v>
          </cell>
          <cell r="N3874">
            <v>4673.03</v>
          </cell>
        </row>
        <row r="3875">
          <cell r="C3875" t="str">
            <v>46211605B060054</v>
          </cell>
          <cell r="D3875" t="str">
            <v>矿用隔爆智能馈电开关</v>
          </cell>
          <cell r="E3875" t="str">
            <v>BKD3-400Z/1140(660)</v>
          </cell>
        </row>
        <row r="3875">
          <cell r="G3875" t="str">
            <v>个</v>
          </cell>
          <cell r="H3875">
            <v>1</v>
          </cell>
          <cell r="I3875" t="str">
            <v>其他开关</v>
          </cell>
          <cell r="J3875">
            <v>21</v>
          </cell>
          <cell r="K3875" t="str">
            <v>2005-03-31</v>
          </cell>
          <cell r="L3875">
            <v>21348.38</v>
          </cell>
          <cell r="M3875">
            <v>3163.68</v>
          </cell>
          <cell r="N3875">
            <v>18184.7</v>
          </cell>
        </row>
        <row r="3876">
          <cell r="C3876" t="str">
            <v>44211606G950012</v>
          </cell>
          <cell r="D3876" t="str">
            <v>可逆磁力开关</v>
          </cell>
          <cell r="E3876" t="str">
            <v>QJZ-80N</v>
          </cell>
        </row>
        <row r="3876">
          <cell r="G3876" t="str">
            <v>个</v>
          </cell>
          <cell r="H3876">
            <v>1</v>
          </cell>
          <cell r="I3876" t="str">
            <v>其他开关</v>
          </cell>
          <cell r="J3876">
            <v>21</v>
          </cell>
          <cell r="K3876" t="str">
            <v>2005-03-31</v>
          </cell>
          <cell r="L3876">
            <v>5459.8</v>
          </cell>
          <cell r="M3876">
            <v>809.25</v>
          </cell>
          <cell r="N3876">
            <v>4650.55</v>
          </cell>
        </row>
        <row r="3877">
          <cell r="C3877" t="str">
            <v>44211606G950013</v>
          </cell>
          <cell r="D3877" t="str">
            <v>可逆磁力开关</v>
          </cell>
          <cell r="E3877" t="str">
            <v>QJZ-80N</v>
          </cell>
        </row>
        <row r="3877">
          <cell r="G3877" t="str">
            <v>个</v>
          </cell>
          <cell r="H3877">
            <v>1</v>
          </cell>
          <cell r="I3877" t="str">
            <v>其他开关</v>
          </cell>
          <cell r="J3877">
            <v>21</v>
          </cell>
          <cell r="K3877" t="str">
            <v>2005-03-31</v>
          </cell>
          <cell r="L3877">
            <v>5459.8</v>
          </cell>
          <cell r="M3877">
            <v>809.25</v>
          </cell>
          <cell r="N3877">
            <v>4650.55</v>
          </cell>
        </row>
        <row r="3878">
          <cell r="C3878" t="str">
            <v>44211606G950014</v>
          </cell>
          <cell r="D3878" t="str">
            <v>可逆磁力开关</v>
          </cell>
          <cell r="E3878" t="str">
            <v>QJZ-80N</v>
          </cell>
        </row>
        <row r="3878">
          <cell r="G3878" t="str">
            <v>个</v>
          </cell>
          <cell r="H3878">
            <v>1</v>
          </cell>
          <cell r="I3878" t="str">
            <v>其他开关</v>
          </cell>
          <cell r="J3878">
            <v>21</v>
          </cell>
          <cell r="K3878" t="str">
            <v>2005-03-31</v>
          </cell>
          <cell r="L3878">
            <v>5459.8</v>
          </cell>
          <cell r="M3878">
            <v>809.25</v>
          </cell>
          <cell r="N3878">
            <v>4650.55</v>
          </cell>
        </row>
        <row r="3879">
          <cell r="C3879" t="str">
            <v>44211606G950015</v>
          </cell>
          <cell r="D3879" t="str">
            <v>可逆磁力开关</v>
          </cell>
          <cell r="E3879" t="str">
            <v>QJZ-80N</v>
          </cell>
        </row>
        <row r="3879">
          <cell r="G3879" t="str">
            <v>个</v>
          </cell>
          <cell r="H3879">
            <v>1</v>
          </cell>
          <cell r="I3879" t="str">
            <v>其他开关</v>
          </cell>
          <cell r="J3879">
            <v>21</v>
          </cell>
          <cell r="K3879" t="str">
            <v>2005-03-31</v>
          </cell>
          <cell r="L3879">
            <v>5459.8</v>
          </cell>
          <cell r="M3879">
            <v>809.25</v>
          </cell>
          <cell r="N3879">
            <v>4650.55</v>
          </cell>
        </row>
        <row r="3880">
          <cell r="C3880" t="str">
            <v>44211606G950016</v>
          </cell>
          <cell r="D3880" t="str">
            <v>可逆磁力开关</v>
          </cell>
          <cell r="E3880" t="str">
            <v>QJZ-80N</v>
          </cell>
        </row>
        <row r="3880">
          <cell r="G3880" t="str">
            <v>个</v>
          </cell>
          <cell r="H3880">
            <v>1</v>
          </cell>
          <cell r="I3880" t="str">
            <v>其他开关</v>
          </cell>
          <cell r="J3880">
            <v>21</v>
          </cell>
          <cell r="K3880" t="str">
            <v>2005-03-31</v>
          </cell>
          <cell r="L3880">
            <v>5459.8</v>
          </cell>
          <cell r="M3880">
            <v>809.25</v>
          </cell>
          <cell r="N3880">
            <v>4650.55</v>
          </cell>
        </row>
        <row r="3881">
          <cell r="C3881" t="str">
            <v>44211606G950017</v>
          </cell>
          <cell r="D3881" t="str">
            <v>可逆磁力开关</v>
          </cell>
          <cell r="E3881" t="str">
            <v>QJZ-80N</v>
          </cell>
        </row>
        <row r="3881">
          <cell r="G3881" t="str">
            <v>个</v>
          </cell>
          <cell r="H3881">
            <v>1</v>
          </cell>
          <cell r="I3881" t="str">
            <v>其他开关</v>
          </cell>
          <cell r="J3881">
            <v>21</v>
          </cell>
          <cell r="K3881" t="str">
            <v>2005-03-31</v>
          </cell>
          <cell r="L3881">
            <v>5459.8</v>
          </cell>
          <cell r="M3881">
            <v>809.25</v>
          </cell>
          <cell r="N3881">
            <v>4650.55</v>
          </cell>
        </row>
        <row r="3882">
          <cell r="C3882" t="str">
            <v>44211606G950019</v>
          </cell>
          <cell r="D3882" t="str">
            <v>可逆磁力开关</v>
          </cell>
          <cell r="E3882" t="str">
            <v>QJZ-80N</v>
          </cell>
        </row>
        <row r="3882">
          <cell r="G3882" t="str">
            <v>个</v>
          </cell>
          <cell r="H3882">
            <v>1</v>
          </cell>
          <cell r="I3882" t="str">
            <v>其他开关</v>
          </cell>
          <cell r="J3882">
            <v>21</v>
          </cell>
          <cell r="K3882" t="str">
            <v>2005-03-31</v>
          </cell>
          <cell r="L3882">
            <v>5459.8</v>
          </cell>
          <cell r="M3882">
            <v>809.25</v>
          </cell>
          <cell r="N3882">
            <v>4650.55</v>
          </cell>
        </row>
        <row r="3883">
          <cell r="C3883" t="str">
            <v>44211606G950020</v>
          </cell>
          <cell r="D3883" t="str">
            <v>可逆磁力开关</v>
          </cell>
          <cell r="E3883" t="str">
            <v>QJZ-80N</v>
          </cell>
        </row>
        <row r="3883">
          <cell r="G3883" t="str">
            <v>个</v>
          </cell>
          <cell r="H3883">
            <v>1</v>
          </cell>
          <cell r="I3883" t="str">
            <v>其他开关</v>
          </cell>
          <cell r="J3883">
            <v>21</v>
          </cell>
          <cell r="K3883" t="str">
            <v>2005-03-31</v>
          </cell>
          <cell r="L3883">
            <v>5459.8</v>
          </cell>
          <cell r="M3883">
            <v>809.25</v>
          </cell>
          <cell r="N3883">
            <v>4650.55</v>
          </cell>
        </row>
        <row r="3884">
          <cell r="C3884" t="str">
            <v>44211606G950021</v>
          </cell>
          <cell r="D3884" t="str">
            <v>可逆磁力开关</v>
          </cell>
          <cell r="E3884" t="str">
            <v>QJZ-80N</v>
          </cell>
        </row>
        <row r="3884">
          <cell r="G3884" t="str">
            <v>个</v>
          </cell>
          <cell r="H3884">
            <v>1</v>
          </cell>
          <cell r="I3884" t="str">
            <v>其他开关</v>
          </cell>
          <cell r="J3884">
            <v>21</v>
          </cell>
          <cell r="K3884" t="str">
            <v>2005-03-31</v>
          </cell>
          <cell r="L3884">
            <v>5459.8</v>
          </cell>
          <cell r="M3884">
            <v>809.25</v>
          </cell>
          <cell r="N3884">
            <v>4650.55</v>
          </cell>
        </row>
        <row r="3885">
          <cell r="C3885" t="str">
            <v>44211606G950022</v>
          </cell>
          <cell r="D3885" t="str">
            <v>可逆磁力开关</v>
          </cell>
          <cell r="E3885" t="str">
            <v>QJZ-80N</v>
          </cell>
        </row>
        <row r="3885">
          <cell r="G3885" t="str">
            <v>个</v>
          </cell>
          <cell r="H3885">
            <v>1</v>
          </cell>
          <cell r="I3885" t="str">
            <v>其他开关</v>
          </cell>
          <cell r="J3885">
            <v>21</v>
          </cell>
          <cell r="K3885" t="str">
            <v>2005-03-31</v>
          </cell>
          <cell r="L3885">
            <v>5459.8</v>
          </cell>
          <cell r="M3885">
            <v>809.25</v>
          </cell>
          <cell r="N3885">
            <v>4650.55</v>
          </cell>
        </row>
        <row r="3886">
          <cell r="C3886" t="str">
            <v>44211606G950023</v>
          </cell>
          <cell r="D3886" t="str">
            <v>可逆磁力开关</v>
          </cell>
          <cell r="E3886" t="str">
            <v>QJZ-80N</v>
          </cell>
        </row>
        <row r="3886">
          <cell r="G3886" t="str">
            <v>个</v>
          </cell>
          <cell r="H3886">
            <v>1</v>
          </cell>
          <cell r="I3886" t="str">
            <v>其他开关</v>
          </cell>
          <cell r="J3886">
            <v>21</v>
          </cell>
          <cell r="K3886" t="str">
            <v>2005-03-31</v>
          </cell>
          <cell r="L3886">
            <v>5459.8</v>
          </cell>
          <cell r="M3886">
            <v>809.25</v>
          </cell>
          <cell r="N3886">
            <v>4650.55</v>
          </cell>
        </row>
        <row r="3887">
          <cell r="C3887" t="str">
            <v>46211649BA40091</v>
          </cell>
          <cell r="D3887" t="str">
            <v>照明综保</v>
          </cell>
          <cell r="E3887" t="str">
            <v>ZXZ8-4-1140</v>
          </cell>
        </row>
        <row r="3887">
          <cell r="G3887" t="str">
            <v>个</v>
          </cell>
          <cell r="H3887">
            <v>1</v>
          </cell>
          <cell r="I3887" t="str">
            <v>开关电器设备</v>
          </cell>
          <cell r="J3887">
            <v>21</v>
          </cell>
          <cell r="K3887" t="str">
            <v>2005-03-31</v>
          </cell>
          <cell r="L3887">
            <v>4519.03</v>
          </cell>
          <cell r="M3887">
            <v>669.63</v>
          </cell>
          <cell r="N3887">
            <v>3849.4</v>
          </cell>
        </row>
        <row r="3888">
          <cell r="C3888" t="str">
            <v>46121203B260005</v>
          </cell>
          <cell r="D3888" t="str">
            <v>矿用隔爆移动变电站</v>
          </cell>
          <cell r="E3888" t="str">
            <v>KBSGZY-800/6</v>
          </cell>
        </row>
        <row r="3888">
          <cell r="G3888" t="str">
            <v>个</v>
          </cell>
          <cell r="H3888">
            <v>1</v>
          </cell>
          <cell r="I3888" t="str">
            <v>移动变压器</v>
          </cell>
          <cell r="J3888">
            <v>21</v>
          </cell>
          <cell r="K3888" t="str">
            <v>2005-06-14</v>
          </cell>
          <cell r="L3888">
            <v>150490</v>
          </cell>
          <cell r="M3888">
            <v>150490</v>
          </cell>
          <cell r="N3888">
            <v>0</v>
          </cell>
        </row>
        <row r="3889">
          <cell r="C3889" t="str">
            <v>46121203B260006</v>
          </cell>
          <cell r="D3889" t="str">
            <v>矿用隔爆移动变电站</v>
          </cell>
          <cell r="E3889" t="str">
            <v>KBSGZY-800/6</v>
          </cell>
        </row>
        <row r="3889">
          <cell r="G3889" t="str">
            <v>个</v>
          </cell>
          <cell r="H3889">
            <v>1</v>
          </cell>
          <cell r="I3889" t="str">
            <v>移动变压器</v>
          </cell>
          <cell r="J3889">
            <v>21</v>
          </cell>
          <cell r="K3889" t="str">
            <v>2005-06-14</v>
          </cell>
          <cell r="L3889">
            <v>150490</v>
          </cell>
          <cell r="M3889">
            <v>150490</v>
          </cell>
          <cell r="N3889">
            <v>0</v>
          </cell>
        </row>
        <row r="3890">
          <cell r="C3890" t="str">
            <v>49114011B550002</v>
          </cell>
          <cell r="D3890" t="str">
            <v>庆铃五十铃</v>
          </cell>
        </row>
        <row r="3890">
          <cell r="G3890" t="str">
            <v>个</v>
          </cell>
          <cell r="H3890">
            <v>1</v>
          </cell>
          <cell r="I3890" t="str">
            <v>轻型载货汽车</v>
          </cell>
          <cell r="J3890">
            <v>10</v>
          </cell>
          <cell r="K3890" t="str">
            <v>2005-06-14</v>
          </cell>
          <cell r="L3890">
            <v>124735</v>
          </cell>
          <cell r="M3890">
            <v>124735</v>
          </cell>
          <cell r="N3890">
            <v>0</v>
          </cell>
        </row>
        <row r="3891">
          <cell r="C3891" t="str">
            <v>46211606B180039</v>
          </cell>
          <cell r="D3891" t="str">
            <v>馈电开关</v>
          </cell>
          <cell r="E3891" t="str">
            <v>BKD6-630Z/1140</v>
          </cell>
        </row>
        <row r="3891">
          <cell r="G3891" t="str">
            <v>个</v>
          </cell>
          <cell r="H3891">
            <v>1</v>
          </cell>
          <cell r="I3891" t="str">
            <v>开关电器设备</v>
          </cell>
          <cell r="J3891">
            <v>21</v>
          </cell>
          <cell r="K3891" t="str">
            <v>2005-06-14</v>
          </cell>
          <cell r="L3891">
            <v>19998</v>
          </cell>
          <cell r="M3891">
            <v>19998</v>
          </cell>
          <cell r="N3891">
            <v>0</v>
          </cell>
        </row>
        <row r="3892">
          <cell r="C3892" t="str">
            <v>43521016B200001</v>
          </cell>
          <cell r="D3892" t="str">
            <v>桥式单梁起重机</v>
          </cell>
          <cell r="E3892" t="str">
            <v>LD-A/660V</v>
          </cell>
        </row>
        <row r="3892">
          <cell r="G3892" t="str">
            <v>个</v>
          </cell>
          <cell r="H3892">
            <v>1</v>
          </cell>
          <cell r="I3892" t="str">
            <v>电动单梁一般起重机</v>
          </cell>
          <cell r="J3892">
            <v>18</v>
          </cell>
          <cell r="K3892" t="str">
            <v>2005-12-29</v>
          </cell>
          <cell r="L3892">
            <v>122519.67</v>
          </cell>
          <cell r="M3892">
            <v>16540.2</v>
          </cell>
          <cell r="N3892">
            <v>105979.47</v>
          </cell>
        </row>
        <row r="3893">
          <cell r="C3893" t="str">
            <v>46121202B050007</v>
          </cell>
          <cell r="D3893" t="str">
            <v>照明综合保护装置</v>
          </cell>
          <cell r="E3893" t="str">
            <v>KSGZZ-4/1140/660</v>
          </cell>
        </row>
        <row r="3893">
          <cell r="G3893" t="str">
            <v>个</v>
          </cell>
          <cell r="H3893">
            <v>1</v>
          </cell>
          <cell r="I3893" t="str">
            <v>综合起动器</v>
          </cell>
          <cell r="J3893">
            <v>21</v>
          </cell>
          <cell r="K3893" t="str">
            <v>2005-12-29</v>
          </cell>
          <cell r="L3893">
            <v>5331.87</v>
          </cell>
          <cell r="M3893">
            <v>607.8</v>
          </cell>
          <cell r="N3893">
            <v>4724.07</v>
          </cell>
        </row>
        <row r="3894">
          <cell r="C3894" t="str">
            <v>46211606BA50018</v>
          </cell>
          <cell r="D3894" t="str">
            <v>矿用隔爆真空磁力启动器</v>
          </cell>
          <cell r="E3894" t="str">
            <v>QJZ-300/1140</v>
          </cell>
        </row>
        <row r="3894">
          <cell r="G3894" t="str">
            <v>个</v>
          </cell>
          <cell r="H3894">
            <v>1</v>
          </cell>
          <cell r="I3894" t="str">
            <v>隔离开关</v>
          </cell>
          <cell r="J3894">
            <v>21</v>
          </cell>
          <cell r="K3894" t="str">
            <v>2005-12-31</v>
          </cell>
          <cell r="L3894">
            <v>27775</v>
          </cell>
          <cell r="M3894">
            <v>27775</v>
          </cell>
          <cell r="N3894">
            <v>0</v>
          </cell>
        </row>
        <row r="3895">
          <cell r="C3895" t="str">
            <v>46211605BG20030</v>
          </cell>
          <cell r="D3895" t="str">
            <v>矿用隔爆智能真空馈电开关</v>
          </cell>
          <cell r="E3895" t="str">
            <v>KBZZ-400/1140(660)</v>
          </cell>
        </row>
        <row r="3895">
          <cell r="G3895" t="str">
            <v>个</v>
          </cell>
          <cell r="H3895">
            <v>1</v>
          </cell>
          <cell r="I3895" t="str">
            <v>开关电器设备</v>
          </cell>
          <cell r="J3895">
            <v>21</v>
          </cell>
          <cell r="K3895" t="str">
            <v>2005-12-31</v>
          </cell>
          <cell r="L3895">
            <v>28886</v>
          </cell>
          <cell r="M3895">
            <v>28886</v>
          </cell>
          <cell r="N3895">
            <v>0</v>
          </cell>
        </row>
        <row r="3896">
          <cell r="C3896" t="str">
            <v>46211605BG20047</v>
          </cell>
          <cell r="D3896" t="str">
            <v>矿用隔爆型智能真空馈电开关</v>
          </cell>
          <cell r="E3896" t="str">
            <v>KBZZ-630/1140(660)</v>
          </cell>
        </row>
        <row r="3896">
          <cell r="G3896" t="str">
            <v>个</v>
          </cell>
          <cell r="H3896">
            <v>1</v>
          </cell>
          <cell r="I3896" t="str">
            <v>开关电器设备</v>
          </cell>
          <cell r="J3896">
            <v>21</v>
          </cell>
          <cell r="K3896" t="str">
            <v>2005-12-31</v>
          </cell>
          <cell r="L3896">
            <v>28886</v>
          </cell>
          <cell r="M3896">
            <v>28886</v>
          </cell>
          <cell r="N3896">
            <v>0</v>
          </cell>
        </row>
        <row r="3897">
          <cell r="C3897" t="str">
            <v>46211605BG20054</v>
          </cell>
          <cell r="D3897" t="str">
            <v>矿用隔爆型智能真空馈电开关</v>
          </cell>
          <cell r="E3897" t="str">
            <v>KBZZ-630/1140(660)</v>
          </cell>
        </row>
        <row r="3897">
          <cell r="G3897" t="str">
            <v>个</v>
          </cell>
          <cell r="H3897">
            <v>1</v>
          </cell>
          <cell r="I3897" t="str">
            <v>开关电器设备</v>
          </cell>
          <cell r="J3897">
            <v>21</v>
          </cell>
          <cell r="K3897" t="str">
            <v>2005-12-31</v>
          </cell>
          <cell r="L3897">
            <v>28886</v>
          </cell>
          <cell r="M3897">
            <v>28886</v>
          </cell>
          <cell r="N3897">
            <v>0</v>
          </cell>
        </row>
        <row r="3898">
          <cell r="C3898" t="str">
            <v>46211649B030003</v>
          </cell>
          <cell r="D3898" t="str">
            <v>矿用照明信号综保装置矿用隔爆煤电钻综保</v>
          </cell>
          <cell r="E3898" t="str">
            <v>ZBX-4.0/660</v>
          </cell>
        </row>
        <row r="3898">
          <cell r="G3898" t="str">
            <v>个</v>
          </cell>
          <cell r="H3898">
            <v>1</v>
          </cell>
          <cell r="I3898" t="str">
            <v>综合起动器</v>
          </cell>
          <cell r="J3898">
            <v>21</v>
          </cell>
          <cell r="K3898" t="str">
            <v>2005-12-31</v>
          </cell>
          <cell r="L3898">
            <v>3421.88</v>
          </cell>
          <cell r="M3898">
            <v>3421.88</v>
          </cell>
          <cell r="N3898">
            <v>0</v>
          </cell>
        </row>
        <row r="3899">
          <cell r="C3899" t="str">
            <v>46211649B030004</v>
          </cell>
          <cell r="D3899" t="str">
            <v>矿用照明信号综保装置矿用隔爆煤电钻综保</v>
          </cell>
          <cell r="E3899" t="str">
            <v>ZBX-4.0/660</v>
          </cell>
        </row>
        <row r="3899">
          <cell r="G3899" t="str">
            <v>个</v>
          </cell>
          <cell r="H3899">
            <v>1</v>
          </cell>
          <cell r="I3899" t="str">
            <v>综合起动器</v>
          </cell>
          <cell r="J3899">
            <v>21</v>
          </cell>
          <cell r="K3899" t="str">
            <v>2005-12-31</v>
          </cell>
          <cell r="L3899">
            <v>3421.88</v>
          </cell>
          <cell r="M3899">
            <v>3421.88</v>
          </cell>
          <cell r="N3899">
            <v>0</v>
          </cell>
        </row>
        <row r="3900">
          <cell r="C3900" t="str">
            <v>46211649B070048</v>
          </cell>
          <cell r="D3900" t="str">
            <v>煤电钻综合保护装置</v>
          </cell>
          <cell r="E3900" t="str">
            <v>ZZ8L-4-1140KV</v>
          </cell>
        </row>
        <row r="3900">
          <cell r="G3900" t="str">
            <v>个</v>
          </cell>
          <cell r="H3900">
            <v>1</v>
          </cell>
          <cell r="I3900" t="str">
            <v>综合起动器</v>
          </cell>
          <cell r="J3900">
            <v>21</v>
          </cell>
          <cell r="K3900" t="str">
            <v>2005-12-31</v>
          </cell>
          <cell r="L3900">
            <v>3358.94</v>
          </cell>
          <cell r="M3900">
            <v>3358.94</v>
          </cell>
          <cell r="N3900">
            <v>0</v>
          </cell>
        </row>
        <row r="3901">
          <cell r="C3901" t="str">
            <v>46211649B070049</v>
          </cell>
          <cell r="D3901" t="str">
            <v>煤电钻综合保护装置</v>
          </cell>
          <cell r="E3901" t="str">
            <v>ZZ8L-4-1140KV</v>
          </cell>
        </row>
        <row r="3901">
          <cell r="G3901" t="str">
            <v>个</v>
          </cell>
          <cell r="H3901">
            <v>1</v>
          </cell>
          <cell r="I3901" t="str">
            <v>综合起动器</v>
          </cell>
          <cell r="J3901">
            <v>21</v>
          </cell>
          <cell r="K3901" t="str">
            <v>2005-12-31</v>
          </cell>
          <cell r="L3901">
            <v>3358.94</v>
          </cell>
          <cell r="M3901">
            <v>3358.94</v>
          </cell>
          <cell r="N3901">
            <v>0</v>
          </cell>
        </row>
        <row r="3902">
          <cell r="C3902" t="str">
            <v>46211649B070051</v>
          </cell>
          <cell r="D3902" t="str">
            <v>煤电钻综合保护装置</v>
          </cell>
          <cell r="E3902" t="str">
            <v>ZZ8L-4-1140KV</v>
          </cell>
        </row>
        <row r="3902">
          <cell r="G3902" t="str">
            <v>个</v>
          </cell>
          <cell r="H3902">
            <v>1</v>
          </cell>
          <cell r="I3902" t="str">
            <v>综合起动器</v>
          </cell>
          <cell r="J3902">
            <v>21</v>
          </cell>
          <cell r="K3902" t="str">
            <v>2005-12-31</v>
          </cell>
          <cell r="L3902">
            <v>3358.94</v>
          </cell>
          <cell r="M3902">
            <v>3358.94</v>
          </cell>
          <cell r="N3902">
            <v>0</v>
          </cell>
        </row>
        <row r="3903">
          <cell r="C3903" t="str">
            <v>46211649B070054</v>
          </cell>
          <cell r="D3903" t="str">
            <v>煤电钻综合保护装置</v>
          </cell>
          <cell r="E3903" t="str">
            <v>ZZ8L-4-1140KV</v>
          </cell>
        </row>
        <row r="3903">
          <cell r="G3903" t="str">
            <v>个</v>
          </cell>
          <cell r="H3903">
            <v>1</v>
          </cell>
          <cell r="I3903" t="str">
            <v>综合起动器</v>
          </cell>
          <cell r="J3903">
            <v>21</v>
          </cell>
          <cell r="K3903" t="str">
            <v>2005-12-31</v>
          </cell>
          <cell r="L3903">
            <v>3358.94</v>
          </cell>
          <cell r="M3903">
            <v>3358.94</v>
          </cell>
          <cell r="N3903">
            <v>0</v>
          </cell>
        </row>
        <row r="3904">
          <cell r="C3904" t="str">
            <v>46211649B460093</v>
          </cell>
          <cell r="D3904" t="str">
            <v>照明信号综保</v>
          </cell>
          <cell r="E3904" t="str">
            <v>ZXZB-4/1140/660</v>
          </cell>
        </row>
        <row r="3904">
          <cell r="G3904" t="str">
            <v>个</v>
          </cell>
          <cell r="H3904">
            <v>1</v>
          </cell>
          <cell r="I3904" t="str">
            <v>综合起动器</v>
          </cell>
          <cell r="J3904">
            <v>21</v>
          </cell>
          <cell r="K3904" t="str">
            <v>2005-12-31</v>
          </cell>
          <cell r="L3904">
            <v>3211.13</v>
          </cell>
          <cell r="M3904">
            <v>3211.13</v>
          </cell>
          <cell r="N3904">
            <v>0</v>
          </cell>
        </row>
        <row r="3905">
          <cell r="C3905" t="str">
            <v>46211605B090008</v>
          </cell>
          <cell r="D3905" t="str">
            <v>馈电开关</v>
          </cell>
          <cell r="E3905" t="str">
            <v>BKD6-630Z/1140</v>
          </cell>
        </row>
        <row r="3905">
          <cell r="G3905" t="str">
            <v>个</v>
          </cell>
          <cell r="H3905">
            <v>1</v>
          </cell>
          <cell r="I3905" t="str">
            <v>开关电器设备</v>
          </cell>
          <cell r="J3905">
            <v>21</v>
          </cell>
          <cell r="K3905" t="str">
            <v>2006-04-30</v>
          </cell>
          <cell r="L3905">
            <v>70100.77</v>
          </cell>
          <cell r="M3905">
            <v>6925.88</v>
          </cell>
          <cell r="N3905">
            <v>63174.89</v>
          </cell>
        </row>
        <row r="3906">
          <cell r="C3906" t="str">
            <v>46211606B180004</v>
          </cell>
          <cell r="D3906" t="str">
            <v>馈电开关</v>
          </cell>
          <cell r="E3906" t="str">
            <v>BKD6-630Z/1140</v>
          </cell>
        </row>
        <row r="3906">
          <cell r="G3906" t="str">
            <v>个</v>
          </cell>
          <cell r="H3906">
            <v>1</v>
          </cell>
          <cell r="I3906" t="str">
            <v>开关电器设备</v>
          </cell>
          <cell r="J3906">
            <v>21</v>
          </cell>
          <cell r="K3906" t="str">
            <v>2006-04-30</v>
          </cell>
          <cell r="L3906">
            <v>70100.77</v>
          </cell>
          <cell r="M3906">
            <v>6925.88</v>
          </cell>
          <cell r="N3906">
            <v>63174.89</v>
          </cell>
        </row>
        <row r="3907">
          <cell r="C3907" t="str">
            <v>46211606B180010</v>
          </cell>
          <cell r="D3907" t="str">
            <v>馈电开关</v>
          </cell>
          <cell r="E3907" t="str">
            <v>BKD6-630Z/1140</v>
          </cell>
        </row>
        <row r="3907">
          <cell r="G3907" t="str">
            <v>个</v>
          </cell>
          <cell r="H3907">
            <v>1</v>
          </cell>
          <cell r="I3907" t="str">
            <v>开关电器设备</v>
          </cell>
          <cell r="J3907">
            <v>21</v>
          </cell>
          <cell r="K3907" t="str">
            <v>2006-04-30</v>
          </cell>
          <cell r="L3907">
            <v>70100.77</v>
          </cell>
          <cell r="M3907">
            <v>6925.88</v>
          </cell>
          <cell r="N3907">
            <v>63174.89</v>
          </cell>
        </row>
        <row r="3908">
          <cell r="C3908" t="str">
            <v>46211605B060072</v>
          </cell>
          <cell r="D3908" t="str">
            <v>矿用隔爆型智能馈电开关</v>
          </cell>
          <cell r="E3908" t="str">
            <v>BKD3-400Z/1140(660)</v>
          </cell>
        </row>
        <row r="3908">
          <cell r="G3908" t="str">
            <v>个</v>
          </cell>
          <cell r="H3908">
            <v>1</v>
          </cell>
          <cell r="I3908" t="str">
            <v>开关电器设备</v>
          </cell>
          <cell r="J3908">
            <v>21</v>
          </cell>
          <cell r="K3908" t="str">
            <v>2006-04-30</v>
          </cell>
          <cell r="L3908">
            <v>45894.7</v>
          </cell>
          <cell r="M3908">
            <v>4534.4</v>
          </cell>
          <cell r="N3908">
            <v>41360.3</v>
          </cell>
        </row>
        <row r="3909">
          <cell r="C3909" t="str">
            <v>43221200B580004</v>
          </cell>
          <cell r="D3909" t="str">
            <v>矿用潜水沙浆泵</v>
          </cell>
          <cell r="E3909" t="str">
            <v>QBK-100/30-15KW</v>
          </cell>
        </row>
        <row r="3909">
          <cell r="G3909" t="str">
            <v>个</v>
          </cell>
          <cell r="H3909">
            <v>1</v>
          </cell>
          <cell r="I3909" t="str">
            <v>潜水泵</v>
          </cell>
          <cell r="J3909">
            <v>12</v>
          </cell>
          <cell r="K3909" t="str">
            <v>2006-05-31</v>
          </cell>
          <cell r="L3909">
            <v>15986.49</v>
          </cell>
          <cell r="M3909">
            <v>2677.75</v>
          </cell>
          <cell r="N3909">
            <v>13308.74</v>
          </cell>
        </row>
        <row r="3910">
          <cell r="C3910" t="str">
            <v>43221200B580007</v>
          </cell>
          <cell r="D3910" t="str">
            <v>矿用潜水沙浆泵</v>
          </cell>
          <cell r="E3910" t="str">
            <v>QBK-100/30-15KW</v>
          </cell>
        </row>
        <row r="3910">
          <cell r="G3910" t="str">
            <v>个</v>
          </cell>
          <cell r="H3910">
            <v>1</v>
          </cell>
          <cell r="I3910" t="str">
            <v>潜水泵</v>
          </cell>
          <cell r="J3910">
            <v>12</v>
          </cell>
          <cell r="K3910" t="str">
            <v>2006-05-31</v>
          </cell>
          <cell r="L3910">
            <v>15986.49</v>
          </cell>
          <cell r="M3910">
            <v>2677.75</v>
          </cell>
          <cell r="N3910">
            <v>13308.74</v>
          </cell>
        </row>
        <row r="3911">
          <cell r="C3911" t="str">
            <v>46211605B060080</v>
          </cell>
          <cell r="D3911" t="str">
            <v>矿用隔爆型智能馈电开关</v>
          </cell>
          <cell r="E3911" t="str">
            <v>BKD3-400Z/1140(660)</v>
          </cell>
        </row>
        <row r="3911">
          <cell r="G3911" t="str">
            <v>个</v>
          </cell>
          <cell r="H3911">
            <v>1</v>
          </cell>
          <cell r="I3911" t="str">
            <v>开关电器设备</v>
          </cell>
          <cell r="J3911">
            <v>21</v>
          </cell>
          <cell r="K3911" t="str">
            <v>2006-05-31</v>
          </cell>
          <cell r="L3911">
            <v>66939.23</v>
          </cell>
          <cell r="M3911">
            <v>6359.25</v>
          </cell>
          <cell r="N3911">
            <v>60579.98</v>
          </cell>
        </row>
        <row r="3912">
          <cell r="C3912" t="str">
            <v>46211605B060081</v>
          </cell>
          <cell r="D3912" t="str">
            <v>矿用隔爆型智能馈电开关</v>
          </cell>
          <cell r="E3912" t="str">
            <v>BKD3-400Z/1140(660)</v>
          </cell>
        </row>
        <row r="3912">
          <cell r="G3912" t="str">
            <v>个</v>
          </cell>
          <cell r="H3912">
            <v>1</v>
          </cell>
          <cell r="I3912" t="str">
            <v>开关电器设备</v>
          </cell>
          <cell r="J3912">
            <v>21</v>
          </cell>
          <cell r="K3912" t="str">
            <v>2006-05-31</v>
          </cell>
          <cell r="L3912">
            <v>66939.23</v>
          </cell>
          <cell r="M3912">
            <v>6359.25</v>
          </cell>
          <cell r="N3912">
            <v>60579.98</v>
          </cell>
        </row>
        <row r="3913">
          <cell r="C3913" t="str">
            <v>46211605B060082</v>
          </cell>
          <cell r="D3913" t="str">
            <v>矿用隔爆型智能馈电开关</v>
          </cell>
          <cell r="E3913" t="str">
            <v>BKD3-400Z/1140(660)</v>
          </cell>
        </row>
        <row r="3913">
          <cell r="G3913" t="str">
            <v>个</v>
          </cell>
          <cell r="H3913">
            <v>1</v>
          </cell>
          <cell r="I3913" t="str">
            <v>开关电器设备</v>
          </cell>
          <cell r="J3913">
            <v>21</v>
          </cell>
          <cell r="K3913" t="str">
            <v>2006-05-31</v>
          </cell>
          <cell r="L3913">
            <v>66939.23</v>
          </cell>
          <cell r="M3913">
            <v>6359.25</v>
          </cell>
          <cell r="N3913">
            <v>60579.98</v>
          </cell>
        </row>
        <row r="3914">
          <cell r="C3914" t="str">
            <v>46211605B060083</v>
          </cell>
          <cell r="D3914" t="str">
            <v>矿用隔爆型智能馈电开关</v>
          </cell>
          <cell r="E3914" t="str">
            <v>BKD3-400Z/1140(660)</v>
          </cell>
        </row>
        <row r="3914">
          <cell r="G3914" t="str">
            <v>个</v>
          </cell>
          <cell r="H3914">
            <v>1</v>
          </cell>
          <cell r="I3914" t="str">
            <v>开关电器设备</v>
          </cell>
          <cell r="J3914">
            <v>21</v>
          </cell>
          <cell r="K3914" t="str">
            <v>2006-05-31</v>
          </cell>
          <cell r="L3914">
            <v>66939.23</v>
          </cell>
          <cell r="M3914">
            <v>6359.25</v>
          </cell>
          <cell r="N3914">
            <v>60579.98</v>
          </cell>
        </row>
        <row r="3915">
          <cell r="C3915" t="str">
            <v>46211605B060084</v>
          </cell>
          <cell r="D3915" t="str">
            <v>矿用隔爆型智能馈电开关</v>
          </cell>
          <cell r="E3915" t="str">
            <v>BKD3-400Z/1140(660)</v>
          </cell>
        </row>
        <row r="3915">
          <cell r="G3915" t="str">
            <v>个</v>
          </cell>
          <cell r="H3915">
            <v>1</v>
          </cell>
          <cell r="I3915" t="str">
            <v>开关电器设备</v>
          </cell>
          <cell r="J3915">
            <v>21</v>
          </cell>
          <cell r="K3915" t="str">
            <v>2006-05-31</v>
          </cell>
          <cell r="L3915">
            <v>66939.23</v>
          </cell>
          <cell r="M3915">
            <v>6359.25</v>
          </cell>
          <cell r="N3915">
            <v>60579.98</v>
          </cell>
        </row>
        <row r="3916">
          <cell r="C3916" t="str">
            <v>46211605B060085</v>
          </cell>
          <cell r="D3916" t="str">
            <v>矿用隔爆型智能馈电开关</v>
          </cell>
          <cell r="E3916" t="str">
            <v>BKD3-400Z/1140(660)</v>
          </cell>
        </row>
        <row r="3916">
          <cell r="G3916" t="str">
            <v>个</v>
          </cell>
          <cell r="H3916">
            <v>1</v>
          </cell>
          <cell r="I3916" t="str">
            <v>开关电器设备</v>
          </cell>
          <cell r="J3916">
            <v>21</v>
          </cell>
          <cell r="K3916" t="str">
            <v>2006-05-31</v>
          </cell>
          <cell r="L3916">
            <v>66939.23</v>
          </cell>
          <cell r="M3916">
            <v>6359.25</v>
          </cell>
          <cell r="N3916">
            <v>60579.98</v>
          </cell>
        </row>
        <row r="3917">
          <cell r="C3917" t="str">
            <v>46211605B060086</v>
          </cell>
          <cell r="D3917" t="str">
            <v>矿用隔爆型智能馈电开关</v>
          </cell>
          <cell r="E3917" t="str">
            <v>BKD3-400Z/1140(660)</v>
          </cell>
        </row>
        <row r="3917">
          <cell r="G3917" t="str">
            <v>个</v>
          </cell>
          <cell r="H3917">
            <v>1</v>
          </cell>
          <cell r="I3917" t="str">
            <v>开关电器设备</v>
          </cell>
          <cell r="J3917">
            <v>21</v>
          </cell>
          <cell r="K3917" t="str">
            <v>2006-05-31</v>
          </cell>
          <cell r="L3917">
            <v>66939.23</v>
          </cell>
          <cell r="M3917">
            <v>6359.25</v>
          </cell>
          <cell r="N3917">
            <v>60579.98</v>
          </cell>
        </row>
        <row r="3918">
          <cell r="C3918" t="str">
            <v>46211605B060087</v>
          </cell>
          <cell r="D3918" t="str">
            <v>矿用隔爆型智能馈电开关</v>
          </cell>
          <cell r="E3918" t="str">
            <v>BKD3-400Z/1140(660)</v>
          </cell>
        </row>
        <row r="3918">
          <cell r="G3918" t="str">
            <v>个</v>
          </cell>
          <cell r="H3918">
            <v>1</v>
          </cell>
          <cell r="I3918" t="str">
            <v>开关电器设备</v>
          </cell>
          <cell r="J3918">
            <v>21</v>
          </cell>
          <cell r="K3918" t="str">
            <v>2006-05-31</v>
          </cell>
          <cell r="L3918">
            <v>66939.24</v>
          </cell>
          <cell r="M3918">
            <v>6359.25</v>
          </cell>
          <cell r="N3918">
            <v>60579.99</v>
          </cell>
        </row>
        <row r="3919">
          <cell r="C3919" t="str">
            <v>46211606BA70001</v>
          </cell>
          <cell r="D3919" t="str">
            <v>矿用隔爆馈电开关</v>
          </cell>
          <cell r="E3919" t="str">
            <v>BKD3-200Z/600V/1140V</v>
          </cell>
        </row>
        <row r="3919">
          <cell r="G3919" t="str">
            <v>个</v>
          </cell>
          <cell r="H3919">
            <v>1</v>
          </cell>
          <cell r="I3919" t="str">
            <v>开关电器设备</v>
          </cell>
          <cell r="J3919">
            <v>21</v>
          </cell>
          <cell r="K3919" t="str">
            <v>2006-05-31</v>
          </cell>
          <cell r="L3919">
            <v>63330.45</v>
          </cell>
          <cell r="M3919">
            <v>6016.5</v>
          </cell>
          <cell r="N3919">
            <v>57313.95</v>
          </cell>
        </row>
        <row r="3920">
          <cell r="C3920" t="str">
            <v>46211606BA70005</v>
          </cell>
          <cell r="D3920" t="str">
            <v>矿用隔爆馈电开关</v>
          </cell>
          <cell r="E3920" t="str">
            <v>BKD3-200Z/600V/1140V</v>
          </cell>
        </row>
        <row r="3920">
          <cell r="G3920" t="str">
            <v>个</v>
          </cell>
          <cell r="H3920">
            <v>1</v>
          </cell>
          <cell r="I3920" t="str">
            <v>开关电器设备</v>
          </cell>
          <cell r="J3920">
            <v>21</v>
          </cell>
          <cell r="K3920" t="str">
            <v>2006-05-31</v>
          </cell>
          <cell r="L3920">
            <v>63330.45</v>
          </cell>
          <cell r="M3920">
            <v>6016.5</v>
          </cell>
          <cell r="N3920">
            <v>57313.95</v>
          </cell>
        </row>
        <row r="3921">
          <cell r="C3921" t="str">
            <v>46211606BA70010</v>
          </cell>
          <cell r="D3921" t="str">
            <v>矿用隔爆馈电开关</v>
          </cell>
          <cell r="E3921" t="str">
            <v>BKD3-200Z/600V/1140V</v>
          </cell>
        </row>
        <row r="3921">
          <cell r="G3921" t="str">
            <v>个</v>
          </cell>
          <cell r="H3921">
            <v>1</v>
          </cell>
          <cell r="I3921" t="str">
            <v>开关电器设备</v>
          </cell>
          <cell r="J3921">
            <v>21</v>
          </cell>
          <cell r="K3921" t="str">
            <v>2006-05-31</v>
          </cell>
          <cell r="L3921">
            <v>63330.45</v>
          </cell>
          <cell r="M3921">
            <v>6016.5</v>
          </cell>
          <cell r="N3921">
            <v>57313.95</v>
          </cell>
        </row>
        <row r="3922">
          <cell r="C3922" t="str">
            <v>46211606BA70011</v>
          </cell>
          <cell r="D3922" t="str">
            <v>矿用隔爆馈电开关</v>
          </cell>
          <cell r="E3922" t="str">
            <v>BKD3-200Z/600V/1140V</v>
          </cell>
        </row>
        <row r="3922">
          <cell r="G3922" t="str">
            <v>个</v>
          </cell>
          <cell r="H3922">
            <v>1</v>
          </cell>
          <cell r="I3922" t="str">
            <v>开关电器设备</v>
          </cell>
          <cell r="J3922">
            <v>21</v>
          </cell>
          <cell r="K3922" t="str">
            <v>2006-05-31</v>
          </cell>
          <cell r="L3922">
            <v>63330.45</v>
          </cell>
          <cell r="M3922">
            <v>6016.5</v>
          </cell>
          <cell r="N3922">
            <v>57313.95</v>
          </cell>
        </row>
        <row r="3923">
          <cell r="C3923" t="str">
            <v>46211606BA70012</v>
          </cell>
          <cell r="D3923" t="str">
            <v>矿用隔爆馈电开关</v>
          </cell>
          <cell r="E3923" t="str">
            <v>BKD3-200Z/600V/1140V</v>
          </cell>
        </row>
        <row r="3923">
          <cell r="G3923" t="str">
            <v>个</v>
          </cell>
          <cell r="H3923">
            <v>1</v>
          </cell>
          <cell r="I3923" t="str">
            <v>开关电器设备</v>
          </cell>
          <cell r="J3923">
            <v>21</v>
          </cell>
          <cell r="K3923" t="str">
            <v>2006-05-31</v>
          </cell>
          <cell r="L3923">
            <v>63330.45</v>
          </cell>
          <cell r="M3923">
            <v>6016.5</v>
          </cell>
          <cell r="N3923">
            <v>57313.95</v>
          </cell>
        </row>
        <row r="3924">
          <cell r="C3924" t="str">
            <v>46211606BA70014</v>
          </cell>
          <cell r="D3924" t="str">
            <v>矿用隔爆馈电开关</v>
          </cell>
          <cell r="E3924" t="str">
            <v>BKD3-200Z/600V/1140V</v>
          </cell>
        </row>
        <row r="3924">
          <cell r="G3924" t="str">
            <v>个</v>
          </cell>
          <cell r="H3924">
            <v>1</v>
          </cell>
          <cell r="I3924" t="str">
            <v>开关电器设备</v>
          </cell>
          <cell r="J3924">
            <v>21</v>
          </cell>
          <cell r="K3924" t="str">
            <v>2006-05-31</v>
          </cell>
          <cell r="L3924">
            <v>63330.45</v>
          </cell>
          <cell r="M3924">
            <v>6016.5</v>
          </cell>
          <cell r="N3924">
            <v>57313.95</v>
          </cell>
        </row>
        <row r="3925">
          <cell r="C3925" t="str">
            <v>46211606BA70015</v>
          </cell>
          <cell r="D3925" t="str">
            <v>矿用隔爆馈电开关</v>
          </cell>
          <cell r="E3925" t="str">
            <v>BKD3-200Z/600V/1140V</v>
          </cell>
        </row>
        <row r="3925">
          <cell r="G3925" t="str">
            <v>个</v>
          </cell>
          <cell r="H3925">
            <v>1</v>
          </cell>
          <cell r="I3925" t="str">
            <v>开关电器设备</v>
          </cell>
          <cell r="J3925">
            <v>21</v>
          </cell>
          <cell r="K3925" t="str">
            <v>2006-05-31</v>
          </cell>
          <cell r="L3925">
            <v>63330.45</v>
          </cell>
          <cell r="M3925">
            <v>6016.5</v>
          </cell>
          <cell r="N3925">
            <v>57313.95</v>
          </cell>
        </row>
        <row r="3926">
          <cell r="C3926" t="str">
            <v>46211606BA70016</v>
          </cell>
          <cell r="D3926" t="str">
            <v>矿用隔爆馈电开关</v>
          </cell>
          <cell r="E3926" t="str">
            <v>BKD3-200Z/600V/1140V</v>
          </cell>
        </row>
        <row r="3926">
          <cell r="G3926" t="str">
            <v>个</v>
          </cell>
          <cell r="H3926">
            <v>1</v>
          </cell>
          <cell r="I3926" t="str">
            <v>开关电器设备</v>
          </cell>
          <cell r="J3926">
            <v>21</v>
          </cell>
          <cell r="K3926" t="str">
            <v>2006-05-31</v>
          </cell>
          <cell r="L3926">
            <v>63330.45</v>
          </cell>
          <cell r="M3926">
            <v>6016.5</v>
          </cell>
          <cell r="N3926">
            <v>57313.95</v>
          </cell>
        </row>
        <row r="3927">
          <cell r="C3927" t="str">
            <v>46211606BA70013</v>
          </cell>
          <cell r="D3927" t="str">
            <v>矿用隔爆馈电开关</v>
          </cell>
          <cell r="E3927" t="str">
            <v>BKD3-200Z/600V/1140V</v>
          </cell>
        </row>
        <row r="3927">
          <cell r="G3927" t="str">
            <v>个</v>
          </cell>
          <cell r="H3927">
            <v>1</v>
          </cell>
          <cell r="I3927" t="str">
            <v>开关电器设备</v>
          </cell>
          <cell r="J3927">
            <v>21</v>
          </cell>
          <cell r="K3927" t="str">
            <v>2006-05-31</v>
          </cell>
          <cell r="L3927">
            <v>63330.54</v>
          </cell>
          <cell r="M3927">
            <v>6016.5</v>
          </cell>
          <cell r="N3927">
            <v>57314.04</v>
          </cell>
        </row>
        <row r="3928">
          <cell r="C3928" t="str">
            <v>46211605B260214</v>
          </cell>
          <cell r="D3928" t="str">
            <v>矿用智能真空磁力起动器</v>
          </cell>
          <cell r="E3928" t="str">
            <v>QJZ-300/1140(660)Z</v>
          </cell>
        </row>
        <row r="3928">
          <cell r="G3928" t="str">
            <v>个</v>
          </cell>
          <cell r="H3928">
            <v>1</v>
          </cell>
          <cell r="I3928" t="str">
            <v>磁力起动器</v>
          </cell>
          <cell r="J3928">
            <v>21</v>
          </cell>
          <cell r="K3928" t="str">
            <v>2006-05-31</v>
          </cell>
          <cell r="L3928">
            <v>53155.05</v>
          </cell>
          <cell r="M3928">
            <v>5049.75</v>
          </cell>
          <cell r="N3928">
            <v>48105.3</v>
          </cell>
        </row>
        <row r="3929">
          <cell r="C3929" t="str">
            <v>46211605B260215</v>
          </cell>
          <cell r="D3929" t="str">
            <v>矿用智能真空磁力起动器</v>
          </cell>
          <cell r="E3929" t="str">
            <v>QJZ-300/1140(660)Z</v>
          </cell>
        </row>
        <row r="3929">
          <cell r="G3929" t="str">
            <v>个</v>
          </cell>
          <cell r="H3929">
            <v>1</v>
          </cell>
          <cell r="I3929" t="str">
            <v>磁力起动器</v>
          </cell>
          <cell r="J3929">
            <v>21</v>
          </cell>
          <cell r="K3929" t="str">
            <v>2006-05-31</v>
          </cell>
          <cell r="L3929">
            <v>53155.05</v>
          </cell>
          <cell r="M3929">
            <v>5049.75</v>
          </cell>
          <cell r="N3929">
            <v>48105.3</v>
          </cell>
        </row>
        <row r="3930">
          <cell r="C3930" t="str">
            <v>46211605B260217</v>
          </cell>
          <cell r="D3930" t="str">
            <v>矿用智能真空磁力起动器</v>
          </cell>
          <cell r="E3930" t="str">
            <v>QJZ-300/1140(660)Z</v>
          </cell>
        </row>
        <row r="3930">
          <cell r="G3930" t="str">
            <v>个</v>
          </cell>
          <cell r="H3930">
            <v>1</v>
          </cell>
          <cell r="I3930" t="str">
            <v>磁力起动器</v>
          </cell>
          <cell r="J3930">
            <v>21</v>
          </cell>
          <cell r="K3930" t="str">
            <v>2006-05-31</v>
          </cell>
          <cell r="L3930">
            <v>53155.05</v>
          </cell>
          <cell r="M3930">
            <v>5049.75</v>
          </cell>
          <cell r="N3930">
            <v>48105.3</v>
          </cell>
        </row>
        <row r="3931">
          <cell r="C3931" t="str">
            <v>46121202B200004</v>
          </cell>
          <cell r="D3931" t="str">
            <v>煤电钻综保</v>
          </cell>
          <cell r="E3931" t="str">
            <v>ZXZ8-4/660V/133V</v>
          </cell>
        </row>
        <row r="3931">
          <cell r="G3931" t="str">
            <v>个</v>
          </cell>
          <cell r="H3931">
            <v>1</v>
          </cell>
          <cell r="I3931" t="str">
            <v>综合起动器</v>
          </cell>
          <cell r="J3931">
            <v>21</v>
          </cell>
          <cell r="K3931" t="str">
            <v>2006-05-31</v>
          </cell>
          <cell r="L3931">
            <v>10260.24</v>
          </cell>
          <cell r="M3931">
            <v>974.75</v>
          </cell>
          <cell r="N3931">
            <v>9285.49</v>
          </cell>
        </row>
        <row r="3932">
          <cell r="C3932" t="str">
            <v>46121202B200005</v>
          </cell>
          <cell r="D3932" t="str">
            <v>煤电钻综保</v>
          </cell>
          <cell r="E3932" t="str">
            <v>ZXZ8-4/660V/133V</v>
          </cell>
        </row>
        <row r="3932">
          <cell r="G3932" t="str">
            <v>个</v>
          </cell>
          <cell r="H3932">
            <v>1</v>
          </cell>
          <cell r="I3932" t="str">
            <v>综合起动器</v>
          </cell>
          <cell r="J3932">
            <v>21</v>
          </cell>
          <cell r="K3932" t="str">
            <v>2006-05-31</v>
          </cell>
          <cell r="L3932">
            <v>10260.26</v>
          </cell>
          <cell r="M3932">
            <v>974.75</v>
          </cell>
          <cell r="N3932">
            <v>9285.51</v>
          </cell>
        </row>
        <row r="3933">
          <cell r="C3933" t="str">
            <v>46121203B020075</v>
          </cell>
          <cell r="D3933" t="str">
            <v>矿用隔爆移动变电站</v>
          </cell>
          <cell r="E3933" t="str">
            <v>KBSGZY-500/6/1.2</v>
          </cell>
        </row>
        <row r="3933">
          <cell r="G3933" t="str">
            <v>个</v>
          </cell>
          <cell r="H3933">
            <v>1</v>
          </cell>
          <cell r="I3933" t="str">
            <v>移动变压器</v>
          </cell>
          <cell r="J3933">
            <v>21</v>
          </cell>
          <cell r="K3933" t="str">
            <v>2006-06-30</v>
          </cell>
          <cell r="L3933">
            <v>221671.87</v>
          </cell>
          <cell r="M3933">
            <v>20216.4</v>
          </cell>
          <cell r="N3933">
            <v>201455.47</v>
          </cell>
        </row>
        <row r="3934">
          <cell r="C3934" t="str">
            <v>46121203B020076</v>
          </cell>
          <cell r="D3934" t="str">
            <v>矿用隔爆移动变电站</v>
          </cell>
          <cell r="E3934" t="str">
            <v>KBSGZY-500/6/1.2</v>
          </cell>
        </row>
        <row r="3934">
          <cell r="G3934" t="str">
            <v>个</v>
          </cell>
          <cell r="H3934">
            <v>1</v>
          </cell>
          <cell r="I3934" t="str">
            <v>移动变压器</v>
          </cell>
          <cell r="J3934">
            <v>21</v>
          </cell>
          <cell r="K3934" t="str">
            <v>2006-06-30</v>
          </cell>
          <cell r="L3934">
            <v>221671.87</v>
          </cell>
          <cell r="M3934">
            <v>20216.4</v>
          </cell>
          <cell r="N3934">
            <v>201455.47</v>
          </cell>
        </row>
        <row r="3935">
          <cell r="C3935" t="str">
            <v>46121203B050026</v>
          </cell>
          <cell r="D3935" t="str">
            <v>矿用隔爆移动变电站</v>
          </cell>
          <cell r="E3935" t="str">
            <v>KBSGZY-630/6/1.2/0.69</v>
          </cell>
        </row>
        <row r="3935">
          <cell r="G3935" t="str">
            <v>个</v>
          </cell>
          <cell r="H3935">
            <v>1</v>
          </cell>
          <cell r="I3935" t="str">
            <v>移动变压器</v>
          </cell>
          <cell r="J3935">
            <v>21</v>
          </cell>
          <cell r="K3935" t="str">
            <v>2006-06-30</v>
          </cell>
          <cell r="L3935">
            <v>478884.96</v>
          </cell>
          <cell r="M3935">
            <v>43674.24</v>
          </cell>
          <cell r="N3935">
            <v>435210.72</v>
          </cell>
        </row>
        <row r="3936">
          <cell r="C3936" t="str">
            <v>46211605B230090</v>
          </cell>
          <cell r="D3936" t="str">
            <v>矿用隔爆真空磁力启动器</v>
          </cell>
          <cell r="E3936" t="str">
            <v>QJZ-200/660/1140</v>
          </cell>
        </row>
        <row r="3936">
          <cell r="G3936" t="str">
            <v>个</v>
          </cell>
          <cell r="H3936">
            <v>1</v>
          </cell>
          <cell r="I3936" t="str">
            <v>磁力起动器</v>
          </cell>
          <cell r="J3936">
            <v>21</v>
          </cell>
          <cell r="K3936" t="str">
            <v>2006-06-30</v>
          </cell>
          <cell r="L3936">
            <v>9494</v>
          </cell>
          <cell r="M3936">
            <v>9494</v>
          </cell>
          <cell r="N3936">
            <v>0</v>
          </cell>
        </row>
        <row r="3937">
          <cell r="C3937" t="str">
            <v>46211605B230091</v>
          </cell>
          <cell r="D3937" t="str">
            <v>矿用隔爆真空磁力启动器</v>
          </cell>
          <cell r="E3937" t="str">
            <v>QJZ-200/660/1140</v>
          </cell>
        </row>
        <row r="3937">
          <cell r="G3937" t="str">
            <v>个</v>
          </cell>
          <cell r="H3937">
            <v>1</v>
          </cell>
          <cell r="I3937" t="str">
            <v>磁力起动器</v>
          </cell>
          <cell r="J3937">
            <v>21</v>
          </cell>
          <cell r="K3937" t="str">
            <v>2006-06-30</v>
          </cell>
          <cell r="L3937">
            <v>9494</v>
          </cell>
          <cell r="M3937">
            <v>9494</v>
          </cell>
          <cell r="N3937">
            <v>0</v>
          </cell>
        </row>
        <row r="3938">
          <cell r="C3938" t="str">
            <v>46211605B230097</v>
          </cell>
          <cell r="D3938" t="str">
            <v>矿用隔爆真空磁力启动器</v>
          </cell>
          <cell r="E3938" t="str">
            <v>QJZ-200/660/1140</v>
          </cell>
        </row>
        <row r="3938">
          <cell r="G3938" t="str">
            <v>个</v>
          </cell>
          <cell r="H3938">
            <v>1</v>
          </cell>
          <cell r="I3938" t="str">
            <v>磁力起动器</v>
          </cell>
          <cell r="J3938">
            <v>21</v>
          </cell>
          <cell r="K3938" t="str">
            <v>2006-06-30</v>
          </cell>
          <cell r="L3938">
            <v>9494</v>
          </cell>
          <cell r="M3938">
            <v>9494</v>
          </cell>
          <cell r="N3938">
            <v>0</v>
          </cell>
        </row>
        <row r="3939">
          <cell r="C3939" t="str">
            <v>46211649B460113</v>
          </cell>
          <cell r="D3939" t="str">
            <v>照明信号综保</v>
          </cell>
          <cell r="E3939" t="str">
            <v>ZXZB-4/1140/660</v>
          </cell>
        </row>
        <row r="3939">
          <cell r="G3939" t="str">
            <v>个</v>
          </cell>
          <cell r="H3939">
            <v>1</v>
          </cell>
          <cell r="I3939" t="str">
            <v>综合起动器</v>
          </cell>
          <cell r="J3939">
            <v>21</v>
          </cell>
          <cell r="K3939" t="str">
            <v>2006-06-30</v>
          </cell>
          <cell r="L3939">
            <v>3141.62</v>
          </cell>
          <cell r="M3939">
            <v>3141.62</v>
          </cell>
          <cell r="N3939">
            <v>0</v>
          </cell>
        </row>
        <row r="3940">
          <cell r="C3940">
            <v>5619010366</v>
          </cell>
          <cell r="D3940" t="str">
            <v>半挂车</v>
          </cell>
          <cell r="E3940" t="str">
            <v>奔驰2635 陕K01626</v>
          </cell>
        </row>
        <row r="3940">
          <cell r="G3940" t="str">
            <v>个</v>
          </cell>
          <cell r="H3940">
            <v>1</v>
          </cell>
          <cell r="I3940" t="str">
            <v>其他运矿车</v>
          </cell>
          <cell r="J3940">
            <v>6</v>
          </cell>
          <cell r="K3940" t="str">
            <v>1994-09-01</v>
          </cell>
          <cell r="L3940">
            <v>1033700</v>
          </cell>
          <cell r="M3940">
            <v>1002689</v>
          </cell>
          <cell r="N3940">
            <v>31011</v>
          </cell>
        </row>
        <row r="3941">
          <cell r="C3941">
            <v>5619010367</v>
          </cell>
          <cell r="D3941" t="str">
            <v>半挂车</v>
          </cell>
          <cell r="E3941" t="str">
            <v>奔驰ND2635S  陕K05811</v>
          </cell>
        </row>
        <row r="3941">
          <cell r="G3941" t="str">
            <v>个</v>
          </cell>
          <cell r="H3941">
            <v>1</v>
          </cell>
          <cell r="I3941" t="str">
            <v>其他运矿车</v>
          </cell>
          <cell r="J3941">
            <v>6</v>
          </cell>
          <cell r="K3941" t="str">
            <v>1996-05-01</v>
          </cell>
          <cell r="L3941">
            <v>1033700</v>
          </cell>
          <cell r="M3941">
            <v>1002689</v>
          </cell>
          <cell r="N3941">
            <v>31011</v>
          </cell>
        </row>
        <row r="3942">
          <cell r="C3942" t="str">
            <v>46211606B070040</v>
          </cell>
          <cell r="D3942" t="str">
            <v>矿用隔爆智能真空馈电开关</v>
          </cell>
          <cell r="E3942" t="str">
            <v>BKDJ6-400Z/1140（660）</v>
          </cell>
        </row>
        <row r="3942">
          <cell r="G3942" t="str">
            <v>个</v>
          </cell>
          <cell r="H3942">
            <v>1</v>
          </cell>
          <cell r="I3942" t="str">
            <v>开关电器设备</v>
          </cell>
          <cell r="J3942">
            <v>21</v>
          </cell>
          <cell r="K3942" t="str">
            <v>2006-12-31</v>
          </cell>
          <cell r="L3942">
            <v>13634.45</v>
          </cell>
          <cell r="M3942">
            <v>13634.45</v>
          </cell>
          <cell r="N3942">
            <v>0</v>
          </cell>
        </row>
        <row r="3943">
          <cell r="C3943" t="str">
            <v>43552014B170009</v>
          </cell>
          <cell r="D3943" t="str">
            <v>刮板机输送机</v>
          </cell>
          <cell r="E3943" t="str">
            <v>SGW-40T</v>
          </cell>
        </row>
        <row r="3943">
          <cell r="G3943" t="str">
            <v>个</v>
          </cell>
          <cell r="H3943">
            <v>1</v>
          </cell>
          <cell r="I3943" t="str">
            <v>其他刮板输送机</v>
          </cell>
          <cell r="J3943">
            <v>20</v>
          </cell>
          <cell r="K3943" t="str">
            <v>2006-12-31</v>
          </cell>
          <cell r="L3943">
            <v>151500</v>
          </cell>
          <cell r="M3943">
            <v>151500</v>
          </cell>
          <cell r="N3943">
            <v>0</v>
          </cell>
        </row>
        <row r="3944">
          <cell r="C3944" t="str">
            <v>43552014B170010</v>
          </cell>
          <cell r="D3944" t="str">
            <v>刮板机输送机</v>
          </cell>
          <cell r="E3944" t="str">
            <v>SGW-40T</v>
          </cell>
        </row>
        <row r="3944">
          <cell r="G3944" t="str">
            <v>个</v>
          </cell>
          <cell r="H3944">
            <v>1</v>
          </cell>
          <cell r="I3944" t="str">
            <v>其他刮板输送机</v>
          </cell>
          <cell r="J3944">
            <v>20</v>
          </cell>
          <cell r="K3944" t="str">
            <v>2006-12-31</v>
          </cell>
          <cell r="L3944">
            <v>151500</v>
          </cell>
          <cell r="M3944">
            <v>151500</v>
          </cell>
          <cell r="N3944">
            <v>0</v>
          </cell>
        </row>
        <row r="3945">
          <cell r="C3945" t="str">
            <v>43911349B010005</v>
          </cell>
          <cell r="D3945" t="str">
            <v>CST净油机</v>
          </cell>
          <cell r="E3945" t="str">
            <v>FM400</v>
          </cell>
        </row>
        <row r="3945">
          <cell r="G3945" t="str">
            <v>个</v>
          </cell>
          <cell r="H3945">
            <v>1</v>
          </cell>
          <cell r="I3945" t="str">
            <v>除尘器</v>
          </cell>
          <cell r="J3945">
            <v>7</v>
          </cell>
          <cell r="K3945" t="str">
            <v>2006-12-31</v>
          </cell>
          <cell r="L3945">
            <v>60048.04</v>
          </cell>
          <cell r="M3945">
            <v>60048.04</v>
          </cell>
          <cell r="N3945">
            <v>0</v>
          </cell>
        </row>
        <row r="3946">
          <cell r="C3946" t="str">
            <v>43911349B010006</v>
          </cell>
          <cell r="D3946" t="str">
            <v>CST净油机</v>
          </cell>
          <cell r="E3946" t="str">
            <v>FM400</v>
          </cell>
        </row>
        <row r="3946">
          <cell r="G3946" t="str">
            <v>个</v>
          </cell>
          <cell r="H3946">
            <v>1</v>
          </cell>
          <cell r="I3946" t="str">
            <v>除尘器</v>
          </cell>
          <cell r="J3946">
            <v>7</v>
          </cell>
          <cell r="K3946" t="str">
            <v>2006-12-31</v>
          </cell>
          <cell r="L3946">
            <v>60048.04</v>
          </cell>
          <cell r="M3946">
            <v>60048.04</v>
          </cell>
          <cell r="N3946">
            <v>0</v>
          </cell>
        </row>
        <row r="3947">
          <cell r="C3947" t="str">
            <v>43911349B020001</v>
          </cell>
          <cell r="D3947" t="str">
            <v>CST净油机</v>
          </cell>
          <cell r="E3947" t="str">
            <v>FM400</v>
          </cell>
        </row>
        <row r="3947">
          <cell r="G3947" t="str">
            <v>个</v>
          </cell>
          <cell r="H3947">
            <v>1</v>
          </cell>
          <cell r="I3947" t="str">
            <v>除尘器</v>
          </cell>
          <cell r="J3947">
            <v>7</v>
          </cell>
          <cell r="K3947" t="str">
            <v>2006-12-31</v>
          </cell>
          <cell r="L3947">
            <v>37642.07</v>
          </cell>
          <cell r="M3947">
            <v>37642.07</v>
          </cell>
          <cell r="N3947">
            <v>0</v>
          </cell>
        </row>
        <row r="3948">
          <cell r="C3948" t="str">
            <v>43911349B020002</v>
          </cell>
          <cell r="D3948" t="str">
            <v>CST净油机</v>
          </cell>
          <cell r="E3948" t="str">
            <v>FM400</v>
          </cell>
        </row>
        <row r="3948">
          <cell r="G3948" t="str">
            <v>个</v>
          </cell>
          <cell r="H3948">
            <v>1</v>
          </cell>
          <cell r="I3948" t="str">
            <v>除尘器</v>
          </cell>
          <cell r="J3948">
            <v>7</v>
          </cell>
          <cell r="K3948" t="str">
            <v>2006-12-31</v>
          </cell>
          <cell r="L3948">
            <v>37642.07</v>
          </cell>
          <cell r="M3948">
            <v>37642.07</v>
          </cell>
          <cell r="N3948">
            <v>0</v>
          </cell>
        </row>
        <row r="3949">
          <cell r="C3949" t="str">
            <v>43911349B020003</v>
          </cell>
          <cell r="D3949" t="str">
            <v>CST净油机</v>
          </cell>
          <cell r="E3949" t="str">
            <v>FM200</v>
          </cell>
        </row>
        <row r="3949">
          <cell r="G3949" t="str">
            <v>个</v>
          </cell>
          <cell r="H3949">
            <v>1</v>
          </cell>
          <cell r="I3949" t="str">
            <v>除尘器</v>
          </cell>
          <cell r="J3949">
            <v>7</v>
          </cell>
          <cell r="K3949" t="str">
            <v>2006-12-31</v>
          </cell>
          <cell r="L3949">
            <v>37642.07</v>
          </cell>
          <cell r="M3949">
            <v>37642.07</v>
          </cell>
          <cell r="N3949">
            <v>0</v>
          </cell>
        </row>
        <row r="3950">
          <cell r="C3950" t="str">
            <v>44411202B030009</v>
          </cell>
          <cell r="D3950" t="str">
            <v>风门绞车</v>
          </cell>
          <cell r="E3950" t="str">
            <v>JFM-4型(开始使用日期96年1月)</v>
          </cell>
        </row>
        <row r="3950">
          <cell r="G3950" t="str">
            <v>个</v>
          </cell>
          <cell r="H3950">
            <v>1</v>
          </cell>
          <cell r="I3950" t="str">
            <v>风门绞车</v>
          </cell>
          <cell r="J3950">
            <v>15</v>
          </cell>
          <cell r="K3950" t="str">
            <v>2007-08-31</v>
          </cell>
          <cell r="L3950">
            <v>17200</v>
          </cell>
          <cell r="M3950">
            <v>15617.6</v>
          </cell>
          <cell r="N3950">
            <v>1582.4</v>
          </cell>
        </row>
        <row r="3951">
          <cell r="C3951">
            <v>7111050070</v>
          </cell>
          <cell r="D3951" t="str">
            <v>计算机</v>
          </cell>
          <cell r="E3951">
            <v>486</v>
          </cell>
        </row>
        <row r="3951">
          <cell r="G3951" t="str">
            <v>个</v>
          </cell>
          <cell r="H3951">
            <v>1</v>
          </cell>
          <cell r="I3951" t="str">
            <v>微型数字电子计算机</v>
          </cell>
          <cell r="J3951">
            <v>5.41666666666667</v>
          </cell>
          <cell r="K3951" t="str">
            <v>1993-09-01</v>
          </cell>
          <cell r="L3951">
            <v>300</v>
          </cell>
          <cell r="M3951">
            <v>300</v>
          </cell>
          <cell r="N3951">
            <v>0</v>
          </cell>
        </row>
        <row r="3952">
          <cell r="C3952">
            <v>6971010006</v>
          </cell>
          <cell r="D3952" t="str">
            <v>传真机</v>
          </cell>
          <cell r="E3952" t="str">
            <v>CANON180</v>
          </cell>
        </row>
        <row r="3952">
          <cell r="G3952" t="str">
            <v>个</v>
          </cell>
          <cell r="H3952">
            <v>1</v>
          </cell>
          <cell r="I3952" t="str">
            <v>文件传真机</v>
          </cell>
          <cell r="J3952">
            <v>7</v>
          </cell>
          <cell r="K3952" t="str">
            <v>1994-01-01</v>
          </cell>
          <cell r="L3952">
            <v>1700</v>
          </cell>
          <cell r="M3952">
            <v>1700</v>
          </cell>
          <cell r="N3952">
            <v>0</v>
          </cell>
        </row>
        <row r="3953">
          <cell r="C3953">
            <v>6994120001</v>
          </cell>
          <cell r="D3953" t="str">
            <v>计算机</v>
          </cell>
          <cell r="E3953" t="str">
            <v>联想开天4600</v>
          </cell>
        </row>
        <row r="3953">
          <cell r="G3953" t="str">
            <v>个</v>
          </cell>
          <cell r="H3953">
            <v>1</v>
          </cell>
          <cell r="I3953" t="str">
            <v>神东综合延伸</v>
          </cell>
          <cell r="J3953">
            <v>5</v>
          </cell>
          <cell r="K3953" t="str">
            <v>2001-10-30</v>
          </cell>
          <cell r="L3953">
            <v>6700</v>
          </cell>
          <cell r="M3953">
            <v>6499</v>
          </cell>
          <cell r="N3953">
            <v>201</v>
          </cell>
        </row>
        <row r="3954">
          <cell r="C3954">
            <v>6994120002</v>
          </cell>
          <cell r="D3954" t="str">
            <v>计算机</v>
          </cell>
          <cell r="E3954" t="str">
            <v>联想开天4600</v>
          </cell>
        </row>
        <row r="3954">
          <cell r="G3954" t="str">
            <v>个</v>
          </cell>
          <cell r="H3954">
            <v>1</v>
          </cell>
          <cell r="I3954" t="str">
            <v>神东综合延伸</v>
          </cell>
          <cell r="J3954">
            <v>5</v>
          </cell>
          <cell r="K3954" t="str">
            <v>2001-10-30</v>
          </cell>
          <cell r="L3954">
            <v>6700</v>
          </cell>
          <cell r="M3954">
            <v>6499</v>
          </cell>
          <cell r="N3954">
            <v>201</v>
          </cell>
        </row>
        <row r="3955">
          <cell r="C3955">
            <v>6994120003</v>
          </cell>
          <cell r="D3955" t="str">
            <v>计算机</v>
          </cell>
          <cell r="E3955" t="str">
            <v>联想开天4600</v>
          </cell>
        </row>
        <row r="3955">
          <cell r="G3955" t="str">
            <v>个</v>
          </cell>
          <cell r="H3955">
            <v>1</v>
          </cell>
          <cell r="I3955" t="str">
            <v>神东综合延伸</v>
          </cell>
          <cell r="J3955">
            <v>5</v>
          </cell>
          <cell r="K3955" t="str">
            <v>2001-10-30</v>
          </cell>
          <cell r="L3955">
            <v>6700</v>
          </cell>
          <cell r="M3955">
            <v>6499</v>
          </cell>
          <cell r="N3955">
            <v>201</v>
          </cell>
        </row>
        <row r="3956">
          <cell r="C3956">
            <v>6994120004</v>
          </cell>
          <cell r="D3956" t="str">
            <v>计算机</v>
          </cell>
          <cell r="E3956" t="str">
            <v>联想开天4600</v>
          </cell>
        </row>
        <row r="3956">
          <cell r="G3956" t="str">
            <v>个</v>
          </cell>
          <cell r="H3956">
            <v>1</v>
          </cell>
          <cell r="I3956" t="str">
            <v>神东综合延伸</v>
          </cell>
          <cell r="J3956">
            <v>5</v>
          </cell>
          <cell r="K3956" t="str">
            <v>2001-10-30</v>
          </cell>
          <cell r="L3956">
            <v>6700</v>
          </cell>
          <cell r="M3956">
            <v>6499</v>
          </cell>
          <cell r="N3956">
            <v>201</v>
          </cell>
        </row>
        <row r="3957">
          <cell r="C3957">
            <v>6994120005</v>
          </cell>
          <cell r="D3957" t="str">
            <v>打印机</v>
          </cell>
          <cell r="E3957" t="str">
            <v>HP 5000LE</v>
          </cell>
        </row>
        <row r="3957">
          <cell r="G3957" t="str">
            <v>个</v>
          </cell>
          <cell r="H3957">
            <v>1</v>
          </cell>
          <cell r="I3957" t="str">
            <v>神东综合延伸</v>
          </cell>
          <cell r="J3957">
            <v>5</v>
          </cell>
          <cell r="K3957" t="str">
            <v>2003-05-29</v>
          </cell>
          <cell r="L3957">
            <v>8500</v>
          </cell>
          <cell r="M3957">
            <v>8245</v>
          </cell>
          <cell r="N3957">
            <v>255</v>
          </cell>
        </row>
        <row r="3958">
          <cell r="C3958">
            <v>6994120006</v>
          </cell>
          <cell r="D3958" t="str">
            <v>计算机</v>
          </cell>
          <cell r="E3958" t="str">
            <v>联想开天4600</v>
          </cell>
        </row>
        <row r="3958">
          <cell r="G3958" t="str">
            <v>个</v>
          </cell>
          <cell r="H3958">
            <v>1</v>
          </cell>
          <cell r="I3958" t="str">
            <v>神东综合延伸</v>
          </cell>
          <cell r="J3958">
            <v>5</v>
          </cell>
          <cell r="K3958" t="str">
            <v>2001-10-30</v>
          </cell>
          <cell r="L3958">
            <v>6700</v>
          </cell>
          <cell r="M3958">
            <v>6499</v>
          </cell>
          <cell r="N3958">
            <v>201</v>
          </cell>
        </row>
        <row r="3959">
          <cell r="C3959">
            <v>6994120007</v>
          </cell>
          <cell r="D3959" t="str">
            <v>计算机</v>
          </cell>
          <cell r="E3959" t="str">
            <v>联想开天4600</v>
          </cell>
        </row>
        <row r="3959">
          <cell r="G3959" t="str">
            <v>个</v>
          </cell>
          <cell r="H3959">
            <v>1</v>
          </cell>
          <cell r="I3959" t="str">
            <v>神东综合延伸</v>
          </cell>
          <cell r="J3959">
            <v>5</v>
          </cell>
          <cell r="K3959" t="str">
            <v>2001-10-30</v>
          </cell>
          <cell r="L3959">
            <v>6700</v>
          </cell>
          <cell r="M3959">
            <v>6499</v>
          </cell>
          <cell r="N3959">
            <v>201</v>
          </cell>
        </row>
        <row r="3960">
          <cell r="C3960">
            <v>6994120008</v>
          </cell>
          <cell r="D3960" t="str">
            <v>计算机</v>
          </cell>
          <cell r="E3960" t="str">
            <v>联想开天4600</v>
          </cell>
        </row>
        <row r="3960">
          <cell r="G3960" t="str">
            <v>个</v>
          </cell>
          <cell r="H3960">
            <v>1</v>
          </cell>
          <cell r="I3960" t="str">
            <v>神东综合延伸</v>
          </cell>
          <cell r="J3960">
            <v>5</v>
          </cell>
          <cell r="K3960" t="str">
            <v>2001-10-30</v>
          </cell>
          <cell r="L3960">
            <v>6700</v>
          </cell>
          <cell r="M3960">
            <v>6499</v>
          </cell>
          <cell r="N3960">
            <v>201</v>
          </cell>
        </row>
        <row r="3961">
          <cell r="C3961">
            <v>6994120009</v>
          </cell>
          <cell r="D3961" t="str">
            <v>计算机</v>
          </cell>
          <cell r="E3961" t="str">
            <v>联想开天4600</v>
          </cell>
        </row>
        <row r="3961">
          <cell r="G3961" t="str">
            <v>个</v>
          </cell>
          <cell r="H3961">
            <v>1</v>
          </cell>
          <cell r="I3961" t="str">
            <v>神东综合延伸</v>
          </cell>
          <cell r="J3961">
            <v>5</v>
          </cell>
          <cell r="K3961" t="str">
            <v>2001-10-30</v>
          </cell>
          <cell r="L3961">
            <v>6700</v>
          </cell>
          <cell r="M3961">
            <v>6499</v>
          </cell>
          <cell r="N3961">
            <v>201</v>
          </cell>
        </row>
        <row r="3962">
          <cell r="C3962">
            <v>6994120015</v>
          </cell>
          <cell r="D3962" t="str">
            <v>打印机</v>
          </cell>
          <cell r="E3962" t="str">
            <v>HP1000</v>
          </cell>
        </row>
        <row r="3962">
          <cell r="G3962" t="str">
            <v>个</v>
          </cell>
          <cell r="H3962">
            <v>1</v>
          </cell>
          <cell r="I3962" t="str">
            <v>神东综合延伸</v>
          </cell>
          <cell r="J3962">
            <v>5</v>
          </cell>
          <cell r="K3962" t="str">
            <v>2003-05-29</v>
          </cell>
          <cell r="L3962">
            <v>2200</v>
          </cell>
          <cell r="M3962">
            <v>2134</v>
          </cell>
          <cell r="N3962">
            <v>66</v>
          </cell>
        </row>
        <row r="3963">
          <cell r="C3963" t="str">
            <v>46211605B470121</v>
          </cell>
          <cell r="D3963" t="str">
            <v>矿用隔爆型真空溃电开关</v>
          </cell>
          <cell r="E3963" t="str">
            <v>KBZ2-200/1140/660</v>
          </cell>
        </row>
        <row r="3963">
          <cell r="G3963" t="str">
            <v>个</v>
          </cell>
          <cell r="H3963">
            <v>1</v>
          </cell>
          <cell r="I3963" t="str">
            <v>开关电器设备</v>
          </cell>
          <cell r="J3963">
            <v>21</v>
          </cell>
          <cell r="K3963" t="str">
            <v>2007-12-27</v>
          </cell>
          <cell r="L3963">
            <v>9090</v>
          </cell>
          <cell r="M3963">
            <v>9090</v>
          </cell>
          <cell r="N3963">
            <v>0</v>
          </cell>
        </row>
        <row r="3964">
          <cell r="C3964" t="str">
            <v>46211605B470122</v>
          </cell>
          <cell r="D3964" t="str">
            <v>矿用隔爆型真空溃电开关</v>
          </cell>
          <cell r="E3964" t="str">
            <v>KBZ2-200/1140/660</v>
          </cell>
        </row>
        <row r="3964">
          <cell r="G3964" t="str">
            <v>个</v>
          </cell>
          <cell r="H3964">
            <v>1</v>
          </cell>
          <cell r="I3964" t="str">
            <v>开关电器设备</v>
          </cell>
          <cell r="J3964">
            <v>21</v>
          </cell>
          <cell r="K3964" t="str">
            <v>2007-12-27</v>
          </cell>
          <cell r="L3964">
            <v>9090</v>
          </cell>
          <cell r="M3964">
            <v>9090</v>
          </cell>
          <cell r="N3964">
            <v>0</v>
          </cell>
        </row>
        <row r="3965">
          <cell r="C3965" t="str">
            <v>46211605B470123</v>
          </cell>
          <cell r="D3965" t="str">
            <v>矿用隔爆型真空溃电开关</v>
          </cell>
          <cell r="E3965" t="str">
            <v>KBZ2-200/1140/660</v>
          </cell>
        </row>
        <row r="3965">
          <cell r="G3965" t="str">
            <v>个</v>
          </cell>
          <cell r="H3965">
            <v>1</v>
          </cell>
          <cell r="I3965" t="str">
            <v>开关电器设备</v>
          </cell>
          <cell r="J3965">
            <v>21</v>
          </cell>
          <cell r="K3965" t="str">
            <v>2007-12-27</v>
          </cell>
          <cell r="L3965">
            <v>9090</v>
          </cell>
          <cell r="M3965">
            <v>9090</v>
          </cell>
          <cell r="N3965">
            <v>0</v>
          </cell>
        </row>
        <row r="3966">
          <cell r="C3966" t="str">
            <v>46211605B470124</v>
          </cell>
          <cell r="D3966" t="str">
            <v>矿用隔爆型真空溃电开关</v>
          </cell>
          <cell r="E3966" t="str">
            <v>KBZ2-200/1140/660</v>
          </cell>
        </row>
        <row r="3966">
          <cell r="G3966" t="str">
            <v>个</v>
          </cell>
          <cell r="H3966">
            <v>1</v>
          </cell>
          <cell r="I3966" t="str">
            <v>开关电器设备</v>
          </cell>
          <cell r="J3966">
            <v>21</v>
          </cell>
          <cell r="K3966" t="str">
            <v>2007-12-27</v>
          </cell>
          <cell r="L3966">
            <v>9090</v>
          </cell>
          <cell r="M3966">
            <v>9090</v>
          </cell>
          <cell r="N3966">
            <v>0</v>
          </cell>
        </row>
        <row r="3967">
          <cell r="C3967" t="str">
            <v>46211605B470125</v>
          </cell>
          <cell r="D3967" t="str">
            <v>矿用隔爆型真空溃电开关</v>
          </cell>
          <cell r="E3967" t="str">
            <v>KBZ2-200/1140/660</v>
          </cell>
        </row>
        <row r="3967">
          <cell r="G3967" t="str">
            <v>个</v>
          </cell>
          <cell r="H3967">
            <v>1</v>
          </cell>
          <cell r="I3967" t="str">
            <v>开关电器设备</v>
          </cell>
          <cell r="J3967">
            <v>21</v>
          </cell>
          <cell r="K3967" t="str">
            <v>2007-12-27</v>
          </cell>
          <cell r="L3967">
            <v>9090</v>
          </cell>
          <cell r="M3967">
            <v>9090</v>
          </cell>
          <cell r="N3967">
            <v>0</v>
          </cell>
        </row>
        <row r="3968">
          <cell r="C3968" t="str">
            <v>46211605B470126</v>
          </cell>
          <cell r="D3968" t="str">
            <v>矿用隔爆型真空溃电开关</v>
          </cell>
          <cell r="E3968" t="str">
            <v>KBZ2-200/1140/660</v>
          </cell>
        </row>
        <row r="3968">
          <cell r="G3968" t="str">
            <v>个</v>
          </cell>
          <cell r="H3968">
            <v>1</v>
          </cell>
          <cell r="I3968" t="str">
            <v>开关电器设备</v>
          </cell>
          <cell r="J3968">
            <v>21</v>
          </cell>
          <cell r="K3968" t="str">
            <v>2007-12-27</v>
          </cell>
          <cell r="L3968">
            <v>9090</v>
          </cell>
          <cell r="M3968">
            <v>9090</v>
          </cell>
          <cell r="N3968">
            <v>0</v>
          </cell>
        </row>
        <row r="3969">
          <cell r="C3969" t="str">
            <v>46211605B470127</v>
          </cell>
          <cell r="D3969" t="str">
            <v>矿用隔爆型真空溃电开关</v>
          </cell>
          <cell r="E3969" t="str">
            <v>KBZ2-200/1140/660</v>
          </cell>
        </row>
        <row r="3969">
          <cell r="G3969" t="str">
            <v>个</v>
          </cell>
          <cell r="H3969">
            <v>1</v>
          </cell>
          <cell r="I3969" t="str">
            <v>开关电器设备</v>
          </cell>
          <cell r="J3969">
            <v>21</v>
          </cell>
          <cell r="K3969" t="str">
            <v>2007-12-27</v>
          </cell>
          <cell r="L3969">
            <v>9090</v>
          </cell>
          <cell r="M3969">
            <v>9090</v>
          </cell>
          <cell r="N3969">
            <v>0</v>
          </cell>
        </row>
        <row r="3970">
          <cell r="C3970" t="str">
            <v>46211605B470128</v>
          </cell>
          <cell r="D3970" t="str">
            <v>矿用隔爆型真空溃电开关</v>
          </cell>
          <cell r="E3970" t="str">
            <v>KBZ2-200/1140/660</v>
          </cell>
        </row>
        <row r="3970">
          <cell r="G3970" t="str">
            <v>个</v>
          </cell>
          <cell r="H3970">
            <v>1</v>
          </cell>
          <cell r="I3970" t="str">
            <v>开关电器设备</v>
          </cell>
          <cell r="J3970">
            <v>21</v>
          </cell>
          <cell r="K3970" t="str">
            <v>2007-12-27</v>
          </cell>
          <cell r="L3970">
            <v>9090</v>
          </cell>
          <cell r="M3970">
            <v>9090</v>
          </cell>
          <cell r="N3970">
            <v>0</v>
          </cell>
        </row>
        <row r="3971">
          <cell r="C3971" t="str">
            <v>46211605B470129</v>
          </cell>
          <cell r="D3971" t="str">
            <v>矿用隔爆型真空溃电开关</v>
          </cell>
          <cell r="E3971" t="str">
            <v>KBZ2-200/1140/660</v>
          </cell>
        </row>
        <row r="3971">
          <cell r="G3971" t="str">
            <v>个</v>
          </cell>
          <cell r="H3971">
            <v>1</v>
          </cell>
          <cell r="I3971" t="str">
            <v>开关电器设备</v>
          </cell>
          <cell r="J3971">
            <v>21</v>
          </cell>
          <cell r="K3971" t="str">
            <v>2007-12-27</v>
          </cell>
          <cell r="L3971">
            <v>9090</v>
          </cell>
          <cell r="M3971">
            <v>9090</v>
          </cell>
          <cell r="N3971">
            <v>0</v>
          </cell>
        </row>
        <row r="3972">
          <cell r="C3972" t="str">
            <v>46211605B470130</v>
          </cell>
          <cell r="D3972" t="str">
            <v>矿用隔爆型真空溃电开关</v>
          </cell>
          <cell r="E3972" t="str">
            <v>KBZ2-200/1140/660</v>
          </cell>
        </row>
        <row r="3972">
          <cell r="G3972" t="str">
            <v>个</v>
          </cell>
          <cell r="H3972">
            <v>1</v>
          </cell>
          <cell r="I3972" t="str">
            <v>开关电器设备</v>
          </cell>
          <cell r="J3972">
            <v>21</v>
          </cell>
          <cell r="K3972" t="str">
            <v>2007-12-27</v>
          </cell>
          <cell r="L3972">
            <v>9090</v>
          </cell>
          <cell r="M3972">
            <v>9090</v>
          </cell>
          <cell r="N3972">
            <v>0</v>
          </cell>
        </row>
        <row r="3973">
          <cell r="C3973" t="str">
            <v>46211605B470131</v>
          </cell>
          <cell r="D3973" t="str">
            <v>矿用隔爆型真空溃电开关</v>
          </cell>
          <cell r="E3973" t="str">
            <v>KBZ2-200/1140/660</v>
          </cell>
        </row>
        <row r="3973">
          <cell r="G3973" t="str">
            <v>个</v>
          </cell>
          <cell r="H3973">
            <v>1</v>
          </cell>
          <cell r="I3973" t="str">
            <v>开关电器设备</v>
          </cell>
          <cell r="J3973">
            <v>21</v>
          </cell>
          <cell r="K3973" t="str">
            <v>2007-12-27</v>
          </cell>
          <cell r="L3973">
            <v>9090</v>
          </cell>
          <cell r="M3973">
            <v>9090</v>
          </cell>
          <cell r="N3973">
            <v>0</v>
          </cell>
        </row>
        <row r="3974">
          <cell r="C3974" t="str">
            <v>46211605B470132</v>
          </cell>
          <cell r="D3974" t="str">
            <v>矿用隔爆型真空溃电开关</v>
          </cell>
          <cell r="E3974" t="str">
            <v>KBZ2-200/1140/660</v>
          </cell>
        </row>
        <row r="3974">
          <cell r="G3974" t="str">
            <v>个</v>
          </cell>
          <cell r="H3974">
            <v>1</v>
          </cell>
          <cell r="I3974" t="str">
            <v>开关电器设备</v>
          </cell>
          <cell r="J3974">
            <v>21</v>
          </cell>
          <cell r="K3974" t="str">
            <v>2007-12-27</v>
          </cell>
          <cell r="L3974">
            <v>9090</v>
          </cell>
          <cell r="M3974">
            <v>9090</v>
          </cell>
          <cell r="N3974">
            <v>0</v>
          </cell>
        </row>
        <row r="3975">
          <cell r="C3975" t="str">
            <v>46211605B470133</v>
          </cell>
          <cell r="D3975" t="str">
            <v>矿用隔爆型真空溃电开关</v>
          </cell>
          <cell r="E3975" t="str">
            <v>KBZ2-200/1140/660</v>
          </cell>
        </row>
        <row r="3975">
          <cell r="G3975" t="str">
            <v>个</v>
          </cell>
          <cell r="H3975">
            <v>1</v>
          </cell>
          <cell r="I3975" t="str">
            <v>开关电器设备</v>
          </cell>
          <cell r="J3975">
            <v>21</v>
          </cell>
          <cell r="K3975" t="str">
            <v>2007-12-27</v>
          </cell>
          <cell r="L3975">
            <v>9090</v>
          </cell>
          <cell r="M3975">
            <v>9090</v>
          </cell>
          <cell r="N3975">
            <v>0</v>
          </cell>
        </row>
        <row r="3976">
          <cell r="C3976" t="str">
            <v>46211605B470134</v>
          </cell>
          <cell r="D3976" t="str">
            <v>矿用隔爆型真空溃电开关</v>
          </cell>
          <cell r="E3976" t="str">
            <v>KBZ2-200/1140/660</v>
          </cell>
        </row>
        <row r="3976">
          <cell r="G3976" t="str">
            <v>个</v>
          </cell>
          <cell r="H3976">
            <v>1</v>
          </cell>
          <cell r="I3976" t="str">
            <v>开关电器设备</v>
          </cell>
          <cell r="J3976">
            <v>21</v>
          </cell>
          <cell r="K3976" t="str">
            <v>2007-12-27</v>
          </cell>
          <cell r="L3976">
            <v>9090</v>
          </cell>
          <cell r="M3976">
            <v>9090</v>
          </cell>
          <cell r="N3976">
            <v>0</v>
          </cell>
        </row>
        <row r="3977">
          <cell r="C3977" t="str">
            <v>46211605B470135</v>
          </cell>
          <cell r="D3977" t="str">
            <v>矿用隔爆型真空溃电开关</v>
          </cell>
          <cell r="E3977" t="str">
            <v>KBZ2-200/1140/660</v>
          </cell>
        </row>
        <row r="3977">
          <cell r="G3977" t="str">
            <v>个</v>
          </cell>
          <cell r="H3977">
            <v>1</v>
          </cell>
          <cell r="I3977" t="str">
            <v>开关电器设备</v>
          </cell>
          <cell r="J3977">
            <v>21</v>
          </cell>
          <cell r="K3977" t="str">
            <v>2007-12-27</v>
          </cell>
          <cell r="L3977">
            <v>9090</v>
          </cell>
          <cell r="M3977">
            <v>9090</v>
          </cell>
          <cell r="N3977">
            <v>0</v>
          </cell>
        </row>
        <row r="3978">
          <cell r="C3978" t="str">
            <v>46211605B470136</v>
          </cell>
          <cell r="D3978" t="str">
            <v>矿用隔爆型真空溃电开关</v>
          </cell>
          <cell r="E3978" t="str">
            <v>KBZ2-200/1140/660</v>
          </cell>
        </row>
        <row r="3978">
          <cell r="G3978" t="str">
            <v>个</v>
          </cell>
          <cell r="H3978">
            <v>1</v>
          </cell>
          <cell r="I3978" t="str">
            <v>开关电器设备</v>
          </cell>
          <cell r="J3978">
            <v>21</v>
          </cell>
          <cell r="K3978" t="str">
            <v>2007-12-27</v>
          </cell>
          <cell r="L3978">
            <v>9090</v>
          </cell>
          <cell r="M3978">
            <v>9090</v>
          </cell>
          <cell r="N3978">
            <v>0</v>
          </cell>
        </row>
        <row r="3979">
          <cell r="C3979" t="str">
            <v>46211605B470137</v>
          </cell>
          <cell r="D3979" t="str">
            <v>矿用隔爆型真空溃电开关</v>
          </cell>
          <cell r="E3979" t="str">
            <v>KBZ2-200/1140/660</v>
          </cell>
        </row>
        <row r="3979">
          <cell r="G3979" t="str">
            <v>个</v>
          </cell>
          <cell r="H3979">
            <v>1</v>
          </cell>
          <cell r="I3979" t="str">
            <v>开关电器设备</v>
          </cell>
          <cell r="J3979">
            <v>21</v>
          </cell>
          <cell r="K3979" t="str">
            <v>2007-12-27</v>
          </cell>
          <cell r="L3979">
            <v>9090</v>
          </cell>
          <cell r="M3979">
            <v>9090</v>
          </cell>
          <cell r="N3979">
            <v>0</v>
          </cell>
        </row>
        <row r="3980">
          <cell r="C3980" t="str">
            <v>46211605B470138</v>
          </cell>
          <cell r="D3980" t="str">
            <v>矿用隔爆型真空溃电开关</v>
          </cell>
          <cell r="E3980" t="str">
            <v>KBZ2-200/1140/660</v>
          </cell>
        </row>
        <row r="3980">
          <cell r="G3980" t="str">
            <v>个</v>
          </cell>
          <cell r="H3980">
            <v>1</v>
          </cell>
          <cell r="I3980" t="str">
            <v>开关电器设备</v>
          </cell>
          <cell r="J3980">
            <v>21</v>
          </cell>
          <cell r="K3980" t="str">
            <v>2007-12-27</v>
          </cell>
          <cell r="L3980">
            <v>9090</v>
          </cell>
          <cell r="M3980">
            <v>9090</v>
          </cell>
          <cell r="N3980">
            <v>0</v>
          </cell>
        </row>
        <row r="3981">
          <cell r="C3981" t="str">
            <v>46211605B470139</v>
          </cell>
          <cell r="D3981" t="str">
            <v>矿用隔爆型真空溃电开关</v>
          </cell>
          <cell r="E3981" t="str">
            <v>KBZ2-200/1140/660</v>
          </cell>
        </row>
        <row r="3981">
          <cell r="G3981" t="str">
            <v>个</v>
          </cell>
          <cell r="H3981">
            <v>1</v>
          </cell>
          <cell r="I3981" t="str">
            <v>开关电器设备</v>
          </cell>
          <cell r="J3981">
            <v>21</v>
          </cell>
          <cell r="K3981" t="str">
            <v>2007-12-27</v>
          </cell>
          <cell r="L3981">
            <v>9090</v>
          </cell>
          <cell r="M3981">
            <v>9090</v>
          </cell>
          <cell r="N3981">
            <v>0</v>
          </cell>
        </row>
        <row r="3982">
          <cell r="C3982" t="str">
            <v>46211605B470140</v>
          </cell>
          <cell r="D3982" t="str">
            <v>矿用隔爆型真空溃电开关</v>
          </cell>
          <cell r="E3982" t="str">
            <v>KBZ2-200/1140/660</v>
          </cell>
        </row>
        <row r="3982">
          <cell r="G3982" t="str">
            <v>个</v>
          </cell>
          <cell r="H3982">
            <v>1</v>
          </cell>
          <cell r="I3982" t="str">
            <v>开关电器设备</v>
          </cell>
          <cell r="J3982">
            <v>21</v>
          </cell>
          <cell r="K3982" t="str">
            <v>2007-12-27</v>
          </cell>
          <cell r="L3982">
            <v>9090</v>
          </cell>
          <cell r="M3982">
            <v>9090</v>
          </cell>
          <cell r="N3982">
            <v>0</v>
          </cell>
        </row>
        <row r="3983">
          <cell r="C3983" t="str">
            <v>46211605B470141</v>
          </cell>
          <cell r="D3983" t="str">
            <v>矿用隔爆型真空溃电开关</v>
          </cell>
          <cell r="E3983" t="str">
            <v>KBZ2-200/1140/660</v>
          </cell>
        </row>
        <row r="3983">
          <cell r="G3983" t="str">
            <v>个</v>
          </cell>
          <cell r="H3983">
            <v>1</v>
          </cell>
          <cell r="I3983" t="str">
            <v>开关电器设备</v>
          </cell>
          <cell r="J3983">
            <v>21</v>
          </cell>
          <cell r="K3983" t="str">
            <v>2007-12-27</v>
          </cell>
          <cell r="L3983">
            <v>9090</v>
          </cell>
          <cell r="M3983">
            <v>9090</v>
          </cell>
          <cell r="N3983">
            <v>0</v>
          </cell>
        </row>
        <row r="3984">
          <cell r="C3984" t="str">
            <v>46211605B470142</v>
          </cell>
          <cell r="D3984" t="str">
            <v>矿用隔爆型真空溃电开关</v>
          </cell>
          <cell r="E3984" t="str">
            <v>KBZ2-200/1140/660</v>
          </cell>
        </row>
        <row r="3984">
          <cell r="G3984" t="str">
            <v>个</v>
          </cell>
          <cell r="H3984">
            <v>1</v>
          </cell>
          <cell r="I3984" t="str">
            <v>开关电器设备</v>
          </cell>
          <cell r="J3984">
            <v>21</v>
          </cell>
          <cell r="K3984" t="str">
            <v>2007-12-27</v>
          </cell>
          <cell r="L3984">
            <v>9090</v>
          </cell>
          <cell r="M3984">
            <v>9090</v>
          </cell>
          <cell r="N3984">
            <v>0</v>
          </cell>
        </row>
        <row r="3985">
          <cell r="C3985" t="str">
            <v>46211605B470143</v>
          </cell>
          <cell r="D3985" t="str">
            <v>矿用隔爆型真空溃电开关</v>
          </cell>
          <cell r="E3985" t="str">
            <v>KBZ2-200/1140/660</v>
          </cell>
        </row>
        <row r="3985">
          <cell r="G3985" t="str">
            <v>个</v>
          </cell>
          <cell r="H3985">
            <v>1</v>
          </cell>
          <cell r="I3985" t="str">
            <v>开关电器设备</v>
          </cell>
          <cell r="J3985">
            <v>21</v>
          </cell>
          <cell r="K3985" t="str">
            <v>2007-12-27</v>
          </cell>
          <cell r="L3985">
            <v>9090</v>
          </cell>
          <cell r="M3985">
            <v>9090</v>
          </cell>
          <cell r="N3985">
            <v>0</v>
          </cell>
        </row>
        <row r="3986">
          <cell r="C3986" t="str">
            <v>46211605B470144</v>
          </cell>
          <cell r="D3986" t="str">
            <v>矿用隔爆型真空溃电开关</v>
          </cell>
          <cell r="E3986" t="str">
            <v>KBZ2-200/1140/660</v>
          </cell>
        </row>
        <row r="3986">
          <cell r="G3986" t="str">
            <v>个</v>
          </cell>
          <cell r="H3986">
            <v>1</v>
          </cell>
          <cell r="I3986" t="str">
            <v>开关电器设备</v>
          </cell>
          <cell r="J3986">
            <v>21</v>
          </cell>
          <cell r="K3986" t="str">
            <v>2007-12-27</v>
          </cell>
          <cell r="L3986">
            <v>9090</v>
          </cell>
          <cell r="M3986">
            <v>9090</v>
          </cell>
          <cell r="N3986">
            <v>0</v>
          </cell>
        </row>
        <row r="3987">
          <cell r="C3987" t="str">
            <v>46211605B470145</v>
          </cell>
          <cell r="D3987" t="str">
            <v>矿用隔爆型真空溃电开关</v>
          </cell>
          <cell r="E3987" t="str">
            <v>KBZ2-200/1140/660</v>
          </cell>
        </row>
        <row r="3987">
          <cell r="G3987" t="str">
            <v>个</v>
          </cell>
          <cell r="H3987">
            <v>1</v>
          </cell>
          <cell r="I3987" t="str">
            <v>开关电器设备</v>
          </cell>
          <cell r="J3987">
            <v>21</v>
          </cell>
          <cell r="K3987" t="str">
            <v>2007-12-27</v>
          </cell>
          <cell r="L3987">
            <v>9090</v>
          </cell>
          <cell r="M3987">
            <v>9090</v>
          </cell>
          <cell r="N3987">
            <v>0</v>
          </cell>
        </row>
        <row r="3988">
          <cell r="C3988" t="str">
            <v>46211605B470146</v>
          </cell>
          <cell r="D3988" t="str">
            <v>矿用隔爆型真空溃电开关</v>
          </cell>
          <cell r="E3988" t="str">
            <v>KBZ2-200/1140/660</v>
          </cell>
        </row>
        <row r="3988">
          <cell r="G3988" t="str">
            <v>个</v>
          </cell>
          <cell r="H3988">
            <v>1</v>
          </cell>
          <cell r="I3988" t="str">
            <v>开关电器设备</v>
          </cell>
          <cell r="J3988">
            <v>21</v>
          </cell>
          <cell r="K3988" t="str">
            <v>2007-12-27</v>
          </cell>
          <cell r="L3988">
            <v>9090</v>
          </cell>
          <cell r="M3988">
            <v>9090</v>
          </cell>
          <cell r="N3988">
            <v>0</v>
          </cell>
        </row>
        <row r="3989">
          <cell r="C3989" t="str">
            <v>46211605B470147</v>
          </cell>
          <cell r="D3989" t="str">
            <v>矿用隔爆型真空溃电开关</v>
          </cell>
          <cell r="E3989" t="str">
            <v>KBZ2-200/1140/660</v>
          </cell>
        </row>
        <row r="3989">
          <cell r="G3989" t="str">
            <v>个</v>
          </cell>
          <cell r="H3989">
            <v>1</v>
          </cell>
          <cell r="I3989" t="str">
            <v>开关电器设备</v>
          </cell>
          <cell r="J3989">
            <v>21</v>
          </cell>
          <cell r="K3989" t="str">
            <v>2007-12-27</v>
          </cell>
          <cell r="L3989">
            <v>9090</v>
          </cell>
          <cell r="M3989">
            <v>9090</v>
          </cell>
          <cell r="N3989">
            <v>0</v>
          </cell>
        </row>
        <row r="3990">
          <cell r="C3990" t="str">
            <v>46211605B470148</v>
          </cell>
          <cell r="D3990" t="str">
            <v>矿用隔爆型真空溃电开关</v>
          </cell>
          <cell r="E3990" t="str">
            <v>KBZ2-200/1140/660</v>
          </cell>
        </row>
        <row r="3990">
          <cell r="G3990" t="str">
            <v>个</v>
          </cell>
          <cell r="H3990">
            <v>1</v>
          </cell>
          <cell r="I3990" t="str">
            <v>开关电器设备</v>
          </cell>
          <cell r="J3990">
            <v>21</v>
          </cell>
          <cell r="K3990" t="str">
            <v>2007-12-27</v>
          </cell>
          <cell r="L3990">
            <v>9090</v>
          </cell>
          <cell r="M3990">
            <v>9090</v>
          </cell>
          <cell r="N3990">
            <v>0</v>
          </cell>
        </row>
        <row r="3991">
          <cell r="C3991" t="str">
            <v>46211605B470149</v>
          </cell>
          <cell r="D3991" t="str">
            <v>矿用隔爆型真空溃电开关</v>
          </cell>
          <cell r="E3991" t="str">
            <v>KBZ2-200/1140/660</v>
          </cell>
        </row>
        <row r="3991">
          <cell r="G3991" t="str">
            <v>个</v>
          </cell>
          <cell r="H3991">
            <v>1</v>
          </cell>
          <cell r="I3991" t="str">
            <v>开关电器设备</v>
          </cell>
          <cell r="J3991">
            <v>21</v>
          </cell>
          <cell r="K3991" t="str">
            <v>2007-12-27</v>
          </cell>
          <cell r="L3991">
            <v>9090</v>
          </cell>
          <cell r="M3991">
            <v>9090</v>
          </cell>
          <cell r="N3991">
            <v>0</v>
          </cell>
        </row>
        <row r="3992">
          <cell r="C3992" t="str">
            <v>46211605B470150</v>
          </cell>
          <cell r="D3992" t="str">
            <v>矿用隔爆型真空溃电开关</v>
          </cell>
          <cell r="E3992" t="str">
            <v>KBZ2-200/1140/660</v>
          </cell>
        </row>
        <row r="3992">
          <cell r="G3992" t="str">
            <v>个</v>
          </cell>
          <cell r="H3992">
            <v>1</v>
          </cell>
          <cell r="I3992" t="str">
            <v>开关电器设备</v>
          </cell>
          <cell r="J3992">
            <v>21</v>
          </cell>
          <cell r="K3992" t="str">
            <v>2007-12-27</v>
          </cell>
          <cell r="L3992">
            <v>9090</v>
          </cell>
          <cell r="M3992">
            <v>9090</v>
          </cell>
          <cell r="N3992">
            <v>0</v>
          </cell>
        </row>
        <row r="3993">
          <cell r="C3993" t="str">
            <v>46211605B470275</v>
          </cell>
          <cell r="D3993" t="str">
            <v>矿用隔爆型真空溃电开关</v>
          </cell>
          <cell r="E3993" t="str">
            <v>KBZ2-200/1140/660</v>
          </cell>
        </row>
        <row r="3993">
          <cell r="G3993" t="str">
            <v>个</v>
          </cell>
          <cell r="H3993">
            <v>1</v>
          </cell>
          <cell r="I3993" t="str">
            <v>开关电器设备</v>
          </cell>
          <cell r="J3993">
            <v>21</v>
          </cell>
          <cell r="K3993" t="str">
            <v>2007-12-27</v>
          </cell>
          <cell r="L3993">
            <v>9090</v>
          </cell>
          <cell r="M3993">
            <v>9090</v>
          </cell>
          <cell r="N3993">
            <v>0</v>
          </cell>
        </row>
        <row r="3994">
          <cell r="C3994" t="str">
            <v>46211605B470276</v>
          </cell>
          <cell r="D3994" t="str">
            <v>矿用隔爆型真空溃电开关</v>
          </cell>
          <cell r="E3994" t="str">
            <v>KBZ2-200/1140/660</v>
          </cell>
        </row>
        <row r="3994">
          <cell r="G3994" t="str">
            <v>个</v>
          </cell>
          <cell r="H3994">
            <v>1</v>
          </cell>
          <cell r="I3994" t="str">
            <v>开关电器设备</v>
          </cell>
          <cell r="J3994">
            <v>21</v>
          </cell>
          <cell r="K3994" t="str">
            <v>2007-12-27</v>
          </cell>
          <cell r="L3994">
            <v>9090</v>
          </cell>
          <cell r="M3994">
            <v>9090</v>
          </cell>
          <cell r="N3994">
            <v>0</v>
          </cell>
        </row>
        <row r="3995">
          <cell r="C3995" t="str">
            <v>46211605B470277</v>
          </cell>
          <cell r="D3995" t="str">
            <v>矿用隔爆型真空溃电开关</v>
          </cell>
          <cell r="E3995" t="str">
            <v>KBZ2-200/1140/660</v>
          </cell>
        </row>
        <row r="3995">
          <cell r="G3995" t="str">
            <v>个</v>
          </cell>
          <cell r="H3995">
            <v>1</v>
          </cell>
          <cell r="I3995" t="str">
            <v>开关电器设备</v>
          </cell>
          <cell r="J3995">
            <v>21</v>
          </cell>
          <cell r="K3995" t="str">
            <v>2007-12-27</v>
          </cell>
          <cell r="L3995">
            <v>9090</v>
          </cell>
          <cell r="M3995">
            <v>9090</v>
          </cell>
          <cell r="N3995">
            <v>0</v>
          </cell>
        </row>
        <row r="3996">
          <cell r="C3996" t="str">
            <v>46211605B470278</v>
          </cell>
          <cell r="D3996" t="str">
            <v>矿用隔爆型真空溃电开关</v>
          </cell>
          <cell r="E3996" t="str">
            <v>KBZ2-200/1140/660</v>
          </cell>
        </row>
        <row r="3996">
          <cell r="G3996" t="str">
            <v>个</v>
          </cell>
          <cell r="H3996">
            <v>1</v>
          </cell>
          <cell r="I3996" t="str">
            <v>开关电器设备</v>
          </cell>
          <cell r="J3996">
            <v>21</v>
          </cell>
          <cell r="K3996" t="str">
            <v>2007-12-27</v>
          </cell>
          <cell r="L3996">
            <v>9090</v>
          </cell>
          <cell r="M3996">
            <v>9090</v>
          </cell>
          <cell r="N3996">
            <v>0</v>
          </cell>
        </row>
        <row r="3997">
          <cell r="C3997" t="str">
            <v>43241049B130024</v>
          </cell>
          <cell r="D3997" t="str">
            <v>脱水闸门</v>
          </cell>
          <cell r="E3997" t="str">
            <v>B＝1000MM</v>
          </cell>
        </row>
        <row r="3997">
          <cell r="G3997" t="str">
            <v>个</v>
          </cell>
          <cell r="H3997">
            <v>1</v>
          </cell>
          <cell r="I3997" t="str">
            <v>其他闸</v>
          </cell>
          <cell r="J3997">
            <v>22</v>
          </cell>
          <cell r="K3997" t="str">
            <v>1994-09-01</v>
          </cell>
          <cell r="L3997">
            <v>8500</v>
          </cell>
          <cell r="M3997">
            <v>5737.71</v>
          </cell>
          <cell r="N3997">
            <v>2762.29</v>
          </cell>
        </row>
        <row r="3998">
          <cell r="C3998" t="str">
            <v>44214102B040001</v>
          </cell>
          <cell r="D3998" t="str">
            <v>摇臂钻床</v>
          </cell>
          <cell r="E3998" t="str">
            <v>Z3035B*13</v>
          </cell>
        </row>
        <row r="3998">
          <cell r="G3998" t="str">
            <v>个</v>
          </cell>
          <cell r="H3998">
            <v>1</v>
          </cell>
          <cell r="I3998" t="str">
            <v>摇臂钻床</v>
          </cell>
          <cell r="J3998">
            <v>13</v>
          </cell>
          <cell r="K3998" t="str">
            <v>1998-09-02</v>
          </cell>
          <cell r="L3998">
            <v>48000</v>
          </cell>
          <cell r="M3998">
            <v>32649</v>
          </cell>
          <cell r="N3998">
            <v>15351</v>
          </cell>
        </row>
        <row r="3999">
          <cell r="C3999" t="str">
            <v>44217080B010001</v>
          </cell>
          <cell r="D3999" t="str">
            <v>手车式高压开关柜</v>
          </cell>
          <cell r="E3999" t="str">
            <v>GCKY-1-25</v>
          </cell>
        </row>
        <row r="3999">
          <cell r="G3999" t="str">
            <v>个</v>
          </cell>
          <cell r="H3999">
            <v>1</v>
          </cell>
          <cell r="I3999" t="str">
            <v>专业液压机</v>
          </cell>
          <cell r="J3999">
            <v>13</v>
          </cell>
          <cell r="K3999" t="str">
            <v>1999-01-20</v>
          </cell>
          <cell r="L3999">
            <v>66000</v>
          </cell>
          <cell r="M3999">
            <v>43209.41</v>
          </cell>
          <cell r="N3999">
            <v>22790.59</v>
          </cell>
        </row>
        <row r="4000">
          <cell r="C4000" t="str">
            <v>44217153B080001</v>
          </cell>
          <cell r="D4000" t="str">
            <v>汽锤</v>
          </cell>
          <cell r="E4000" t="str">
            <v>C41-250</v>
          </cell>
        </row>
        <row r="4000">
          <cell r="G4000" t="str">
            <v>个</v>
          </cell>
          <cell r="H4000">
            <v>1</v>
          </cell>
          <cell r="I4000" t="str">
            <v>空气锤</v>
          </cell>
          <cell r="J4000">
            <v>13</v>
          </cell>
          <cell r="K4000" t="str">
            <v>1998-01-02</v>
          </cell>
          <cell r="L4000">
            <v>95000</v>
          </cell>
          <cell r="M4000">
            <v>69374.22</v>
          </cell>
          <cell r="N4000">
            <v>25625.78</v>
          </cell>
        </row>
        <row r="4001">
          <cell r="C4001" t="str">
            <v>44217251B010001</v>
          </cell>
          <cell r="D4001" t="str">
            <v>剪板机</v>
          </cell>
          <cell r="E4001" t="str">
            <v>QO1-1*1000</v>
          </cell>
        </row>
        <row r="4001">
          <cell r="G4001" t="str">
            <v>个</v>
          </cell>
          <cell r="H4001">
            <v>1</v>
          </cell>
          <cell r="I4001" t="str">
            <v>板料直线剪切机</v>
          </cell>
          <cell r="J4001">
            <v>13</v>
          </cell>
          <cell r="K4001" t="str">
            <v>2002-01-02</v>
          </cell>
          <cell r="L4001">
            <v>17600</v>
          </cell>
          <cell r="M4001">
            <v>7976.1</v>
          </cell>
          <cell r="N4001">
            <v>9623.9</v>
          </cell>
        </row>
        <row r="4002">
          <cell r="C4002" t="str">
            <v>44241200B040004</v>
          </cell>
          <cell r="D4002" t="str">
            <v>电焊机</v>
          </cell>
          <cell r="E4002" t="str">
            <v>BX1-315-1</v>
          </cell>
        </row>
        <row r="4002">
          <cell r="G4002" t="str">
            <v>个</v>
          </cell>
          <cell r="H4002">
            <v>1</v>
          </cell>
          <cell r="I4002" t="str">
            <v>电弧焊设备</v>
          </cell>
          <cell r="J4002">
            <v>13</v>
          </cell>
          <cell r="K4002" t="str">
            <v>1998-09-02</v>
          </cell>
          <cell r="L4002">
            <v>9000</v>
          </cell>
          <cell r="M4002">
            <v>7038.84</v>
          </cell>
          <cell r="N4002">
            <v>1961.16</v>
          </cell>
        </row>
        <row r="4003">
          <cell r="C4003" t="str">
            <v>44241200B380001</v>
          </cell>
          <cell r="D4003" t="str">
            <v>交流弧焊机</v>
          </cell>
          <cell r="E4003" t="str">
            <v>BX1-315</v>
          </cell>
        </row>
        <row r="4003">
          <cell r="G4003" t="str">
            <v>个</v>
          </cell>
          <cell r="H4003">
            <v>1</v>
          </cell>
          <cell r="I4003" t="str">
            <v>电弧焊设备</v>
          </cell>
          <cell r="J4003">
            <v>13</v>
          </cell>
          <cell r="K4003" t="str">
            <v>1996-01-01</v>
          </cell>
          <cell r="L4003">
            <v>2700</v>
          </cell>
          <cell r="M4003">
            <v>2558.96</v>
          </cell>
          <cell r="N4003">
            <v>141.04</v>
          </cell>
        </row>
        <row r="4004">
          <cell r="C4004" t="str">
            <v>44241200B510001</v>
          </cell>
          <cell r="D4004" t="str">
            <v>交流弧焊机</v>
          </cell>
          <cell r="E4004" t="str">
            <v>BX3-500</v>
          </cell>
        </row>
        <row r="4004">
          <cell r="G4004" t="str">
            <v>个</v>
          </cell>
          <cell r="H4004">
            <v>1</v>
          </cell>
          <cell r="I4004" t="str">
            <v>电弧焊设备</v>
          </cell>
          <cell r="J4004">
            <v>13</v>
          </cell>
          <cell r="K4004" t="str">
            <v>1998-01-02</v>
          </cell>
          <cell r="L4004">
            <v>1700</v>
          </cell>
          <cell r="M4004">
            <v>1700</v>
          </cell>
          <cell r="N4004">
            <v>0</v>
          </cell>
        </row>
        <row r="4005">
          <cell r="C4005" t="str">
            <v>44241200B080001</v>
          </cell>
          <cell r="D4005" t="str">
            <v>电焊机</v>
          </cell>
          <cell r="E4005" t="str">
            <v>BX3-500-1</v>
          </cell>
        </row>
        <row r="4005">
          <cell r="G4005" t="str">
            <v>个</v>
          </cell>
          <cell r="H4005">
            <v>1</v>
          </cell>
          <cell r="I4005" t="str">
            <v>电弧焊设备</v>
          </cell>
          <cell r="J4005">
            <v>13</v>
          </cell>
          <cell r="K4005" t="str">
            <v>2002-01-02</v>
          </cell>
          <cell r="L4005">
            <v>6300</v>
          </cell>
          <cell r="M4005">
            <v>2813</v>
          </cell>
          <cell r="N4005">
            <v>3487</v>
          </cell>
        </row>
        <row r="4006">
          <cell r="C4006" t="str">
            <v>44241200B230001</v>
          </cell>
          <cell r="D4006" t="str">
            <v>电焊机</v>
          </cell>
          <cell r="E4006" t="str">
            <v>ZXG1-400</v>
          </cell>
        </row>
        <row r="4006">
          <cell r="G4006" t="str">
            <v>个</v>
          </cell>
          <cell r="H4006">
            <v>1</v>
          </cell>
          <cell r="I4006" t="str">
            <v>电弧焊设备</v>
          </cell>
          <cell r="J4006">
            <v>13</v>
          </cell>
          <cell r="K4006" t="str">
            <v>1999-12-31</v>
          </cell>
          <cell r="L4006">
            <v>6500</v>
          </cell>
          <cell r="M4006">
            <v>4419.33</v>
          </cell>
          <cell r="N4006">
            <v>2080.67</v>
          </cell>
        </row>
        <row r="4007">
          <cell r="C4007" t="str">
            <v>44241200B200002</v>
          </cell>
          <cell r="D4007" t="str">
            <v>电焊机</v>
          </cell>
          <cell r="E4007" t="str">
            <v>ZXE1-630</v>
          </cell>
        </row>
        <row r="4007">
          <cell r="G4007" t="str">
            <v>个</v>
          </cell>
          <cell r="H4007">
            <v>1</v>
          </cell>
          <cell r="I4007" t="str">
            <v>电弧焊设备</v>
          </cell>
          <cell r="J4007">
            <v>13</v>
          </cell>
          <cell r="K4007" t="str">
            <v>1997-01-02</v>
          </cell>
          <cell r="L4007">
            <v>8400</v>
          </cell>
          <cell r="M4007">
            <v>7526.1</v>
          </cell>
          <cell r="N4007">
            <v>873.9</v>
          </cell>
        </row>
        <row r="4008">
          <cell r="C4008" t="str">
            <v>44241200B650001</v>
          </cell>
          <cell r="D4008" t="str">
            <v>交流电焊机</v>
          </cell>
          <cell r="E4008" t="str">
            <v>BX300</v>
          </cell>
        </row>
        <row r="4008">
          <cell r="G4008" t="str">
            <v>个</v>
          </cell>
          <cell r="H4008">
            <v>1</v>
          </cell>
          <cell r="I4008" t="str">
            <v>电弧焊设备</v>
          </cell>
          <cell r="J4008">
            <v>13</v>
          </cell>
          <cell r="K4008" t="str">
            <v>1992-12-31</v>
          </cell>
          <cell r="L4008">
            <v>3800</v>
          </cell>
          <cell r="M4008">
            <v>3686</v>
          </cell>
          <cell r="N4008">
            <v>114</v>
          </cell>
        </row>
        <row r="4009">
          <cell r="C4009" t="str">
            <v>44241200B650002</v>
          </cell>
          <cell r="D4009" t="str">
            <v>交流电焊机</v>
          </cell>
          <cell r="E4009" t="str">
            <v>BX300</v>
          </cell>
        </row>
        <row r="4009">
          <cell r="G4009" t="str">
            <v>个</v>
          </cell>
          <cell r="H4009">
            <v>1</v>
          </cell>
          <cell r="I4009" t="str">
            <v>电弧焊设备</v>
          </cell>
          <cell r="J4009">
            <v>13</v>
          </cell>
          <cell r="K4009" t="str">
            <v>1992-12-31</v>
          </cell>
          <cell r="L4009">
            <v>3800</v>
          </cell>
          <cell r="M4009">
            <v>3686</v>
          </cell>
          <cell r="N4009">
            <v>114</v>
          </cell>
        </row>
        <row r="4010">
          <cell r="C4010" t="str">
            <v>44241200B050001</v>
          </cell>
          <cell r="D4010" t="str">
            <v>交流电焊机</v>
          </cell>
          <cell r="E4010" t="str">
            <v>BX200</v>
          </cell>
        </row>
        <row r="4010">
          <cell r="G4010" t="str">
            <v>个</v>
          </cell>
          <cell r="H4010">
            <v>1</v>
          </cell>
          <cell r="I4010" t="str">
            <v>电弧焊设备</v>
          </cell>
          <cell r="J4010">
            <v>13</v>
          </cell>
          <cell r="K4010" t="str">
            <v>1992-12-01</v>
          </cell>
          <cell r="L4010">
            <v>3200</v>
          </cell>
          <cell r="M4010">
            <v>3104</v>
          </cell>
          <cell r="N4010">
            <v>96</v>
          </cell>
        </row>
        <row r="4011">
          <cell r="C4011" t="str">
            <v>44241200B330001</v>
          </cell>
          <cell r="D4011" t="str">
            <v>交流弧焊机</v>
          </cell>
          <cell r="E4011" t="str">
            <v>AX7-500-1</v>
          </cell>
        </row>
        <row r="4011">
          <cell r="G4011" t="str">
            <v>个</v>
          </cell>
          <cell r="H4011">
            <v>1</v>
          </cell>
          <cell r="I4011" t="str">
            <v>电弧焊设备</v>
          </cell>
          <cell r="J4011">
            <v>13</v>
          </cell>
          <cell r="K4011" t="str">
            <v>2002-01-03</v>
          </cell>
          <cell r="L4011">
            <v>9600</v>
          </cell>
          <cell r="M4011">
            <v>4860.92</v>
          </cell>
          <cell r="N4011">
            <v>4739.08</v>
          </cell>
        </row>
        <row r="4012">
          <cell r="C4012" t="str">
            <v>44214103B060001</v>
          </cell>
          <cell r="D4012" t="str">
            <v>台式钻床</v>
          </cell>
          <cell r="E4012" t="str">
            <v>LT-243</v>
          </cell>
        </row>
        <row r="4012">
          <cell r="G4012" t="str">
            <v>个</v>
          </cell>
          <cell r="H4012">
            <v>1</v>
          </cell>
          <cell r="I4012" t="str">
            <v>台式钻床</v>
          </cell>
          <cell r="J4012">
            <v>13</v>
          </cell>
          <cell r="K4012" t="str">
            <v>1999-01-07</v>
          </cell>
          <cell r="L4012">
            <v>100</v>
          </cell>
          <cell r="M4012">
            <v>100</v>
          </cell>
          <cell r="N4012">
            <v>0</v>
          </cell>
        </row>
        <row r="4013">
          <cell r="C4013" t="str">
            <v>44214103B040001</v>
          </cell>
          <cell r="D4013" t="str">
            <v>台式钻床</v>
          </cell>
          <cell r="E4013" t="str">
            <v>BI-400W</v>
          </cell>
        </row>
        <row r="4013">
          <cell r="G4013" t="str">
            <v>个</v>
          </cell>
          <cell r="H4013">
            <v>1</v>
          </cell>
          <cell r="I4013" t="str">
            <v>台式钻床</v>
          </cell>
          <cell r="J4013">
            <v>13</v>
          </cell>
          <cell r="K4013" t="str">
            <v>1998-01-02</v>
          </cell>
          <cell r="L4013">
            <v>167100</v>
          </cell>
          <cell r="M4013">
            <v>122026.04</v>
          </cell>
          <cell r="N4013">
            <v>45073.96</v>
          </cell>
        </row>
        <row r="4014">
          <cell r="C4014" t="str">
            <v>43512010B020001</v>
          </cell>
          <cell r="D4014" t="str">
            <v>单轨行车</v>
          </cell>
          <cell r="E4014" t="str">
            <v>WA10</v>
          </cell>
        </row>
        <row r="4014">
          <cell r="G4014" t="str">
            <v>个</v>
          </cell>
          <cell r="H4014">
            <v>1</v>
          </cell>
          <cell r="I4014" t="str">
            <v>滑车</v>
          </cell>
          <cell r="J4014">
            <v>18</v>
          </cell>
          <cell r="K4014" t="str">
            <v>1996-07-01</v>
          </cell>
          <cell r="L4014">
            <v>4900</v>
          </cell>
          <cell r="M4014">
            <v>3174.02</v>
          </cell>
          <cell r="N4014">
            <v>1725.98</v>
          </cell>
        </row>
        <row r="4015">
          <cell r="C4015" t="str">
            <v>43512010B020002</v>
          </cell>
          <cell r="D4015" t="str">
            <v>单轨行车</v>
          </cell>
          <cell r="E4015" t="str">
            <v>WA10</v>
          </cell>
        </row>
        <row r="4015">
          <cell r="G4015" t="str">
            <v>个</v>
          </cell>
          <cell r="H4015">
            <v>1</v>
          </cell>
          <cell r="I4015" t="str">
            <v>滑车</v>
          </cell>
          <cell r="J4015">
            <v>18</v>
          </cell>
          <cell r="K4015" t="str">
            <v>1996-07-01</v>
          </cell>
          <cell r="L4015">
            <v>4900</v>
          </cell>
          <cell r="M4015">
            <v>3174.02</v>
          </cell>
          <cell r="N4015">
            <v>1725.98</v>
          </cell>
        </row>
        <row r="4016">
          <cell r="C4016" t="str">
            <v>43512100B130001</v>
          </cell>
          <cell r="D4016" t="str">
            <v>电动葫芦</v>
          </cell>
          <cell r="E4016" t="str">
            <v>3TX6M</v>
          </cell>
        </row>
        <row r="4016">
          <cell r="G4016" t="str">
            <v>个</v>
          </cell>
          <cell r="H4016">
            <v>1</v>
          </cell>
          <cell r="I4016" t="str">
            <v>电动葫芦</v>
          </cell>
          <cell r="J4016">
            <v>18</v>
          </cell>
          <cell r="K4016" t="str">
            <v>2002-01-02</v>
          </cell>
          <cell r="L4016">
            <v>240000</v>
          </cell>
          <cell r="M4016">
            <v>83220.5</v>
          </cell>
          <cell r="N4016">
            <v>156779.5</v>
          </cell>
        </row>
        <row r="4017">
          <cell r="C4017" t="str">
            <v>43512100B280002</v>
          </cell>
          <cell r="D4017" t="str">
            <v>电动葫芦</v>
          </cell>
          <cell r="E4017" t="str">
            <v>CD15-50M</v>
          </cell>
        </row>
        <row r="4017">
          <cell r="G4017" t="str">
            <v>个</v>
          </cell>
          <cell r="H4017">
            <v>1</v>
          </cell>
          <cell r="I4017" t="str">
            <v>电动葫芦</v>
          </cell>
          <cell r="J4017">
            <v>18</v>
          </cell>
          <cell r="K4017" t="str">
            <v>2002-01-02</v>
          </cell>
          <cell r="L4017">
            <v>31800</v>
          </cell>
          <cell r="M4017">
            <v>11026.9</v>
          </cell>
          <cell r="N4017">
            <v>20773.1</v>
          </cell>
        </row>
        <row r="4018">
          <cell r="C4018" t="str">
            <v>43512100B090001</v>
          </cell>
          <cell r="D4018" t="str">
            <v>电动葫芦</v>
          </cell>
          <cell r="E4018" t="str">
            <v>MD2-60</v>
          </cell>
        </row>
        <row r="4018">
          <cell r="G4018" t="str">
            <v>个</v>
          </cell>
          <cell r="H4018">
            <v>1</v>
          </cell>
          <cell r="I4018" t="str">
            <v>电动葫芦</v>
          </cell>
          <cell r="J4018">
            <v>18</v>
          </cell>
          <cell r="K4018" t="str">
            <v>2002-01-02</v>
          </cell>
          <cell r="L4018">
            <v>5100</v>
          </cell>
          <cell r="M4018">
            <v>1768.3</v>
          </cell>
          <cell r="N4018">
            <v>3331.7</v>
          </cell>
        </row>
        <row r="4019">
          <cell r="C4019" t="str">
            <v>43512100B280003</v>
          </cell>
          <cell r="D4019" t="str">
            <v>电动葫芦</v>
          </cell>
          <cell r="E4019" t="str">
            <v>MD15-9型5T*9M</v>
          </cell>
        </row>
        <row r="4019">
          <cell r="G4019" t="str">
            <v>个</v>
          </cell>
          <cell r="H4019">
            <v>1</v>
          </cell>
          <cell r="I4019" t="str">
            <v>电动葫芦</v>
          </cell>
          <cell r="J4019">
            <v>18</v>
          </cell>
          <cell r="K4019" t="str">
            <v>2002-01-03</v>
          </cell>
          <cell r="L4019">
            <v>11200</v>
          </cell>
          <cell r="M4019">
            <v>3882.11</v>
          </cell>
          <cell r="N4019">
            <v>7317.89</v>
          </cell>
        </row>
        <row r="4020">
          <cell r="C4020" t="str">
            <v>43512100B280001</v>
          </cell>
          <cell r="D4020" t="str">
            <v>电动葫芦</v>
          </cell>
          <cell r="E4020" t="str">
            <v>CD1型号10T 12m</v>
          </cell>
        </row>
        <row r="4020">
          <cell r="G4020" t="str">
            <v>个</v>
          </cell>
          <cell r="H4020">
            <v>1</v>
          </cell>
          <cell r="I4020" t="str">
            <v>电动葫芦</v>
          </cell>
          <cell r="J4020">
            <v>18</v>
          </cell>
          <cell r="K4020" t="str">
            <v>2002-01-03</v>
          </cell>
          <cell r="L4020">
            <v>101100</v>
          </cell>
          <cell r="M4020">
            <v>35045.3</v>
          </cell>
          <cell r="N4020">
            <v>66054.7</v>
          </cell>
        </row>
        <row r="4021">
          <cell r="C4021" t="str">
            <v>43512100B870002</v>
          </cell>
          <cell r="D4021" t="str">
            <v>电动葫芦</v>
          </cell>
          <cell r="E4021" t="str">
            <v>10T*9M</v>
          </cell>
        </row>
        <row r="4021">
          <cell r="G4021" t="str">
            <v>个</v>
          </cell>
          <cell r="H4021">
            <v>1</v>
          </cell>
          <cell r="I4021" t="str">
            <v>电动葫芦</v>
          </cell>
          <cell r="J4021">
            <v>10</v>
          </cell>
          <cell r="K4021" t="str">
            <v>2003-04-29</v>
          </cell>
          <cell r="L4021">
            <v>20000</v>
          </cell>
          <cell r="M4021">
            <v>9575.03</v>
          </cell>
          <cell r="N4021">
            <v>10424.97</v>
          </cell>
        </row>
        <row r="4022">
          <cell r="C4022" t="str">
            <v>43512100B860003</v>
          </cell>
          <cell r="D4022" t="str">
            <v>电动葫芦</v>
          </cell>
          <cell r="E4022" t="str">
            <v>10M/5T</v>
          </cell>
        </row>
        <row r="4022">
          <cell r="G4022" t="str">
            <v>个</v>
          </cell>
          <cell r="H4022">
            <v>1</v>
          </cell>
          <cell r="I4022" t="str">
            <v>电动葫芦</v>
          </cell>
          <cell r="J4022">
            <v>10</v>
          </cell>
          <cell r="K4022" t="str">
            <v>2003-04-29</v>
          </cell>
          <cell r="L4022">
            <v>10000</v>
          </cell>
          <cell r="M4022">
            <v>4787.31</v>
          </cell>
          <cell r="N4022">
            <v>5212.69</v>
          </cell>
        </row>
        <row r="4023">
          <cell r="C4023" t="str">
            <v>43512100B370002</v>
          </cell>
          <cell r="D4023" t="str">
            <v>防爆电动葫芦</v>
          </cell>
          <cell r="E4023" t="str">
            <v>5T*9M</v>
          </cell>
        </row>
        <row r="4023">
          <cell r="G4023" t="str">
            <v>个</v>
          </cell>
          <cell r="H4023">
            <v>1</v>
          </cell>
          <cell r="I4023" t="str">
            <v>电动葫芦</v>
          </cell>
          <cell r="J4023">
            <v>10</v>
          </cell>
          <cell r="K4023" t="str">
            <v>2003-04-29</v>
          </cell>
          <cell r="L4023">
            <v>25400</v>
          </cell>
          <cell r="M4023">
            <v>12159.97</v>
          </cell>
          <cell r="N4023">
            <v>13240.03</v>
          </cell>
        </row>
        <row r="4024">
          <cell r="C4024" t="str">
            <v>43521016B360002</v>
          </cell>
          <cell r="D4024" t="str">
            <v>电动单梁起重机</v>
          </cell>
          <cell r="E4024" t="str">
            <v>LD-3</v>
          </cell>
        </row>
        <row r="4024">
          <cell r="G4024" t="str">
            <v>个</v>
          </cell>
          <cell r="H4024">
            <v>1</v>
          </cell>
          <cell r="I4024" t="str">
            <v>电动单梁一般起重机</v>
          </cell>
          <cell r="J4024">
            <v>18</v>
          </cell>
          <cell r="K4024" t="str">
            <v>1998-01-02</v>
          </cell>
          <cell r="L4024">
            <v>72600</v>
          </cell>
          <cell r="M4024">
            <v>41088.05</v>
          </cell>
          <cell r="N4024">
            <v>31511.95</v>
          </cell>
        </row>
        <row r="4025">
          <cell r="C4025" t="str">
            <v>43521016B360001</v>
          </cell>
          <cell r="D4025" t="str">
            <v>电动单梁起重机</v>
          </cell>
          <cell r="E4025" t="str">
            <v>LD-5</v>
          </cell>
        </row>
        <row r="4025">
          <cell r="G4025" t="str">
            <v>个</v>
          </cell>
          <cell r="H4025">
            <v>1</v>
          </cell>
          <cell r="I4025" t="str">
            <v>电动单梁一般起重机</v>
          </cell>
          <cell r="J4025">
            <v>18</v>
          </cell>
          <cell r="K4025" t="str">
            <v>1998-12-30</v>
          </cell>
          <cell r="L4025">
            <v>165500</v>
          </cell>
          <cell r="M4025">
            <v>84927.65</v>
          </cell>
          <cell r="N4025">
            <v>80572.35</v>
          </cell>
        </row>
        <row r="4026">
          <cell r="C4026" t="str">
            <v>43521051B010002</v>
          </cell>
          <cell r="D4026" t="str">
            <v>门式起重机</v>
          </cell>
          <cell r="E4026" t="str">
            <v>主钩32T副钩5T380V</v>
          </cell>
        </row>
        <row r="4026">
          <cell r="G4026" t="str">
            <v>个</v>
          </cell>
          <cell r="H4026">
            <v>1</v>
          </cell>
          <cell r="I4026" t="str">
            <v>吊钩门式起重机</v>
          </cell>
          <cell r="J4026">
            <v>10</v>
          </cell>
          <cell r="K4026" t="str">
            <v>2003-04-30</v>
          </cell>
          <cell r="L4026">
            <v>626800</v>
          </cell>
          <cell r="M4026">
            <v>300025.52</v>
          </cell>
          <cell r="N4026">
            <v>326774.48</v>
          </cell>
        </row>
        <row r="4027">
          <cell r="C4027" t="str">
            <v>43551029B150001</v>
          </cell>
          <cell r="D4027" t="str">
            <v>皮带机</v>
          </cell>
          <cell r="E4027" t="str">
            <v>DLT2*280/1400</v>
          </cell>
        </row>
        <row r="4027">
          <cell r="G4027" t="str">
            <v>个</v>
          </cell>
          <cell r="H4027">
            <v>1</v>
          </cell>
          <cell r="I4027" t="str">
            <v>普通胶带输送机</v>
          </cell>
          <cell r="J4027">
            <v>20</v>
          </cell>
          <cell r="K4027" t="str">
            <v>2002-01-01</v>
          </cell>
          <cell r="L4027">
            <v>1584000</v>
          </cell>
          <cell r="M4027">
            <v>574516.39</v>
          </cell>
          <cell r="N4027">
            <v>1009483.61</v>
          </cell>
        </row>
        <row r="4028">
          <cell r="C4028" t="str">
            <v>43551029B960001</v>
          </cell>
          <cell r="D4028" t="str">
            <v>移动皮带机</v>
          </cell>
          <cell r="E4028" t="str">
            <v>ZP60-20</v>
          </cell>
        </row>
        <row r="4028">
          <cell r="G4028" t="str">
            <v>个</v>
          </cell>
          <cell r="H4028">
            <v>1</v>
          </cell>
          <cell r="I4028" t="str">
            <v>普通胶带输送机</v>
          </cell>
          <cell r="J4028">
            <v>20</v>
          </cell>
          <cell r="K4028" t="str">
            <v>2000-01-01</v>
          </cell>
          <cell r="L4028">
            <v>10800</v>
          </cell>
          <cell r="M4028">
            <v>5478.32</v>
          </cell>
          <cell r="N4028">
            <v>5321.68</v>
          </cell>
        </row>
        <row r="4029">
          <cell r="C4029" t="str">
            <v>43551029B170001</v>
          </cell>
          <cell r="D4029" t="str">
            <v>皮带机</v>
          </cell>
          <cell r="E4029" t="str">
            <v>DP65152</v>
          </cell>
        </row>
        <row r="4029">
          <cell r="G4029" t="str">
            <v>个</v>
          </cell>
          <cell r="H4029">
            <v>1</v>
          </cell>
          <cell r="I4029" t="str">
            <v>普通胶带输送机</v>
          </cell>
          <cell r="J4029">
            <v>20</v>
          </cell>
          <cell r="K4029" t="str">
            <v>1996-07-01</v>
          </cell>
          <cell r="L4029">
            <v>19000</v>
          </cell>
          <cell r="M4029">
            <v>14180.23</v>
          </cell>
          <cell r="N4029">
            <v>4819.77</v>
          </cell>
        </row>
        <row r="4030">
          <cell r="C4030" t="str">
            <v>43551029B320001</v>
          </cell>
          <cell r="D4030" t="str">
            <v>胶带输送机</v>
          </cell>
          <cell r="E4030" t="str">
            <v>DTL120/165/4</v>
          </cell>
        </row>
        <row r="4030">
          <cell r="G4030" t="str">
            <v>个</v>
          </cell>
          <cell r="H4030">
            <v>1</v>
          </cell>
          <cell r="I4030" t="str">
            <v>普通胶带输送机</v>
          </cell>
          <cell r="J4030">
            <v>20</v>
          </cell>
          <cell r="K4030" t="str">
            <v>2002-01-02</v>
          </cell>
          <cell r="L4030">
            <v>455900</v>
          </cell>
          <cell r="M4030">
            <v>165276.1</v>
          </cell>
          <cell r="N4030">
            <v>290623.9</v>
          </cell>
        </row>
        <row r="4031">
          <cell r="C4031" t="str">
            <v>43551029B510008</v>
          </cell>
          <cell r="D4031" t="str">
            <v>胶带输送机</v>
          </cell>
          <cell r="E4031" t="str">
            <v>SSJ-1000/160</v>
          </cell>
        </row>
        <row r="4031">
          <cell r="G4031" t="str">
            <v>个</v>
          </cell>
          <cell r="H4031">
            <v>1</v>
          </cell>
          <cell r="I4031" t="str">
            <v>普通胶带输送机</v>
          </cell>
          <cell r="J4031">
            <v>10</v>
          </cell>
          <cell r="K4031" t="str">
            <v>2002-01-02</v>
          </cell>
          <cell r="L4031">
            <v>1318000</v>
          </cell>
          <cell r="M4031">
            <v>797909.8</v>
          </cell>
          <cell r="N4031">
            <v>520090.2</v>
          </cell>
        </row>
        <row r="4032">
          <cell r="C4032" t="str">
            <v>43551029B100001</v>
          </cell>
          <cell r="D4032" t="str">
            <v>胶带输送机</v>
          </cell>
          <cell r="E4032" t="str">
            <v>B=1000MML=1240M</v>
          </cell>
        </row>
        <row r="4032">
          <cell r="G4032" t="str">
            <v>个</v>
          </cell>
          <cell r="H4032">
            <v>1</v>
          </cell>
          <cell r="I4032" t="str">
            <v>普通胶带输送机</v>
          </cell>
          <cell r="J4032">
            <v>20</v>
          </cell>
          <cell r="K4032" t="str">
            <v>2002-01-02</v>
          </cell>
          <cell r="L4032">
            <v>1897900</v>
          </cell>
          <cell r="M4032">
            <v>688040.54</v>
          </cell>
          <cell r="N4032">
            <v>1209859.46</v>
          </cell>
        </row>
        <row r="4033">
          <cell r="C4033" t="str">
            <v>43551029B450002</v>
          </cell>
          <cell r="D4033" t="str">
            <v>产品上仓胶带机</v>
          </cell>
          <cell r="E4033" t="str">
            <v>Q＝2200t/hB ＝1140</v>
          </cell>
        </row>
        <row r="4033">
          <cell r="G4033" t="str">
            <v>个</v>
          </cell>
          <cell r="H4033">
            <v>1</v>
          </cell>
          <cell r="I4033" t="str">
            <v>普通胶带输送机</v>
          </cell>
          <cell r="J4033">
            <v>20</v>
          </cell>
          <cell r="K4033" t="str">
            <v>2002-01-02</v>
          </cell>
          <cell r="L4033">
            <v>808000</v>
          </cell>
          <cell r="M4033">
            <v>292922.23</v>
          </cell>
          <cell r="N4033">
            <v>515077.77</v>
          </cell>
        </row>
        <row r="4034">
          <cell r="C4034" t="str">
            <v>43551029BA00001</v>
          </cell>
          <cell r="D4034" t="str">
            <v>胶带输送机</v>
          </cell>
          <cell r="E4034" t="str">
            <v>SSJ1063/125</v>
          </cell>
        </row>
        <row r="4034">
          <cell r="G4034" t="str">
            <v>个</v>
          </cell>
          <cell r="H4034">
            <v>1</v>
          </cell>
          <cell r="I4034" t="str">
            <v>普通胶带输送机</v>
          </cell>
          <cell r="J4034">
            <v>10</v>
          </cell>
          <cell r="K4034" t="str">
            <v>2002-01-03</v>
          </cell>
          <cell r="L4034">
            <v>1001100</v>
          </cell>
          <cell r="M4034">
            <v>605956.41</v>
          </cell>
          <cell r="N4034">
            <v>395143.59</v>
          </cell>
        </row>
        <row r="4035">
          <cell r="C4035" t="str">
            <v>43551029B510002</v>
          </cell>
          <cell r="D4035" t="str">
            <v>皮带机</v>
          </cell>
          <cell r="E4035" t="str">
            <v>DSP-1063/1000</v>
          </cell>
        </row>
        <row r="4035">
          <cell r="G4035" t="str">
            <v>个</v>
          </cell>
          <cell r="H4035">
            <v>1</v>
          </cell>
          <cell r="I4035" t="str">
            <v>普通胶带输送机</v>
          </cell>
          <cell r="J4035">
            <v>10</v>
          </cell>
          <cell r="K4035" t="str">
            <v>2002-08-30</v>
          </cell>
          <cell r="L4035">
            <v>480000</v>
          </cell>
          <cell r="M4035">
            <v>263502.1</v>
          </cell>
          <cell r="N4035">
            <v>216497.9</v>
          </cell>
        </row>
        <row r="4036">
          <cell r="C4036" t="str">
            <v>43551029B630001</v>
          </cell>
          <cell r="D4036" t="str">
            <v>皮带机</v>
          </cell>
          <cell r="E4036" t="str">
            <v>SSJ-1200/6*220</v>
          </cell>
        </row>
        <row r="4036">
          <cell r="G4036" t="str">
            <v>个</v>
          </cell>
          <cell r="H4036">
            <v>1</v>
          </cell>
          <cell r="I4036" t="str">
            <v>普通胶带输送机</v>
          </cell>
          <cell r="J4036">
            <v>10</v>
          </cell>
          <cell r="K4036" t="str">
            <v>1998-11-25</v>
          </cell>
          <cell r="L4036">
            <v>15865390.38</v>
          </cell>
          <cell r="M4036">
            <v>13847788.12</v>
          </cell>
          <cell r="N4036">
            <v>2017602.26</v>
          </cell>
        </row>
        <row r="4037">
          <cell r="C4037" t="str">
            <v>46212179B070001</v>
          </cell>
          <cell r="D4037" t="str">
            <v>皮带控制系统</v>
          </cell>
          <cell r="E4037" t="str">
            <v>TK200</v>
          </cell>
        </row>
        <row r="4037">
          <cell r="G4037" t="str">
            <v>个</v>
          </cell>
          <cell r="H4037">
            <v>1</v>
          </cell>
          <cell r="I4037" t="str">
            <v>普通胶带输送机</v>
          </cell>
          <cell r="J4037">
            <v>20</v>
          </cell>
          <cell r="K4037" t="str">
            <v>2003-12-31</v>
          </cell>
          <cell r="L4037">
            <v>515100</v>
          </cell>
          <cell r="M4037">
            <v>114352.2</v>
          </cell>
          <cell r="N4037">
            <v>400747.8</v>
          </cell>
        </row>
        <row r="4038">
          <cell r="C4038" t="str">
            <v>46211606B840022</v>
          </cell>
          <cell r="D4038" t="str">
            <v>防爆真空磁力起动器</v>
          </cell>
          <cell r="E4038" t="str">
            <v>QCZ83-80</v>
          </cell>
        </row>
        <row r="4038">
          <cell r="G4038" t="str">
            <v>个</v>
          </cell>
          <cell r="H4038">
            <v>1</v>
          </cell>
          <cell r="I4038" t="str">
            <v>磁力起动器</v>
          </cell>
          <cell r="J4038">
            <v>21</v>
          </cell>
          <cell r="K4038" t="str">
            <v>2002-01-02</v>
          </cell>
          <cell r="L4038">
            <v>2500</v>
          </cell>
          <cell r="M4038">
            <v>791.84</v>
          </cell>
          <cell r="N4038">
            <v>1708.16</v>
          </cell>
        </row>
        <row r="4039">
          <cell r="C4039" t="str">
            <v>42322300B040001</v>
          </cell>
          <cell r="D4039" t="str">
            <v>供热炉</v>
          </cell>
        </row>
        <row r="4039">
          <cell r="G4039" t="str">
            <v>个</v>
          </cell>
          <cell r="H4039">
            <v>1</v>
          </cell>
          <cell r="I4039" t="str">
            <v>热水锅炉</v>
          </cell>
          <cell r="J4039">
            <v>16</v>
          </cell>
          <cell r="K4039" t="str">
            <v>2002-01-03</v>
          </cell>
          <cell r="L4039">
            <v>7900</v>
          </cell>
          <cell r="M4039">
            <v>3354.78</v>
          </cell>
          <cell r="N4039">
            <v>4545.22</v>
          </cell>
        </row>
        <row r="4040">
          <cell r="C4040" t="str">
            <v>44241200B900001</v>
          </cell>
          <cell r="D4040" t="str">
            <v>交流弧焊机</v>
          </cell>
          <cell r="E4040" t="str">
            <v>BXI-400-1</v>
          </cell>
        </row>
        <row r="4040">
          <cell r="G4040" t="str">
            <v>个</v>
          </cell>
          <cell r="H4040">
            <v>1</v>
          </cell>
          <cell r="I4040" t="str">
            <v>电弧焊设备</v>
          </cell>
          <cell r="J4040">
            <v>13</v>
          </cell>
          <cell r="K4040" t="str">
            <v>1997-01-01</v>
          </cell>
          <cell r="L4040">
            <v>2300</v>
          </cell>
          <cell r="M4040">
            <v>2120.44</v>
          </cell>
          <cell r="N4040">
            <v>179.56</v>
          </cell>
        </row>
        <row r="4041">
          <cell r="C4041" t="str">
            <v>44241200B200003</v>
          </cell>
          <cell r="D4041" t="str">
            <v>电焊机</v>
          </cell>
          <cell r="E4041" t="str">
            <v>ZXE1-630</v>
          </cell>
        </row>
        <row r="4041">
          <cell r="G4041" t="str">
            <v>个</v>
          </cell>
          <cell r="H4041">
            <v>1</v>
          </cell>
          <cell r="I4041" t="str">
            <v>电弧焊设备</v>
          </cell>
          <cell r="J4041">
            <v>13</v>
          </cell>
          <cell r="K4041" t="str">
            <v>1998-01-02</v>
          </cell>
          <cell r="L4041">
            <v>8400</v>
          </cell>
          <cell r="M4041">
            <v>7233.38</v>
          </cell>
          <cell r="N4041">
            <v>1166.62</v>
          </cell>
        </row>
        <row r="4042">
          <cell r="C4042" t="str">
            <v>44241200B110001</v>
          </cell>
          <cell r="D4042" t="str">
            <v>电焊机</v>
          </cell>
          <cell r="E4042" t="str">
            <v>BX3-500-1</v>
          </cell>
        </row>
        <row r="4042">
          <cell r="G4042" t="str">
            <v>个</v>
          </cell>
          <cell r="H4042">
            <v>1</v>
          </cell>
          <cell r="I4042" t="str">
            <v>电弧焊设备</v>
          </cell>
          <cell r="J4042">
            <v>13</v>
          </cell>
          <cell r="K4042" t="str">
            <v>2003-12-31</v>
          </cell>
          <cell r="L4042">
            <v>2100</v>
          </cell>
          <cell r="M4042">
            <v>796.2</v>
          </cell>
          <cell r="N4042">
            <v>1303.8</v>
          </cell>
        </row>
        <row r="4043">
          <cell r="C4043" t="str">
            <v>43551029B610001</v>
          </cell>
          <cell r="D4043" t="str">
            <v>胶带运输机</v>
          </cell>
          <cell r="E4043" t="str">
            <v>SSJ1063/1000</v>
          </cell>
        </row>
        <row r="4043">
          <cell r="G4043" t="str">
            <v>个</v>
          </cell>
          <cell r="H4043">
            <v>1</v>
          </cell>
          <cell r="I4043" t="str">
            <v>普通胶带输送机</v>
          </cell>
          <cell r="J4043">
            <v>10</v>
          </cell>
          <cell r="K4043" t="str">
            <v>2002-01-02</v>
          </cell>
          <cell r="L4043">
            <v>1914100</v>
          </cell>
          <cell r="M4043">
            <v>1269813.53</v>
          </cell>
          <cell r="N4043">
            <v>644286.47</v>
          </cell>
        </row>
        <row r="4044">
          <cell r="C4044" t="str">
            <v>44412154B120001</v>
          </cell>
          <cell r="D4044" t="str">
            <v>电脑计量加油机</v>
          </cell>
          <cell r="E4044" t="str">
            <v>CS2000-30</v>
          </cell>
        </row>
        <row r="4044">
          <cell r="G4044" t="str">
            <v>个</v>
          </cell>
          <cell r="H4044">
            <v>1</v>
          </cell>
          <cell r="I4044" t="str">
            <v>油系统设备</v>
          </cell>
          <cell r="J4044">
            <v>15</v>
          </cell>
          <cell r="K4044" t="str">
            <v>2002-01-02</v>
          </cell>
          <cell r="L4044">
            <v>12000</v>
          </cell>
          <cell r="M4044">
            <v>5931.07</v>
          </cell>
          <cell r="N4044">
            <v>6068.93</v>
          </cell>
        </row>
        <row r="4045">
          <cell r="C4045" t="str">
            <v>44412154B120002</v>
          </cell>
          <cell r="D4045" t="str">
            <v>电脑计量加油机</v>
          </cell>
          <cell r="E4045" t="str">
            <v>CS2000-30</v>
          </cell>
        </row>
        <row r="4045">
          <cell r="G4045" t="str">
            <v>个</v>
          </cell>
          <cell r="H4045">
            <v>1</v>
          </cell>
          <cell r="I4045" t="str">
            <v>油系统设备</v>
          </cell>
          <cell r="J4045">
            <v>15</v>
          </cell>
          <cell r="K4045" t="str">
            <v>2002-01-02</v>
          </cell>
          <cell r="L4045">
            <v>12000</v>
          </cell>
          <cell r="M4045">
            <v>5931.07</v>
          </cell>
          <cell r="N4045">
            <v>6068.93</v>
          </cell>
        </row>
        <row r="4046">
          <cell r="C4046" t="str">
            <v>44412154B120003</v>
          </cell>
          <cell r="D4046" t="str">
            <v>电脑计量加油机</v>
          </cell>
          <cell r="E4046" t="str">
            <v>CS2000-30</v>
          </cell>
        </row>
        <row r="4046">
          <cell r="G4046" t="str">
            <v>个</v>
          </cell>
          <cell r="H4046">
            <v>1</v>
          </cell>
          <cell r="I4046" t="str">
            <v>油系统设备</v>
          </cell>
          <cell r="J4046">
            <v>15</v>
          </cell>
          <cell r="K4046" t="str">
            <v>2002-01-02</v>
          </cell>
          <cell r="L4046">
            <v>12000</v>
          </cell>
          <cell r="M4046">
            <v>5931.07</v>
          </cell>
          <cell r="N4046">
            <v>6068.93</v>
          </cell>
        </row>
        <row r="4047">
          <cell r="C4047" t="str">
            <v>44412154B120004</v>
          </cell>
          <cell r="D4047" t="str">
            <v>电脑计量加油机</v>
          </cell>
          <cell r="E4047" t="str">
            <v>CS2000-30</v>
          </cell>
        </row>
        <row r="4047">
          <cell r="G4047" t="str">
            <v>个</v>
          </cell>
          <cell r="H4047">
            <v>1</v>
          </cell>
          <cell r="I4047" t="str">
            <v>油系统设备</v>
          </cell>
          <cell r="J4047">
            <v>15</v>
          </cell>
          <cell r="K4047" t="str">
            <v>2002-01-02</v>
          </cell>
          <cell r="L4047">
            <v>12000</v>
          </cell>
          <cell r="M4047">
            <v>5931.07</v>
          </cell>
          <cell r="N4047">
            <v>6068.93</v>
          </cell>
        </row>
        <row r="4048">
          <cell r="C4048" t="str">
            <v>46211621B280002</v>
          </cell>
          <cell r="D4048" t="str">
            <v>高压防爆配电箱</v>
          </cell>
          <cell r="E4048" t="str">
            <v>BG09L-100A/C型</v>
          </cell>
        </row>
        <row r="4048">
          <cell r="G4048" t="str">
            <v>个</v>
          </cell>
          <cell r="H4048">
            <v>1</v>
          </cell>
          <cell r="I4048" t="str">
            <v>隔离开关</v>
          </cell>
          <cell r="J4048">
            <v>21</v>
          </cell>
          <cell r="K4048" t="str">
            <v>2000-02-06</v>
          </cell>
          <cell r="L4048">
            <v>86000</v>
          </cell>
          <cell r="M4048">
            <v>37706.6</v>
          </cell>
          <cell r="N4048">
            <v>48293.4</v>
          </cell>
        </row>
        <row r="4049">
          <cell r="C4049" t="str">
            <v>46211621B280003</v>
          </cell>
          <cell r="D4049" t="str">
            <v>高压防爆配电箱</v>
          </cell>
          <cell r="E4049" t="str">
            <v>BG09L-100A/C型</v>
          </cell>
        </row>
        <row r="4049">
          <cell r="G4049" t="str">
            <v>个</v>
          </cell>
          <cell r="H4049">
            <v>1</v>
          </cell>
          <cell r="I4049" t="str">
            <v>隔离开关</v>
          </cell>
          <cell r="J4049">
            <v>21</v>
          </cell>
          <cell r="K4049" t="str">
            <v>2000-02-07</v>
          </cell>
          <cell r="L4049">
            <v>86000</v>
          </cell>
          <cell r="M4049">
            <v>37706.6</v>
          </cell>
          <cell r="N4049">
            <v>48293.4</v>
          </cell>
        </row>
        <row r="4050">
          <cell r="C4050" t="str">
            <v>46211621B280004</v>
          </cell>
          <cell r="D4050" t="str">
            <v>高压防爆配电箱</v>
          </cell>
          <cell r="E4050" t="str">
            <v>BG09L-100A/C型</v>
          </cell>
        </row>
        <row r="4050">
          <cell r="G4050" t="str">
            <v>个</v>
          </cell>
          <cell r="H4050">
            <v>1</v>
          </cell>
          <cell r="I4050" t="str">
            <v>隔离开关</v>
          </cell>
          <cell r="J4050">
            <v>21</v>
          </cell>
          <cell r="K4050" t="str">
            <v>2000-02-08</v>
          </cell>
          <cell r="L4050">
            <v>86000</v>
          </cell>
          <cell r="M4050">
            <v>37706.6</v>
          </cell>
          <cell r="N4050">
            <v>48293.4</v>
          </cell>
        </row>
        <row r="4051">
          <cell r="C4051" t="str">
            <v>44421010B070001</v>
          </cell>
          <cell r="D4051" t="str">
            <v>推土机</v>
          </cell>
          <cell r="E4051" t="str">
            <v>上海</v>
          </cell>
        </row>
        <row r="4051">
          <cell r="G4051" t="str">
            <v>个</v>
          </cell>
          <cell r="H4051">
            <v>1</v>
          </cell>
          <cell r="I4051" t="str">
            <v>履带式推土机</v>
          </cell>
          <cell r="J4051">
            <v>11</v>
          </cell>
          <cell r="K4051" t="str">
            <v>1998-01-02</v>
          </cell>
          <cell r="L4051">
            <v>940800</v>
          </cell>
          <cell r="M4051">
            <v>896069.92</v>
          </cell>
          <cell r="N4051">
            <v>44730.08</v>
          </cell>
        </row>
        <row r="4052">
          <cell r="C4052" t="str">
            <v>44421010B030009</v>
          </cell>
          <cell r="D4052" t="str">
            <v>推土机</v>
          </cell>
          <cell r="E4052" t="str">
            <v>T140-7#</v>
          </cell>
        </row>
        <row r="4052">
          <cell r="G4052" t="str">
            <v>个</v>
          </cell>
          <cell r="H4052">
            <v>1</v>
          </cell>
          <cell r="I4052" t="str">
            <v>履带式推土机</v>
          </cell>
          <cell r="J4052">
            <v>11</v>
          </cell>
          <cell r="K4052" t="str">
            <v>1992-01-02</v>
          </cell>
          <cell r="L4052">
            <v>6600</v>
          </cell>
          <cell r="M4052">
            <v>6336</v>
          </cell>
          <cell r="N4052">
            <v>264</v>
          </cell>
        </row>
        <row r="4053">
          <cell r="C4053" t="str">
            <v>44421010B030006</v>
          </cell>
          <cell r="D4053" t="str">
            <v>推土机</v>
          </cell>
          <cell r="E4053" t="str">
            <v>T140-5#</v>
          </cell>
        </row>
        <row r="4053">
          <cell r="G4053" t="str">
            <v>个</v>
          </cell>
          <cell r="H4053">
            <v>1</v>
          </cell>
          <cell r="I4053" t="str">
            <v>履带式推土机</v>
          </cell>
          <cell r="J4053">
            <v>11</v>
          </cell>
          <cell r="K4053" t="str">
            <v>1995-12-31</v>
          </cell>
          <cell r="L4053">
            <v>7700</v>
          </cell>
          <cell r="M4053">
            <v>7392</v>
          </cell>
          <cell r="N4053">
            <v>308</v>
          </cell>
        </row>
        <row r="4054">
          <cell r="C4054" t="str">
            <v>49114011B190001</v>
          </cell>
          <cell r="D4054" t="str">
            <v>轻型货车</v>
          </cell>
        </row>
        <row r="4054">
          <cell r="G4054" t="str">
            <v>个</v>
          </cell>
          <cell r="H4054">
            <v>1</v>
          </cell>
          <cell r="I4054" t="str">
            <v>轻型载货汽车</v>
          </cell>
          <cell r="J4054">
            <v>10</v>
          </cell>
          <cell r="K4054" t="str">
            <v>1999-07-01</v>
          </cell>
          <cell r="L4054">
            <v>103600</v>
          </cell>
          <cell r="M4054">
            <v>93935.84</v>
          </cell>
          <cell r="N4054">
            <v>9664.16</v>
          </cell>
        </row>
        <row r="4055">
          <cell r="C4055" t="str">
            <v>49114011B170001</v>
          </cell>
          <cell r="D4055" t="str">
            <v>轻型货车</v>
          </cell>
        </row>
        <row r="4055">
          <cell r="G4055" t="str">
            <v>个</v>
          </cell>
          <cell r="H4055">
            <v>1</v>
          </cell>
          <cell r="I4055" t="str">
            <v>轻型载货汽车</v>
          </cell>
          <cell r="J4055">
            <v>10</v>
          </cell>
          <cell r="K4055" t="str">
            <v>2002-01-02</v>
          </cell>
          <cell r="L4055">
            <v>94900</v>
          </cell>
          <cell r="M4055">
            <v>63592.84</v>
          </cell>
          <cell r="N4055">
            <v>31307.16</v>
          </cell>
        </row>
        <row r="4056">
          <cell r="C4056" t="str">
            <v>49114011B180002</v>
          </cell>
          <cell r="D4056" t="str">
            <v>轻型货车</v>
          </cell>
          <cell r="E4056" t="str">
            <v>ZKR56EICWR</v>
          </cell>
        </row>
        <row r="4056">
          <cell r="G4056" t="str">
            <v>个</v>
          </cell>
          <cell r="H4056">
            <v>1</v>
          </cell>
          <cell r="I4056" t="str">
            <v>其他载客汽车</v>
          </cell>
          <cell r="J4056">
            <v>10</v>
          </cell>
          <cell r="K4056" t="str">
            <v>2002-10-31</v>
          </cell>
          <cell r="L4056">
            <v>103600</v>
          </cell>
          <cell r="M4056">
            <v>61690.8</v>
          </cell>
          <cell r="N4056">
            <v>41909.2</v>
          </cell>
        </row>
        <row r="4057">
          <cell r="C4057" t="str">
            <v>49119399B030001</v>
          </cell>
          <cell r="D4057" t="str">
            <v>炮孔抽水车</v>
          </cell>
          <cell r="E4057" t="str">
            <v>PPC-150-1#</v>
          </cell>
        </row>
        <row r="4057">
          <cell r="G4057" t="str">
            <v>个</v>
          </cell>
          <cell r="H4057">
            <v>1</v>
          </cell>
          <cell r="I4057" t="str">
            <v>特种作业专用汽车</v>
          </cell>
          <cell r="J4057">
            <v>10</v>
          </cell>
          <cell r="K4057" t="str">
            <v>1997-04-30</v>
          </cell>
          <cell r="L4057">
            <v>161400</v>
          </cell>
          <cell r="M4057">
            <v>154944</v>
          </cell>
          <cell r="N4057">
            <v>6456</v>
          </cell>
        </row>
        <row r="4058">
          <cell r="C4058" t="str">
            <v>49111013B130001</v>
          </cell>
          <cell r="D4058" t="str">
            <v>叉式卸车</v>
          </cell>
          <cell r="E4058" t="str">
            <v>FD30C-A</v>
          </cell>
        </row>
        <row r="4058">
          <cell r="G4058" t="str">
            <v>个</v>
          </cell>
          <cell r="H4058">
            <v>1</v>
          </cell>
          <cell r="I4058" t="str">
            <v>工程汽车</v>
          </cell>
          <cell r="J4058">
            <v>10</v>
          </cell>
          <cell r="K4058" t="str">
            <v>1996-12-31</v>
          </cell>
          <cell r="L4058">
            <v>103000</v>
          </cell>
          <cell r="M4058">
            <v>98880</v>
          </cell>
          <cell r="N4058">
            <v>4120</v>
          </cell>
        </row>
        <row r="4059">
          <cell r="C4059" t="str">
            <v>49119224B080001</v>
          </cell>
          <cell r="D4059" t="str">
            <v>洒水车</v>
          </cell>
          <cell r="E4059" t="str">
            <v>WHZ5060JSS</v>
          </cell>
        </row>
        <row r="4059">
          <cell r="G4059" t="str">
            <v>个</v>
          </cell>
          <cell r="H4059">
            <v>1</v>
          </cell>
          <cell r="I4059" t="str">
            <v>洒水车</v>
          </cell>
          <cell r="J4059">
            <v>10</v>
          </cell>
          <cell r="K4059" t="str">
            <v>2002-01-01</v>
          </cell>
          <cell r="L4059">
            <v>100100</v>
          </cell>
          <cell r="M4059">
            <v>67077.4</v>
          </cell>
          <cell r="N4059">
            <v>33022.6</v>
          </cell>
        </row>
        <row r="4060">
          <cell r="C4060" t="str">
            <v>46121010B300002</v>
          </cell>
          <cell r="D4060" t="str">
            <v>变压器</v>
          </cell>
          <cell r="E4060" t="str">
            <v>S7-50/10</v>
          </cell>
        </row>
        <row r="4060">
          <cell r="G4060" t="str">
            <v>个</v>
          </cell>
          <cell r="H4060">
            <v>1</v>
          </cell>
          <cell r="I4060" t="str">
            <v>电力变压器</v>
          </cell>
          <cell r="J4060">
            <v>21</v>
          </cell>
          <cell r="K4060" t="str">
            <v>1991-02-06</v>
          </cell>
          <cell r="L4060">
            <v>10400</v>
          </cell>
          <cell r="M4060">
            <v>8813</v>
          </cell>
          <cell r="N4060">
            <v>1587</v>
          </cell>
        </row>
        <row r="4061">
          <cell r="C4061" t="str">
            <v>46121010B230001</v>
          </cell>
          <cell r="D4061" t="str">
            <v>变压器</v>
          </cell>
          <cell r="E4061" t="str">
            <v>S7-30/6</v>
          </cell>
        </row>
        <row r="4061">
          <cell r="G4061" t="str">
            <v>个</v>
          </cell>
          <cell r="H4061">
            <v>1</v>
          </cell>
          <cell r="I4061" t="str">
            <v>电力变压器</v>
          </cell>
          <cell r="J4061">
            <v>21</v>
          </cell>
          <cell r="K4061" t="str">
            <v>1991-02-14</v>
          </cell>
          <cell r="L4061">
            <v>8200</v>
          </cell>
          <cell r="M4061">
            <v>6886.01</v>
          </cell>
          <cell r="N4061">
            <v>1313.99</v>
          </cell>
        </row>
        <row r="4062">
          <cell r="C4062" t="str">
            <v>46121010B310001</v>
          </cell>
          <cell r="D4062" t="str">
            <v>变压器</v>
          </cell>
          <cell r="E4062" t="str">
            <v>S7-50/6</v>
          </cell>
        </row>
        <row r="4062">
          <cell r="G4062" t="str">
            <v>个</v>
          </cell>
          <cell r="H4062">
            <v>1</v>
          </cell>
          <cell r="I4062" t="str">
            <v>电力变压器</v>
          </cell>
          <cell r="J4062">
            <v>21</v>
          </cell>
          <cell r="K4062" t="str">
            <v>2002-01-02</v>
          </cell>
          <cell r="L4062">
            <v>10400</v>
          </cell>
          <cell r="M4062">
            <v>3381.24</v>
          </cell>
          <cell r="N4062">
            <v>7018.76</v>
          </cell>
        </row>
        <row r="4063">
          <cell r="C4063" t="str">
            <v>46121010B230002</v>
          </cell>
          <cell r="D4063" t="str">
            <v>变压器</v>
          </cell>
          <cell r="E4063" t="str">
            <v>S7-30/6</v>
          </cell>
        </row>
        <row r="4063">
          <cell r="G4063" t="str">
            <v>个</v>
          </cell>
          <cell r="H4063">
            <v>1</v>
          </cell>
          <cell r="I4063" t="str">
            <v>电力变压器</v>
          </cell>
          <cell r="J4063">
            <v>21</v>
          </cell>
          <cell r="K4063" t="str">
            <v>1991-02-08</v>
          </cell>
          <cell r="L4063">
            <v>8200</v>
          </cell>
          <cell r="M4063">
            <v>6924.8</v>
          </cell>
          <cell r="N4063">
            <v>1275.2</v>
          </cell>
        </row>
        <row r="4064">
          <cell r="C4064" t="str">
            <v>46121010B180002</v>
          </cell>
          <cell r="D4064" t="str">
            <v>电力变压器</v>
          </cell>
          <cell r="E4064" t="str">
            <v>S7-200/10-2#</v>
          </cell>
        </row>
        <row r="4064">
          <cell r="G4064" t="str">
            <v>个</v>
          </cell>
          <cell r="H4064">
            <v>1</v>
          </cell>
          <cell r="I4064" t="str">
            <v>电力变压器</v>
          </cell>
          <cell r="J4064">
            <v>21</v>
          </cell>
          <cell r="K4064" t="str">
            <v>1991-02-20</v>
          </cell>
          <cell r="L4064">
            <v>24400</v>
          </cell>
          <cell r="M4064">
            <v>20539.65</v>
          </cell>
          <cell r="N4064">
            <v>3860.35</v>
          </cell>
        </row>
        <row r="4065">
          <cell r="C4065" t="str">
            <v>46121010B240001</v>
          </cell>
          <cell r="D4065" t="str">
            <v>电力变压器</v>
          </cell>
          <cell r="E4065" t="str">
            <v>S7-315/10</v>
          </cell>
        </row>
        <row r="4065">
          <cell r="G4065" t="str">
            <v>个</v>
          </cell>
          <cell r="H4065">
            <v>1</v>
          </cell>
          <cell r="I4065" t="str">
            <v>电力变压器</v>
          </cell>
          <cell r="J4065">
            <v>21</v>
          </cell>
          <cell r="K4065" t="str">
            <v>1991-01-17</v>
          </cell>
          <cell r="L4065">
            <v>30500</v>
          </cell>
          <cell r="M4065">
            <v>25852.63</v>
          </cell>
          <cell r="N4065">
            <v>4647.37</v>
          </cell>
        </row>
        <row r="4066">
          <cell r="C4066" t="str">
            <v>46121010B240002</v>
          </cell>
          <cell r="D4066" t="str">
            <v>电力变压器</v>
          </cell>
          <cell r="E4066" t="str">
            <v>S7-315/10</v>
          </cell>
        </row>
        <row r="4066">
          <cell r="G4066" t="str">
            <v>个</v>
          </cell>
          <cell r="H4066">
            <v>1</v>
          </cell>
          <cell r="I4066" t="str">
            <v>电力变压器</v>
          </cell>
          <cell r="J4066">
            <v>21</v>
          </cell>
          <cell r="K4066" t="str">
            <v>1991-01-19</v>
          </cell>
          <cell r="L4066">
            <v>30500</v>
          </cell>
          <cell r="M4066">
            <v>25852.63</v>
          </cell>
          <cell r="N4066">
            <v>4647.37</v>
          </cell>
        </row>
        <row r="4067">
          <cell r="C4067" t="str">
            <v>46121010B350001</v>
          </cell>
          <cell r="D4067" t="str">
            <v>电力变压器</v>
          </cell>
          <cell r="E4067" t="str">
            <v>S7-630/6</v>
          </cell>
        </row>
        <row r="4067">
          <cell r="G4067" t="str">
            <v>个</v>
          </cell>
          <cell r="H4067">
            <v>1</v>
          </cell>
          <cell r="I4067" t="str">
            <v>电力变压器</v>
          </cell>
          <cell r="J4067">
            <v>21</v>
          </cell>
          <cell r="K4067" t="str">
            <v>2003-12-31</v>
          </cell>
          <cell r="L4067">
            <v>52600</v>
          </cell>
          <cell r="M4067">
            <v>12528.88</v>
          </cell>
          <cell r="N4067">
            <v>40071.12</v>
          </cell>
        </row>
        <row r="4068">
          <cell r="C4068" t="str">
            <v>46121048B090001</v>
          </cell>
          <cell r="D4068" t="str">
            <v>移动变电厅</v>
          </cell>
          <cell r="E4068" t="str">
            <v>MYYB-1</v>
          </cell>
        </row>
        <row r="4068">
          <cell r="G4068" t="str">
            <v>个</v>
          </cell>
          <cell r="H4068">
            <v>1</v>
          </cell>
          <cell r="I4068" t="str">
            <v>电力变压器</v>
          </cell>
          <cell r="J4068">
            <v>21</v>
          </cell>
          <cell r="K4068" t="str">
            <v>1991-02-22</v>
          </cell>
          <cell r="L4068">
            <v>55300</v>
          </cell>
          <cell r="M4068">
            <v>48080.27</v>
          </cell>
          <cell r="N4068">
            <v>7219.73</v>
          </cell>
        </row>
        <row r="4069">
          <cell r="C4069" t="str">
            <v>46121203A020009</v>
          </cell>
          <cell r="D4069" t="str">
            <v>移动变电站</v>
          </cell>
        </row>
        <row r="4069">
          <cell r="G4069" t="str">
            <v>个</v>
          </cell>
          <cell r="H4069">
            <v>1</v>
          </cell>
          <cell r="I4069" t="str">
            <v>移动变压器</v>
          </cell>
          <cell r="J4069">
            <v>10</v>
          </cell>
          <cell r="K4069" t="str">
            <v>1998-01-01</v>
          </cell>
          <cell r="L4069">
            <v>155000</v>
          </cell>
          <cell r="M4069">
            <v>150350</v>
          </cell>
          <cell r="N4069">
            <v>4650</v>
          </cell>
        </row>
        <row r="4070">
          <cell r="C4070" t="str">
            <v>46121203A020002</v>
          </cell>
          <cell r="D4070" t="str">
            <v>移动变电站</v>
          </cell>
          <cell r="E4070" t="str">
            <v>2000KVA</v>
          </cell>
        </row>
        <row r="4070">
          <cell r="G4070" t="str">
            <v>个</v>
          </cell>
          <cell r="H4070">
            <v>1</v>
          </cell>
          <cell r="I4070" t="str">
            <v>移动变压器</v>
          </cell>
          <cell r="J4070">
            <v>10</v>
          </cell>
          <cell r="K4070" t="str">
            <v>2002-01-01</v>
          </cell>
          <cell r="L4070">
            <v>1680000</v>
          </cell>
          <cell r="M4070">
            <v>1078490.74</v>
          </cell>
          <cell r="N4070">
            <v>601509.26</v>
          </cell>
        </row>
        <row r="4071">
          <cell r="C4071" t="str">
            <v>46121203B020026</v>
          </cell>
          <cell r="D4071" t="str">
            <v>矿用隔爆型移动变电站</v>
          </cell>
          <cell r="E4071" t="str">
            <v>KBSGZY-500/6/0.64</v>
          </cell>
        </row>
        <row r="4071">
          <cell r="G4071" t="str">
            <v>个</v>
          </cell>
          <cell r="H4071">
            <v>1</v>
          </cell>
          <cell r="I4071" t="str">
            <v>移动变压器</v>
          </cell>
          <cell r="J4071">
            <v>10</v>
          </cell>
          <cell r="K4071" t="str">
            <v>2003-10-30</v>
          </cell>
          <cell r="L4071">
            <v>251600</v>
          </cell>
          <cell r="M4071">
            <v>125330.93</v>
          </cell>
          <cell r="N4071">
            <v>126269.07</v>
          </cell>
        </row>
        <row r="4072">
          <cell r="C4072" t="str">
            <v>44817400B190002</v>
          </cell>
          <cell r="D4072" t="str">
            <v>矿灯充电架</v>
          </cell>
          <cell r="E4072" t="str">
            <v>DTSB-102</v>
          </cell>
        </row>
        <row r="4072">
          <cell r="G4072" t="str">
            <v>个</v>
          </cell>
          <cell r="H4072">
            <v>1</v>
          </cell>
          <cell r="I4072" t="str">
            <v>充电机</v>
          </cell>
          <cell r="J4072">
            <v>21</v>
          </cell>
          <cell r="K4072" t="str">
            <v>2003-12-31</v>
          </cell>
          <cell r="L4072">
            <v>11250</v>
          </cell>
          <cell r="M4072">
            <v>2683.6</v>
          </cell>
          <cell r="N4072">
            <v>8566.4</v>
          </cell>
        </row>
        <row r="4073">
          <cell r="C4073" t="str">
            <v>46211605B270001</v>
          </cell>
          <cell r="D4073" t="str">
            <v>真空磁力起动器</v>
          </cell>
          <cell r="E4073" t="str">
            <v>QJZ-400/1140</v>
          </cell>
        </row>
        <row r="4073">
          <cell r="G4073" t="str">
            <v>个</v>
          </cell>
          <cell r="H4073">
            <v>1</v>
          </cell>
          <cell r="I4073" t="str">
            <v>磁力起动器</v>
          </cell>
          <cell r="J4073">
            <v>10</v>
          </cell>
          <cell r="K4073" t="str">
            <v>2003-04-29</v>
          </cell>
          <cell r="L4073">
            <v>18500</v>
          </cell>
          <cell r="M4073">
            <v>9938.3</v>
          </cell>
          <cell r="N4073">
            <v>8561.7</v>
          </cell>
        </row>
        <row r="4074">
          <cell r="C4074" t="str">
            <v>44211606B950013</v>
          </cell>
          <cell r="D4074" t="str">
            <v>真空磁力启动器</v>
          </cell>
        </row>
        <row r="4074">
          <cell r="G4074" t="str">
            <v>个</v>
          </cell>
          <cell r="H4074">
            <v>1</v>
          </cell>
          <cell r="I4074" t="str">
            <v>磁力起动器</v>
          </cell>
          <cell r="J4074">
            <v>13</v>
          </cell>
          <cell r="K4074" t="str">
            <v>2000-12-31</v>
          </cell>
          <cell r="L4074">
            <v>6900</v>
          </cell>
          <cell r="M4074">
            <v>3946.5</v>
          </cell>
          <cell r="N4074">
            <v>2953.5</v>
          </cell>
        </row>
        <row r="4075">
          <cell r="C4075" t="str">
            <v>46211605B230051</v>
          </cell>
          <cell r="D4075" t="str">
            <v>真空磁力开关</v>
          </cell>
          <cell r="E4075" t="str">
            <v>QJZ-200/1140</v>
          </cell>
        </row>
        <row r="4075">
          <cell r="G4075" t="str">
            <v>个</v>
          </cell>
          <cell r="H4075">
            <v>1</v>
          </cell>
          <cell r="I4075" t="str">
            <v>磁力起动器</v>
          </cell>
          <cell r="J4075">
            <v>10</v>
          </cell>
          <cell r="K4075" t="str">
            <v>2003-10-30</v>
          </cell>
          <cell r="L4075">
            <v>10200</v>
          </cell>
          <cell r="M4075">
            <v>5080.87</v>
          </cell>
          <cell r="N4075">
            <v>5119.13</v>
          </cell>
        </row>
        <row r="4076">
          <cell r="C4076" t="str">
            <v>46211605B230052</v>
          </cell>
          <cell r="D4076" t="str">
            <v>真空磁力开关</v>
          </cell>
          <cell r="E4076" t="str">
            <v>QJZ-200/1140</v>
          </cell>
        </row>
        <row r="4076">
          <cell r="G4076" t="str">
            <v>个</v>
          </cell>
          <cell r="H4076">
            <v>1</v>
          </cell>
          <cell r="I4076" t="str">
            <v>磁力起动器</v>
          </cell>
          <cell r="J4076">
            <v>10</v>
          </cell>
          <cell r="K4076" t="str">
            <v>2003-10-30</v>
          </cell>
          <cell r="L4076">
            <v>10200</v>
          </cell>
          <cell r="M4076">
            <v>5080.87</v>
          </cell>
          <cell r="N4076">
            <v>5119.13</v>
          </cell>
        </row>
        <row r="4077">
          <cell r="C4077" t="str">
            <v>46211605B230054</v>
          </cell>
          <cell r="D4077" t="str">
            <v>真空磁力开关</v>
          </cell>
          <cell r="E4077" t="str">
            <v>QJZ-200/1140</v>
          </cell>
        </row>
        <row r="4077">
          <cell r="G4077" t="str">
            <v>个</v>
          </cell>
          <cell r="H4077">
            <v>1</v>
          </cell>
          <cell r="I4077" t="str">
            <v>磁力起动器</v>
          </cell>
          <cell r="J4077">
            <v>10</v>
          </cell>
          <cell r="K4077" t="str">
            <v>2003-10-30</v>
          </cell>
          <cell r="L4077">
            <v>10200</v>
          </cell>
          <cell r="M4077">
            <v>5080.87</v>
          </cell>
          <cell r="N4077">
            <v>5119.13</v>
          </cell>
        </row>
        <row r="4078">
          <cell r="C4078" t="str">
            <v>46211605B230055</v>
          </cell>
          <cell r="D4078" t="str">
            <v>真空磁力开关</v>
          </cell>
          <cell r="E4078" t="str">
            <v>QJZ-200/1140</v>
          </cell>
        </row>
        <row r="4078">
          <cell r="G4078" t="str">
            <v>个</v>
          </cell>
          <cell r="H4078">
            <v>1</v>
          </cell>
          <cell r="I4078" t="str">
            <v>磁力起动器</v>
          </cell>
          <cell r="J4078">
            <v>10</v>
          </cell>
          <cell r="K4078" t="str">
            <v>2003-10-30</v>
          </cell>
          <cell r="L4078">
            <v>10200</v>
          </cell>
          <cell r="M4078">
            <v>5080.87</v>
          </cell>
          <cell r="N4078">
            <v>5119.13</v>
          </cell>
        </row>
        <row r="4079">
          <cell r="C4079" t="str">
            <v>46211605B230056</v>
          </cell>
          <cell r="D4079" t="str">
            <v>真空磁力开关</v>
          </cell>
          <cell r="E4079" t="str">
            <v>QJZ-200/1140</v>
          </cell>
        </row>
        <row r="4079">
          <cell r="G4079" t="str">
            <v>个</v>
          </cell>
          <cell r="H4079">
            <v>1</v>
          </cell>
          <cell r="I4079" t="str">
            <v>磁力起动器</v>
          </cell>
          <cell r="J4079">
            <v>10</v>
          </cell>
          <cell r="K4079" t="str">
            <v>2003-10-30</v>
          </cell>
          <cell r="L4079">
            <v>10200</v>
          </cell>
          <cell r="M4079">
            <v>5080.87</v>
          </cell>
          <cell r="N4079">
            <v>5119.13</v>
          </cell>
        </row>
        <row r="4080">
          <cell r="C4080" t="str">
            <v>46211606B460005</v>
          </cell>
          <cell r="D4080" t="str">
            <v>隔爆型真空磁力开关</v>
          </cell>
          <cell r="E4080" t="str">
            <v>BQD7-200</v>
          </cell>
        </row>
        <row r="4080">
          <cell r="G4080" t="str">
            <v>个</v>
          </cell>
          <cell r="H4080">
            <v>1</v>
          </cell>
          <cell r="I4080" t="str">
            <v>磁力起动器</v>
          </cell>
          <cell r="J4080">
            <v>21</v>
          </cell>
          <cell r="K4080" t="str">
            <v>1993-08-28</v>
          </cell>
          <cell r="L4080">
            <v>4200</v>
          </cell>
          <cell r="M4080">
            <v>3181.5</v>
          </cell>
          <cell r="N4080">
            <v>1018.5</v>
          </cell>
        </row>
        <row r="4081">
          <cell r="C4081" t="str">
            <v>46211606B440047</v>
          </cell>
          <cell r="D4081" t="str">
            <v>隔爆型真空磁力起动器</v>
          </cell>
          <cell r="E4081" t="str">
            <v>BQD7-80N</v>
          </cell>
        </row>
        <row r="4081">
          <cell r="G4081" t="str">
            <v>个</v>
          </cell>
          <cell r="H4081">
            <v>1</v>
          </cell>
          <cell r="I4081" t="str">
            <v>磁力起动器</v>
          </cell>
          <cell r="J4081">
            <v>21</v>
          </cell>
          <cell r="K4081" t="str">
            <v>1994-01-19</v>
          </cell>
          <cell r="L4081">
            <v>5500</v>
          </cell>
          <cell r="M4081">
            <v>4067.2</v>
          </cell>
          <cell r="N4081">
            <v>1432.8</v>
          </cell>
        </row>
        <row r="4082">
          <cell r="C4082" t="str">
            <v>46211606B470015</v>
          </cell>
          <cell r="D4082" t="str">
            <v>真空磁力启动器</v>
          </cell>
          <cell r="E4082" t="str">
            <v>BRJZ-300/1140</v>
          </cell>
        </row>
        <row r="4082">
          <cell r="G4082" t="str">
            <v>个</v>
          </cell>
          <cell r="H4082">
            <v>1</v>
          </cell>
          <cell r="I4082" t="str">
            <v>磁力起动器</v>
          </cell>
          <cell r="J4082">
            <v>21</v>
          </cell>
          <cell r="K4082" t="str">
            <v>2002-10-31</v>
          </cell>
          <cell r="L4082">
            <v>23000</v>
          </cell>
          <cell r="M4082">
            <v>6656.4</v>
          </cell>
          <cell r="N4082">
            <v>16343.6</v>
          </cell>
        </row>
        <row r="4083">
          <cell r="C4083" t="str">
            <v>46211649B190001</v>
          </cell>
          <cell r="D4083" t="str">
            <v>隔爆型照明综合保护装置</v>
          </cell>
          <cell r="E4083" t="str">
            <v>BXX-4</v>
          </cell>
        </row>
        <row r="4083">
          <cell r="G4083" t="str">
            <v>个</v>
          </cell>
          <cell r="H4083">
            <v>1</v>
          </cell>
          <cell r="I4083" t="str">
            <v>综合起动器</v>
          </cell>
          <cell r="J4083">
            <v>21</v>
          </cell>
          <cell r="K4083" t="str">
            <v>2002-01-02</v>
          </cell>
          <cell r="L4083">
            <v>2500</v>
          </cell>
          <cell r="M4083">
            <v>838.4</v>
          </cell>
          <cell r="N4083">
            <v>1661.6</v>
          </cell>
        </row>
        <row r="4084">
          <cell r="C4084" t="str">
            <v>46211649B190002</v>
          </cell>
          <cell r="D4084" t="str">
            <v>隔爆型照明综合保护装置</v>
          </cell>
          <cell r="E4084" t="str">
            <v>BXX-4</v>
          </cell>
        </row>
        <row r="4084">
          <cell r="G4084" t="str">
            <v>个</v>
          </cell>
          <cell r="H4084">
            <v>1</v>
          </cell>
          <cell r="I4084" t="str">
            <v>综合起动器</v>
          </cell>
          <cell r="J4084">
            <v>21</v>
          </cell>
          <cell r="K4084" t="str">
            <v>2002-01-02</v>
          </cell>
          <cell r="L4084">
            <v>2500</v>
          </cell>
          <cell r="M4084">
            <v>838.4</v>
          </cell>
          <cell r="N4084">
            <v>1661.6</v>
          </cell>
        </row>
        <row r="4085">
          <cell r="C4085" t="str">
            <v>46211649B190003</v>
          </cell>
          <cell r="D4085" t="str">
            <v>隔爆型照明综合保护装置</v>
          </cell>
          <cell r="E4085" t="str">
            <v>BXX-4</v>
          </cell>
        </row>
        <row r="4085">
          <cell r="G4085" t="str">
            <v>个</v>
          </cell>
          <cell r="H4085">
            <v>1</v>
          </cell>
          <cell r="I4085" t="str">
            <v>综合起动器</v>
          </cell>
          <cell r="J4085">
            <v>21</v>
          </cell>
          <cell r="K4085" t="str">
            <v>2002-01-02</v>
          </cell>
          <cell r="L4085">
            <v>2500</v>
          </cell>
          <cell r="M4085">
            <v>838.4</v>
          </cell>
          <cell r="N4085">
            <v>1661.6</v>
          </cell>
        </row>
        <row r="4086">
          <cell r="C4086" t="str">
            <v>46212179B140001</v>
          </cell>
          <cell r="D4086" t="str">
            <v>低压配电屏</v>
          </cell>
          <cell r="E4086" t="str">
            <v>CKY-1</v>
          </cell>
        </row>
        <row r="4086">
          <cell r="G4086" t="str">
            <v>个</v>
          </cell>
          <cell r="H4086">
            <v>1</v>
          </cell>
          <cell r="I4086" t="str">
            <v>配电屏</v>
          </cell>
          <cell r="J4086">
            <v>21</v>
          </cell>
          <cell r="K4086" t="str">
            <v>2003-12-31</v>
          </cell>
          <cell r="L4086">
            <v>43000</v>
          </cell>
          <cell r="M4086">
            <v>10258.6</v>
          </cell>
          <cell r="N4086">
            <v>32741.4</v>
          </cell>
        </row>
        <row r="4087">
          <cell r="C4087" t="str">
            <v>46212179B140002</v>
          </cell>
          <cell r="D4087" t="str">
            <v>低压配电屏</v>
          </cell>
          <cell r="E4087" t="str">
            <v>CKY-1</v>
          </cell>
        </row>
        <row r="4087">
          <cell r="G4087" t="str">
            <v>个</v>
          </cell>
          <cell r="H4087">
            <v>1</v>
          </cell>
          <cell r="I4087" t="str">
            <v>配电屏</v>
          </cell>
          <cell r="J4087">
            <v>21</v>
          </cell>
          <cell r="K4087" t="str">
            <v>2003-12-31</v>
          </cell>
          <cell r="L4087">
            <v>43000</v>
          </cell>
          <cell r="M4087">
            <v>10258.6</v>
          </cell>
          <cell r="N4087">
            <v>32741.4</v>
          </cell>
        </row>
        <row r="4088">
          <cell r="C4088" t="str">
            <v>46212179B140006</v>
          </cell>
          <cell r="D4088" t="str">
            <v>低压配电柜</v>
          </cell>
          <cell r="E4088" t="str">
            <v>GGD1-35(B)</v>
          </cell>
        </row>
        <row r="4088">
          <cell r="G4088" t="str">
            <v>个</v>
          </cell>
          <cell r="H4088">
            <v>1</v>
          </cell>
          <cell r="I4088" t="str">
            <v>配电屏</v>
          </cell>
          <cell r="J4088">
            <v>21</v>
          </cell>
          <cell r="K4088" t="str">
            <v>2003-12-31</v>
          </cell>
          <cell r="L4088">
            <v>33800</v>
          </cell>
          <cell r="M4088">
            <v>8063.6</v>
          </cell>
          <cell r="N4088">
            <v>25736.4</v>
          </cell>
        </row>
        <row r="4089">
          <cell r="C4089" t="str">
            <v>46213102B190001</v>
          </cell>
          <cell r="D4089" t="str">
            <v>动力配电箱</v>
          </cell>
          <cell r="E4089" t="str">
            <v>XLF-16-2000/21</v>
          </cell>
        </row>
        <row r="4089">
          <cell r="G4089" t="str">
            <v>个</v>
          </cell>
          <cell r="H4089">
            <v>1</v>
          </cell>
          <cell r="I4089" t="str">
            <v>配电箱</v>
          </cell>
          <cell r="J4089">
            <v>21</v>
          </cell>
          <cell r="K4089" t="str">
            <v>2002-01-03</v>
          </cell>
          <cell r="L4089">
            <v>3800</v>
          </cell>
          <cell r="M4089">
            <v>1725.2</v>
          </cell>
          <cell r="N4089">
            <v>2074.8</v>
          </cell>
        </row>
        <row r="4090">
          <cell r="C4090" t="str">
            <v>46213102B190002</v>
          </cell>
          <cell r="D4090" t="str">
            <v>动力配电箱</v>
          </cell>
          <cell r="E4090" t="str">
            <v>XLF-16-2200/11</v>
          </cell>
        </row>
        <row r="4090">
          <cell r="G4090" t="str">
            <v>个</v>
          </cell>
          <cell r="H4090">
            <v>1</v>
          </cell>
          <cell r="I4090" t="str">
            <v>配电箱</v>
          </cell>
          <cell r="J4090">
            <v>21</v>
          </cell>
          <cell r="K4090" t="str">
            <v>2002-01-03</v>
          </cell>
          <cell r="L4090">
            <v>3000</v>
          </cell>
          <cell r="M4090">
            <v>984</v>
          </cell>
          <cell r="N4090">
            <v>2016</v>
          </cell>
        </row>
        <row r="4091">
          <cell r="C4091" t="str">
            <v>46213102B200001</v>
          </cell>
          <cell r="D4091" t="str">
            <v>动力配电箱</v>
          </cell>
          <cell r="E4091" t="str">
            <v>XLF-16-6000/21</v>
          </cell>
        </row>
        <row r="4091">
          <cell r="G4091" t="str">
            <v>个</v>
          </cell>
          <cell r="H4091">
            <v>1</v>
          </cell>
          <cell r="I4091" t="str">
            <v>配电箱</v>
          </cell>
          <cell r="J4091">
            <v>21</v>
          </cell>
          <cell r="K4091" t="str">
            <v>2002-01-03</v>
          </cell>
          <cell r="L4091">
            <v>3000</v>
          </cell>
          <cell r="M4091">
            <v>984</v>
          </cell>
          <cell r="N4091">
            <v>2016</v>
          </cell>
        </row>
        <row r="4092">
          <cell r="C4092" t="str">
            <v>46212179A160012</v>
          </cell>
          <cell r="D4092" t="str">
            <v>通讯控制装置</v>
          </cell>
          <cell r="E4092" t="str">
            <v>PROMOS</v>
          </cell>
        </row>
        <row r="4092">
          <cell r="G4092" t="str">
            <v>个</v>
          </cell>
          <cell r="H4092">
            <v>1</v>
          </cell>
          <cell r="I4092" t="str">
            <v>调度电话设备</v>
          </cell>
          <cell r="J4092">
            <v>8</v>
          </cell>
          <cell r="K4092" t="str">
            <v>2003-12-31</v>
          </cell>
          <cell r="L4092">
            <v>380000</v>
          </cell>
          <cell r="M4092">
            <v>233225.06</v>
          </cell>
          <cell r="N4092">
            <v>146774.94</v>
          </cell>
        </row>
        <row r="4093">
          <cell r="C4093" t="str">
            <v>46212179B060005</v>
          </cell>
          <cell r="D4093" t="str">
            <v>工作面通讯控制装置</v>
          </cell>
        </row>
        <row r="4093">
          <cell r="G4093" t="str">
            <v>个</v>
          </cell>
          <cell r="H4093">
            <v>1</v>
          </cell>
          <cell r="I4093" t="str">
            <v>调度电话设备</v>
          </cell>
          <cell r="J4093">
            <v>8</v>
          </cell>
          <cell r="K4093" t="str">
            <v>2003-12-31</v>
          </cell>
          <cell r="L4093">
            <v>323200</v>
          </cell>
          <cell r="M4093">
            <v>198363.94</v>
          </cell>
          <cell r="N4093">
            <v>124836.06</v>
          </cell>
        </row>
        <row r="4094">
          <cell r="C4094" t="str">
            <v>48262000B310006</v>
          </cell>
          <cell r="D4094" t="str">
            <v>集控台</v>
          </cell>
          <cell r="E4094" t="str">
            <v>KJF21</v>
          </cell>
        </row>
        <row r="4094">
          <cell r="G4094" t="str">
            <v>个</v>
          </cell>
          <cell r="H4094">
            <v>1</v>
          </cell>
          <cell r="I4094" t="str">
            <v>其他室验室电工仪器及指针式电表</v>
          </cell>
          <cell r="J4094">
            <v>10</v>
          </cell>
          <cell r="K4094" t="str">
            <v>2002-01-01</v>
          </cell>
          <cell r="L4094">
            <v>12000</v>
          </cell>
          <cell r="M4094">
            <v>8115.57</v>
          </cell>
          <cell r="N4094">
            <v>3884.43</v>
          </cell>
        </row>
        <row r="4095">
          <cell r="C4095" t="str">
            <v>46211606B540007</v>
          </cell>
          <cell r="D4095" t="str">
            <v>磁力起动器</v>
          </cell>
          <cell r="E4095" t="str">
            <v>BQD-80Z/660</v>
          </cell>
        </row>
        <row r="4095">
          <cell r="G4095" t="str">
            <v>个</v>
          </cell>
          <cell r="H4095">
            <v>1</v>
          </cell>
          <cell r="I4095" t="str">
            <v>隔离开关</v>
          </cell>
          <cell r="J4095">
            <v>21</v>
          </cell>
          <cell r="K4095" t="str">
            <v>2004-12-31</v>
          </cell>
          <cell r="L4095">
            <v>2535.1</v>
          </cell>
          <cell r="M4095">
            <v>2535.1</v>
          </cell>
          <cell r="N4095">
            <v>0</v>
          </cell>
        </row>
        <row r="4096">
          <cell r="C4096" t="str">
            <v>46211606B540012</v>
          </cell>
          <cell r="D4096" t="str">
            <v>磁力起动器</v>
          </cell>
          <cell r="E4096" t="str">
            <v>BQD-80Z/660</v>
          </cell>
        </row>
        <row r="4096">
          <cell r="G4096" t="str">
            <v>个</v>
          </cell>
          <cell r="H4096">
            <v>1</v>
          </cell>
          <cell r="I4096" t="str">
            <v>隔离开关</v>
          </cell>
          <cell r="J4096">
            <v>21</v>
          </cell>
          <cell r="K4096" t="str">
            <v>2004-12-31</v>
          </cell>
          <cell r="L4096">
            <v>2535.1</v>
          </cell>
          <cell r="M4096">
            <v>2535.1</v>
          </cell>
          <cell r="N4096">
            <v>0</v>
          </cell>
        </row>
        <row r="4097">
          <cell r="C4097" t="str">
            <v>46211606B540013</v>
          </cell>
          <cell r="D4097" t="str">
            <v>磁力起动器</v>
          </cell>
          <cell r="E4097" t="str">
            <v>BQD-80Z/660</v>
          </cell>
        </row>
        <row r="4097">
          <cell r="G4097" t="str">
            <v>个</v>
          </cell>
          <cell r="H4097">
            <v>1</v>
          </cell>
          <cell r="I4097" t="str">
            <v>隔离开关</v>
          </cell>
          <cell r="J4097">
            <v>21</v>
          </cell>
          <cell r="K4097" t="str">
            <v>2004-12-31</v>
          </cell>
          <cell r="L4097">
            <v>2535.1</v>
          </cell>
          <cell r="M4097">
            <v>2535.1</v>
          </cell>
          <cell r="N4097">
            <v>0</v>
          </cell>
        </row>
        <row r="4098">
          <cell r="C4098" t="str">
            <v>46211606B540014</v>
          </cell>
          <cell r="D4098" t="str">
            <v>磁力起动器</v>
          </cell>
          <cell r="E4098" t="str">
            <v>BQD-80Z/660</v>
          </cell>
        </row>
        <row r="4098">
          <cell r="G4098" t="str">
            <v>个</v>
          </cell>
          <cell r="H4098">
            <v>1</v>
          </cell>
          <cell r="I4098" t="str">
            <v>隔离开关</v>
          </cell>
          <cell r="J4098">
            <v>21</v>
          </cell>
          <cell r="K4098" t="str">
            <v>2004-12-31</v>
          </cell>
          <cell r="L4098">
            <v>2535.1</v>
          </cell>
          <cell r="M4098">
            <v>2535.1</v>
          </cell>
          <cell r="N4098">
            <v>0</v>
          </cell>
        </row>
        <row r="4099">
          <cell r="C4099" t="str">
            <v>46211606B540015</v>
          </cell>
          <cell r="D4099" t="str">
            <v>磁力起动器</v>
          </cell>
          <cell r="E4099" t="str">
            <v>BQD-80Z/660</v>
          </cell>
        </row>
        <row r="4099">
          <cell r="G4099" t="str">
            <v>个</v>
          </cell>
          <cell r="H4099">
            <v>1</v>
          </cell>
          <cell r="I4099" t="str">
            <v>隔离开关</v>
          </cell>
          <cell r="J4099">
            <v>21</v>
          </cell>
          <cell r="K4099" t="str">
            <v>2004-12-31</v>
          </cell>
          <cell r="L4099">
            <v>2535.1</v>
          </cell>
          <cell r="M4099">
            <v>2535.1</v>
          </cell>
          <cell r="N4099">
            <v>0</v>
          </cell>
        </row>
        <row r="4100">
          <cell r="C4100" t="str">
            <v>46211606B540016</v>
          </cell>
          <cell r="D4100" t="str">
            <v>磁力起动器</v>
          </cell>
          <cell r="E4100" t="str">
            <v>BQD-80Z/660</v>
          </cell>
        </row>
        <row r="4100">
          <cell r="G4100" t="str">
            <v>个</v>
          </cell>
          <cell r="H4100">
            <v>1</v>
          </cell>
          <cell r="I4100" t="str">
            <v>隔离开关</v>
          </cell>
          <cell r="J4100">
            <v>21</v>
          </cell>
          <cell r="K4100" t="str">
            <v>2004-12-31</v>
          </cell>
          <cell r="L4100">
            <v>2535.1</v>
          </cell>
          <cell r="M4100">
            <v>2535.1</v>
          </cell>
          <cell r="N4100">
            <v>0</v>
          </cell>
        </row>
        <row r="4101">
          <cell r="C4101" t="str">
            <v>46211606B150004</v>
          </cell>
          <cell r="D4101" t="str">
            <v>矿用隔爆型真空磁力起动器</v>
          </cell>
          <cell r="E4101" t="str">
            <v>BQD1-120NZD</v>
          </cell>
        </row>
        <row r="4101">
          <cell r="G4101" t="str">
            <v>个</v>
          </cell>
          <cell r="H4101">
            <v>1</v>
          </cell>
          <cell r="I4101" t="str">
            <v>隔离开关</v>
          </cell>
          <cell r="J4101">
            <v>21</v>
          </cell>
          <cell r="K4101" t="str">
            <v>2004-12-31</v>
          </cell>
          <cell r="L4101">
            <v>4292.5</v>
          </cell>
          <cell r="M4101">
            <v>4292.5</v>
          </cell>
          <cell r="N4101">
            <v>0</v>
          </cell>
        </row>
        <row r="4102">
          <cell r="C4102" t="str">
            <v>46211606B150005</v>
          </cell>
          <cell r="D4102" t="str">
            <v>矿用隔爆型真空磁力起动器</v>
          </cell>
          <cell r="E4102" t="str">
            <v>BQD1-120NZD</v>
          </cell>
        </row>
        <row r="4102">
          <cell r="G4102" t="str">
            <v>个</v>
          </cell>
          <cell r="H4102">
            <v>1</v>
          </cell>
          <cell r="I4102" t="str">
            <v>隔离开关</v>
          </cell>
          <cell r="J4102">
            <v>21</v>
          </cell>
          <cell r="K4102" t="str">
            <v>2004-12-31</v>
          </cell>
          <cell r="L4102">
            <v>4292.5</v>
          </cell>
          <cell r="M4102">
            <v>4292.5</v>
          </cell>
          <cell r="N4102">
            <v>0</v>
          </cell>
        </row>
        <row r="4103">
          <cell r="C4103" t="str">
            <v>46211606B150006</v>
          </cell>
          <cell r="D4103" t="str">
            <v>矿用隔爆型真空磁力起动器</v>
          </cell>
          <cell r="E4103" t="str">
            <v>BQD1-120NZD</v>
          </cell>
        </row>
        <row r="4103">
          <cell r="G4103" t="str">
            <v>个</v>
          </cell>
          <cell r="H4103">
            <v>1</v>
          </cell>
          <cell r="I4103" t="str">
            <v>隔离开关</v>
          </cell>
          <cell r="J4103">
            <v>21</v>
          </cell>
          <cell r="K4103" t="str">
            <v>2004-12-31</v>
          </cell>
          <cell r="L4103">
            <v>4292.5</v>
          </cell>
          <cell r="M4103">
            <v>4292.5</v>
          </cell>
          <cell r="N4103">
            <v>0</v>
          </cell>
        </row>
        <row r="4104">
          <cell r="C4104" t="str">
            <v>46211606B150007</v>
          </cell>
          <cell r="D4104" t="str">
            <v>矿用隔爆型真空磁力起动器</v>
          </cell>
          <cell r="E4104" t="str">
            <v>BQD1-120NZD</v>
          </cell>
        </row>
        <row r="4104">
          <cell r="G4104" t="str">
            <v>个</v>
          </cell>
          <cell r="H4104">
            <v>1</v>
          </cell>
          <cell r="I4104" t="str">
            <v>隔离开关</v>
          </cell>
          <cell r="J4104">
            <v>21</v>
          </cell>
          <cell r="K4104" t="str">
            <v>2004-12-31</v>
          </cell>
          <cell r="L4104">
            <v>4292.5</v>
          </cell>
          <cell r="M4104">
            <v>4292.5</v>
          </cell>
          <cell r="N4104">
            <v>0</v>
          </cell>
        </row>
        <row r="4105">
          <cell r="C4105" t="str">
            <v>46211606B150008</v>
          </cell>
          <cell r="D4105" t="str">
            <v>矿用隔爆型真空磁力起动器</v>
          </cell>
          <cell r="E4105" t="str">
            <v>BQD1-120NZD</v>
          </cell>
        </row>
        <row r="4105">
          <cell r="G4105" t="str">
            <v>个</v>
          </cell>
          <cell r="H4105">
            <v>1</v>
          </cell>
          <cell r="I4105" t="str">
            <v>隔离开关</v>
          </cell>
          <cell r="J4105">
            <v>21</v>
          </cell>
          <cell r="K4105" t="str">
            <v>2004-12-31</v>
          </cell>
          <cell r="L4105">
            <v>4292.5</v>
          </cell>
          <cell r="M4105">
            <v>4292.5</v>
          </cell>
          <cell r="N4105">
            <v>0</v>
          </cell>
        </row>
        <row r="4106">
          <cell r="C4106" t="str">
            <v>46211606B050093</v>
          </cell>
          <cell r="D4106" t="str">
            <v>矿用隔爆型真空磁力起动器</v>
          </cell>
          <cell r="E4106" t="str">
            <v>BQD1-80Z</v>
          </cell>
        </row>
        <row r="4106">
          <cell r="G4106" t="str">
            <v>个</v>
          </cell>
          <cell r="H4106">
            <v>1</v>
          </cell>
          <cell r="I4106" t="str">
            <v>隔离开关</v>
          </cell>
          <cell r="J4106">
            <v>21</v>
          </cell>
          <cell r="K4106" t="str">
            <v>2004-12-31</v>
          </cell>
          <cell r="L4106">
            <v>3402.48</v>
          </cell>
          <cell r="M4106">
            <v>3402.48</v>
          </cell>
          <cell r="N4106">
            <v>0</v>
          </cell>
        </row>
        <row r="4107">
          <cell r="C4107" t="str">
            <v>46211606B050094</v>
          </cell>
          <cell r="D4107" t="str">
            <v>矿用隔爆型真空磁力起动器</v>
          </cell>
          <cell r="E4107" t="str">
            <v>BQD1-80Z</v>
          </cell>
        </row>
        <row r="4107">
          <cell r="G4107" t="str">
            <v>个</v>
          </cell>
          <cell r="H4107">
            <v>1</v>
          </cell>
          <cell r="I4107" t="str">
            <v>隔离开关</v>
          </cell>
          <cell r="J4107">
            <v>21</v>
          </cell>
          <cell r="K4107" t="str">
            <v>2004-12-31</v>
          </cell>
          <cell r="L4107">
            <v>3402.48</v>
          </cell>
          <cell r="M4107">
            <v>3402.48</v>
          </cell>
          <cell r="N4107">
            <v>0</v>
          </cell>
        </row>
        <row r="4108">
          <cell r="C4108" t="str">
            <v>46211606B050095</v>
          </cell>
          <cell r="D4108" t="str">
            <v>矿用隔爆型真空磁力起动器</v>
          </cell>
          <cell r="E4108" t="str">
            <v>BQD1-80Z</v>
          </cell>
        </row>
        <row r="4108">
          <cell r="G4108" t="str">
            <v>个</v>
          </cell>
          <cell r="H4108">
            <v>1</v>
          </cell>
          <cell r="I4108" t="str">
            <v>隔离开关</v>
          </cell>
          <cell r="J4108">
            <v>21</v>
          </cell>
          <cell r="K4108" t="str">
            <v>2004-12-31</v>
          </cell>
          <cell r="L4108">
            <v>3402.48</v>
          </cell>
          <cell r="M4108">
            <v>3402.48</v>
          </cell>
          <cell r="N4108">
            <v>0</v>
          </cell>
        </row>
        <row r="4109">
          <cell r="C4109" t="str">
            <v>46211606B050096</v>
          </cell>
          <cell r="D4109" t="str">
            <v>矿用隔爆型真空磁力起动器</v>
          </cell>
          <cell r="E4109" t="str">
            <v>BQD1-80Z</v>
          </cell>
        </row>
        <row r="4109">
          <cell r="G4109" t="str">
            <v>个</v>
          </cell>
          <cell r="H4109">
            <v>1</v>
          </cell>
          <cell r="I4109" t="str">
            <v>隔离开关</v>
          </cell>
          <cell r="J4109">
            <v>21</v>
          </cell>
          <cell r="K4109" t="str">
            <v>2004-12-31</v>
          </cell>
          <cell r="L4109">
            <v>3402.48</v>
          </cell>
          <cell r="M4109">
            <v>3402.48</v>
          </cell>
          <cell r="N4109">
            <v>0</v>
          </cell>
        </row>
        <row r="4110">
          <cell r="C4110" t="str">
            <v>46211606B050097</v>
          </cell>
          <cell r="D4110" t="str">
            <v>矿用隔爆型真空磁力起动器</v>
          </cell>
          <cell r="E4110" t="str">
            <v>BQD1-80Z</v>
          </cell>
        </row>
        <row r="4110">
          <cell r="G4110" t="str">
            <v>个</v>
          </cell>
          <cell r="H4110">
            <v>1</v>
          </cell>
          <cell r="I4110" t="str">
            <v>隔离开关</v>
          </cell>
          <cell r="J4110">
            <v>21</v>
          </cell>
          <cell r="K4110" t="str">
            <v>2004-12-31</v>
          </cell>
          <cell r="L4110">
            <v>3402.48</v>
          </cell>
          <cell r="M4110">
            <v>3402.48</v>
          </cell>
          <cell r="N4110">
            <v>0</v>
          </cell>
        </row>
        <row r="4111">
          <cell r="C4111" t="str">
            <v>46211606B050098</v>
          </cell>
          <cell r="D4111" t="str">
            <v>矿用隔爆型真空磁力起动器</v>
          </cell>
          <cell r="E4111" t="str">
            <v>BQD1-80Z</v>
          </cell>
        </row>
        <row r="4111">
          <cell r="G4111" t="str">
            <v>个</v>
          </cell>
          <cell r="H4111">
            <v>1</v>
          </cell>
          <cell r="I4111" t="str">
            <v>隔离开关</v>
          </cell>
          <cell r="J4111">
            <v>21</v>
          </cell>
          <cell r="K4111" t="str">
            <v>2004-12-31</v>
          </cell>
          <cell r="L4111">
            <v>3402.48</v>
          </cell>
          <cell r="M4111">
            <v>3402.48</v>
          </cell>
          <cell r="N4111">
            <v>0</v>
          </cell>
        </row>
        <row r="4112">
          <cell r="C4112" t="str">
            <v>46211606B050099</v>
          </cell>
          <cell r="D4112" t="str">
            <v>矿用隔爆型真空磁力起动器</v>
          </cell>
          <cell r="E4112" t="str">
            <v>BQD1-80Z</v>
          </cell>
        </row>
        <row r="4112">
          <cell r="G4112" t="str">
            <v>个</v>
          </cell>
          <cell r="H4112">
            <v>1</v>
          </cell>
          <cell r="I4112" t="str">
            <v>隔离开关</v>
          </cell>
          <cell r="J4112">
            <v>21</v>
          </cell>
          <cell r="K4112" t="str">
            <v>2004-12-31</v>
          </cell>
          <cell r="L4112">
            <v>3402.48</v>
          </cell>
          <cell r="M4112">
            <v>3402.48</v>
          </cell>
          <cell r="N4112">
            <v>0</v>
          </cell>
        </row>
        <row r="4113">
          <cell r="C4113" t="str">
            <v>46211606B050100</v>
          </cell>
          <cell r="D4113" t="str">
            <v>矿用隔爆型真空磁力起动器</v>
          </cell>
          <cell r="E4113" t="str">
            <v>BQD1-80Z</v>
          </cell>
        </row>
        <row r="4113">
          <cell r="G4113" t="str">
            <v>个</v>
          </cell>
          <cell r="H4113">
            <v>1</v>
          </cell>
          <cell r="I4113" t="str">
            <v>隔离开关</v>
          </cell>
          <cell r="J4113">
            <v>21</v>
          </cell>
          <cell r="K4113" t="str">
            <v>2004-12-31</v>
          </cell>
          <cell r="L4113">
            <v>3402.48</v>
          </cell>
          <cell r="M4113">
            <v>3402.48</v>
          </cell>
          <cell r="N4113">
            <v>0</v>
          </cell>
        </row>
        <row r="4114">
          <cell r="C4114" t="str">
            <v>46211606B050101</v>
          </cell>
          <cell r="D4114" t="str">
            <v>矿用隔爆型真空磁力起动器</v>
          </cell>
          <cell r="E4114" t="str">
            <v>BQD1-80Z</v>
          </cell>
        </row>
        <row r="4114">
          <cell r="G4114" t="str">
            <v>个</v>
          </cell>
          <cell r="H4114">
            <v>1</v>
          </cell>
          <cell r="I4114" t="str">
            <v>隔离开关</v>
          </cell>
          <cell r="J4114">
            <v>21</v>
          </cell>
          <cell r="K4114" t="str">
            <v>2004-12-31</v>
          </cell>
          <cell r="L4114">
            <v>3402.48</v>
          </cell>
          <cell r="M4114">
            <v>3402.48</v>
          </cell>
          <cell r="N4114">
            <v>0</v>
          </cell>
        </row>
        <row r="4115">
          <cell r="C4115" t="str">
            <v>46211606B050092</v>
          </cell>
          <cell r="D4115" t="str">
            <v>磁力起动器</v>
          </cell>
          <cell r="E4115" t="str">
            <v>BQD1-80NZ</v>
          </cell>
        </row>
        <row r="4115">
          <cell r="G4115" t="str">
            <v>个</v>
          </cell>
          <cell r="H4115">
            <v>1</v>
          </cell>
          <cell r="I4115" t="str">
            <v>磁力起动器</v>
          </cell>
          <cell r="J4115">
            <v>21</v>
          </cell>
          <cell r="K4115" t="str">
            <v>2004-12-31</v>
          </cell>
          <cell r="L4115">
            <v>4500</v>
          </cell>
          <cell r="M4115">
            <v>4500</v>
          </cell>
          <cell r="N4115">
            <v>0</v>
          </cell>
        </row>
        <row r="4116">
          <cell r="C4116" t="str">
            <v>44211606B950016</v>
          </cell>
          <cell r="D4116" t="str">
            <v>真空磁力启动器</v>
          </cell>
          <cell r="E4116" t="str">
            <v>QJZ80/1140/660V</v>
          </cell>
        </row>
        <row r="4116">
          <cell r="G4116" t="str">
            <v>个</v>
          </cell>
          <cell r="H4116">
            <v>1</v>
          </cell>
          <cell r="I4116" t="str">
            <v>磁力起动器</v>
          </cell>
          <cell r="J4116">
            <v>21</v>
          </cell>
          <cell r="K4116" t="str">
            <v>2004-12-31</v>
          </cell>
          <cell r="L4116">
            <v>5118.93</v>
          </cell>
          <cell r="M4116">
            <v>933.6</v>
          </cell>
          <cell r="N4116">
            <v>4185.33</v>
          </cell>
        </row>
        <row r="4117">
          <cell r="C4117" t="str">
            <v>44211606B950017</v>
          </cell>
          <cell r="D4117" t="str">
            <v>真空磁力启动器</v>
          </cell>
          <cell r="E4117" t="str">
            <v>QJZ80/1140/660V</v>
          </cell>
        </row>
        <row r="4117">
          <cell r="G4117" t="str">
            <v>个</v>
          </cell>
          <cell r="H4117">
            <v>1</v>
          </cell>
          <cell r="I4117" t="str">
            <v>磁力起动器</v>
          </cell>
          <cell r="J4117">
            <v>21</v>
          </cell>
          <cell r="K4117" t="str">
            <v>2004-12-31</v>
          </cell>
          <cell r="L4117">
            <v>5118.93</v>
          </cell>
          <cell r="M4117">
            <v>933.6</v>
          </cell>
          <cell r="N4117">
            <v>4185.33</v>
          </cell>
        </row>
        <row r="4118">
          <cell r="C4118" t="str">
            <v>44211606B950018</v>
          </cell>
          <cell r="D4118" t="str">
            <v>真空磁力启动器</v>
          </cell>
          <cell r="E4118" t="str">
            <v>QJZ80/1140/660V</v>
          </cell>
        </row>
        <row r="4118">
          <cell r="G4118" t="str">
            <v>个</v>
          </cell>
          <cell r="H4118">
            <v>1</v>
          </cell>
          <cell r="I4118" t="str">
            <v>磁力起动器</v>
          </cell>
          <cell r="J4118">
            <v>21</v>
          </cell>
          <cell r="K4118" t="str">
            <v>2004-12-31</v>
          </cell>
          <cell r="L4118">
            <v>5118.93</v>
          </cell>
          <cell r="M4118">
            <v>933.6</v>
          </cell>
          <cell r="N4118">
            <v>4185.33</v>
          </cell>
        </row>
        <row r="4119">
          <cell r="C4119" t="str">
            <v>44211606B950019</v>
          </cell>
          <cell r="D4119" t="str">
            <v>真空磁力启动器</v>
          </cell>
          <cell r="E4119" t="str">
            <v>QJZ80/1140/660V</v>
          </cell>
        </row>
        <row r="4119">
          <cell r="G4119" t="str">
            <v>个</v>
          </cell>
          <cell r="H4119">
            <v>1</v>
          </cell>
          <cell r="I4119" t="str">
            <v>磁力起动器</v>
          </cell>
          <cell r="J4119">
            <v>21</v>
          </cell>
          <cell r="K4119" t="str">
            <v>2004-12-31</v>
          </cell>
          <cell r="L4119">
            <v>5118.93</v>
          </cell>
          <cell r="M4119">
            <v>933.6</v>
          </cell>
          <cell r="N4119">
            <v>4185.33</v>
          </cell>
        </row>
        <row r="4120">
          <cell r="C4120" t="str">
            <v>44211606B950020</v>
          </cell>
          <cell r="D4120" t="str">
            <v>真空磁力启动器</v>
          </cell>
          <cell r="E4120" t="str">
            <v>QJZ80/1140/660V</v>
          </cell>
        </row>
        <row r="4120">
          <cell r="G4120" t="str">
            <v>个</v>
          </cell>
          <cell r="H4120">
            <v>1</v>
          </cell>
          <cell r="I4120" t="str">
            <v>磁力起动器</v>
          </cell>
          <cell r="J4120">
            <v>21</v>
          </cell>
          <cell r="K4120" t="str">
            <v>2004-12-31</v>
          </cell>
          <cell r="L4120">
            <v>5118.93</v>
          </cell>
          <cell r="M4120">
            <v>933.6</v>
          </cell>
          <cell r="N4120">
            <v>4185.33</v>
          </cell>
        </row>
        <row r="4121">
          <cell r="C4121" t="str">
            <v>44211606B950023</v>
          </cell>
          <cell r="D4121" t="str">
            <v>真空磁力启动器</v>
          </cell>
          <cell r="E4121" t="str">
            <v>QJZ80/1140/660V</v>
          </cell>
        </row>
        <row r="4121">
          <cell r="G4121" t="str">
            <v>个</v>
          </cell>
          <cell r="H4121">
            <v>1</v>
          </cell>
          <cell r="I4121" t="str">
            <v>磁力起动器</v>
          </cell>
          <cell r="J4121">
            <v>21</v>
          </cell>
          <cell r="K4121" t="str">
            <v>2004-12-31</v>
          </cell>
          <cell r="L4121">
            <v>5118.93</v>
          </cell>
          <cell r="M4121">
            <v>933.6</v>
          </cell>
          <cell r="N4121">
            <v>4185.33</v>
          </cell>
        </row>
        <row r="4122">
          <cell r="C4122" t="str">
            <v>44211606B950024</v>
          </cell>
          <cell r="D4122" t="str">
            <v>真空磁力启动器</v>
          </cell>
          <cell r="E4122" t="str">
            <v>QJZ80/1140/660V</v>
          </cell>
        </row>
        <row r="4122">
          <cell r="G4122" t="str">
            <v>个</v>
          </cell>
          <cell r="H4122">
            <v>1</v>
          </cell>
          <cell r="I4122" t="str">
            <v>磁力起动器</v>
          </cell>
          <cell r="J4122">
            <v>21</v>
          </cell>
          <cell r="K4122" t="str">
            <v>2004-12-31</v>
          </cell>
          <cell r="L4122">
            <v>5118.93</v>
          </cell>
          <cell r="M4122">
            <v>933.6</v>
          </cell>
          <cell r="N4122">
            <v>4185.33</v>
          </cell>
        </row>
        <row r="4123">
          <cell r="C4123" t="str">
            <v>44211606B950025</v>
          </cell>
          <cell r="D4123" t="str">
            <v>真空磁力启动器</v>
          </cell>
          <cell r="E4123" t="str">
            <v>QJZ80/1140/660V</v>
          </cell>
        </row>
        <row r="4123">
          <cell r="G4123" t="str">
            <v>个</v>
          </cell>
          <cell r="H4123">
            <v>1</v>
          </cell>
          <cell r="I4123" t="str">
            <v>磁力起动器</v>
          </cell>
          <cell r="J4123">
            <v>21</v>
          </cell>
          <cell r="K4123" t="str">
            <v>2004-12-31</v>
          </cell>
          <cell r="L4123">
            <v>5118.93</v>
          </cell>
          <cell r="M4123">
            <v>933.6</v>
          </cell>
          <cell r="N4123">
            <v>4185.33</v>
          </cell>
        </row>
        <row r="4124">
          <cell r="C4124" t="str">
            <v>46211649B460037</v>
          </cell>
          <cell r="D4124" t="str">
            <v>照明综保</v>
          </cell>
          <cell r="E4124" t="str">
            <v>ZXZ8-4-1140</v>
          </cell>
        </row>
        <row r="4124">
          <cell r="G4124" t="str">
            <v>个</v>
          </cell>
          <cell r="H4124">
            <v>1</v>
          </cell>
          <cell r="I4124" t="str">
            <v>开关电器设备</v>
          </cell>
          <cell r="J4124">
            <v>21</v>
          </cell>
          <cell r="K4124" t="str">
            <v>2005-03-31</v>
          </cell>
          <cell r="L4124">
            <v>4519.03</v>
          </cell>
          <cell r="M4124">
            <v>772.65</v>
          </cell>
          <cell r="N4124">
            <v>3746.38</v>
          </cell>
        </row>
        <row r="4125">
          <cell r="C4125" t="str">
            <v>46211649B460038</v>
          </cell>
          <cell r="D4125" t="str">
            <v>照明综保</v>
          </cell>
          <cell r="E4125" t="str">
            <v>ZXZ8-4-1140</v>
          </cell>
        </row>
        <row r="4125">
          <cell r="G4125" t="str">
            <v>个</v>
          </cell>
          <cell r="H4125">
            <v>1</v>
          </cell>
          <cell r="I4125" t="str">
            <v>开关电器设备</v>
          </cell>
          <cell r="J4125">
            <v>21</v>
          </cell>
          <cell r="K4125" t="str">
            <v>2005-03-31</v>
          </cell>
          <cell r="L4125">
            <v>4519.03</v>
          </cell>
          <cell r="M4125">
            <v>772.65</v>
          </cell>
          <cell r="N4125">
            <v>3746.38</v>
          </cell>
        </row>
        <row r="4126">
          <cell r="C4126" t="str">
            <v>46211649BA40110</v>
          </cell>
          <cell r="D4126" t="str">
            <v>127伏照明信号综合装置</v>
          </cell>
          <cell r="E4126" t="str">
            <v>BBZ-4/1140/660</v>
          </cell>
        </row>
        <row r="4126">
          <cell r="G4126" t="str">
            <v>个</v>
          </cell>
          <cell r="H4126">
            <v>1</v>
          </cell>
          <cell r="I4126" t="str">
            <v>其他电气机械设备</v>
          </cell>
          <cell r="J4126">
            <v>5</v>
          </cell>
          <cell r="K4126" t="str">
            <v>2005-03-31</v>
          </cell>
          <cell r="L4126">
            <v>3434</v>
          </cell>
          <cell r="M4126">
            <v>3434</v>
          </cell>
          <cell r="N4126">
            <v>0</v>
          </cell>
        </row>
        <row r="4127">
          <cell r="C4127" t="str">
            <v>46211649BA40123</v>
          </cell>
          <cell r="D4127" t="str">
            <v>127伏照明信号综合装置</v>
          </cell>
          <cell r="E4127" t="str">
            <v>BBZ-4/1140/660</v>
          </cell>
        </row>
        <row r="4127">
          <cell r="G4127" t="str">
            <v>个</v>
          </cell>
          <cell r="H4127">
            <v>1</v>
          </cell>
          <cell r="I4127" t="str">
            <v>其他电气机械设备</v>
          </cell>
          <cell r="J4127">
            <v>5</v>
          </cell>
          <cell r="K4127" t="str">
            <v>2005-03-31</v>
          </cell>
          <cell r="L4127">
            <v>3434</v>
          </cell>
          <cell r="M4127">
            <v>3434</v>
          </cell>
          <cell r="N4127">
            <v>0</v>
          </cell>
        </row>
        <row r="4128">
          <cell r="C4128" t="str">
            <v>46121202B050015</v>
          </cell>
          <cell r="D4128" t="str">
            <v>照明综合保护装置</v>
          </cell>
          <cell r="E4128" t="str">
            <v>KSGZZ-4/1140/660</v>
          </cell>
        </row>
        <row r="4128">
          <cell r="G4128" t="str">
            <v>个</v>
          </cell>
          <cell r="H4128">
            <v>1</v>
          </cell>
          <cell r="I4128" t="str">
            <v>综合起动器</v>
          </cell>
          <cell r="J4128">
            <v>21</v>
          </cell>
          <cell r="K4128" t="str">
            <v>2005-12-29</v>
          </cell>
          <cell r="L4128">
            <v>5331.87</v>
          </cell>
          <cell r="M4128">
            <v>729.36</v>
          </cell>
          <cell r="N4128">
            <v>4602.51</v>
          </cell>
        </row>
        <row r="4129">
          <cell r="C4129" t="str">
            <v>46121202B050016</v>
          </cell>
          <cell r="D4129" t="str">
            <v>照明综合保护装置</v>
          </cell>
          <cell r="E4129" t="str">
            <v>KSGZZ-4/1140/660</v>
          </cell>
        </row>
        <row r="4129">
          <cell r="G4129" t="str">
            <v>个</v>
          </cell>
          <cell r="H4129">
            <v>1</v>
          </cell>
          <cell r="I4129" t="str">
            <v>综合起动器</v>
          </cell>
          <cell r="J4129">
            <v>21</v>
          </cell>
          <cell r="K4129" t="str">
            <v>2005-12-29</v>
          </cell>
          <cell r="L4129">
            <v>5331.87</v>
          </cell>
          <cell r="M4129">
            <v>729.36</v>
          </cell>
          <cell r="N4129">
            <v>4602.51</v>
          </cell>
        </row>
        <row r="4130">
          <cell r="C4130" t="str">
            <v>46121202B050017</v>
          </cell>
          <cell r="D4130" t="str">
            <v>照明综合保护装置</v>
          </cell>
          <cell r="E4130" t="str">
            <v>KSGZZ-4/1140/660</v>
          </cell>
        </row>
        <row r="4130">
          <cell r="G4130" t="str">
            <v>个</v>
          </cell>
          <cell r="H4130">
            <v>1</v>
          </cell>
          <cell r="I4130" t="str">
            <v>综合起动器</v>
          </cell>
          <cell r="J4130">
            <v>21</v>
          </cell>
          <cell r="K4130" t="str">
            <v>2005-12-29</v>
          </cell>
          <cell r="L4130">
            <v>5331.87</v>
          </cell>
          <cell r="M4130">
            <v>729.36</v>
          </cell>
          <cell r="N4130">
            <v>4602.51</v>
          </cell>
        </row>
        <row r="4131">
          <cell r="C4131" t="str">
            <v>46121202B050019</v>
          </cell>
          <cell r="D4131" t="str">
            <v>照明综合保护装置</v>
          </cell>
          <cell r="E4131" t="str">
            <v>KSGZZ-4/1140/660</v>
          </cell>
        </row>
        <row r="4131">
          <cell r="G4131" t="str">
            <v>个</v>
          </cell>
          <cell r="H4131">
            <v>1</v>
          </cell>
          <cell r="I4131" t="str">
            <v>综合起动器</v>
          </cell>
          <cell r="J4131">
            <v>21</v>
          </cell>
          <cell r="K4131" t="str">
            <v>2005-12-29</v>
          </cell>
          <cell r="L4131">
            <v>5331.87</v>
          </cell>
          <cell r="M4131">
            <v>729.36</v>
          </cell>
          <cell r="N4131">
            <v>4602.51</v>
          </cell>
        </row>
        <row r="4132">
          <cell r="C4132" t="str">
            <v>46121202B050008</v>
          </cell>
          <cell r="D4132" t="str">
            <v>照明综合保护装置</v>
          </cell>
          <cell r="E4132" t="str">
            <v>KSGZZ-4/1140/660</v>
          </cell>
        </row>
        <row r="4132">
          <cell r="G4132" t="str">
            <v>个</v>
          </cell>
          <cell r="H4132">
            <v>1</v>
          </cell>
          <cell r="I4132" t="str">
            <v>综合起动器</v>
          </cell>
          <cell r="J4132">
            <v>21</v>
          </cell>
          <cell r="K4132" t="str">
            <v>2005-12-29</v>
          </cell>
          <cell r="L4132">
            <v>5445.32</v>
          </cell>
          <cell r="M4132">
            <v>744.84</v>
          </cell>
          <cell r="N4132">
            <v>4700.48</v>
          </cell>
        </row>
        <row r="4133">
          <cell r="C4133" t="str">
            <v>46121203B620013</v>
          </cell>
          <cell r="D4133" t="str">
            <v>移动变电站</v>
          </cell>
          <cell r="E4133" t="str">
            <v>KBSGZY-200/10(660/1140)</v>
          </cell>
        </row>
        <row r="4133">
          <cell r="G4133" t="str">
            <v>个</v>
          </cell>
          <cell r="H4133">
            <v>1</v>
          </cell>
          <cell r="I4133" t="str">
            <v>移动变压器</v>
          </cell>
          <cell r="J4133">
            <v>21</v>
          </cell>
          <cell r="K4133" t="str">
            <v>2005-12-31</v>
          </cell>
          <cell r="L4133">
            <v>147460</v>
          </cell>
          <cell r="M4133">
            <v>147460</v>
          </cell>
          <cell r="N4133">
            <v>0</v>
          </cell>
        </row>
        <row r="4134">
          <cell r="C4134" t="str">
            <v>46211606B3900001</v>
          </cell>
          <cell r="D4134" t="str">
            <v>矿用隔爆型真空可逆磁力启动器</v>
          </cell>
          <cell r="E4134" t="str">
            <v>BQD7-80NZ/660V</v>
          </cell>
        </row>
        <row r="4134">
          <cell r="G4134" t="str">
            <v>个</v>
          </cell>
          <cell r="H4134">
            <v>1</v>
          </cell>
          <cell r="I4134" t="str">
            <v>隔离开关</v>
          </cell>
          <cell r="J4134">
            <v>21</v>
          </cell>
          <cell r="K4134" t="str">
            <v>2005-12-31</v>
          </cell>
          <cell r="L4134">
            <v>4141</v>
          </cell>
          <cell r="M4134">
            <v>4141</v>
          </cell>
          <cell r="N4134">
            <v>0</v>
          </cell>
        </row>
        <row r="4135">
          <cell r="C4135" t="str">
            <v>46211606B3900002</v>
          </cell>
          <cell r="D4135" t="str">
            <v>矿用隔爆型真空可逆磁力启动器</v>
          </cell>
          <cell r="E4135" t="str">
            <v>BQD7-80NZ/660V</v>
          </cell>
        </row>
        <row r="4135">
          <cell r="G4135" t="str">
            <v>个</v>
          </cell>
          <cell r="H4135">
            <v>1</v>
          </cell>
          <cell r="I4135" t="str">
            <v>隔离开关</v>
          </cell>
          <cell r="J4135">
            <v>21</v>
          </cell>
          <cell r="K4135" t="str">
            <v>2005-12-31</v>
          </cell>
          <cell r="L4135">
            <v>4141</v>
          </cell>
          <cell r="M4135">
            <v>4141</v>
          </cell>
          <cell r="N4135">
            <v>0</v>
          </cell>
        </row>
        <row r="4136">
          <cell r="C4136" t="str">
            <v>46211606B3900004</v>
          </cell>
          <cell r="D4136" t="str">
            <v>矿用隔爆型真空可逆磁力启动器</v>
          </cell>
          <cell r="E4136" t="str">
            <v>BQD7-80NZ/660V</v>
          </cell>
        </row>
        <row r="4136">
          <cell r="G4136" t="str">
            <v>个</v>
          </cell>
          <cell r="H4136">
            <v>1</v>
          </cell>
          <cell r="I4136" t="str">
            <v>隔离开关</v>
          </cell>
          <cell r="J4136">
            <v>21</v>
          </cell>
          <cell r="K4136" t="str">
            <v>2005-12-31</v>
          </cell>
          <cell r="L4136">
            <v>4141</v>
          </cell>
          <cell r="M4136">
            <v>4141</v>
          </cell>
          <cell r="N4136">
            <v>0</v>
          </cell>
        </row>
        <row r="4137">
          <cell r="C4137" t="str">
            <v>46211606B3900005</v>
          </cell>
          <cell r="D4137" t="str">
            <v>矿用隔爆型真空可逆磁力启动器</v>
          </cell>
          <cell r="E4137" t="str">
            <v>BQD7-80NZ/660V</v>
          </cell>
        </row>
        <row r="4137">
          <cell r="G4137" t="str">
            <v>个</v>
          </cell>
          <cell r="H4137">
            <v>1</v>
          </cell>
          <cell r="I4137" t="str">
            <v>隔离开关</v>
          </cell>
          <cell r="J4137">
            <v>21</v>
          </cell>
          <cell r="K4137" t="str">
            <v>2005-12-31</v>
          </cell>
          <cell r="L4137">
            <v>4141</v>
          </cell>
          <cell r="M4137">
            <v>4141</v>
          </cell>
          <cell r="N4137">
            <v>0</v>
          </cell>
        </row>
        <row r="4138">
          <cell r="C4138" t="str">
            <v>46211606BA50014</v>
          </cell>
          <cell r="D4138" t="str">
            <v>矿用隔爆真空磁力启动器</v>
          </cell>
          <cell r="E4138" t="str">
            <v>QJZ-300/1140</v>
          </cell>
        </row>
        <row r="4138">
          <cell r="G4138" t="str">
            <v>个</v>
          </cell>
          <cell r="H4138">
            <v>1</v>
          </cell>
          <cell r="I4138" t="str">
            <v>隔离开关</v>
          </cell>
          <cell r="J4138">
            <v>21</v>
          </cell>
          <cell r="K4138" t="str">
            <v>2005-12-31</v>
          </cell>
          <cell r="L4138">
            <v>27775</v>
          </cell>
          <cell r="M4138">
            <v>27775</v>
          </cell>
          <cell r="N4138">
            <v>0</v>
          </cell>
        </row>
        <row r="4139">
          <cell r="C4139" t="str">
            <v>46211606BA50015</v>
          </cell>
          <cell r="D4139" t="str">
            <v>矿用隔爆真空磁力启动器</v>
          </cell>
          <cell r="E4139" t="str">
            <v>QJZ-300/1140</v>
          </cell>
        </row>
        <row r="4139">
          <cell r="G4139" t="str">
            <v>个</v>
          </cell>
          <cell r="H4139">
            <v>1</v>
          </cell>
          <cell r="I4139" t="str">
            <v>隔离开关</v>
          </cell>
          <cell r="J4139">
            <v>21</v>
          </cell>
          <cell r="K4139" t="str">
            <v>2005-12-31</v>
          </cell>
          <cell r="L4139">
            <v>27775</v>
          </cell>
          <cell r="M4139">
            <v>27775</v>
          </cell>
          <cell r="N4139">
            <v>0</v>
          </cell>
        </row>
        <row r="4140">
          <cell r="C4140" t="str">
            <v>46211605B190066</v>
          </cell>
          <cell r="D4140" t="str">
            <v>矿用隔爆型磁启动器</v>
          </cell>
          <cell r="E4140" t="str">
            <v>KBZ-400/660/1140</v>
          </cell>
        </row>
        <row r="4140">
          <cell r="G4140" t="str">
            <v>个</v>
          </cell>
          <cell r="H4140">
            <v>1</v>
          </cell>
          <cell r="I4140" t="str">
            <v>隔离开关</v>
          </cell>
          <cell r="J4140">
            <v>21</v>
          </cell>
          <cell r="K4140" t="str">
            <v>2005-12-31</v>
          </cell>
          <cell r="L4140">
            <v>16665</v>
          </cell>
          <cell r="M4140">
            <v>16665</v>
          </cell>
          <cell r="N4140">
            <v>0</v>
          </cell>
        </row>
        <row r="4141">
          <cell r="C4141" t="str">
            <v>46211649B030009</v>
          </cell>
          <cell r="D4141" t="str">
            <v>矿用照明信号综保装置矿用隔爆煤电钻综保</v>
          </cell>
          <cell r="E4141" t="str">
            <v>ZBX-4.0/660</v>
          </cell>
        </row>
        <row r="4141">
          <cell r="G4141" t="str">
            <v>个</v>
          </cell>
          <cell r="H4141">
            <v>1</v>
          </cell>
          <cell r="I4141" t="str">
            <v>综合起动器</v>
          </cell>
          <cell r="J4141">
            <v>21</v>
          </cell>
          <cell r="K4141" t="str">
            <v>2005-12-31</v>
          </cell>
          <cell r="L4141">
            <v>3421.88</v>
          </cell>
          <cell r="M4141">
            <v>3421.88</v>
          </cell>
          <cell r="N4141">
            <v>0</v>
          </cell>
        </row>
        <row r="4142">
          <cell r="C4142" t="str">
            <v>46211649B070068</v>
          </cell>
          <cell r="D4142" t="str">
            <v>煤电钻综合保护装置</v>
          </cell>
          <cell r="E4142" t="str">
            <v>ZZ8L-4-1140KV</v>
          </cell>
        </row>
        <row r="4142">
          <cell r="G4142" t="str">
            <v>个</v>
          </cell>
          <cell r="H4142">
            <v>1</v>
          </cell>
          <cell r="I4142" t="str">
            <v>综合起动器</v>
          </cell>
          <cell r="J4142">
            <v>21</v>
          </cell>
          <cell r="K4142" t="str">
            <v>2005-12-31</v>
          </cell>
          <cell r="L4142">
            <v>3358.94</v>
          </cell>
          <cell r="M4142">
            <v>3358.94</v>
          </cell>
          <cell r="N4142">
            <v>0</v>
          </cell>
        </row>
        <row r="4143">
          <cell r="C4143" t="str">
            <v>46211649B070069</v>
          </cell>
          <cell r="D4143" t="str">
            <v>煤电钻综合保护装置</v>
          </cell>
          <cell r="E4143" t="str">
            <v>ZZ8L-4-1140KV</v>
          </cell>
        </row>
        <row r="4143">
          <cell r="G4143" t="str">
            <v>个</v>
          </cell>
          <cell r="H4143">
            <v>1</v>
          </cell>
          <cell r="I4143" t="str">
            <v>综合起动器</v>
          </cell>
          <cell r="J4143">
            <v>21</v>
          </cell>
          <cell r="K4143" t="str">
            <v>2005-12-31</v>
          </cell>
          <cell r="L4143">
            <v>3356.14</v>
          </cell>
          <cell r="M4143">
            <v>3356.14</v>
          </cell>
          <cell r="N4143">
            <v>0</v>
          </cell>
        </row>
        <row r="4144">
          <cell r="C4144" t="str">
            <v>46211649B460092</v>
          </cell>
          <cell r="D4144" t="str">
            <v>照明信号综保</v>
          </cell>
          <cell r="E4144" t="str">
            <v>ZXZB-4/1140/660</v>
          </cell>
        </row>
        <row r="4144">
          <cell r="G4144" t="str">
            <v>个</v>
          </cell>
          <cell r="H4144">
            <v>1</v>
          </cell>
          <cell r="I4144" t="str">
            <v>综合起动器</v>
          </cell>
          <cell r="J4144">
            <v>21</v>
          </cell>
          <cell r="K4144" t="str">
            <v>2005-12-31</v>
          </cell>
          <cell r="L4144">
            <v>3211.13</v>
          </cell>
          <cell r="M4144">
            <v>3211.13</v>
          </cell>
          <cell r="N4144">
            <v>0</v>
          </cell>
        </row>
        <row r="4145">
          <cell r="C4145" t="str">
            <v>46211649B460094</v>
          </cell>
          <cell r="D4145" t="str">
            <v>照明信号综保</v>
          </cell>
          <cell r="E4145" t="str">
            <v>ZXZB-4/1140/660</v>
          </cell>
        </row>
        <row r="4145">
          <cell r="G4145" t="str">
            <v>个</v>
          </cell>
          <cell r="H4145">
            <v>1</v>
          </cell>
          <cell r="I4145" t="str">
            <v>综合起动器</v>
          </cell>
          <cell r="J4145">
            <v>21</v>
          </cell>
          <cell r="K4145" t="str">
            <v>2005-12-31</v>
          </cell>
          <cell r="L4145">
            <v>3211.13</v>
          </cell>
          <cell r="M4145">
            <v>3211.13</v>
          </cell>
          <cell r="N4145">
            <v>0</v>
          </cell>
        </row>
        <row r="4146">
          <cell r="C4146" t="str">
            <v>46211606B220052</v>
          </cell>
          <cell r="D4146" t="str">
            <v>矿用隔爆真空可逆磁力启动器</v>
          </cell>
          <cell r="E4146" t="str">
            <v>BQD7-80NZ/660V</v>
          </cell>
        </row>
        <row r="4146">
          <cell r="G4146" t="str">
            <v>个</v>
          </cell>
          <cell r="H4146">
            <v>1</v>
          </cell>
          <cell r="I4146" t="str">
            <v>磁力起动器</v>
          </cell>
          <cell r="J4146">
            <v>21</v>
          </cell>
          <cell r="K4146" t="str">
            <v>2006-06-30</v>
          </cell>
          <cell r="L4146">
            <v>5958.49</v>
          </cell>
          <cell r="M4146">
            <v>679.2</v>
          </cell>
          <cell r="N4146">
            <v>5279.29</v>
          </cell>
        </row>
        <row r="4147">
          <cell r="C4147" t="str">
            <v>46211606B220053</v>
          </cell>
          <cell r="D4147" t="str">
            <v>矿用隔爆真空可逆磁力启动器</v>
          </cell>
          <cell r="E4147" t="str">
            <v>BQD7-80NZ/660V</v>
          </cell>
        </row>
        <row r="4147">
          <cell r="G4147" t="str">
            <v>个</v>
          </cell>
          <cell r="H4147">
            <v>1</v>
          </cell>
          <cell r="I4147" t="str">
            <v>磁力起动器</v>
          </cell>
          <cell r="J4147">
            <v>21</v>
          </cell>
          <cell r="K4147" t="str">
            <v>2006-06-30</v>
          </cell>
          <cell r="L4147">
            <v>5958.49</v>
          </cell>
          <cell r="M4147">
            <v>679.2</v>
          </cell>
          <cell r="N4147">
            <v>5279.29</v>
          </cell>
        </row>
        <row r="4148">
          <cell r="C4148" t="str">
            <v>46211606B220054</v>
          </cell>
          <cell r="D4148" t="str">
            <v>矿用隔爆真空可逆磁力启动器</v>
          </cell>
          <cell r="E4148" t="str">
            <v>BQD7-80NZ/660V</v>
          </cell>
        </row>
        <row r="4148">
          <cell r="G4148" t="str">
            <v>个</v>
          </cell>
          <cell r="H4148">
            <v>1</v>
          </cell>
          <cell r="I4148" t="str">
            <v>磁力起动器</v>
          </cell>
          <cell r="J4148">
            <v>21</v>
          </cell>
          <cell r="K4148" t="str">
            <v>2006-06-30</v>
          </cell>
          <cell r="L4148">
            <v>5958.49</v>
          </cell>
          <cell r="M4148">
            <v>679.2</v>
          </cell>
          <cell r="N4148">
            <v>5279.29</v>
          </cell>
        </row>
        <row r="4149">
          <cell r="C4149" t="str">
            <v>46211606B220055</v>
          </cell>
          <cell r="D4149" t="str">
            <v>矿用隔爆真空可逆磁力启动器</v>
          </cell>
          <cell r="E4149" t="str">
            <v>BQD7-80NZ/660V</v>
          </cell>
        </row>
        <row r="4149">
          <cell r="G4149" t="str">
            <v>个</v>
          </cell>
          <cell r="H4149">
            <v>1</v>
          </cell>
          <cell r="I4149" t="str">
            <v>磁力起动器</v>
          </cell>
          <cell r="J4149">
            <v>21</v>
          </cell>
          <cell r="K4149" t="str">
            <v>2006-06-30</v>
          </cell>
          <cell r="L4149">
            <v>5958.49</v>
          </cell>
          <cell r="M4149">
            <v>679.2</v>
          </cell>
          <cell r="N4149">
            <v>5279.29</v>
          </cell>
        </row>
        <row r="4150">
          <cell r="C4150" t="str">
            <v>46211606B220056</v>
          </cell>
          <cell r="D4150" t="str">
            <v>矿用隔爆真空可逆磁力启动器</v>
          </cell>
          <cell r="E4150" t="str">
            <v>BQD7-80NZ/660V</v>
          </cell>
        </row>
        <row r="4150">
          <cell r="G4150" t="str">
            <v>个</v>
          </cell>
          <cell r="H4150">
            <v>1</v>
          </cell>
          <cell r="I4150" t="str">
            <v>磁力起动器</v>
          </cell>
          <cell r="J4150">
            <v>21</v>
          </cell>
          <cell r="K4150" t="str">
            <v>2006-06-30</v>
          </cell>
          <cell r="L4150">
            <v>5958.49</v>
          </cell>
          <cell r="M4150">
            <v>679.2</v>
          </cell>
          <cell r="N4150">
            <v>5279.29</v>
          </cell>
        </row>
        <row r="4151">
          <cell r="C4151" t="str">
            <v>46211606B220057</v>
          </cell>
          <cell r="D4151" t="str">
            <v>矿用隔爆真空可逆磁力启动器</v>
          </cell>
          <cell r="E4151" t="str">
            <v>BQD7-80NZ/660V</v>
          </cell>
        </row>
        <row r="4151">
          <cell r="G4151" t="str">
            <v>个</v>
          </cell>
          <cell r="H4151">
            <v>1</v>
          </cell>
          <cell r="I4151" t="str">
            <v>磁力起动器</v>
          </cell>
          <cell r="J4151">
            <v>21</v>
          </cell>
          <cell r="K4151" t="str">
            <v>2006-06-30</v>
          </cell>
          <cell r="L4151">
            <v>5958.49</v>
          </cell>
          <cell r="M4151">
            <v>679.2</v>
          </cell>
          <cell r="N4151">
            <v>5279.29</v>
          </cell>
        </row>
        <row r="4152">
          <cell r="C4152" t="str">
            <v>46211606B220058</v>
          </cell>
          <cell r="D4152" t="str">
            <v>矿用隔爆真空可逆磁力启动器</v>
          </cell>
          <cell r="E4152" t="str">
            <v>BQD7-80NZ/660V</v>
          </cell>
        </row>
        <row r="4152">
          <cell r="G4152" t="str">
            <v>个</v>
          </cell>
          <cell r="H4152">
            <v>1</v>
          </cell>
          <cell r="I4152" t="str">
            <v>磁力起动器</v>
          </cell>
          <cell r="J4152">
            <v>21</v>
          </cell>
          <cell r="K4152" t="str">
            <v>2006-06-30</v>
          </cell>
          <cell r="L4152">
            <v>5958.49</v>
          </cell>
          <cell r="M4152">
            <v>679.2</v>
          </cell>
          <cell r="N4152">
            <v>5279.29</v>
          </cell>
        </row>
        <row r="4153">
          <cell r="C4153" t="str">
            <v>46211606B220059</v>
          </cell>
          <cell r="D4153" t="str">
            <v>矿用隔爆真空可逆磁力启动器</v>
          </cell>
          <cell r="E4153" t="str">
            <v>BQD7-80NZ/660V</v>
          </cell>
        </row>
        <row r="4153">
          <cell r="G4153" t="str">
            <v>个</v>
          </cell>
          <cell r="H4153">
            <v>1</v>
          </cell>
          <cell r="I4153" t="str">
            <v>磁力起动器</v>
          </cell>
          <cell r="J4153">
            <v>21</v>
          </cell>
          <cell r="K4153" t="str">
            <v>2006-06-30</v>
          </cell>
          <cell r="L4153">
            <v>5958.49</v>
          </cell>
          <cell r="M4153">
            <v>679.2</v>
          </cell>
          <cell r="N4153">
            <v>5279.29</v>
          </cell>
        </row>
        <row r="4154">
          <cell r="C4154" t="str">
            <v>46211606B220060</v>
          </cell>
          <cell r="D4154" t="str">
            <v>矿用隔爆真空可逆磁力启动器</v>
          </cell>
          <cell r="E4154" t="str">
            <v>BQD7-80NZ/660V</v>
          </cell>
        </row>
        <row r="4154">
          <cell r="G4154" t="str">
            <v>个</v>
          </cell>
          <cell r="H4154">
            <v>1</v>
          </cell>
          <cell r="I4154" t="str">
            <v>磁力起动器</v>
          </cell>
          <cell r="J4154">
            <v>21</v>
          </cell>
          <cell r="K4154" t="str">
            <v>2006-06-30</v>
          </cell>
          <cell r="L4154">
            <v>5958.49</v>
          </cell>
          <cell r="M4154">
            <v>679.2</v>
          </cell>
          <cell r="N4154">
            <v>5279.29</v>
          </cell>
        </row>
        <row r="4155">
          <cell r="C4155" t="str">
            <v>46211606B220061</v>
          </cell>
          <cell r="D4155" t="str">
            <v>矿用隔爆真空可逆磁力启动器</v>
          </cell>
          <cell r="E4155" t="str">
            <v>BQD7-80NZ/660V</v>
          </cell>
        </row>
        <row r="4155">
          <cell r="G4155" t="str">
            <v>个</v>
          </cell>
          <cell r="H4155">
            <v>1</v>
          </cell>
          <cell r="I4155" t="str">
            <v>磁力起动器</v>
          </cell>
          <cell r="J4155">
            <v>21</v>
          </cell>
          <cell r="K4155" t="str">
            <v>2006-06-30</v>
          </cell>
          <cell r="L4155">
            <v>5958.57</v>
          </cell>
          <cell r="M4155">
            <v>679.2</v>
          </cell>
          <cell r="N4155">
            <v>5279.37</v>
          </cell>
        </row>
        <row r="4156">
          <cell r="C4156" t="str">
            <v>46211649B030034</v>
          </cell>
          <cell r="D4156" t="str">
            <v>矿用照明信号综保装置</v>
          </cell>
          <cell r="E4156" t="str">
            <v>ZBX-4.0/661</v>
          </cell>
        </row>
        <row r="4156">
          <cell r="G4156" t="str">
            <v>个</v>
          </cell>
          <cell r="H4156">
            <v>1</v>
          </cell>
          <cell r="I4156" t="str">
            <v>综合起动器</v>
          </cell>
          <cell r="J4156">
            <v>21</v>
          </cell>
          <cell r="K4156" t="str">
            <v>2006-06-30</v>
          </cell>
          <cell r="L4156">
            <v>4389.46</v>
          </cell>
          <cell r="M4156">
            <v>500.4</v>
          </cell>
          <cell r="N4156">
            <v>3889.06</v>
          </cell>
        </row>
        <row r="4157">
          <cell r="C4157" t="str">
            <v>43211649B460050</v>
          </cell>
          <cell r="D4157" t="str">
            <v>照明信号综保</v>
          </cell>
          <cell r="E4157" t="str">
            <v>ZXZ8-4.0/1140/660</v>
          </cell>
        </row>
        <row r="4157">
          <cell r="G4157" t="str">
            <v>个</v>
          </cell>
          <cell r="H4157">
            <v>1</v>
          </cell>
          <cell r="I4157" t="str">
            <v>综合起动器</v>
          </cell>
          <cell r="J4157">
            <v>21</v>
          </cell>
          <cell r="K4157" t="str">
            <v>2006-06-30</v>
          </cell>
          <cell r="L4157">
            <v>4620.51</v>
          </cell>
          <cell r="M4157">
            <v>526.8</v>
          </cell>
          <cell r="N4157">
            <v>4093.71</v>
          </cell>
        </row>
        <row r="4158">
          <cell r="C4158" t="str">
            <v>43211649B460061</v>
          </cell>
          <cell r="D4158" t="str">
            <v>照明信号综保</v>
          </cell>
          <cell r="E4158" t="str">
            <v>ZXZ8-4.0/1140/660</v>
          </cell>
        </row>
        <row r="4158">
          <cell r="G4158" t="str">
            <v>个</v>
          </cell>
          <cell r="H4158">
            <v>1</v>
          </cell>
          <cell r="I4158" t="str">
            <v>综合起动器</v>
          </cell>
          <cell r="J4158">
            <v>21</v>
          </cell>
          <cell r="K4158" t="str">
            <v>2006-06-30</v>
          </cell>
          <cell r="L4158">
            <v>4620.51</v>
          </cell>
          <cell r="M4158">
            <v>526.8</v>
          </cell>
          <cell r="N4158">
            <v>4093.71</v>
          </cell>
        </row>
        <row r="4159">
          <cell r="C4159" t="str">
            <v>43211649B460070</v>
          </cell>
          <cell r="D4159" t="str">
            <v>照明信号综保</v>
          </cell>
          <cell r="E4159" t="str">
            <v>ZXZ8-4.0/1140/660</v>
          </cell>
        </row>
        <row r="4159">
          <cell r="G4159" t="str">
            <v>个</v>
          </cell>
          <cell r="H4159">
            <v>1</v>
          </cell>
          <cell r="I4159" t="str">
            <v>综合起动器</v>
          </cell>
          <cell r="J4159">
            <v>21</v>
          </cell>
          <cell r="K4159" t="str">
            <v>2006-06-30</v>
          </cell>
          <cell r="L4159">
            <v>4620.51</v>
          </cell>
          <cell r="M4159">
            <v>526.8</v>
          </cell>
          <cell r="N4159">
            <v>4093.71</v>
          </cell>
        </row>
        <row r="4160">
          <cell r="C4160" t="str">
            <v>43211649B460071</v>
          </cell>
          <cell r="D4160" t="str">
            <v>照明信号综保</v>
          </cell>
          <cell r="E4160" t="str">
            <v>ZXZ8-4.0/1140/660</v>
          </cell>
        </row>
        <row r="4160">
          <cell r="G4160" t="str">
            <v>个</v>
          </cell>
          <cell r="H4160">
            <v>1</v>
          </cell>
          <cell r="I4160" t="str">
            <v>综合起动器</v>
          </cell>
          <cell r="J4160">
            <v>21</v>
          </cell>
          <cell r="K4160" t="str">
            <v>2006-06-30</v>
          </cell>
          <cell r="L4160">
            <v>4620.51</v>
          </cell>
          <cell r="M4160">
            <v>526.8</v>
          </cell>
          <cell r="N4160">
            <v>4093.71</v>
          </cell>
        </row>
        <row r="4161">
          <cell r="C4161" t="str">
            <v>43211649B460072</v>
          </cell>
          <cell r="D4161" t="str">
            <v>照明信号综保</v>
          </cell>
          <cell r="E4161" t="str">
            <v>ZXZ8-4.0/1140/660</v>
          </cell>
        </row>
        <row r="4161">
          <cell r="G4161" t="str">
            <v>个</v>
          </cell>
          <cell r="H4161">
            <v>1</v>
          </cell>
          <cell r="I4161" t="str">
            <v>综合起动器</v>
          </cell>
          <cell r="J4161">
            <v>21</v>
          </cell>
          <cell r="K4161" t="str">
            <v>2006-06-30</v>
          </cell>
          <cell r="L4161">
            <v>4620.51</v>
          </cell>
          <cell r="M4161">
            <v>526.8</v>
          </cell>
          <cell r="N4161">
            <v>4093.71</v>
          </cell>
        </row>
        <row r="4162">
          <cell r="C4162" t="str">
            <v>43211649B460073</v>
          </cell>
          <cell r="D4162" t="str">
            <v>照明信号综保</v>
          </cell>
          <cell r="E4162" t="str">
            <v>ZXZ8-4.0/1140/660</v>
          </cell>
        </row>
        <row r="4162">
          <cell r="G4162" t="str">
            <v>个</v>
          </cell>
          <cell r="H4162">
            <v>1</v>
          </cell>
          <cell r="I4162" t="str">
            <v>综合起动器</v>
          </cell>
          <cell r="J4162">
            <v>21</v>
          </cell>
          <cell r="K4162" t="str">
            <v>2006-06-30</v>
          </cell>
          <cell r="L4162">
            <v>4620.51</v>
          </cell>
          <cell r="M4162">
            <v>526.8</v>
          </cell>
          <cell r="N4162">
            <v>4093.71</v>
          </cell>
        </row>
        <row r="4163">
          <cell r="C4163" t="str">
            <v>43211649B070025</v>
          </cell>
          <cell r="D4163" t="str">
            <v>煤电钻综合保护装置</v>
          </cell>
          <cell r="E4163" t="str">
            <v>ZZ8L-4-1140KV</v>
          </cell>
        </row>
        <row r="4163">
          <cell r="G4163" t="str">
            <v>个</v>
          </cell>
          <cell r="H4163">
            <v>1</v>
          </cell>
          <cell r="I4163" t="str">
            <v>综合起动器</v>
          </cell>
          <cell r="J4163">
            <v>21</v>
          </cell>
          <cell r="K4163" t="str">
            <v>2006-06-30</v>
          </cell>
          <cell r="L4163">
            <v>4833.05</v>
          </cell>
          <cell r="M4163">
            <v>551.1</v>
          </cell>
          <cell r="N4163">
            <v>4281.95</v>
          </cell>
        </row>
        <row r="4164">
          <cell r="C4164" t="str">
            <v>43211649B070038</v>
          </cell>
          <cell r="D4164" t="str">
            <v>煤电钻综合保护装置</v>
          </cell>
          <cell r="E4164" t="str">
            <v>ZZ8L-4-1140KV</v>
          </cell>
        </row>
        <row r="4164">
          <cell r="G4164" t="str">
            <v>个</v>
          </cell>
          <cell r="H4164">
            <v>1</v>
          </cell>
          <cell r="I4164" t="str">
            <v>综合起动器</v>
          </cell>
          <cell r="J4164">
            <v>21</v>
          </cell>
          <cell r="K4164" t="str">
            <v>2006-06-30</v>
          </cell>
          <cell r="L4164">
            <v>4833.05</v>
          </cell>
          <cell r="M4164">
            <v>551.1</v>
          </cell>
          <cell r="N4164">
            <v>4281.95</v>
          </cell>
        </row>
        <row r="4165">
          <cell r="C4165" t="str">
            <v>43211649B070039</v>
          </cell>
          <cell r="D4165" t="str">
            <v>煤电钻综合保护装置</v>
          </cell>
          <cell r="E4165" t="str">
            <v>ZZ8L-4-1140KV</v>
          </cell>
        </row>
        <row r="4165">
          <cell r="G4165" t="str">
            <v>个</v>
          </cell>
          <cell r="H4165">
            <v>1</v>
          </cell>
          <cell r="I4165" t="str">
            <v>综合起动器</v>
          </cell>
          <cell r="J4165">
            <v>21</v>
          </cell>
          <cell r="K4165" t="str">
            <v>2006-06-30</v>
          </cell>
          <cell r="L4165">
            <v>4833.05</v>
          </cell>
          <cell r="M4165">
            <v>551.1</v>
          </cell>
          <cell r="N4165">
            <v>4281.95</v>
          </cell>
        </row>
        <row r="4166">
          <cell r="C4166" t="str">
            <v>43211649B070040</v>
          </cell>
          <cell r="D4166" t="str">
            <v>煤电钻综合保护装置</v>
          </cell>
          <cell r="E4166" t="str">
            <v>ZZ8L-4-1140KV</v>
          </cell>
        </row>
        <row r="4166">
          <cell r="G4166" t="str">
            <v>个</v>
          </cell>
          <cell r="H4166">
            <v>1</v>
          </cell>
          <cell r="I4166" t="str">
            <v>综合起动器</v>
          </cell>
          <cell r="J4166">
            <v>21</v>
          </cell>
          <cell r="K4166" t="str">
            <v>2006-06-30</v>
          </cell>
          <cell r="L4166">
            <v>4833.05</v>
          </cell>
          <cell r="M4166">
            <v>551.1</v>
          </cell>
          <cell r="N4166">
            <v>4281.95</v>
          </cell>
        </row>
        <row r="4167">
          <cell r="C4167" t="str">
            <v>43211649B070041</v>
          </cell>
          <cell r="D4167" t="str">
            <v>煤电钻综合保护装置</v>
          </cell>
          <cell r="E4167" t="str">
            <v>ZZ8L-4-1140KV</v>
          </cell>
        </row>
        <row r="4167">
          <cell r="G4167" t="str">
            <v>个</v>
          </cell>
          <cell r="H4167">
            <v>1</v>
          </cell>
          <cell r="I4167" t="str">
            <v>综合起动器</v>
          </cell>
          <cell r="J4167">
            <v>21</v>
          </cell>
          <cell r="K4167" t="str">
            <v>2006-06-30</v>
          </cell>
          <cell r="L4167">
            <v>4833.05</v>
          </cell>
          <cell r="M4167">
            <v>551.1</v>
          </cell>
          <cell r="N4167">
            <v>4281.95</v>
          </cell>
        </row>
        <row r="4168">
          <cell r="C4168" t="str">
            <v>44211606B350018</v>
          </cell>
          <cell r="D4168" t="str">
            <v>矿用隔爆自动控制开关</v>
          </cell>
          <cell r="E4168" t="str">
            <v>DW80-350A</v>
          </cell>
        </row>
        <row r="4168">
          <cell r="G4168" t="str">
            <v>个</v>
          </cell>
          <cell r="H4168">
            <v>1</v>
          </cell>
          <cell r="I4168" t="str">
            <v>开关电器设备</v>
          </cell>
          <cell r="J4168">
            <v>21</v>
          </cell>
          <cell r="K4168" t="str">
            <v>2006-06-30</v>
          </cell>
          <cell r="L4168">
            <v>4999.5</v>
          </cell>
          <cell r="M4168">
            <v>4999.5</v>
          </cell>
          <cell r="N4168">
            <v>0</v>
          </cell>
        </row>
        <row r="4169">
          <cell r="C4169" t="str">
            <v>44211606B350019</v>
          </cell>
          <cell r="D4169" t="str">
            <v>矿用隔爆自动控制开关</v>
          </cell>
          <cell r="E4169" t="str">
            <v>DW80-350A</v>
          </cell>
        </row>
        <row r="4169">
          <cell r="G4169" t="str">
            <v>个</v>
          </cell>
          <cell r="H4169">
            <v>1</v>
          </cell>
          <cell r="I4169" t="str">
            <v>开关电器设备</v>
          </cell>
          <cell r="J4169">
            <v>21</v>
          </cell>
          <cell r="K4169" t="str">
            <v>2006-06-30</v>
          </cell>
          <cell r="L4169">
            <v>4999.5</v>
          </cell>
          <cell r="M4169">
            <v>4999.5</v>
          </cell>
          <cell r="N4169">
            <v>0</v>
          </cell>
        </row>
        <row r="4170">
          <cell r="C4170" t="str">
            <v>44211606B350020</v>
          </cell>
          <cell r="D4170" t="str">
            <v>矿用隔爆自动控制开关</v>
          </cell>
          <cell r="E4170" t="str">
            <v>DW80-350A</v>
          </cell>
        </row>
        <row r="4170">
          <cell r="G4170" t="str">
            <v>个</v>
          </cell>
          <cell r="H4170">
            <v>1</v>
          </cell>
          <cell r="I4170" t="str">
            <v>开关电器设备</v>
          </cell>
          <cell r="J4170">
            <v>21</v>
          </cell>
          <cell r="K4170" t="str">
            <v>2006-06-30</v>
          </cell>
          <cell r="L4170">
            <v>4999.5</v>
          </cell>
          <cell r="M4170">
            <v>4999.5</v>
          </cell>
          <cell r="N4170">
            <v>0</v>
          </cell>
        </row>
        <row r="4171">
          <cell r="C4171" t="str">
            <v>46211606B320013</v>
          </cell>
          <cell r="D4171" t="str">
            <v>磁力启动器</v>
          </cell>
          <cell r="E4171" t="str">
            <v>QJZ-300/1140/660</v>
          </cell>
        </row>
        <row r="4171">
          <cell r="G4171" t="str">
            <v>个</v>
          </cell>
          <cell r="H4171">
            <v>1</v>
          </cell>
          <cell r="I4171" t="str">
            <v>磁力起动器</v>
          </cell>
          <cell r="J4171">
            <v>21</v>
          </cell>
          <cell r="K4171" t="str">
            <v>2006-06-30</v>
          </cell>
          <cell r="L4171">
            <v>13281.5</v>
          </cell>
          <cell r="M4171">
            <v>13281.5</v>
          </cell>
          <cell r="N4171">
            <v>0</v>
          </cell>
        </row>
        <row r="4172">
          <cell r="C4172" t="str">
            <v>46211606B320014</v>
          </cell>
          <cell r="D4172" t="str">
            <v>磁力启动器</v>
          </cell>
          <cell r="E4172" t="str">
            <v>QJZ-300/1140/660</v>
          </cell>
        </row>
        <row r="4172">
          <cell r="G4172" t="str">
            <v>个</v>
          </cell>
          <cell r="H4172">
            <v>1</v>
          </cell>
          <cell r="I4172" t="str">
            <v>磁力起动器</v>
          </cell>
          <cell r="J4172">
            <v>21</v>
          </cell>
          <cell r="K4172" t="str">
            <v>2006-06-30</v>
          </cell>
          <cell r="L4172">
            <v>13281.5</v>
          </cell>
          <cell r="M4172">
            <v>13281.5</v>
          </cell>
          <cell r="N4172">
            <v>0</v>
          </cell>
        </row>
        <row r="4173">
          <cell r="C4173" t="str">
            <v>46211606B320015</v>
          </cell>
          <cell r="D4173" t="str">
            <v>磁力启动器</v>
          </cell>
          <cell r="E4173" t="str">
            <v>QJZ-300/1140/660</v>
          </cell>
        </row>
        <row r="4173">
          <cell r="G4173" t="str">
            <v>个</v>
          </cell>
          <cell r="H4173">
            <v>1</v>
          </cell>
          <cell r="I4173" t="str">
            <v>磁力起动器</v>
          </cell>
          <cell r="J4173">
            <v>21</v>
          </cell>
          <cell r="K4173" t="str">
            <v>2006-06-30</v>
          </cell>
          <cell r="L4173">
            <v>13281.5</v>
          </cell>
          <cell r="M4173">
            <v>13281.5</v>
          </cell>
          <cell r="N4173">
            <v>0</v>
          </cell>
        </row>
        <row r="4174">
          <cell r="C4174" t="str">
            <v>46211606B320016</v>
          </cell>
          <cell r="D4174" t="str">
            <v>磁力启动器</v>
          </cell>
          <cell r="E4174" t="str">
            <v>QJZ-300/1140/660</v>
          </cell>
        </row>
        <row r="4174">
          <cell r="G4174" t="str">
            <v>个</v>
          </cell>
          <cell r="H4174">
            <v>1</v>
          </cell>
          <cell r="I4174" t="str">
            <v>磁力起动器</v>
          </cell>
          <cell r="J4174">
            <v>21</v>
          </cell>
          <cell r="K4174" t="str">
            <v>2006-06-30</v>
          </cell>
          <cell r="L4174">
            <v>13281.5</v>
          </cell>
          <cell r="M4174">
            <v>13281.5</v>
          </cell>
          <cell r="N4174">
            <v>0</v>
          </cell>
        </row>
        <row r="4175">
          <cell r="C4175" t="str">
            <v>44211606B040002</v>
          </cell>
          <cell r="D4175" t="str">
            <v>矿用智能真空磁力启动器</v>
          </cell>
          <cell r="E4175" t="str">
            <v>QJZ-300/1140（660）</v>
          </cell>
        </row>
        <row r="4175">
          <cell r="G4175" t="str">
            <v>个</v>
          </cell>
          <cell r="H4175">
            <v>1</v>
          </cell>
          <cell r="I4175" t="str">
            <v>磁力起动器</v>
          </cell>
          <cell r="J4175">
            <v>21</v>
          </cell>
          <cell r="K4175" t="str">
            <v>2006-12-31</v>
          </cell>
          <cell r="L4175">
            <v>3009.8</v>
          </cell>
          <cell r="M4175">
            <v>3009.8</v>
          </cell>
          <cell r="N4175">
            <v>0</v>
          </cell>
        </row>
        <row r="4176">
          <cell r="C4176" t="str">
            <v>44211606B040003</v>
          </cell>
          <cell r="D4176" t="str">
            <v>矿用智能真空磁力启动器</v>
          </cell>
          <cell r="E4176" t="str">
            <v>QJZ-300/1140（660）</v>
          </cell>
        </row>
        <row r="4176">
          <cell r="G4176" t="str">
            <v>个</v>
          </cell>
          <cell r="H4176">
            <v>1</v>
          </cell>
          <cell r="I4176" t="str">
            <v>磁力起动器</v>
          </cell>
          <cell r="J4176">
            <v>21</v>
          </cell>
          <cell r="K4176" t="str">
            <v>2006-12-31</v>
          </cell>
          <cell r="L4176">
            <v>3009.8</v>
          </cell>
          <cell r="M4176">
            <v>3009.8</v>
          </cell>
          <cell r="N4176">
            <v>0</v>
          </cell>
        </row>
        <row r="4177">
          <cell r="C4177" t="str">
            <v>44211606B040004</v>
          </cell>
          <cell r="D4177" t="str">
            <v>矿用智能真空磁力启动器</v>
          </cell>
          <cell r="E4177" t="str">
            <v>QJZ-300/1140（660）</v>
          </cell>
        </row>
        <row r="4177">
          <cell r="G4177" t="str">
            <v>个</v>
          </cell>
          <cell r="H4177">
            <v>1</v>
          </cell>
          <cell r="I4177" t="str">
            <v>磁力起动器</v>
          </cell>
          <cell r="J4177">
            <v>21</v>
          </cell>
          <cell r="K4177" t="str">
            <v>2006-12-31</v>
          </cell>
          <cell r="L4177">
            <v>3009.8</v>
          </cell>
          <cell r="M4177">
            <v>3009.8</v>
          </cell>
          <cell r="N4177">
            <v>0</v>
          </cell>
        </row>
        <row r="4178">
          <cell r="C4178" t="str">
            <v>46211606B530019</v>
          </cell>
          <cell r="D4178" t="str">
            <v>矿用可逆真空磁力起动器</v>
          </cell>
          <cell r="E4178" t="str">
            <v>BQD-80NZ/1140/660</v>
          </cell>
        </row>
        <row r="4178">
          <cell r="G4178" t="str">
            <v>个</v>
          </cell>
          <cell r="H4178">
            <v>1</v>
          </cell>
          <cell r="I4178" t="str">
            <v>磁力起动器</v>
          </cell>
          <cell r="J4178">
            <v>21</v>
          </cell>
          <cell r="K4178" t="str">
            <v>2006-12-31</v>
          </cell>
          <cell r="L4178">
            <v>3989.5</v>
          </cell>
          <cell r="M4178">
            <v>3989.5</v>
          </cell>
          <cell r="N4178">
            <v>0</v>
          </cell>
        </row>
        <row r="4179">
          <cell r="C4179" t="str">
            <v>46211606B530020</v>
          </cell>
          <cell r="D4179" t="str">
            <v>矿用可逆真空磁力起动器</v>
          </cell>
          <cell r="E4179" t="str">
            <v>BQD-80NZ/1140/660</v>
          </cell>
        </row>
        <row r="4179">
          <cell r="G4179" t="str">
            <v>个</v>
          </cell>
          <cell r="H4179">
            <v>1</v>
          </cell>
          <cell r="I4179" t="str">
            <v>磁力起动器</v>
          </cell>
          <cell r="J4179">
            <v>21</v>
          </cell>
          <cell r="K4179" t="str">
            <v>2006-12-31</v>
          </cell>
          <cell r="L4179">
            <v>3989.5</v>
          </cell>
          <cell r="M4179">
            <v>3989.5</v>
          </cell>
          <cell r="N4179">
            <v>0</v>
          </cell>
        </row>
        <row r="4180">
          <cell r="C4180" t="str">
            <v>46211605BF10033</v>
          </cell>
          <cell r="D4180" t="str">
            <v>矿用隔爆智能真空馈电开关</v>
          </cell>
          <cell r="E4180" t="str">
            <v>BKDJ6-400Z/1140</v>
          </cell>
        </row>
        <row r="4180">
          <cell r="G4180" t="str">
            <v>个</v>
          </cell>
          <cell r="H4180">
            <v>1</v>
          </cell>
          <cell r="I4180" t="str">
            <v>开关电器设备</v>
          </cell>
          <cell r="J4180">
            <v>21</v>
          </cell>
          <cell r="K4180" t="str">
            <v>2006-12-31</v>
          </cell>
          <cell r="L4180">
            <v>15952.95</v>
          </cell>
          <cell r="M4180">
            <v>15952.95</v>
          </cell>
          <cell r="N4180">
            <v>0</v>
          </cell>
        </row>
        <row r="4181">
          <cell r="C4181" t="str">
            <v>46211606B710103</v>
          </cell>
          <cell r="D4181" t="str">
            <v>矿用隔爆真空磁力起动器</v>
          </cell>
          <cell r="E4181" t="str">
            <v>QBZ-80</v>
          </cell>
        </row>
        <row r="4181">
          <cell r="G4181" t="str">
            <v>个</v>
          </cell>
          <cell r="H4181">
            <v>1</v>
          </cell>
          <cell r="I4181" t="str">
            <v>磁力起动器</v>
          </cell>
          <cell r="J4181">
            <v>21</v>
          </cell>
          <cell r="K4181" t="str">
            <v>2007-06-30</v>
          </cell>
          <cell r="L4181">
            <v>3048.79</v>
          </cell>
          <cell r="M4181">
            <v>3048.79</v>
          </cell>
          <cell r="N4181">
            <v>0</v>
          </cell>
        </row>
        <row r="4182">
          <cell r="C4182" t="str">
            <v>46211606B710104</v>
          </cell>
          <cell r="D4182" t="str">
            <v>矿用隔爆真空磁力起动器</v>
          </cell>
          <cell r="E4182" t="str">
            <v>QBZ-80</v>
          </cell>
        </row>
        <row r="4182">
          <cell r="G4182" t="str">
            <v>个</v>
          </cell>
          <cell r="H4182">
            <v>1</v>
          </cell>
          <cell r="I4182" t="str">
            <v>磁力起动器</v>
          </cell>
          <cell r="J4182">
            <v>21</v>
          </cell>
          <cell r="K4182" t="str">
            <v>2007-06-30</v>
          </cell>
          <cell r="L4182">
            <v>3048.79</v>
          </cell>
          <cell r="M4182">
            <v>3048.79</v>
          </cell>
          <cell r="N4182">
            <v>0</v>
          </cell>
        </row>
        <row r="4183">
          <cell r="C4183" t="str">
            <v>46211606B710105</v>
          </cell>
          <cell r="D4183" t="str">
            <v>矿用隔爆真空磁力起动器</v>
          </cell>
          <cell r="E4183" t="str">
            <v>QBZ-80</v>
          </cell>
        </row>
        <row r="4183">
          <cell r="G4183" t="str">
            <v>个</v>
          </cell>
          <cell r="H4183">
            <v>1</v>
          </cell>
          <cell r="I4183" t="str">
            <v>磁力起动器</v>
          </cell>
          <cell r="J4183">
            <v>21</v>
          </cell>
          <cell r="K4183" t="str">
            <v>2007-06-30</v>
          </cell>
          <cell r="L4183">
            <v>3048.79</v>
          </cell>
          <cell r="M4183">
            <v>3048.79</v>
          </cell>
          <cell r="N4183">
            <v>0</v>
          </cell>
        </row>
        <row r="4184">
          <cell r="C4184" t="str">
            <v>43241049B210001</v>
          </cell>
          <cell r="D4184" t="str">
            <v>电动液压推杆</v>
          </cell>
          <cell r="E4184" t="str">
            <v>DXFB30/2000/200</v>
          </cell>
        </row>
        <row r="4184">
          <cell r="G4184" t="str">
            <v>个</v>
          </cell>
          <cell r="H4184">
            <v>1</v>
          </cell>
          <cell r="I4184" t="str">
            <v>其他闸</v>
          </cell>
          <cell r="J4184">
            <v>22</v>
          </cell>
          <cell r="K4184" t="str">
            <v>2000-12-31</v>
          </cell>
          <cell r="L4184">
            <v>16500</v>
          </cell>
          <cell r="M4184">
            <v>6238.32</v>
          </cell>
          <cell r="N4184">
            <v>10261.68</v>
          </cell>
        </row>
        <row r="4185">
          <cell r="C4185" t="str">
            <v>43241049B210002</v>
          </cell>
          <cell r="D4185" t="str">
            <v>电动液压推杆</v>
          </cell>
          <cell r="E4185" t="str">
            <v>DXFB30/2000/200</v>
          </cell>
        </row>
        <row r="4185">
          <cell r="G4185" t="str">
            <v>个</v>
          </cell>
          <cell r="H4185">
            <v>1</v>
          </cell>
          <cell r="I4185" t="str">
            <v>其他闸</v>
          </cell>
          <cell r="J4185">
            <v>22</v>
          </cell>
          <cell r="K4185" t="str">
            <v>2000-12-31</v>
          </cell>
          <cell r="L4185">
            <v>16500</v>
          </cell>
          <cell r="M4185">
            <v>6238.32</v>
          </cell>
          <cell r="N4185">
            <v>10261.68</v>
          </cell>
        </row>
        <row r="4186">
          <cell r="C4186" t="str">
            <v>44213109B060008</v>
          </cell>
          <cell r="D4186" t="str">
            <v>普通车床</v>
          </cell>
          <cell r="E4186" t="str">
            <v>GA614/1000</v>
          </cell>
        </row>
        <row r="4186">
          <cell r="G4186" t="str">
            <v>个</v>
          </cell>
          <cell r="H4186">
            <v>1</v>
          </cell>
          <cell r="I4186" t="str">
            <v>普通车床</v>
          </cell>
          <cell r="J4186">
            <v>13</v>
          </cell>
          <cell r="K4186" t="str">
            <v>1994-01-02</v>
          </cell>
          <cell r="L4186">
            <v>64400</v>
          </cell>
          <cell r="M4186">
            <v>62468</v>
          </cell>
          <cell r="N4186">
            <v>1932</v>
          </cell>
        </row>
        <row r="4187">
          <cell r="C4187" t="str">
            <v>46211621B520001</v>
          </cell>
          <cell r="D4187" t="str">
            <v>普通车床</v>
          </cell>
          <cell r="E4187" t="str">
            <v>C630-1</v>
          </cell>
        </row>
        <row r="4187">
          <cell r="G4187" t="str">
            <v>个</v>
          </cell>
          <cell r="H4187">
            <v>1</v>
          </cell>
          <cell r="I4187" t="str">
            <v>普通车床</v>
          </cell>
          <cell r="J4187">
            <v>12</v>
          </cell>
          <cell r="K4187" t="str">
            <v>2003-12-31</v>
          </cell>
          <cell r="L4187">
            <v>23300</v>
          </cell>
          <cell r="M4187">
            <v>9552.86</v>
          </cell>
          <cell r="N4187">
            <v>13747.14</v>
          </cell>
        </row>
        <row r="4188">
          <cell r="C4188" t="str">
            <v>48245359B040005</v>
          </cell>
          <cell r="D4188" t="str">
            <v>普通车床</v>
          </cell>
          <cell r="E4188" t="str">
            <v>CS6140A</v>
          </cell>
        </row>
        <row r="4188">
          <cell r="G4188" t="str">
            <v>个</v>
          </cell>
          <cell r="H4188">
            <v>1</v>
          </cell>
          <cell r="I4188" t="str">
            <v>普通车床</v>
          </cell>
          <cell r="J4188">
            <v>12</v>
          </cell>
          <cell r="K4188" t="str">
            <v>2000-12-31</v>
          </cell>
          <cell r="L4188">
            <v>84623.68</v>
          </cell>
          <cell r="M4188">
            <v>52007.26</v>
          </cell>
          <cell r="N4188">
            <v>32616.42</v>
          </cell>
        </row>
        <row r="4189">
          <cell r="C4189" t="str">
            <v>46214101B780001</v>
          </cell>
          <cell r="D4189" t="str">
            <v>普通车床</v>
          </cell>
          <cell r="E4189" t="str">
            <v>CS6140/2000</v>
          </cell>
        </row>
        <row r="4189">
          <cell r="G4189" t="str">
            <v>个</v>
          </cell>
          <cell r="H4189">
            <v>1</v>
          </cell>
          <cell r="I4189" t="str">
            <v>普通车床</v>
          </cell>
          <cell r="J4189">
            <v>12</v>
          </cell>
          <cell r="K4189" t="str">
            <v>2003-12-31</v>
          </cell>
          <cell r="L4189">
            <v>63000</v>
          </cell>
          <cell r="M4189">
            <v>25830</v>
          </cell>
          <cell r="N4189">
            <v>37170</v>
          </cell>
        </row>
        <row r="4190">
          <cell r="C4190" t="str">
            <v>44217099B030002</v>
          </cell>
          <cell r="D4190" t="str">
            <v>锻钎机</v>
          </cell>
          <cell r="E4190" t="str">
            <v>BYZ</v>
          </cell>
        </row>
        <row r="4190">
          <cell r="G4190" t="str">
            <v>个</v>
          </cell>
          <cell r="H4190">
            <v>1</v>
          </cell>
          <cell r="I4190" t="str">
            <v>其他液压机</v>
          </cell>
          <cell r="J4190">
            <v>13</v>
          </cell>
          <cell r="K4190" t="str">
            <v>2000-12-02</v>
          </cell>
          <cell r="L4190">
            <v>24000</v>
          </cell>
          <cell r="M4190">
            <v>9903.8</v>
          </cell>
          <cell r="N4190">
            <v>14096.2</v>
          </cell>
        </row>
        <row r="4191">
          <cell r="C4191" t="str">
            <v>44217080B080001</v>
          </cell>
          <cell r="D4191" t="str">
            <v>轴线拆装机及配套站</v>
          </cell>
        </row>
        <row r="4191">
          <cell r="G4191" t="str">
            <v>个</v>
          </cell>
          <cell r="H4191">
            <v>1</v>
          </cell>
          <cell r="I4191" t="str">
            <v>专业液压机</v>
          </cell>
          <cell r="J4191">
            <v>13</v>
          </cell>
          <cell r="K4191" t="str">
            <v>2003-12-31</v>
          </cell>
          <cell r="L4191">
            <v>66600</v>
          </cell>
          <cell r="M4191">
            <v>30311.28</v>
          </cell>
          <cell r="N4191">
            <v>36288.72</v>
          </cell>
        </row>
        <row r="4192">
          <cell r="C4192" t="str">
            <v>44241200B500001</v>
          </cell>
          <cell r="D4192" t="str">
            <v>交流电焊机</v>
          </cell>
          <cell r="E4192" t="str">
            <v>BX1-400</v>
          </cell>
        </row>
        <row r="4192">
          <cell r="G4192" t="str">
            <v>个</v>
          </cell>
          <cell r="H4192">
            <v>1</v>
          </cell>
          <cell r="I4192" t="str">
            <v>电弧焊设备</v>
          </cell>
          <cell r="J4192">
            <v>13</v>
          </cell>
          <cell r="K4192" t="str">
            <v>1992-01-02</v>
          </cell>
          <cell r="L4192">
            <v>100</v>
          </cell>
          <cell r="M4192">
            <v>100</v>
          </cell>
          <cell r="N4192">
            <v>0</v>
          </cell>
        </row>
        <row r="4193">
          <cell r="C4193" t="str">
            <v>44217055B060002</v>
          </cell>
          <cell r="D4193" t="str">
            <v>校直切断机</v>
          </cell>
        </row>
        <row r="4193">
          <cell r="G4193" t="str">
            <v>个</v>
          </cell>
          <cell r="H4193">
            <v>1</v>
          </cell>
          <cell r="I4193" t="str">
            <v>自动、半自动切割设备</v>
          </cell>
          <cell r="J4193">
            <v>13</v>
          </cell>
          <cell r="K4193" t="str">
            <v>2003-04-30</v>
          </cell>
          <cell r="L4193">
            <v>95000</v>
          </cell>
          <cell r="M4193">
            <v>41150</v>
          </cell>
          <cell r="N4193">
            <v>53850</v>
          </cell>
        </row>
        <row r="4194">
          <cell r="C4194" t="str">
            <v>44232053B010001</v>
          </cell>
          <cell r="D4194" t="str">
            <v>立式砂轮机</v>
          </cell>
          <cell r="E4194" t="str">
            <v>IB3770-84</v>
          </cell>
        </row>
        <row r="4194">
          <cell r="G4194" t="str">
            <v>个</v>
          </cell>
          <cell r="H4194">
            <v>1</v>
          </cell>
          <cell r="I4194" t="str">
            <v>砂轮机</v>
          </cell>
          <cell r="J4194">
            <v>13</v>
          </cell>
          <cell r="K4194" t="str">
            <v>2001-01-02</v>
          </cell>
          <cell r="L4194">
            <v>1900</v>
          </cell>
          <cell r="M4194">
            <v>1900</v>
          </cell>
          <cell r="N4194">
            <v>0</v>
          </cell>
        </row>
        <row r="4195">
          <cell r="C4195" t="str">
            <v>43511400B150001</v>
          </cell>
          <cell r="D4195" t="str">
            <v>手动双梁起重机</v>
          </cell>
          <cell r="E4195" t="str">
            <v>SS-3 Q=10T</v>
          </cell>
        </row>
        <row r="4195">
          <cell r="G4195" t="str">
            <v>个</v>
          </cell>
          <cell r="H4195">
            <v>1</v>
          </cell>
          <cell r="I4195" t="str">
            <v>其他简易起重器械</v>
          </cell>
          <cell r="J4195">
            <v>18</v>
          </cell>
          <cell r="K4195" t="str">
            <v>2002-01-02</v>
          </cell>
          <cell r="L4195">
            <v>69000</v>
          </cell>
          <cell r="M4195">
            <v>26076.2</v>
          </cell>
          <cell r="N4195">
            <v>42923.8</v>
          </cell>
        </row>
        <row r="4196">
          <cell r="C4196" t="str">
            <v>43551029B720001</v>
          </cell>
          <cell r="D4196" t="str">
            <v>固定式皮带机</v>
          </cell>
          <cell r="E4196" t="str">
            <v>TD75</v>
          </cell>
        </row>
        <row r="4196">
          <cell r="G4196" t="str">
            <v>个</v>
          </cell>
          <cell r="H4196">
            <v>1</v>
          </cell>
          <cell r="I4196" t="str">
            <v>普通胶带输送机</v>
          </cell>
          <cell r="J4196">
            <v>20</v>
          </cell>
          <cell r="K4196" t="str">
            <v>2000-01-01</v>
          </cell>
          <cell r="L4196">
            <v>271700</v>
          </cell>
          <cell r="M4196">
            <v>144343.8</v>
          </cell>
          <cell r="N4196">
            <v>127356.2</v>
          </cell>
        </row>
        <row r="4197">
          <cell r="C4197" t="str">
            <v>43551011B230008</v>
          </cell>
          <cell r="D4197" t="str">
            <v>皮带机</v>
          </cell>
          <cell r="E4197" t="str">
            <v>DSP1080/1000</v>
          </cell>
        </row>
        <row r="4197">
          <cell r="G4197" t="str">
            <v>个</v>
          </cell>
          <cell r="H4197">
            <v>1</v>
          </cell>
          <cell r="I4197" t="str">
            <v>普通胶带输送机</v>
          </cell>
          <cell r="J4197">
            <v>10</v>
          </cell>
          <cell r="K4197" t="str">
            <v>2002-01-02</v>
          </cell>
          <cell r="L4197">
            <v>556800</v>
          </cell>
          <cell r="M4197">
            <v>369381.15</v>
          </cell>
          <cell r="N4197">
            <v>187418.85</v>
          </cell>
        </row>
        <row r="4198">
          <cell r="C4198" t="str">
            <v>43551024B070020</v>
          </cell>
          <cell r="D4198" t="str">
            <v>皮带机</v>
          </cell>
          <cell r="E4198" t="str">
            <v>DSP1080/1000</v>
          </cell>
        </row>
        <row r="4198">
          <cell r="G4198" t="str">
            <v>个</v>
          </cell>
          <cell r="H4198">
            <v>1</v>
          </cell>
          <cell r="I4198" t="str">
            <v>普通胶带输送机</v>
          </cell>
          <cell r="J4198">
            <v>10</v>
          </cell>
          <cell r="K4198" t="str">
            <v>2002-12-31</v>
          </cell>
          <cell r="L4198">
            <v>968100</v>
          </cell>
          <cell r="M4198">
            <v>557553.8</v>
          </cell>
          <cell r="N4198">
            <v>410546.2</v>
          </cell>
        </row>
        <row r="4199">
          <cell r="C4199" t="str">
            <v>43551029B460001</v>
          </cell>
          <cell r="D4199" t="str">
            <v>上仓胶带机</v>
          </cell>
          <cell r="E4199" t="str">
            <v>b=1400 q=1500t/hu=3.15m/s</v>
          </cell>
        </row>
        <row r="4199">
          <cell r="G4199" t="str">
            <v>个</v>
          </cell>
          <cell r="H4199">
            <v>1</v>
          </cell>
          <cell r="I4199" t="str">
            <v>普通胶带输送机</v>
          </cell>
          <cell r="J4199">
            <v>10</v>
          </cell>
          <cell r="K4199" t="str">
            <v>2003-04-29</v>
          </cell>
          <cell r="L4199">
            <v>412800</v>
          </cell>
          <cell r="M4199">
            <v>225272.98</v>
          </cell>
          <cell r="N4199">
            <v>187527.02</v>
          </cell>
        </row>
        <row r="4200">
          <cell r="C4200" t="str">
            <v>43552014B010001</v>
          </cell>
          <cell r="D4200" t="str">
            <v>矸石刮板输送机</v>
          </cell>
          <cell r="E4200" t="str">
            <v>B=600 mm L=12.3M</v>
          </cell>
        </row>
        <row r="4200">
          <cell r="G4200" t="str">
            <v>个</v>
          </cell>
          <cell r="H4200">
            <v>1</v>
          </cell>
          <cell r="I4200" t="str">
            <v>其他刮板输送机</v>
          </cell>
          <cell r="J4200">
            <v>20</v>
          </cell>
          <cell r="K4200" t="str">
            <v>1998-11-25</v>
          </cell>
          <cell r="L4200">
            <v>77000</v>
          </cell>
          <cell r="M4200">
            <v>46791.4</v>
          </cell>
          <cell r="N4200">
            <v>30208.6</v>
          </cell>
        </row>
        <row r="4201">
          <cell r="C4201" t="str">
            <v>43556351B110002</v>
          </cell>
          <cell r="D4201" t="str">
            <v>振动给煤机</v>
          </cell>
          <cell r="E4201" t="str">
            <v>GZY-2830ⅠⅠⅠ</v>
          </cell>
        </row>
        <row r="4201">
          <cell r="G4201" t="str">
            <v>个</v>
          </cell>
          <cell r="H4201">
            <v>1</v>
          </cell>
          <cell r="I4201" t="str">
            <v>电磁振动给料机</v>
          </cell>
          <cell r="J4201">
            <v>15</v>
          </cell>
          <cell r="K4201" t="str">
            <v>2002-01-02</v>
          </cell>
          <cell r="L4201">
            <v>114800</v>
          </cell>
          <cell r="M4201">
            <v>54345.4</v>
          </cell>
          <cell r="N4201">
            <v>60454.6</v>
          </cell>
        </row>
        <row r="4202">
          <cell r="C4202" t="str">
            <v>43556351B110003</v>
          </cell>
          <cell r="D4202" t="str">
            <v>振动给煤机</v>
          </cell>
          <cell r="E4202" t="str">
            <v>GZY-2830ⅠⅠⅠ</v>
          </cell>
        </row>
        <row r="4202">
          <cell r="G4202" t="str">
            <v>个</v>
          </cell>
          <cell r="H4202">
            <v>1</v>
          </cell>
          <cell r="I4202" t="str">
            <v>电磁振动给料机</v>
          </cell>
          <cell r="J4202">
            <v>15</v>
          </cell>
          <cell r="K4202" t="str">
            <v>2002-01-02</v>
          </cell>
          <cell r="L4202">
            <v>114800</v>
          </cell>
          <cell r="M4202">
            <v>54345.4</v>
          </cell>
          <cell r="N4202">
            <v>60454.6</v>
          </cell>
        </row>
        <row r="4203">
          <cell r="C4203" t="str">
            <v>43556351B110004</v>
          </cell>
          <cell r="D4203" t="str">
            <v>振动给煤机</v>
          </cell>
          <cell r="E4203" t="str">
            <v>GZY-2830ⅠⅠⅠ</v>
          </cell>
        </row>
        <row r="4203">
          <cell r="G4203" t="str">
            <v>个</v>
          </cell>
          <cell r="H4203">
            <v>1</v>
          </cell>
          <cell r="I4203" t="str">
            <v>电磁振动给料机</v>
          </cell>
          <cell r="J4203">
            <v>15</v>
          </cell>
          <cell r="K4203" t="str">
            <v>2002-01-02</v>
          </cell>
          <cell r="L4203">
            <v>114800</v>
          </cell>
          <cell r="M4203">
            <v>54345.4</v>
          </cell>
          <cell r="N4203">
            <v>60454.6</v>
          </cell>
        </row>
        <row r="4204">
          <cell r="C4204" t="str">
            <v>43931020B080012</v>
          </cell>
          <cell r="D4204" t="str">
            <v>局部通风机</v>
          </cell>
          <cell r="E4204" t="str">
            <v>JBT51-2</v>
          </cell>
        </row>
        <row r="4204">
          <cell r="G4204" t="str">
            <v>个</v>
          </cell>
          <cell r="H4204">
            <v>1</v>
          </cell>
          <cell r="I4204" t="str">
            <v>其他一般通风机</v>
          </cell>
          <cell r="J4204">
            <v>14</v>
          </cell>
          <cell r="K4204" t="str">
            <v>1996-05-24</v>
          </cell>
          <cell r="L4204">
            <v>4200</v>
          </cell>
          <cell r="M4204">
            <v>3678.33</v>
          </cell>
          <cell r="N4204">
            <v>521.67</v>
          </cell>
        </row>
        <row r="4205">
          <cell r="C4205" t="str">
            <v>43931020B080017</v>
          </cell>
          <cell r="D4205" t="str">
            <v>局部通风机</v>
          </cell>
          <cell r="E4205" t="str">
            <v>JBT51-2</v>
          </cell>
        </row>
        <row r="4205">
          <cell r="G4205" t="str">
            <v>个</v>
          </cell>
          <cell r="H4205">
            <v>1</v>
          </cell>
          <cell r="I4205" t="str">
            <v>其他一般通风机</v>
          </cell>
          <cell r="J4205">
            <v>14</v>
          </cell>
          <cell r="K4205" t="str">
            <v>2002-11-02</v>
          </cell>
          <cell r="L4205">
            <v>4200</v>
          </cell>
          <cell r="M4205">
            <v>1790.4</v>
          </cell>
          <cell r="N4205">
            <v>2409.6</v>
          </cell>
        </row>
        <row r="4206">
          <cell r="C4206" t="str">
            <v>43931020B080020</v>
          </cell>
          <cell r="D4206" t="str">
            <v>局部通风机</v>
          </cell>
          <cell r="E4206" t="str">
            <v>JBT51-4</v>
          </cell>
        </row>
        <row r="4206">
          <cell r="G4206" t="str">
            <v>个</v>
          </cell>
          <cell r="H4206">
            <v>1</v>
          </cell>
          <cell r="I4206" t="str">
            <v>其他一般通风机</v>
          </cell>
          <cell r="J4206">
            <v>14</v>
          </cell>
          <cell r="K4206" t="str">
            <v>1996-05-24</v>
          </cell>
          <cell r="L4206">
            <v>4200</v>
          </cell>
          <cell r="M4206">
            <v>3678.33</v>
          </cell>
          <cell r="N4206">
            <v>521.67</v>
          </cell>
        </row>
        <row r="4207">
          <cell r="C4207" t="str">
            <v>43931020B440005</v>
          </cell>
          <cell r="D4207" t="str">
            <v>对旋风机</v>
          </cell>
          <cell r="E4207" t="str">
            <v>BD2*15</v>
          </cell>
        </row>
        <row r="4207">
          <cell r="G4207" t="str">
            <v>个</v>
          </cell>
          <cell r="H4207">
            <v>1</v>
          </cell>
          <cell r="I4207" t="str">
            <v>其他风机</v>
          </cell>
          <cell r="J4207">
            <v>10</v>
          </cell>
          <cell r="K4207" t="str">
            <v>2003-04-30</v>
          </cell>
          <cell r="L4207">
            <v>30000</v>
          </cell>
          <cell r="M4207">
            <v>16256.8</v>
          </cell>
          <cell r="N4207">
            <v>13743.2</v>
          </cell>
        </row>
        <row r="4208">
          <cell r="C4208" t="str">
            <v>44844059B020002</v>
          </cell>
          <cell r="D4208" t="str">
            <v>线圈拆除机</v>
          </cell>
          <cell r="E4208" t="str">
            <v>JLC-1-2</v>
          </cell>
        </row>
        <row r="4208">
          <cell r="G4208" t="str">
            <v>个</v>
          </cell>
          <cell r="H4208">
            <v>1</v>
          </cell>
          <cell r="I4208" t="str">
            <v>缠绕式裹包机械</v>
          </cell>
          <cell r="J4208">
            <v>20</v>
          </cell>
          <cell r="K4208" t="str">
            <v>2003-12-31</v>
          </cell>
          <cell r="L4208">
            <v>33000</v>
          </cell>
          <cell r="M4208">
            <v>11860.46</v>
          </cell>
          <cell r="N4208">
            <v>21139.54</v>
          </cell>
        </row>
        <row r="4209">
          <cell r="C4209" t="str">
            <v>44411050B070019</v>
          </cell>
          <cell r="D4209" t="str">
            <v>调度绞车</v>
          </cell>
          <cell r="E4209" t="str">
            <v>JD-11.4</v>
          </cell>
        </row>
        <row r="4209">
          <cell r="G4209" t="str">
            <v>个</v>
          </cell>
          <cell r="H4209">
            <v>1</v>
          </cell>
          <cell r="I4209" t="str">
            <v>调节绞车</v>
          </cell>
          <cell r="J4209">
            <v>15</v>
          </cell>
          <cell r="K4209" t="str">
            <v>2003-12-31</v>
          </cell>
          <cell r="L4209">
            <v>5000</v>
          </cell>
          <cell r="M4209">
            <v>1650.2</v>
          </cell>
          <cell r="N4209">
            <v>3349.8</v>
          </cell>
        </row>
        <row r="4210">
          <cell r="C4210" t="str">
            <v>44411354B010002</v>
          </cell>
          <cell r="D4210" t="str">
            <v>回柱绞车</v>
          </cell>
          <cell r="E4210" t="str">
            <v>JH-14</v>
          </cell>
        </row>
        <row r="4210">
          <cell r="G4210" t="str">
            <v>个</v>
          </cell>
          <cell r="H4210">
            <v>1</v>
          </cell>
          <cell r="I4210" t="str">
            <v>慢动绞车</v>
          </cell>
          <cell r="J4210">
            <v>15</v>
          </cell>
          <cell r="K4210" t="str">
            <v>1994-01-02</v>
          </cell>
          <cell r="L4210">
            <v>20000</v>
          </cell>
          <cell r="M4210">
            <v>19377.05</v>
          </cell>
          <cell r="N4210">
            <v>622.950000000001</v>
          </cell>
        </row>
        <row r="4211">
          <cell r="C4211" t="str">
            <v>46121010B290004</v>
          </cell>
          <cell r="D4211" t="str">
            <v>电力变压器</v>
          </cell>
          <cell r="E4211" t="str">
            <v>S7-400/6</v>
          </cell>
        </row>
        <row r="4211">
          <cell r="G4211" t="str">
            <v>个</v>
          </cell>
          <cell r="H4211">
            <v>1</v>
          </cell>
          <cell r="I4211" t="str">
            <v>电力变压器</v>
          </cell>
          <cell r="J4211">
            <v>21</v>
          </cell>
          <cell r="K4211" t="str">
            <v>1997-03-06</v>
          </cell>
          <cell r="L4211">
            <v>38300</v>
          </cell>
          <cell r="M4211">
            <v>21473.92</v>
          </cell>
          <cell r="N4211">
            <v>16826.08</v>
          </cell>
        </row>
        <row r="4212">
          <cell r="C4212" t="str">
            <v>46121010B290005</v>
          </cell>
          <cell r="D4212" t="str">
            <v>电力变压器</v>
          </cell>
          <cell r="E4212" t="str">
            <v>S7-400/6</v>
          </cell>
        </row>
        <row r="4212">
          <cell r="G4212" t="str">
            <v>个</v>
          </cell>
          <cell r="H4212">
            <v>1</v>
          </cell>
          <cell r="I4212" t="str">
            <v>电力变压器</v>
          </cell>
          <cell r="J4212">
            <v>21</v>
          </cell>
          <cell r="K4212" t="str">
            <v>1997-03-07</v>
          </cell>
          <cell r="L4212">
            <v>38300</v>
          </cell>
          <cell r="M4212">
            <v>21473.92</v>
          </cell>
          <cell r="N4212">
            <v>16826.08</v>
          </cell>
        </row>
        <row r="4213">
          <cell r="C4213" t="str">
            <v>46121010B210001</v>
          </cell>
          <cell r="D4213" t="str">
            <v>电力变压器</v>
          </cell>
          <cell r="E4213" t="str">
            <v>S7-250/10/0.4</v>
          </cell>
        </row>
        <row r="4213">
          <cell r="G4213" t="str">
            <v>个</v>
          </cell>
          <cell r="H4213">
            <v>1</v>
          </cell>
          <cell r="I4213" t="str">
            <v>电力变压器</v>
          </cell>
          <cell r="J4213">
            <v>21</v>
          </cell>
          <cell r="K4213" t="str">
            <v>2002-01-02</v>
          </cell>
          <cell r="L4213">
            <v>27900</v>
          </cell>
          <cell r="M4213">
            <v>9157</v>
          </cell>
          <cell r="N4213">
            <v>18743</v>
          </cell>
        </row>
        <row r="4214">
          <cell r="C4214" t="str">
            <v>46122300BA10001</v>
          </cell>
          <cell r="D4214" t="str">
            <v>弧焊发电机</v>
          </cell>
          <cell r="E4214" t="str">
            <v>MPM8/350CX</v>
          </cell>
        </row>
        <row r="4214">
          <cell r="G4214" t="str">
            <v>个</v>
          </cell>
          <cell r="H4214">
            <v>1</v>
          </cell>
          <cell r="I4214" t="str">
            <v>电力变压器</v>
          </cell>
          <cell r="J4214">
            <v>21</v>
          </cell>
          <cell r="K4214" t="str">
            <v>2002-01-01</v>
          </cell>
          <cell r="L4214">
            <v>14500</v>
          </cell>
          <cell r="M4214">
            <v>4865.8</v>
          </cell>
          <cell r="N4214">
            <v>9634.2</v>
          </cell>
        </row>
        <row r="4215">
          <cell r="C4215" t="str">
            <v>46121200B270001</v>
          </cell>
          <cell r="D4215" t="str">
            <v>树脂绝缘干式变压器</v>
          </cell>
          <cell r="E4215" t="str">
            <v>SC8-200/10-0-66</v>
          </cell>
        </row>
        <row r="4215">
          <cell r="G4215" t="str">
            <v>个</v>
          </cell>
          <cell r="H4215">
            <v>1</v>
          </cell>
          <cell r="I4215" t="str">
            <v>矿用变压器</v>
          </cell>
          <cell r="J4215">
            <v>21</v>
          </cell>
          <cell r="K4215" t="str">
            <v>2002-01-02</v>
          </cell>
          <cell r="L4215">
            <v>7600</v>
          </cell>
          <cell r="M4215">
            <v>2522</v>
          </cell>
          <cell r="N4215">
            <v>5078</v>
          </cell>
        </row>
        <row r="4216">
          <cell r="C4216" t="str">
            <v>46121200A010001</v>
          </cell>
          <cell r="D4216" t="str">
            <v>200KVA TRANSFORER</v>
          </cell>
        </row>
        <row r="4216">
          <cell r="G4216" t="str">
            <v>个</v>
          </cell>
          <cell r="H4216">
            <v>1</v>
          </cell>
          <cell r="I4216" t="str">
            <v>矿用变压器</v>
          </cell>
          <cell r="J4216">
            <v>10</v>
          </cell>
          <cell r="K4216" t="str">
            <v>2002-01-02</v>
          </cell>
          <cell r="L4216">
            <v>174000</v>
          </cell>
          <cell r="M4216">
            <v>111700.8</v>
          </cell>
          <cell r="N4216">
            <v>62299.2</v>
          </cell>
        </row>
        <row r="4217">
          <cell r="C4217" t="str">
            <v>46123010B230008</v>
          </cell>
          <cell r="D4217" t="str">
            <v>直流屏</v>
          </cell>
        </row>
        <row r="4217">
          <cell r="G4217" t="str">
            <v>个</v>
          </cell>
          <cell r="H4217">
            <v>1</v>
          </cell>
          <cell r="I4217" t="str">
            <v>硅整流器</v>
          </cell>
          <cell r="J4217">
            <v>21</v>
          </cell>
          <cell r="K4217" t="str">
            <v>2002-01-02</v>
          </cell>
          <cell r="L4217">
            <v>100000</v>
          </cell>
          <cell r="M4217">
            <v>33532.9</v>
          </cell>
          <cell r="N4217">
            <v>66467.1</v>
          </cell>
        </row>
        <row r="4218">
          <cell r="C4218" t="str">
            <v>46211606B080016</v>
          </cell>
          <cell r="D4218" t="str">
            <v>隔爆自动馈电开关</v>
          </cell>
          <cell r="E4218" t="str">
            <v>DW80-200</v>
          </cell>
        </row>
        <row r="4218">
          <cell r="G4218" t="str">
            <v>个</v>
          </cell>
          <cell r="H4218">
            <v>1</v>
          </cell>
          <cell r="I4218" t="str">
            <v>开关电器设备</v>
          </cell>
          <cell r="J4218">
            <v>21</v>
          </cell>
          <cell r="K4218" t="str">
            <v>2002-01-01</v>
          </cell>
          <cell r="L4218">
            <v>2200</v>
          </cell>
          <cell r="M4218">
            <v>737.6</v>
          </cell>
          <cell r="N4218">
            <v>1462.4</v>
          </cell>
        </row>
        <row r="4219">
          <cell r="C4219" t="str">
            <v>46211606B190081</v>
          </cell>
          <cell r="D4219" t="str">
            <v>隔爆空气馈电开关</v>
          </cell>
          <cell r="E4219" t="str">
            <v>DW80-350</v>
          </cell>
        </row>
        <row r="4219">
          <cell r="G4219" t="str">
            <v>个</v>
          </cell>
          <cell r="H4219">
            <v>1</v>
          </cell>
          <cell r="I4219" t="str">
            <v>开关电器设备</v>
          </cell>
          <cell r="J4219">
            <v>21</v>
          </cell>
          <cell r="K4219" t="str">
            <v>1996-03-25</v>
          </cell>
          <cell r="L4219">
            <v>2300</v>
          </cell>
          <cell r="M4219">
            <v>1457.6</v>
          </cell>
          <cell r="N4219">
            <v>842.4</v>
          </cell>
        </row>
        <row r="4220">
          <cell r="C4220" t="str">
            <v>44211606B400001</v>
          </cell>
          <cell r="D4220" t="str">
            <v>隔爆型低压保护开关</v>
          </cell>
          <cell r="E4220" t="str">
            <v>BYB-800/1140</v>
          </cell>
        </row>
        <row r="4220">
          <cell r="G4220" t="str">
            <v>个</v>
          </cell>
          <cell r="H4220">
            <v>1</v>
          </cell>
          <cell r="I4220" t="str">
            <v>开关电器设备</v>
          </cell>
          <cell r="J4220">
            <v>10</v>
          </cell>
          <cell r="K4220" t="str">
            <v>2002-12-31</v>
          </cell>
          <cell r="L4220">
            <v>15800</v>
          </cell>
          <cell r="M4220">
            <v>8935.8</v>
          </cell>
          <cell r="N4220">
            <v>6864.2</v>
          </cell>
        </row>
        <row r="4221">
          <cell r="C4221" t="str">
            <v>46211606B460003</v>
          </cell>
          <cell r="D4221" t="str">
            <v>隔爆型真空磁力开关</v>
          </cell>
          <cell r="E4221" t="str">
            <v>BQD7-200</v>
          </cell>
        </row>
        <row r="4221">
          <cell r="G4221" t="str">
            <v>个</v>
          </cell>
          <cell r="H4221">
            <v>1</v>
          </cell>
          <cell r="I4221" t="str">
            <v>磁力起动器</v>
          </cell>
          <cell r="J4221">
            <v>21</v>
          </cell>
          <cell r="K4221" t="str">
            <v>1993-08-22</v>
          </cell>
          <cell r="L4221">
            <v>4200</v>
          </cell>
          <cell r="M4221">
            <v>3203.94</v>
          </cell>
          <cell r="N4221">
            <v>996.06</v>
          </cell>
        </row>
        <row r="4222">
          <cell r="C4222" t="str">
            <v>46211649B450003</v>
          </cell>
          <cell r="D4222" t="str">
            <v>信号综保</v>
          </cell>
          <cell r="E4222" t="str">
            <v>ZXZ8-2.5</v>
          </cell>
        </row>
        <row r="4222">
          <cell r="G4222" t="str">
            <v>个</v>
          </cell>
          <cell r="H4222">
            <v>1</v>
          </cell>
          <cell r="I4222" t="str">
            <v>综合起动器</v>
          </cell>
          <cell r="J4222">
            <v>10</v>
          </cell>
          <cell r="K4222" t="str">
            <v>2003-03-27</v>
          </cell>
          <cell r="L4222">
            <v>3300</v>
          </cell>
          <cell r="M4222">
            <v>1776.32</v>
          </cell>
          <cell r="N4222">
            <v>1523.68</v>
          </cell>
        </row>
        <row r="4223">
          <cell r="C4223" t="str">
            <v>46211649B080006</v>
          </cell>
          <cell r="D4223" t="str">
            <v>煤电钻综合保护装置</v>
          </cell>
          <cell r="E4223" t="str">
            <v>BBZ1-4</v>
          </cell>
        </row>
        <row r="4223">
          <cell r="G4223" t="str">
            <v>个</v>
          </cell>
          <cell r="H4223">
            <v>1</v>
          </cell>
          <cell r="I4223" t="str">
            <v>综合起动器</v>
          </cell>
          <cell r="J4223">
            <v>21</v>
          </cell>
          <cell r="K4223" t="str">
            <v>2002-01-02</v>
          </cell>
          <cell r="L4223">
            <v>1500</v>
          </cell>
          <cell r="M4223">
            <v>1500</v>
          </cell>
          <cell r="N4223">
            <v>0</v>
          </cell>
        </row>
        <row r="4224">
          <cell r="C4224" t="str">
            <v>46211649B080008</v>
          </cell>
          <cell r="D4224" t="str">
            <v>煤电钻综合保护装置</v>
          </cell>
          <cell r="E4224" t="str">
            <v>BBZ1-4</v>
          </cell>
        </row>
        <row r="4224">
          <cell r="G4224" t="str">
            <v>个</v>
          </cell>
          <cell r="H4224">
            <v>1</v>
          </cell>
          <cell r="I4224" t="str">
            <v>综合起动器</v>
          </cell>
          <cell r="J4224">
            <v>21</v>
          </cell>
          <cell r="K4224" t="str">
            <v>2002-01-02</v>
          </cell>
          <cell r="L4224">
            <v>1500</v>
          </cell>
          <cell r="M4224">
            <v>1500</v>
          </cell>
          <cell r="N4224">
            <v>0</v>
          </cell>
        </row>
        <row r="4225">
          <cell r="C4225" t="str">
            <v>46211649B120004</v>
          </cell>
          <cell r="D4225" t="str">
            <v>煤电钻综合保护装置</v>
          </cell>
          <cell r="E4225" t="str">
            <v>BBZ1-4</v>
          </cell>
        </row>
        <row r="4225">
          <cell r="G4225" t="str">
            <v>个</v>
          </cell>
          <cell r="H4225">
            <v>1</v>
          </cell>
          <cell r="I4225" t="str">
            <v>综合起动器</v>
          </cell>
          <cell r="J4225">
            <v>21</v>
          </cell>
          <cell r="K4225" t="str">
            <v>2002-01-02</v>
          </cell>
          <cell r="L4225">
            <v>1500</v>
          </cell>
          <cell r="M4225">
            <v>1500</v>
          </cell>
          <cell r="N4225">
            <v>0</v>
          </cell>
        </row>
        <row r="4226">
          <cell r="C4226" t="str">
            <v>46214149B420009</v>
          </cell>
          <cell r="D4226" t="str">
            <v>矿用真空配电装置</v>
          </cell>
          <cell r="E4226" t="str">
            <v>BDP41-6-B</v>
          </cell>
        </row>
        <row r="4226">
          <cell r="G4226" t="str">
            <v>个</v>
          </cell>
          <cell r="H4226">
            <v>1</v>
          </cell>
          <cell r="I4226" t="str">
            <v>配电箱</v>
          </cell>
          <cell r="J4226">
            <v>10</v>
          </cell>
          <cell r="K4226" t="str">
            <v>2002-12-31</v>
          </cell>
          <cell r="L4226">
            <v>32300</v>
          </cell>
          <cell r="M4226">
            <v>18267.56</v>
          </cell>
          <cell r="N4226">
            <v>14032.44</v>
          </cell>
        </row>
        <row r="4227">
          <cell r="C4227" t="str">
            <v>46213102B270005</v>
          </cell>
          <cell r="D4227" t="str">
            <v>动力配电箱</v>
          </cell>
          <cell r="E4227" t="str">
            <v>YO-47</v>
          </cell>
        </row>
        <row r="4227">
          <cell r="G4227" t="str">
            <v>个</v>
          </cell>
          <cell r="H4227">
            <v>1</v>
          </cell>
          <cell r="I4227" t="str">
            <v>配电箱</v>
          </cell>
          <cell r="J4227">
            <v>21</v>
          </cell>
          <cell r="K4227" t="str">
            <v>2002-01-02</v>
          </cell>
          <cell r="L4227">
            <v>16700</v>
          </cell>
          <cell r="M4227">
            <v>5572.8</v>
          </cell>
          <cell r="N4227">
            <v>11127.2</v>
          </cell>
        </row>
        <row r="4228">
          <cell r="C4228" t="str">
            <v>46213102B270006</v>
          </cell>
          <cell r="D4228" t="str">
            <v>动力配电箱</v>
          </cell>
          <cell r="E4228" t="str">
            <v>YO-47</v>
          </cell>
        </row>
        <row r="4228">
          <cell r="G4228" t="str">
            <v>个</v>
          </cell>
          <cell r="H4228">
            <v>1</v>
          </cell>
          <cell r="I4228" t="str">
            <v>配电箱</v>
          </cell>
          <cell r="J4228">
            <v>21</v>
          </cell>
          <cell r="K4228" t="str">
            <v>2002-01-02</v>
          </cell>
          <cell r="L4228">
            <v>16700</v>
          </cell>
          <cell r="M4228">
            <v>5572.8</v>
          </cell>
          <cell r="N4228">
            <v>11127.2</v>
          </cell>
        </row>
        <row r="4229">
          <cell r="C4229" t="str">
            <v>48252304B090001</v>
          </cell>
          <cell r="D4229" t="str">
            <v>超声波料位计</v>
          </cell>
          <cell r="E4229" t="str">
            <v>SON87FK</v>
          </cell>
        </row>
        <row r="4229">
          <cell r="G4229" t="str">
            <v>个</v>
          </cell>
          <cell r="H4229">
            <v>1</v>
          </cell>
          <cell r="I4229" t="str">
            <v>电容物位计</v>
          </cell>
          <cell r="J4229">
            <v>10</v>
          </cell>
          <cell r="K4229" t="str">
            <v>2002-01-03</v>
          </cell>
          <cell r="L4229">
            <v>67000</v>
          </cell>
          <cell r="M4229">
            <v>35723.52</v>
          </cell>
          <cell r="N4229">
            <v>31276.48</v>
          </cell>
        </row>
        <row r="4230">
          <cell r="C4230" t="str">
            <v>48252304B090002</v>
          </cell>
          <cell r="D4230" t="str">
            <v>超声波料位计</v>
          </cell>
          <cell r="E4230" t="str">
            <v>SON87FK</v>
          </cell>
        </row>
        <row r="4230">
          <cell r="G4230" t="str">
            <v>个</v>
          </cell>
          <cell r="H4230">
            <v>1</v>
          </cell>
          <cell r="I4230" t="str">
            <v>电容物位计</v>
          </cell>
          <cell r="J4230">
            <v>20</v>
          </cell>
          <cell r="K4230" t="str">
            <v>2003-12-31</v>
          </cell>
          <cell r="L4230">
            <v>67000</v>
          </cell>
          <cell r="M4230">
            <v>28654.08</v>
          </cell>
          <cell r="N4230">
            <v>38345.92</v>
          </cell>
        </row>
        <row r="4231">
          <cell r="C4231" t="str">
            <v>48252304B120002</v>
          </cell>
          <cell r="D4231" t="str">
            <v>超声波料位计</v>
          </cell>
          <cell r="E4231" t="str">
            <v>SON87FK</v>
          </cell>
        </row>
        <row r="4231">
          <cell r="G4231" t="str">
            <v>个</v>
          </cell>
          <cell r="H4231">
            <v>1</v>
          </cell>
          <cell r="I4231" t="str">
            <v>电容物位计</v>
          </cell>
          <cell r="J4231">
            <v>20</v>
          </cell>
          <cell r="K4231" t="str">
            <v>2003-12-31</v>
          </cell>
          <cell r="L4231">
            <v>33500</v>
          </cell>
          <cell r="M4231">
            <v>8375</v>
          </cell>
          <cell r="N4231">
            <v>25125</v>
          </cell>
        </row>
        <row r="4232">
          <cell r="C4232" t="str">
            <v>48252304B120001</v>
          </cell>
          <cell r="D4232" t="str">
            <v>超声波料位计</v>
          </cell>
          <cell r="E4232" t="str">
            <v>SDV84FK</v>
          </cell>
        </row>
        <row r="4232">
          <cell r="G4232" t="str">
            <v>个</v>
          </cell>
          <cell r="H4232">
            <v>1</v>
          </cell>
          <cell r="I4232" t="str">
            <v>铯原子频率标准器具或钟</v>
          </cell>
          <cell r="J4232">
            <v>10</v>
          </cell>
          <cell r="K4232" t="str">
            <v>2003-12-31</v>
          </cell>
          <cell r="L4232">
            <v>30400</v>
          </cell>
          <cell r="M4232">
            <v>14896</v>
          </cell>
          <cell r="N4232">
            <v>15504</v>
          </cell>
        </row>
        <row r="4233">
          <cell r="C4233" t="str">
            <v>46121200B450001</v>
          </cell>
          <cell r="D4233" t="str">
            <v>全密封油浸变压器</v>
          </cell>
          <cell r="E4233" t="str">
            <v>S10-M-1000/1010/0.41000KVA</v>
          </cell>
        </row>
        <row r="4233">
          <cell r="G4233" t="str">
            <v>个</v>
          </cell>
          <cell r="H4233">
            <v>1</v>
          </cell>
          <cell r="I4233" t="str">
            <v>电力变压器</v>
          </cell>
          <cell r="J4233">
            <v>21</v>
          </cell>
          <cell r="K4233" t="str">
            <v>2004-12-31</v>
          </cell>
          <cell r="L4233">
            <v>76760</v>
          </cell>
          <cell r="M4233">
            <v>76760</v>
          </cell>
          <cell r="N4233">
            <v>0</v>
          </cell>
        </row>
        <row r="4234">
          <cell r="C4234" t="str">
            <v>46121200B450002</v>
          </cell>
          <cell r="D4234" t="str">
            <v>全密封油浸变压器</v>
          </cell>
          <cell r="E4234" t="str">
            <v>S10-M-1000/1010/0.41000KVA</v>
          </cell>
        </row>
        <row r="4234">
          <cell r="G4234" t="str">
            <v>个</v>
          </cell>
          <cell r="H4234">
            <v>1</v>
          </cell>
          <cell r="I4234" t="str">
            <v>电力变压器</v>
          </cell>
          <cell r="J4234">
            <v>21</v>
          </cell>
          <cell r="K4234" t="str">
            <v>2004-12-31</v>
          </cell>
          <cell r="L4234">
            <v>76760</v>
          </cell>
          <cell r="M4234">
            <v>76760</v>
          </cell>
          <cell r="N4234">
            <v>0</v>
          </cell>
        </row>
        <row r="4235">
          <cell r="C4235" t="str">
            <v>43551029B510022</v>
          </cell>
          <cell r="D4235" t="str">
            <v>胶带运输机</v>
          </cell>
          <cell r="E4235" t="str">
            <v>SSJ-1000/160</v>
          </cell>
        </row>
        <row r="4235">
          <cell r="G4235" t="str">
            <v>个</v>
          </cell>
          <cell r="H4235">
            <v>1</v>
          </cell>
          <cell r="I4235" t="str">
            <v>普通胶带输送机</v>
          </cell>
          <cell r="J4235">
            <v>20</v>
          </cell>
          <cell r="K4235" t="str">
            <v>2004-12-31</v>
          </cell>
          <cell r="L4235">
            <v>696900</v>
          </cell>
          <cell r="M4235">
            <v>696900</v>
          </cell>
          <cell r="N4235">
            <v>0</v>
          </cell>
        </row>
        <row r="4236">
          <cell r="C4236" t="str">
            <v>43551029B510023</v>
          </cell>
          <cell r="D4236" t="str">
            <v>胶带运输机</v>
          </cell>
          <cell r="E4236" t="str">
            <v>SSJ-1000/160</v>
          </cell>
        </row>
        <row r="4236">
          <cell r="G4236" t="str">
            <v>个</v>
          </cell>
          <cell r="H4236">
            <v>1</v>
          </cell>
          <cell r="I4236" t="str">
            <v>普通胶带输送机</v>
          </cell>
          <cell r="J4236">
            <v>20</v>
          </cell>
          <cell r="K4236" t="str">
            <v>2004-12-31</v>
          </cell>
          <cell r="L4236">
            <v>696900</v>
          </cell>
          <cell r="M4236">
            <v>696900</v>
          </cell>
          <cell r="N4236">
            <v>0</v>
          </cell>
        </row>
        <row r="4237">
          <cell r="C4237" t="str">
            <v>43551030B010001</v>
          </cell>
          <cell r="D4237" t="str">
            <v>桥式转载机</v>
          </cell>
          <cell r="E4237" t="str">
            <v>SZ1000/15</v>
          </cell>
        </row>
        <row r="4237">
          <cell r="G4237" t="str">
            <v>个</v>
          </cell>
          <cell r="H4237">
            <v>1</v>
          </cell>
          <cell r="I4237" t="str">
            <v>普通胶带输送机</v>
          </cell>
          <cell r="J4237">
            <v>20</v>
          </cell>
          <cell r="K4237" t="str">
            <v>2004-12-31</v>
          </cell>
          <cell r="L4237">
            <v>202000</v>
          </cell>
          <cell r="M4237">
            <v>202000</v>
          </cell>
          <cell r="N4237">
            <v>0</v>
          </cell>
        </row>
        <row r="4238">
          <cell r="C4238" t="str">
            <v>43221200B590017</v>
          </cell>
          <cell r="D4238" t="str">
            <v>立式泵</v>
          </cell>
          <cell r="E4238" t="str">
            <v>61161383IIA</v>
          </cell>
        </row>
        <row r="4238">
          <cell r="G4238" t="str">
            <v>个</v>
          </cell>
          <cell r="H4238">
            <v>1</v>
          </cell>
          <cell r="I4238" t="str">
            <v>其他泵</v>
          </cell>
          <cell r="J4238">
            <v>12</v>
          </cell>
          <cell r="K4238" t="str">
            <v>2004-12-31</v>
          </cell>
          <cell r="L4238">
            <v>35590</v>
          </cell>
          <cell r="M4238">
            <v>35590</v>
          </cell>
          <cell r="N4238">
            <v>0</v>
          </cell>
        </row>
        <row r="4239">
          <cell r="C4239" t="str">
            <v>46121202B040014</v>
          </cell>
          <cell r="D4239" t="str">
            <v>KSGZZ-4/1140V综保变压器</v>
          </cell>
          <cell r="E4239" t="str">
            <v>380V/660V36V/127V/40V</v>
          </cell>
        </row>
        <row r="4239">
          <cell r="G4239" t="str">
            <v>个</v>
          </cell>
          <cell r="H4239">
            <v>1</v>
          </cell>
          <cell r="I4239" t="str">
            <v>其他变压器</v>
          </cell>
          <cell r="J4239">
            <v>21</v>
          </cell>
          <cell r="K4239" t="str">
            <v>2005-03-31</v>
          </cell>
          <cell r="L4239">
            <v>6732.79</v>
          </cell>
          <cell r="M4239">
            <v>1151.1</v>
          </cell>
          <cell r="N4239">
            <v>5581.69</v>
          </cell>
        </row>
        <row r="4240">
          <cell r="C4240" t="str">
            <v>46121202B040015</v>
          </cell>
          <cell r="D4240" t="str">
            <v>KSGZZ-4/1140V综保变压器</v>
          </cell>
          <cell r="E4240" t="str">
            <v>380V/660V36V/127V/40V</v>
          </cell>
        </row>
        <row r="4240">
          <cell r="G4240" t="str">
            <v>个</v>
          </cell>
          <cell r="H4240">
            <v>1</v>
          </cell>
          <cell r="I4240" t="str">
            <v>其他变压器</v>
          </cell>
          <cell r="J4240">
            <v>21</v>
          </cell>
          <cell r="K4240" t="str">
            <v>2005-03-31</v>
          </cell>
          <cell r="L4240">
            <v>6732.8</v>
          </cell>
          <cell r="M4240">
            <v>1151.1</v>
          </cell>
          <cell r="N4240">
            <v>5581.7</v>
          </cell>
        </row>
        <row r="4241">
          <cell r="C4241" t="str">
            <v>46211605B230058</v>
          </cell>
          <cell r="D4241" t="str">
            <v>矿用隔爆真空磁力起动器</v>
          </cell>
          <cell r="E4241" t="str">
            <v>QJZ-200/660</v>
          </cell>
        </row>
        <row r="4241">
          <cell r="G4241" t="str">
            <v>个</v>
          </cell>
          <cell r="H4241">
            <v>1</v>
          </cell>
          <cell r="I4241" t="str">
            <v>磁力起动器</v>
          </cell>
          <cell r="J4241">
            <v>21</v>
          </cell>
          <cell r="K4241" t="str">
            <v>2005-03-31</v>
          </cell>
          <cell r="L4241">
            <v>4174.31</v>
          </cell>
          <cell r="M4241">
            <v>713.7</v>
          </cell>
          <cell r="N4241">
            <v>3460.61</v>
          </cell>
        </row>
        <row r="4242">
          <cell r="C4242" t="str">
            <v>46211605B230061</v>
          </cell>
          <cell r="D4242" t="str">
            <v>矿用隔爆真空磁力起动器</v>
          </cell>
          <cell r="E4242" t="str">
            <v>QJZ-200/660</v>
          </cell>
        </row>
        <row r="4242">
          <cell r="G4242" t="str">
            <v>个</v>
          </cell>
          <cell r="H4242">
            <v>1</v>
          </cell>
          <cell r="I4242" t="str">
            <v>磁力起动器</v>
          </cell>
          <cell r="J4242">
            <v>21</v>
          </cell>
          <cell r="K4242" t="str">
            <v>2005-03-31</v>
          </cell>
          <cell r="L4242">
            <v>4174.26</v>
          </cell>
          <cell r="M4242">
            <v>713.7</v>
          </cell>
          <cell r="N4242">
            <v>3460.56</v>
          </cell>
        </row>
        <row r="4243">
          <cell r="C4243" t="str">
            <v>46211605B230062</v>
          </cell>
          <cell r="D4243" t="str">
            <v>矿用隔爆真空磁力起动器</v>
          </cell>
          <cell r="E4243" t="str">
            <v>QJZ-200/660</v>
          </cell>
        </row>
        <row r="4243">
          <cell r="G4243" t="str">
            <v>个</v>
          </cell>
          <cell r="H4243">
            <v>1</v>
          </cell>
          <cell r="I4243" t="str">
            <v>磁力起动器</v>
          </cell>
          <cell r="J4243">
            <v>21</v>
          </cell>
          <cell r="K4243" t="str">
            <v>2005-03-31</v>
          </cell>
          <cell r="L4243">
            <v>4174.26</v>
          </cell>
          <cell r="M4243">
            <v>713.7</v>
          </cell>
          <cell r="N4243">
            <v>3460.56</v>
          </cell>
        </row>
        <row r="4244">
          <cell r="C4244" t="str">
            <v>46211605B230063</v>
          </cell>
          <cell r="D4244" t="str">
            <v>矿用隔爆真空磁力起动器</v>
          </cell>
          <cell r="E4244" t="str">
            <v>QJZ-200/660</v>
          </cell>
        </row>
        <row r="4244">
          <cell r="G4244" t="str">
            <v>个</v>
          </cell>
          <cell r="H4244">
            <v>1</v>
          </cell>
          <cell r="I4244" t="str">
            <v>磁力起动器</v>
          </cell>
          <cell r="J4244">
            <v>21</v>
          </cell>
          <cell r="K4244" t="str">
            <v>2005-03-31</v>
          </cell>
          <cell r="L4244">
            <v>4174.26</v>
          </cell>
          <cell r="M4244">
            <v>713.7</v>
          </cell>
          <cell r="N4244">
            <v>3460.56</v>
          </cell>
        </row>
        <row r="4245">
          <cell r="C4245" t="str">
            <v>46211605B230064</v>
          </cell>
          <cell r="D4245" t="str">
            <v>矿用隔爆真空磁力起动器</v>
          </cell>
          <cell r="E4245" t="str">
            <v>QJZ-200/660</v>
          </cell>
        </row>
        <row r="4245">
          <cell r="G4245" t="str">
            <v>个</v>
          </cell>
          <cell r="H4245">
            <v>1</v>
          </cell>
          <cell r="I4245" t="str">
            <v>磁力起动器</v>
          </cell>
          <cell r="J4245">
            <v>21</v>
          </cell>
          <cell r="K4245" t="str">
            <v>2005-03-31</v>
          </cell>
          <cell r="L4245">
            <v>4174.26</v>
          </cell>
          <cell r="M4245">
            <v>713.7</v>
          </cell>
          <cell r="N4245">
            <v>3460.56</v>
          </cell>
        </row>
        <row r="4246">
          <cell r="C4246" t="str">
            <v>46211605B230067</v>
          </cell>
          <cell r="D4246" t="str">
            <v>矿用隔爆真空磁力起动器</v>
          </cell>
          <cell r="E4246" t="str">
            <v>QJZ-200/660</v>
          </cell>
        </row>
        <row r="4246">
          <cell r="G4246" t="str">
            <v>个</v>
          </cell>
          <cell r="H4246">
            <v>1</v>
          </cell>
          <cell r="I4246" t="str">
            <v>磁力起动器</v>
          </cell>
          <cell r="J4246">
            <v>21</v>
          </cell>
          <cell r="K4246" t="str">
            <v>2005-03-31</v>
          </cell>
          <cell r="L4246">
            <v>4174.26</v>
          </cell>
          <cell r="M4246">
            <v>713.7</v>
          </cell>
          <cell r="N4246">
            <v>3460.56</v>
          </cell>
        </row>
        <row r="4247">
          <cell r="C4247" t="str">
            <v>43556459B010003</v>
          </cell>
          <cell r="D4247" t="str">
            <v>定压补水设备</v>
          </cell>
          <cell r="E4247" t="str">
            <v>SFK15-2</v>
          </cell>
        </row>
        <row r="4247">
          <cell r="G4247" t="str">
            <v>个</v>
          </cell>
          <cell r="H4247">
            <v>1</v>
          </cell>
          <cell r="I4247" t="str">
            <v>其他工业锅炉</v>
          </cell>
          <cell r="J4247">
            <v>16</v>
          </cell>
          <cell r="K4247" t="str">
            <v>2005-03-31</v>
          </cell>
          <cell r="L4247">
            <v>49252.32</v>
          </cell>
          <cell r="M4247">
            <v>11303.55</v>
          </cell>
          <cell r="N4247">
            <v>37948.77</v>
          </cell>
        </row>
        <row r="4248">
          <cell r="C4248" t="str">
            <v>46211606B080004</v>
          </cell>
          <cell r="D4248" t="str">
            <v>矿用隔爆型馈电开关</v>
          </cell>
          <cell r="E4248" t="str">
            <v>DC80-200</v>
          </cell>
        </row>
        <row r="4248">
          <cell r="G4248" t="str">
            <v>个</v>
          </cell>
          <cell r="H4248">
            <v>1</v>
          </cell>
          <cell r="I4248" t="str">
            <v>其他开关</v>
          </cell>
          <cell r="J4248">
            <v>21</v>
          </cell>
          <cell r="K4248" t="str">
            <v>2005-03-31</v>
          </cell>
          <cell r="L4248">
            <v>2992.51</v>
          </cell>
          <cell r="M4248">
            <v>511.65</v>
          </cell>
          <cell r="N4248">
            <v>2480.86</v>
          </cell>
        </row>
        <row r="4249">
          <cell r="C4249" t="str">
            <v>46211606B080005</v>
          </cell>
          <cell r="D4249" t="str">
            <v>矿用隔爆型馈电开关</v>
          </cell>
          <cell r="E4249" t="str">
            <v>DC80-200</v>
          </cell>
        </row>
        <row r="4249">
          <cell r="G4249" t="str">
            <v>个</v>
          </cell>
          <cell r="H4249">
            <v>1</v>
          </cell>
          <cell r="I4249" t="str">
            <v>其他开关</v>
          </cell>
          <cell r="J4249">
            <v>21</v>
          </cell>
          <cell r="K4249" t="str">
            <v>2005-03-31</v>
          </cell>
          <cell r="L4249">
            <v>2992.51</v>
          </cell>
          <cell r="M4249">
            <v>511.65</v>
          </cell>
          <cell r="N4249">
            <v>2480.86</v>
          </cell>
        </row>
        <row r="4250">
          <cell r="C4250" t="str">
            <v>46211606B080006</v>
          </cell>
          <cell r="D4250" t="str">
            <v>矿用隔爆型馈电开关</v>
          </cell>
          <cell r="E4250" t="str">
            <v>DC80-200</v>
          </cell>
        </row>
        <row r="4250">
          <cell r="G4250" t="str">
            <v>个</v>
          </cell>
          <cell r="H4250">
            <v>1</v>
          </cell>
          <cell r="I4250" t="str">
            <v>其他开关</v>
          </cell>
          <cell r="J4250">
            <v>21</v>
          </cell>
          <cell r="K4250" t="str">
            <v>2005-03-31</v>
          </cell>
          <cell r="L4250">
            <v>2992.51</v>
          </cell>
          <cell r="M4250">
            <v>511.65</v>
          </cell>
          <cell r="N4250">
            <v>2480.86</v>
          </cell>
        </row>
        <row r="4251">
          <cell r="C4251" t="str">
            <v>46211606B080007</v>
          </cell>
          <cell r="D4251" t="str">
            <v>矿用隔爆型馈电开关</v>
          </cell>
          <cell r="E4251" t="str">
            <v>DC80-200</v>
          </cell>
        </row>
        <row r="4251">
          <cell r="G4251" t="str">
            <v>个</v>
          </cell>
          <cell r="H4251">
            <v>1</v>
          </cell>
          <cell r="I4251" t="str">
            <v>其他开关</v>
          </cell>
          <cell r="J4251">
            <v>21</v>
          </cell>
          <cell r="K4251" t="str">
            <v>2005-03-31</v>
          </cell>
          <cell r="L4251">
            <v>2992.51</v>
          </cell>
          <cell r="M4251">
            <v>511.65</v>
          </cell>
          <cell r="N4251">
            <v>2480.86</v>
          </cell>
        </row>
        <row r="4252">
          <cell r="C4252" t="str">
            <v>43931014B070003</v>
          </cell>
          <cell r="D4252" t="str">
            <v>离心通风机</v>
          </cell>
          <cell r="E4252" t="str">
            <v>4-72-11NO16B</v>
          </cell>
        </row>
        <row r="4252">
          <cell r="G4252" t="str">
            <v>个</v>
          </cell>
          <cell r="H4252">
            <v>1</v>
          </cell>
          <cell r="I4252" t="str">
            <v>其他风机</v>
          </cell>
          <cell r="J4252">
            <v>14</v>
          </cell>
          <cell r="K4252" t="str">
            <v>2005-12-29</v>
          </cell>
          <cell r="L4252">
            <v>72490.81</v>
          </cell>
          <cell r="M4252">
            <v>15136.2</v>
          </cell>
          <cell r="N4252">
            <v>57354.61</v>
          </cell>
        </row>
        <row r="4253">
          <cell r="C4253" t="str">
            <v>43931019B110005</v>
          </cell>
          <cell r="D4253" t="str">
            <v>离心通风机</v>
          </cell>
          <cell r="E4253" t="str">
            <v>4-72-11NO16B</v>
          </cell>
        </row>
        <row r="4253">
          <cell r="G4253" t="str">
            <v>个</v>
          </cell>
          <cell r="H4253">
            <v>1</v>
          </cell>
          <cell r="I4253" t="str">
            <v>其他风机</v>
          </cell>
          <cell r="J4253">
            <v>14</v>
          </cell>
          <cell r="K4253" t="str">
            <v>2005-12-29</v>
          </cell>
          <cell r="L4253">
            <v>72490.81</v>
          </cell>
          <cell r="M4253">
            <v>15136.2</v>
          </cell>
          <cell r="N4253">
            <v>57354.61</v>
          </cell>
        </row>
        <row r="4254">
          <cell r="C4254" t="str">
            <v>46211606B3900006</v>
          </cell>
          <cell r="D4254" t="str">
            <v>矿用隔爆型真空可逆磁力启动器</v>
          </cell>
          <cell r="E4254" t="str">
            <v>BQD7-80NZ/660V</v>
          </cell>
        </row>
        <row r="4254">
          <cell r="G4254" t="str">
            <v>个</v>
          </cell>
          <cell r="H4254">
            <v>1</v>
          </cell>
          <cell r="I4254" t="str">
            <v>隔离开关</v>
          </cell>
          <cell r="J4254">
            <v>21</v>
          </cell>
          <cell r="K4254" t="str">
            <v>2005-12-31</v>
          </cell>
          <cell r="L4254">
            <v>4141</v>
          </cell>
          <cell r="M4254">
            <v>4141</v>
          </cell>
          <cell r="N4254">
            <v>0</v>
          </cell>
        </row>
        <row r="4255">
          <cell r="C4255" t="str">
            <v>46211606B3900007</v>
          </cell>
          <cell r="D4255" t="str">
            <v>矿用隔爆型真空可逆磁力启动器</v>
          </cell>
          <cell r="E4255" t="str">
            <v>BQD7-80NZ/660V</v>
          </cell>
        </row>
        <row r="4255">
          <cell r="G4255" t="str">
            <v>个</v>
          </cell>
          <cell r="H4255">
            <v>1</v>
          </cell>
          <cell r="I4255" t="str">
            <v>隔离开关</v>
          </cell>
          <cell r="J4255">
            <v>21</v>
          </cell>
          <cell r="K4255" t="str">
            <v>2005-12-31</v>
          </cell>
          <cell r="L4255">
            <v>4141</v>
          </cell>
          <cell r="M4255">
            <v>4141</v>
          </cell>
          <cell r="N4255">
            <v>0</v>
          </cell>
        </row>
        <row r="4256">
          <cell r="C4256" t="str">
            <v>46211606B3900008</v>
          </cell>
          <cell r="D4256" t="str">
            <v>矿用隔爆型真空可逆磁力启动器</v>
          </cell>
          <cell r="E4256" t="str">
            <v>BQD7-80NZ/660V</v>
          </cell>
        </row>
        <row r="4256">
          <cell r="G4256" t="str">
            <v>个</v>
          </cell>
          <cell r="H4256">
            <v>1</v>
          </cell>
          <cell r="I4256" t="str">
            <v>隔离开关</v>
          </cell>
          <cell r="J4256">
            <v>21</v>
          </cell>
          <cell r="K4256" t="str">
            <v>2005-12-31</v>
          </cell>
          <cell r="L4256">
            <v>4141</v>
          </cell>
          <cell r="M4256">
            <v>4141</v>
          </cell>
          <cell r="N4256">
            <v>0</v>
          </cell>
        </row>
        <row r="4257">
          <cell r="C4257" t="str">
            <v>46211606B3900009</v>
          </cell>
          <cell r="D4257" t="str">
            <v>矿用隔爆型真空可逆磁力启动器</v>
          </cell>
          <cell r="E4257" t="str">
            <v>BQD7-80NZ/660V</v>
          </cell>
        </row>
        <row r="4257">
          <cell r="G4257" t="str">
            <v>个</v>
          </cell>
          <cell r="H4257">
            <v>1</v>
          </cell>
          <cell r="I4257" t="str">
            <v>隔离开关</v>
          </cell>
          <cell r="J4257">
            <v>21</v>
          </cell>
          <cell r="K4257" t="str">
            <v>2005-12-31</v>
          </cell>
          <cell r="L4257">
            <v>4141</v>
          </cell>
          <cell r="M4257">
            <v>4141</v>
          </cell>
          <cell r="N4257">
            <v>0</v>
          </cell>
        </row>
        <row r="4258">
          <cell r="C4258" t="str">
            <v>46211606B3900010</v>
          </cell>
          <cell r="D4258" t="str">
            <v>矿用隔爆型真空可逆磁力启动器</v>
          </cell>
          <cell r="E4258" t="str">
            <v>BQD7-80NZ/660V</v>
          </cell>
        </row>
        <row r="4258">
          <cell r="G4258" t="str">
            <v>个</v>
          </cell>
          <cell r="H4258">
            <v>1</v>
          </cell>
          <cell r="I4258" t="str">
            <v>隔离开关</v>
          </cell>
          <cell r="J4258">
            <v>21</v>
          </cell>
          <cell r="K4258" t="str">
            <v>2005-12-31</v>
          </cell>
          <cell r="L4258">
            <v>4141</v>
          </cell>
          <cell r="M4258">
            <v>4141</v>
          </cell>
          <cell r="N4258">
            <v>0</v>
          </cell>
        </row>
        <row r="4259">
          <cell r="C4259" t="str">
            <v>46211606B3900011</v>
          </cell>
          <cell r="D4259" t="str">
            <v>矿用隔爆型真空可逆磁力启动器</v>
          </cell>
          <cell r="E4259" t="str">
            <v>BQD7-80NZ/660V</v>
          </cell>
        </row>
        <row r="4259">
          <cell r="G4259" t="str">
            <v>个</v>
          </cell>
          <cell r="H4259">
            <v>1</v>
          </cell>
          <cell r="I4259" t="str">
            <v>隔离开关</v>
          </cell>
          <cell r="J4259">
            <v>21</v>
          </cell>
          <cell r="K4259" t="str">
            <v>2005-12-31</v>
          </cell>
          <cell r="L4259">
            <v>4141</v>
          </cell>
          <cell r="M4259">
            <v>4141</v>
          </cell>
          <cell r="N4259">
            <v>0</v>
          </cell>
        </row>
        <row r="4260">
          <cell r="C4260" t="str">
            <v>46211606B3900012</v>
          </cell>
          <cell r="D4260" t="str">
            <v>矿用隔爆型真空可逆磁力启动器</v>
          </cell>
          <cell r="E4260" t="str">
            <v>BQD7-80NZ/660V</v>
          </cell>
        </row>
        <row r="4260">
          <cell r="G4260" t="str">
            <v>个</v>
          </cell>
          <cell r="H4260">
            <v>1</v>
          </cell>
          <cell r="I4260" t="str">
            <v>隔离开关</v>
          </cell>
          <cell r="J4260">
            <v>21</v>
          </cell>
          <cell r="K4260" t="str">
            <v>2005-12-31</v>
          </cell>
          <cell r="L4260">
            <v>4141</v>
          </cell>
          <cell r="M4260">
            <v>4141</v>
          </cell>
          <cell r="N4260">
            <v>0</v>
          </cell>
        </row>
        <row r="4261">
          <cell r="C4261" t="str">
            <v>43552015A030006</v>
          </cell>
          <cell r="D4261" t="str">
            <v>转载机</v>
          </cell>
        </row>
        <row r="4261">
          <cell r="G4261" t="str">
            <v>个</v>
          </cell>
          <cell r="H4261">
            <v>1</v>
          </cell>
          <cell r="I4261" t="str">
            <v>其他装载机</v>
          </cell>
          <cell r="J4261">
            <v>5</v>
          </cell>
          <cell r="K4261" t="str">
            <v>2002-12-31</v>
          </cell>
          <cell r="L4261">
            <v>4397300</v>
          </cell>
          <cell r="M4261">
            <v>4265381</v>
          </cell>
          <cell r="N4261">
            <v>131919</v>
          </cell>
        </row>
        <row r="4262">
          <cell r="C4262" t="str">
            <v>44412011A080001</v>
          </cell>
          <cell r="D4262" t="str">
            <v>采煤机</v>
          </cell>
          <cell r="E4262" t="str">
            <v>EL3000</v>
          </cell>
        </row>
        <row r="4262">
          <cell r="G4262" t="str">
            <v>个</v>
          </cell>
          <cell r="H4262">
            <v>1</v>
          </cell>
          <cell r="I4262" t="str">
            <v>滚筒式采煤机</v>
          </cell>
          <cell r="J4262">
            <v>5</v>
          </cell>
          <cell r="K4262" t="str">
            <v>2003-01-01</v>
          </cell>
          <cell r="L4262">
            <v>19904000</v>
          </cell>
          <cell r="M4262">
            <v>19306880</v>
          </cell>
          <cell r="N4262">
            <v>597120</v>
          </cell>
        </row>
        <row r="4263">
          <cell r="C4263" t="str">
            <v>42194105A030005</v>
          </cell>
          <cell r="D4263" t="str">
            <v>液压支架</v>
          </cell>
          <cell r="E4263" t="str">
            <v>2*8670</v>
          </cell>
        </row>
        <row r="4263">
          <cell r="G4263" t="str">
            <v>个</v>
          </cell>
          <cell r="H4263">
            <v>1</v>
          </cell>
          <cell r="I4263" t="str">
            <v>双柱掩护液压支架</v>
          </cell>
          <cell r="J4263">
            <v>8</v>
          </cell>
          <cell r="K4263" t="str">
            <v>2002-01-01</v>
          </cell>
          <cell r="L4263">
            <v>907300</v>
          </cell>
          <cell r="M4263">
            <v>752187.52</v>
          </cell>
          <cell r="N4263">
            <v>155112.48</v>
          </cell>
        </row>
        <row r="4264">
          <cell r="C4264" t="str">
            <v>42194105A030006</v>
          </cell>
          <cell r="D4264" t="str">
            <v>液压支架</v>
          </cell>
          <cell r="E4264" t="str">
            <v>2*8670</v>
          </cell>
        </row>
        <row r="4264">
          <cell r="G4264" t="str">
            <v>个</v>
          </cell>
          <cell r="H4264">
            <v>1</v>
          </cell>
          <cell r="I4264" t="str">
            <v>双柱掩护液压支架</v>
          </cell>
          <cell r="J4264">
            <v>8</v>
          </cell>
          <cell r="K4264" t="str">
            <v>2002-01-01</v>
          </cell>
          <cell r="L4264">
            <v>907300</v>
          </cell>
          <cell r="M4264">
            <v>606854.8</v>
          </cell>
          <cell r="N4264">
            <v>300445.2</v>
          </cell>
        </row>
        <row r="4265">
          <cell r="C4265" t="str">
            <v>42194105A030007</v>
          </cell>
          <cell r="D4265" t="str">
            <v>液压支架</v>
          </cell>
          <cell r="E4265" t="str">
            <v>2*8670</v>
          </cell>
        </row>
        <row r="4265">
          <cell r="G4265" t="str">
            <v>个</v>
          </cell>
          <cell r="H4265">
            <v>1</v>
          </cell>
          <cell r="I4265" t="str">
            <v>双柱掩护液压支架</v>
          </cell>
          <cell r="J4265">
            <v>8</v>
          </cell>
          <cell r="K4265" t="str">
            <v>2002-01-01</v>
          </cell>
          <cell r="L4265">
            <v>907300</v>
          </cell>
          <cell r="M4265">
            <v>606854.8</v>
          </cell>
          <cell r="N4265">
            <v>300445.2</v>
          </cell>
        </row>
        <row r="4266">
          <cell r="C4266" t="str">
            <v>42194105A030008</v>
          </cell>
          <cell r="D4266" t="str">
            <v>液压支架</v>
          </cell>
          <cell r="E4266" t="str">
            <v>2*8670</v>
          </cell>
        </row>
        <row r="4266">
          <cell r="G4266" t="str">
            <v>个</v>
          </cell>
          <cell r="H4266">
            <v>1</v>
          </cell>
          <cell r="I4266" t="str">
            <v>双柱掩护液压支架</v>
          </cell>
          <cell r="J4266">
            <v>8</v>
          </cell>
          <cell r="K4266" t="str">
            <v>2002-01-01</v>
          </cell>
          <cell r="L4266">
            <v>907300</v>
          </cell>
          <cell r="M4266">
            <v>606854.8</v>
          </cell>
          <cell r="N4266">
            <v>300445.2</v>
          </cell>
        </row>
        <row r="4267">
          <cell r="C4267" t="str">
            <v>42194105A030009</v>
          </cell>
          <cell r="D4267" t="str">
            <v>液压支架</v>
          </cell>
          <cell r="E4267" t="str">
            <v>2*8670</v>
          </cell>
        </row>
        <row r="4267">
          <cell r="G4267" t="str">
            <v>个</v>
          </cell>
          <cell r="H4267">
            <v>1</v>
          </cell>
          <cell r="I4267" t="str">
            <v>双柱掩护液压支架</v>
          </cell>
          <cell r="J4267">
            <v>8</v>
          </cell>
          <cell r="K4267" t="str">
            <v>2002-01-01</v>
          </cell>
          <cell r="L4267">
            <v>907300</v>
          </cell>
          <cell r="M4267">
            <v>606854.8</v>
          </cell>
          <cell r="N4267">
            <v>300445.2</v>
          </cell>
        </row>
        <row r="4268">
          <cell r="C4268" t="str">
            <v>42194105A030010</v>
          </cell>
          <cell r="D4268" t="str">
            <v>液压支架</v>
          </cell>
          <cell r="E4268" t="str">
            <v>2*8670</v>
          </cell>
        </row>
        <row r="4268">
          <cell r="G4268" t="str">
            <v>个</v>
          </cell>
          <cell r="H4268">
            <v>1</v>
          </cell>
          <cell r="I4268" t="str">
            <v>双柱掩护液压支架</v>
          </cell>
          <cell r="J4268">
            <v>8</v>
          </cell>
          <cell r="K4268" t="str">
            <v>2002-01-01</v>
          </cell>
          <cell r="L4268">
            <v>907300</v>
          </cell>
          <cell r="M4268">
            <v>606854.8</v>
          </cell>
          <cell r="N4268">
            <v>300445.2</v>
          </cell>
        </row>
        <row r="4269">
          <cell r="C4269" t="str">
            <v>42194105A030011</v>
          </cell>
          <cell r="D4269" t="str">
            <v>液压支架</v>
          </cell>
          <cell r="E4269" t="str">
            <v>2*8670</v>
          </cell>
        </row>
        <row r="4269">
          <cell r="G4269" t="str">
            <v>个</v>
          </cell>
          <cell r="H4269">
            <v>1</v>
          </cell>
          <cell r="I4269" t="str">
            <v>双柱掩护液压支架</v>
          </cell>
          <cell r="J4269">
            <v>8</v>
          </cell>
          <cell r="K4269" t="str">
            <v>2002-01-01</v>
          </cell>
          <cell r="L4269">
            <v>907300</v>
          </cell>
          <cell r="M4269">
            <v>606854.8</v>
          </cell>
          <cell r="N4269">
            <v>300445.2</v>
          </cell>
        </row>
        <row r="4270">
          <cell r="C4270" t="str">
            <v>42194105A030012</v>
          </cell>
          <cell r="D4270" t="str">
            <v>液压支架</v>
          </cell>
          <cell r="E4270" t="str">
            <v>2*8670</v>
          </cell>
        </row>
        <row r="4270">
          <cell r="G4270" t="str">
            <v>个</v>
          </cell>
          <cell r="H4270">
            <v>1</v>
          </cell>
          <cell r="I4270" t="str">
            <v>双柱掩护液压支架</v>
          </cell>
          <cell r="J4270">
            <v>8</v>
          </cell>
          <cell r="K4270" t="str">
            <v>2002-01-01</v>
          </cell>
          <cell r="L4270">
            <v>907300</v>
          </cell>
          <cell r="M4270">
            <v>606854.8</v>
          </cell>
          <cell r="N4270">
            <v>300445.2</v>
          </cell>
        </row>
        <row r="4271">
          <cell r="C4271" t="str">
            <v>42194105A030013</v>
          </cell>
          <cell r="D4271" t="str">
            <v>液压支架</v>
          </cell>
          <cell r="E4271" t="str">
            <v>2*8670</v>
          </cell>
        </row>
        <row r="4271">
          <cell r="G4271" t="str">
            <v>个</v>
          </cell>
          <cell r="H4271">
            <v>1</v>
          </cell>
          <cell r="I4271" t="str">
            <v>双柱掩护液压支架</v>
          </cell>
          <cell r="J4271">
            <v>8</v>
          </cell>
          <cell r="K4271" t="str">
            <v>2002-01-01</v>
          </cell>
          <cell r="L4271">
            <v>907300</v>
          </cell>
          <cell r="M4271">
            <v>606854.8</v>
          </cell>
          <cell r="N4271">
            <v>300445.2</v>
          </cell>
        </row>
        <row r="4272">
          <cell r="C4272" t="str">
            <v>42194105A030014</v>
          </cell>
          <cell r="D4272" t="str">
            <v>液压支架</v>
          </cell>
          <cell r="E4272" t="str">
            <v>2*8670</v>
          </cell>
        </row>
        <row r="4272">
          <cell r="G4272" t="str">
            <v>个</v>
          </cell>
          <cell r="H4272">
            <v>1</v>
          </cell>
          <cell r="I4272" t="str">
            <v>双柱掩护液压支架</v>
          </cell>
          <cell r="J4272">
            <v>8</v>
          </cell>
          <cell r="K4272" t="str">
            <v>2002-01-01</v>
          </cell>
          <cell r="L4272">
            <v>907300</v>
          </cell>
          <cell r="M4272">
            <v>606854.8</v>
          </cell>
          <cell r="N4272">
            <v>300445.2</v>
          </cell>
        </row>
        <row r="4273">
          <cell r="C4273" t="str">
            <v>42194105A030015</v>
          </cell>
          <cell r="D4273" t="str">
            <v>液压支架</v>
          </cell>
          <cell r="E4273" t="str">
            <v>2*8670</v>
          </cell>
        </row>
        <row r="4273">
          <cell r="G4273" t="str">
            <v>个</v>
          </cell>
          <cell r="H4273">
            <v>1</v>
          </cell>
          <cell r="I4273" t="str">
            <v>双柱掩护液压支架</v>
          </cell>
          <cell r="J4273">
            <v>8</v>
          </cell>
          <cell r="K4273" t="str">
            <v>2002-01-01</v>
          </cell>
          <cell r="L4273">
            <v>907300</v>
          </cell>
          <cell r="M4273">
            <v>606854.8</v>
          </cell>
          <cell r="N4273">
            <v>300445.2</v>
          </cell>
        </row>
        <row r="4274">
          <cell r="C4274" t="str">
            <v>42194105A030016</v>
          </cell>
          <cell r="D4274" t="str">
            <v>液压支架</v>
          </cell>
          <cell r="E4274" t="str">
            <v>2*8670</v>
          </cell>
        </row>
        <row r="4274">
          <cell r="G4274" t="str">
            <v>个</v>
          </cell>
          <cell r="H4274">
            <v>1</v>
          </cell>
          <cell r="I4274" t="str">
            <v>双柱掩护液压支架</v>
          </cell>
          <cell r="J4274">
            <v>8</v>
          </cell>
          <cell r="K4274" t="str">
            <v>2002-01-01</v>
          </cell>
          <cell r="L4274">
            <v>907300</v>
          </cell>
          <cell r="M4274">
            <v>606854.8</v>
          </cell>
          <cell r="N4274">
            <v>300445.2</v>
          </cell>
        </row>
        <row r="4275">
          <cell r="C4275" t="str">
            <v>42194105A030063</v>
          </cell>
          <cell r="D4275" t="str">
            <v>液压支架</v>
          </cell>
          <cell r="E4275" t="str">
            <v>2*8670</v>
          </cell>
        </row>
        <row r="4275">
          <cell r="G4275" t="str">
            <v>个</v>
          </cell>
          <cell r="H4275">
            <v>1</v>
          </cell>
          <cell r="I4275" t="str">
            <v>双柱掩护液压支架</v>
          </cell>
          <cell r="J4275">
            <v>8</v>
          </cell>
          <cell r="K4275" t="str">
            <v>2002-01-01</v>
          </cell>
          <cell r="L4275">
            <v>907300</v>
          </cell>
          <cell r="M4275">
            <v>606854.8</v>
          </cell>
          <cell r="N4275">
            <v>300445.2</v>
          </cell>
        </row>
        <row r="4276">
          <cell r="C4276" t="str">
            <v>42194105A030064</v>
          </cell>
          <cell r="D4276" t="str">
            <v>液压支架</v>
          </cell>
          <cell r="E4276" t="str">
            <v>2*8670</v>
          </cell>
        </row>
        <row r="4276">
          <cell r="G4276" t="str">
            <v>个</v>
          </cell>
          <cell r="H4276">
            <v>1</v>
          </cell>
          <cell r="I4276" t="str">
            <v>双柱掩护液压支架</v>
          </cell>
          <cell r="J4276">
            <v>8</v>
          </cell>
          <cell r="K4276" t="str">
            <v>2002-01-01</v>
          </cell>
          <cell r="L4276">
            <v>907300</v>
          </cell>
          <cell r="M4276">
            <v>606854.8</v>
          </cell>
          <cell r="N4276">
            <v>300445.2</v>
          </cell>
        </row>
        <row r="4277">
          <cell r="C4277" t="str">
            <v>42194105A030065</v>
          </cell>
          <cell r="D4277" t="str">
            <v>液压支架</v>
          </cell>
          <cell r="E4277" t="str">
            <v>2*8670</v>
          </cell>
        </row>
        <row r="4277">
          <cell r="G4277" t="str">
            <v>个</v>
          </cell>
          <cell r="H4277">
            <v>1</v>
          </cell>
          <cell r="I4277" t="str">
            <v>双柱掩护液压支架</v>
          </cell>
          <cell r="J4277">
            <v>8</v>
          </cell>
          <cell r="K4277" t="str">
            <v>2002-01-01</v>
          </cell>
          <cell r="L4277">
            <v>907300</v>
          </cell>
          <cell r="M4277">
            <v>606854.8</v>
          </cell>
          <cell r="N4277">
            <v>300445.2</v>
          </cell>
        </row>
        <row r="4278">
          <cell r="C4278" t="str">
            <v>42194105A030066</v>
          </cell>
          <cell r="D4278" t="str">
            <v>液压支架</v>
          </cell>
          <cell r="E4278" t="str">
            <v>2*8670</v>
          </cell>
        </row>
        <row r="4278">
          <cell r="G4278" t="str">
            <v>个</v>
          </cell>
          <cell r="H4278">
            <v>1</v>
          </cell>
          <cell r="I4278" t="str">
            <v>双柱掩护液压支架</v>
          </cell>
          <cell r="J4278">
            <v>8</v>
          </cell>
          <cell r="K4278" t="str">
            <v>2002-01-01</v>
          </cell>
          <cell r="L4278">
            <v>907300</v>
          </cell>
          <cell r="M4278">
            <v>606854.8</v>
          </cell>
          <cell r="N4278">
            <v>300445.2</v>
          </cell>
        </row>
        <row r="4279">
          <cell r="C4279" t="str">
            <v>42194105A030067</v>
          </cell>
          <cell r="D4279" t="str">
            <v>液压支架</v>
          </cell>
          <cell r="E4279" t="str">
            <v>2*8670</v>
          </cell>
        </row>
        <row r="4279">
          <cell r="G4279" t="str">
            <v>个</v>
          </cell>
          <cell r="H4279">
            <v>1</v>
          </cell>
          <cell r="I4279" t="str">
            <v>双柱掩护液压支架</v>
          </cell>
          <cell r="J4279">
            <v>8</v>
          </cell>
          <cell r="K4279" t="str">
            <v>2002-01-01</v>
          </cell>
          <cell r="L4279">
            <v>907300</v>
          </cell>
          <cell r="M4279">
            <v>606854.8</v>
          </cell>
          <cell r="N4279">
            <v>300445.2</v>
          </cell>
        </row>
        <row r="4280">
          <cell r="C4280" t="str">
            <v>42194105A030068</v>
          </cell>
          <cell r="D4280" t="str">
            <v>液压支架</v>
          </cell>
          <cell r="E4280" t="str">
            <v>2*8670</v>
          </cell>
        </row>
        <row r="4280">
          <cell r="G4280" t="str">
            <v>个</v>
          </cell>
          <cell r="H4280">
            <v>1</v>
          </cell>
          <cell r="I4280" t="str">
            <v>双柱掩护液压支架</v>
          </cell>
          <cell r="J4280">
            <v>8</v>
          </cell>
          <cell r="K4280" t="str">
            <v>2002-01-01</v>
          </cell>
          <cell r="L4280">
            <v>907300</v>
          </cell>
          <cell r="M4280">
            <v>606854.8</v>
          </cell>
          <cell r="N4280">
            <v>300445.2</v>
          </cell>
        </row>
        <row r="4281">
          <cell r="C4281" t="str">
            <v>42194105A030069</v>
          </cell>
          <cell r="D4281" t="str">
            <v>液压支架</v>
          </cell>
          <cell r="E4281" t="str">
            <v>2*8670</v>
          </cell>
        </row>
        <row r="4281">
          <cell r="G4281" t="str">
            <v>个</v>
          </cell>
          <cell r="H4281">
            <v>1</v>
          </cell>
          <cell r="I4281" t="str">
            <v>双柱掩护液压支架</v>
          </cell>
          <cell r="J4281">
            <v>8</v>
          </cell>
          <cell r="K4281" t="str">
            <v>2002-01-01</v>
          </cell>
          <cell r="L4281">
            <v>907300</v>
          </cell>
          <cell r="M4281">
            <v>606854.8</v>
          </cell>
          <cell r="N4281">
            <v>300445.2</v>
          </cell>
        </row>
        <row r="4282">
          <cell r="C4282" t="str">
            <v>42194105A030070</v>
          </cell>
          <cell r="D4282" t="str">
            <v>液压支架</v>
          </cell>
          <cell r="E4282" t="str">
            <v>2*8670</v>
          </cell>
        </row>
        <row r="4282">
          <cell r="G4282" t="str">
            <v>个</v>
          </cell>
          <cell r="H4282">
            <v>1</v>
          </cell>
          <cell r="I4282" t="str">
            <v>双柱掩护液压支架</v>
          </cell>
          <cell r="J4282">
            <v>8</v>
          </cell>
          <cell r="K4282" t="str">
            <v>2002-01-01</v>
          </cell>
          <cell r="L4282">
            <v>907300</v>
          </cell>
          <cell r="M4282">
            <v>606854.8</v>
          </cell>
          <cell r="N4282">
            <v>300445.2</v>
          </cell>
        </row>
        <row r="4283">
          <cell r="C4283" t="str">
            <v>42194105A030071</v>
          </cell>
          <cell r="D4283" t="str">
            <v>液压支架</v>
          </cell>
          <cell r="E4283" t="str">
            <v>2*8670</v>
          </cell>
        </row>
        <row r="4283">
          <cell r="G4283" t="str">
            <v>个</v>
          </cell>
          <cell r="H4283">
            <v>1</v>
          </cell>
          <cell r="I4283" t="str">
            <v>双柱掩护液压支架</v>
          </cell>
          <cell r="J4283">
            <v>8</v>
          </cell>
          <cell r="K4283" t="str">
            <v>2002-01-01</v>
          </cell>
          <cell r="L4283">
            <v>907300</v>
          </cell>
          <cell r="M4283">
            <v>606854.8</v>
          </cell>
          <cell r="N4283">
            <v>300445.2</v>
          </cell>
        </row>
        <row r="4284">
          <cell r="C4284" t="str">
            <v>42194105A030072</v>
          </cell>
          <cell r="D4284" t="str">
            <v>液压支架</v>
          </cell>
          <cell r="E4284" t="str">
            <v>2*8670</v>
          </cell>
        </row>
        <row r="4284">
          <cell r="G4284" t="str">
            <v>个</v>
          </cell>
          <cell r="H4284">
            <v>1</v>
          </cell>
          <cell r="I4284" t="str">
            <v>双柱掩护液压支架</v>
          </cell>
          <cell r="J4284">
            <v>8</v>
          </cell>
          <cell r="K4284" t="str">
            <v>2002-01-01</v>
          </cell>
          <cell r="L4284">
            <v>907300</v>
          </cell>
          <cell r="M4284">
            <v>606854.8</v>
          </cell>
          <cell r="N4284">
            <v>300445.2</v>
          </cell>
        </row>
        <row r="4285">
          <cell r="C4285" t="str">
            <v>42194105A030073</v>
          </cell>
          <cell r="D4285" t="str">
            <v>液压支架</v>
          </cell>
          <cell r="E4285" t="str">
            <v>2*8670</v>
          </cell>
        </row>
        <row r="4285">
          <cell r="G4285" t="str">
            <v>个</v>
          </cell>
          <cell r="H4285">
            <v>1</v>
          </cell>
          <cell r="I4285" t="str">
            <v>双柱掩护液压支架</v>
          </cell>
          <cell r="J4285">
            <v>8</v>
          </cell>
          <cell r="K4285" t="str">
            <v>2002-01-01</v>
          </cell>
          <cell r="L4285">
            <v>907300</v>
          </cell>
          <cell r="M4285">
            <v>606854.8</v>
          </cell>
          <cell r="N4285">
            <v>300445.2</v>
          </cell>
        </row>
        <row r="4286">
          <cell r="C4286" t="str">
            <v>42194105A030074</v>
          </cell>
          <cell r="D4286" t="str">
            <v>液压支架</v>
          </cell>
          <cell r="E4286" t="str">
            <v>2*8670</v>
          </cell>
        </row>
        <row r="4286">
          <cell r="G4286" t="str">
            <v>个</v>
          </cell>
          <cell r="H4286">
            <v>1</v>
          </cell>
          <cell r="I4286" t="str">
            <v>双柱掩护液压支架</v>
          </cell>
          <cell r="J4286">
            <v>8</v>
          </cell>
          <cell r="K4286" t="str">
            <v>2002-01-01</v>
          </cell>
          <cell r="L4286">
            <v>907300</v>
          </cell>
          <cell r="M4286">
            <v>606854.8</v>
          </cell>
          <cell r="N4286">
            <v>300445.2</v>
          </cell>
        </row>
        <row r="4287">
          <cell r="C4287" t="str">
            <v>42194105A030075</v>
          </cell>
          <cell r="D4287" t="str">
            <v>液压支架</v>
          </cell>
          <cell r="E4287" t="str">
            <v>2*8670</v>
          </cell>
        </row>
        <row r="4287">
          <cell r="G4287" t="str">
            <v>个</v>
          </cell>
          <cell r="H4287">
            <v>1</v>
          </cell>
          <cell r="I4287" t="str">
            <v>双柱掩护液压支架</v>
          </cell>
          <cell r="J4287">
            <v>8</v>
          </cell>
          <cell r="K4287" t="str">
            <v>2002-01-01</v>
          </cell>
          <cell r="L4287">
            <v>907300</v>
          </cell>
          <cell r="M4287">
            <v>606854.8</v>
          </cell>
          <cell r="N4287">
            <v>300445.2</v>
          </cell>
        </row>
        <row r="4288">
          <cell r="C4288" t="str">
            <v>42194105A030076</v>
          </cell>
          <cell r="D4288" t="str">
            <v>液压支架</v>
          </cell>
          <cell r="E4288" t="str">
            <v>2*8670</v>
          </cell>
        </row>
        <row r="4288">
          <cell r="G4288" t="str">
            <v>个</v>
          </cell>
          <cell r="H4288">
            <v>1</v>
          </cell>
          <cell r="I4288" t="str">
            <v>双柱掩护液压支架</v>
          </cell>
          <cell r="J4288">
            <v>8</v>
          </cell>
          <cell r="K4288" t="str">
            <v>2002-01-01</v>
          </cell>
          <cell r="L4288">
            <v>907300</v>
          </cell>
          <cell r="M4288">
            <v>606854.8</v>
          </cell>
          <cell r="N4288">
            <v>300445.2</v>
          </cell>
        </row>
        <row r="4289">
          <cell r="C4289" t="str">
            <v>42194105A030077</v>
          </cell>
          <cell r="D4289" t="str">
            <v>液压支架</v>
          </cell>
          <cell r="E4289" t="str">
            <v>2*8670</v>
          </cell>
        </row>
        <row r="4289">
          <cell r="G4289" t="str">
            <v>个</v>
          </cell>
          <cell r="H4289">
            <v>1</v>
          </cell>
          <cell r="I4289" t="str">
            <v>双柱掩护液压支架</v>
          </cell>
          <cell r="J4289">
            <v>8</v>
          </cell>
          <cell r="K4289" t="str">
            <v>2002-01-01</v>
          </cell>
          <cell r="L4289">
            <v>907300</v>
          </cell>
          <cell r="M4289">
            <v>606854.8</v>
          </cell>
          <cell r="N4289">
            <v>300445.2</v>
          </cell>
        </row>
        <row r="4290">
          <cell r="C4290" t="str">
            <v>42194105A030078</v>
          </cell>
          <cell r="D4290" t="str">
            <v>液压支架</v>
          </cell>
          <cell r="E4290" t="str">
            <v>2*8670</v>
          </cell>
        </row>
        <row r="4290">
          <cell r="G4290" t="str">
            <v>个</v>
          </cell>
          <cell r="H4290">
            <v>1</v>
          </cell>
          <cell r="I4290" t="str">
            <v>双柱掩护液压支架</v>
          </cell>
          <cell r="J4290">
            <v>8</v>
          </cell>
          <cell r="K4290" t="str">
            <v>2002-01-01</v>
          </cell>
          <cell r="L4290">
            <v>907300</v>
          </cell>
          <cell r="M4290">
            <v>606854.8</v>
          </cell>
          <cell r="N4290">
            <v>300445.2</v>
          </cell>
        </row>
        <row r="4291">
          <cell r="C4291" t="str">
            <v>42194105A030079</v>
          </cell>
          <cell r="D4291" t="str">
            <v>液压支架</v>
          </cell>
          <cell r="E4291" t="str">
            <v>2*8670</v>
          </cell>
        </row>
        <row r="4291">
          <cell r="G4291" t="str">
            <v>个</v>
          </cell>
          <cell r="H4291">
            <v>1</v>
          </cell>
          <cell r="I4291" t="str">
            <v>双柱掩护液压支架</v>
          </cell>
          <cell r="J4291">
            <v>8</v>
          </cell>
          <cell r="K4291" t="str">
            <v>2002-01-01</v>
          </cell>
          <cell r="L4291">
            <v>907300</v>
          </cell>
          <cell r="M4291">
            <v>606854.8</v>
          </cell>
          <cell r="N4291">
            <v>300445.2</v>
          </cell>
        </row>
        <row r="4292">
          <cell r="C4292" t="str">
            <v>42194105A030080</v>
          </cell>
          <cell r="D4292" t="str">
            <v>液压支架</v>
          </cell>
          <cell r="E4292" t="str">
            <v>2*8670</v>
          </cell>
        </row>
        <row r="4292">
          <cell r="G4292" t="str">
            <v>个</v>
          </cell>
          <cell r="H4292">
            <v>1</v>
          </cell>
          <cell r="I4292" t="str">
            <v>双柱掩护液压支架</v>
          </cell>
          <cell r="J4292">
            <v>8</v>
          </cell>
          <cell r="K4292" t="str">
            <v>2002-01-01</v>
          </cell>
          <cell r="L4292">
            <v>907300</v>
          </cell>
          <cell r="M4292">
            <v>606854.8</v>
          </cell>
          <cell r="N4292">
            <v>300445.2</v>
          </cell>
        </row>
        <row r="4293">
          <cell r="C4293" t="str">
            <v>42194105A030081</v>
          </cell>
          <cell r="D4293" t="str">
            <v>液压支架</v>
          </cell>
          <cell r="E4293" t="str">
            <v>2*8670</v>
          </cell>
        </row>
        <row r="4293">
          <cell r="G4293" t="str">
            <v>个</v>
          </cell>
          <cell r="H4293">
            <v>1</v>
          </cell>
          <cell r="I4293" t="str">
            <v>双柱掩护液压支架</v>
          </cell>
          <cell r="J4293">
            <v>8</v>
          </cell>
          <cell r="K4293" t="str">
            <v>2002-01-01</v>
          </cell>
          <cell r="L4293">
            <v>907300</v>
          </cell>
          <cell r="M4293">
            <v>606854.8</v>
          </cell>
          <cell r="N4293">
            <v>300445.2</v>
          </cell>
        </row>
        <row r="4294">
          <cell r="C4294" t="str">
            <v>42194105A030082</v>
          </cell>
          <cell r="D4294" t="str">
            <v>液压支架</v>
          </cell>
          <cell r="E4294" t="str">
            <v>2*8670</v>
          </cell>
        </row>
        <row r="4294">
          <cell r="G4294" t="str">
            <v>个</v>
          </cell>
          <cell r="H4294">
            <v>1</v>
          </cell>
          <cell r="I4294" t="str">
            <v>双柱掩护液压支架</v>
          </cell>
          <cell r="J4294">
            <v>8</v>
          </cell>
          <cell r="K4294" t="str">
            <v>2002-01-01</v>
          </cell>
          <cell r="L4294">
            <v>907300</v>
          </cell>
          <cell r="M4294">
            <v>606854.8</v>
          </cell>
          <cell r="N4294">
            <v>300445.2</v>
          </cell>
        </row>
        <row r="4295">
          <cell r="C4295" t="str">
            <v>42194105A030083</v>
          </cell>
          <cell r="D4295" t="str">
            <v>液压支架</v>
          </cell>
          <cell r="E4295" t="str">
            <v>2*8670</v>
          </cell>
        </row>
        <row r="4295">
          <cell r="G4295" t="str">
            <v>个</v>
          </cell>
          <cell r="H4295">
            <v>1</v>
          </cell>
          <cell r="I4295" t="str">
            <v>双柱掩护液压支架</v>
          </cell>
          <cell r="J4295">
            <v>8</v>
          </cell>
          <cell r="K4295" t="str">
            <v>2002-01-01</v>
          </cell>
          <cell r="L4295">
            <v>907300</v>
          </cell>
          <cell r="M4295">
            <v>606854.8</v>
          </cell>
          <cell r="N4295">
            <v>300445.2</v>
          </cell>
        </row>
        <row r="4296">
          <cell r="C4296" t="str">
            <v>42194105A030084</v>
          </cell>
          <cell r="D4296" t="str">
            <v>液压支架</v>
          </cell>
          <cell r="E4296" t="str">
            <v>2*8670</v>
          </cell>
        </row>
        <row r="4296">
          <cell r="G4296" t="str">
            <v>个</v>
          </cell>
          <cell r="H4296">
            <v>1</v>
          </cell>
          <cell r="I4296" t="str">
            <v>双柱掩护液压支架</v>
          </cell>
          <cell r="J4296">
            <v>8</v>
          </cell>
          <cell r="K4296" t="str">
            <v>2002-01-01</v>
          </cell>
          <cell r="L4296">
            <v>907300</v>
          </cell>
          <cell r="M4296">
            <v>606854.8</v>
          </cell>
          <cell r="N4296">
            <v>300445.2</v>
          </cell>
        </row>
        <row r="4297">
          <cell r="C4297" t="str">
            <v>42194105A030085</v>
          </cell>
          <cell r="D4297" t="str">
            <v>液压支架</v>
          </cell>
          <cell r="E4297" t="str">
            <v>2*8670</v>
          </cell>
        </row>
        <row r="4297">
          <cell r="G4297" t="str">
            <v>个</v>
          </cell>
          <cell r="H4297">
            <v>1</v>
          </cell>
          <cell r="I4297" t="str">
            <v>双柱掩护液压支架</v>
          </cell>
          <cell r="J4297">
            <v>8</v>
          </cell>
          <cell r="K4297" t="str">
            <v>2002-01-01</v>
          </cell>
          <cell r="L4297">
            <v>907300</v>
          </cell>
          <cell r="M4297">
            <v>606854.8</v>
          </cell>
          <cell r="N4297">
            <v>300445.2</v>
          </cell>
        </row>
        <row r="4298">
          <cell r="C4298" t="str">
            <v>42194105A030086</v>
          </cell>
          <cell r="D4298" t="str">
            <v>液压支架</v>
          </cell>
          <cell r="E4298" t="str">
            <v>2*8670</v>
          </cell>
        </row>
        <row r="4298">
          <cell r="G4298" t="str">
            <v>个</v>
          </cell>
          <cell r="H4298">
            <v>1</v>
          </cell>
          <cell r="I4298" t="str">
            <v>双柱掩护液压支架</v>
          </cell>
          <cell r="J4298">
            <v>8</v>
          </cell>
          <cell r="K4298" t="str">
            <v>2002-01-01</v>
          </cell>
          <cell r="L4298">
            <v>907300</v>
          </cell>
          <cell r="M4298">
            <v>606854.8</v>
          </cell>
          <cell r="N4298">
            <v>300445.2</v>
          </cell>
        </row>
        <row r="4299">
          <cell r="C4299" t="str">
            <v>42194105A030087</v>
          </cell>
          <cell r="D4299" t="str">
            <v>液压支架</v>
          </cell>
          <cell r="E4299" t="str">
            <v>2*8670</v>
          </cell>
        </row>
        <row r="4299">
          <cell r="G4299" t="str">
            <v>个</v>
          </cell>
          <cell r="H4299">
            <v>1</v>
          </cell>
          <cell r="I4299" t="str">
            <v>双柱掩护液压支架</v>
          </cell>
          <cell r="J4299">
            <v>8</v>
          </cell>
          <cell r="K4299" t="str">
            <v>2002-01-01</v>
          </cell>
          <cell r="L4299">
            <v>907300</v>
          </cell>
          <cell r="M4299">
            <v>606854.8</v>
          </cell>
          <cell r="N4299">
            <v>300445.2</v>
          </cell>
        </row>
        <row r="4300">
          <cell r="C4300" t="str">
            <v>42194105A030088</v>
          </cell>
          <cell r="D4300" t="str">
            <v>液压支架</v>
          </cell>
          <cell r="E4300" t="str">
            <v>2*8670</v>
          </cell>
        </row>
        <row r="4300">
          <cell r="G4300" t="str">
            <v>个</v>
          </cell>
          <cell r="H4300">
            <v>1</v>
          </cell>
          <cell r="I4300" t="str">
            <v>双柱掩护液压支架</v>
          </cell>
          <cell r="J4300">
            <v>8</v>
          </cell>
          <cell r="K4300" t="str">
            <v>2002-01-01</v>
          </cell>
          <cell r="L4300">
            <v>907300</v>
          </cell>
          <cell r="M4300">
            <v>606854.8</v>
          </cell>
          <cell r="N4300">
            <v>300445.2</v>
          </cell>
        </row>
        <row r="4301">
          <cell r="C4301" t="str">
            <v>42194105A030089</v>
          </cell>
          <cell r="D4301" t="str">
            <v>液压支架</v>
          </cell>
          <cell r="E4301" t="str">
            <v>2*8670</v>
          </cell>
        </row>
        <row r="4301">
          <cell r="G4301" t="str">
            <v>个</v>
          </cell>
          <cell r="H4301">
            <v>1</v>
          </cell>
          <cell r="I4301" t="str">
            <v>双柱掩护液压支架</v>
          </cell>
          <cell r="J4301">
            <v>8</v>
          </cell>
          <cell r="K4301" t="str">
            <v>2002-01-01</v>
          </cell>
          <cell r="L4301">
            <v>907300</v>
          </cell>
          <cell r="M4301">
            <v>606854.8</v>
          </cell>
          <cell r="N4301">
            <v>300445.2</v>
          </cell>
        </row>
        <row r="4302">
          <cell r="C4302" t="str">
            <v>42194105A030090</v>
          </cell>
          <cell r="D4302" t="str">
            <v>液压支架</v>
          </cell>
          <cell r="E4302" t="str">
            <v>2*8670</v>
          </cell>
        </row>
        <row r="4302">
          <cell r="G4302" t="str">
            <v>个</v>
          </cell>
          <cell r="H4302">
            <v>1</v>
          </cell>
          <cell r="I4302" t="str">
            <v>双柱掩护液压支架</v>
          </cell>
          <cell r="J4302">
            <v>8</v>
          </cell>
          <cell r="K4302" t="str">
            <v>2002-01-01</v>
          </cell>
          <cell r="L4302">
            <v>907300</v>
          </cell>
          <cell r="M4302">
            <v>606854.8</v>
          </cell>
          <cell r="N4302">
            <v>300445.2</v>
          </cell>
        </row>
        <row r="4303">
          <cell r="C4303" t="str">
            <v>42194105A030091</v>
          </cell>
          <cell r="D4303" t="str">
            <v>液压支架</v>
          </cell>
          <cell r="E4303" t="str">
            <v>2*8670</v>
          </cell>
        </row>
        <row r="4303">
          <cell r="G4303" t="str">
            <v>个</v>
          </cell>
          <cell r="H4303">
            <v>1</v>
          </cell>
          <cell r="I4303" t="str">
            <v>双柱掩护液压支架</v>
          </cell>
          <cell r="J4303">
            <v>8</v>
          </cell>
          <cell r="K4303" t="str">
            <v>2002-01-01</v>
          </cell>
          <cell r="L4303">
            <v>907300</v>
          </cell>
          <cell r="M4303">
            <v>606854.8</v>
          </cell>
          <cell r="N4303">
            <v>300445.2</v>
          </cell>
        </row>
        <row r="4304">
          <cell r="C4304" t="str">
            <v>42194105A030092</v>
          </cell>
          <cell r="D4304" t="str">
            <v>液压支架</v>
          </cell>
          <cell r="E4304" t="str">
            <v>2*8670</v>
          </cell>
        </row>
        <row r="4304">
          <cell r="G4304" t="str">
            <v>个</v>
          </cell>
          <cell r="H4304">
            <v>1</v>
          </cell>
          <cell r="I4304" t="str">
            <v>双柱掩护液压支架</v>
          </cell>
          <cell r="J4304">
            <v>8</v>
          </cell>
          <cell r="K4304" t="str">
            <v>2002-01-01</v>
          </cell>
          <cell r="L4304">
            <v>907300</v>
          </cell>
          <cell r="M4304">
            <v>606854.8</v>
          </cell>
          <cell r="N4304">
            <v>300445.2</v>
          </cell>
        </row>
        <row r="4305">
          <cell r="C4305" t="str">
            <v>42194105A030093</v>
          </cell>
          <cell r="D4305" t="str">
            <v>液压支架</v>
          </cell>
          <cell r="E4305" t="str">
            <v>2*8670</v>
          </cell>
        </row>
        <row r="4305">
          <cell r="G4305" t="str">
            <v>个</v>
          </cell>
          <cell r="H4305">
            <v>1</v>
          </cell>
          <cell r="I4305" t="str">
            <v>双柱掩护液压支架</v>
          </cell>
          <cell r="J4305">
            <v>8</v>
          </cell>
          <cell r="K4305" t="str">
            <v>2002-01-01</v>
          </cell>
          <cell r="L4305">
            <v>907300</v>
          </cell>
          <cell r="M4305">
            <v>606854.8</v>
          </cell>
          <cell r="N4305">
            <v>300445.2</v>
          </cell>
        </row>
        <row r="4306">
          <cell r="C4306" t="str">
            <v>42194105A030094</v>
          </cell>
          <cell r="D4306" t="str">
            <v>液压支架</v>
          </cell>
          <cell r="E4306" t="str">
            <v>2*8670</v>
          </cell>
        </row>
        <row r="4306">
          <cell r="G4306" t="str">
            <v>个</v>
          </cell>
          <cell r="H4306">
            <v>1</v>
          </cell>
          <cell r="I4306" t="str">
            <v>双柱掩护液压支架</v>
          </cell>
          <cell r="J4306">
            <v>8</v>
          </cell>
          <cell r="K4306" t="str">
            <v>2002-01-01</v>
          </cell>
          <cell r="L4306">
            <v>907300</v>
          </cell>
          <cell r="M4306">
            <v>606854.8</v>
          </cell>
          <cell r="N4306">
            <v>300445.2</v>
          </cell>
        </row>
        <row r="4307">
          <cell r="C4307" t="str">
            <v>42194105A030095</v>
          </cell>
          <cell r="D4307" t="str">
            <v>液压支架</v>
          </cell>
          <cell r="E4307" t="str">
            <v>2*8670</v>
          </cell>
        </row>
        <row r="4307">
          <cell r="G4307" t="str">
            <v>个</v>
          </cell>
          <cell r="H4307">
            <v>1</v>
          </cell>
          <cell r="I4307" t="str">
            <v>双柱掩护液压支架</v>
          </cell>
          <cell r="J4307">
            <v>8</v>
          </cell>
          <cell r="K4307" t="str">
            <v>2002-01-01</v>
          </cell>
          <cell r="L4307">
            <v>907300</v>
          </cell>
          <cell r="M4307">
            <v>606854.8</v>
          </cell>
          <cell r="N4307">
            <v>300445.2</v>
          </cell>
        </row>
        <row r="4308">
          <cell r="C4308" t="str">
            <v>42194105A030096</v>
          </cell>
          <cell r="D4308" t="str">
            <v>液压支架</v>
          </cell>
          <cell r="E4308" t="str">
            <v>2*8670</v>
          </cell>
        </row>
        <row r="4308">
          <cell r="G4308" t="str">
            <v>个</v>
          </cell>
          <cell r="H4308">
            <v>1</v>
          </cell>
          <cell r="I4308" t="str">
            <v>双柱掩护液压支架</v>
          </cell>
          <cell r="J4308">
            <v>8</v>
          </cell>
          <cell r="K4308" t="str">
            <v>2002-01-01</v>
          </cell>
          <cell r="L4308">
            <v>907300</v>
          </cell>
          <cell r="M4308">
            <v>606854.8</v>
          </cell>
          <cell r="N4308">
            <v>300445.2</v>
          </cell>
        </row>
        <row r="4309">
          <cell r="C4309" t="str">
            <v>42194105A030097</v>
          </cell>
          <cell r="D4309" t="str">
            <v>液压支架</v>
          </cell>
          <cell r="E4309" t="str">
            <v>2*8670</v>
          </cell>
        </row>
        <row r="4309">
          <cell r="G4309" t="str">
            <v>个</v>
          </cell>
          <cell r="H4309">
            <v>1</v>
          </cell>
          <cell r="I4309" t="str">
            <v>双柱掩护液压支架</v>
          </cell>
          <cell r="J4309">
            <v>8</v>
          </cell>
          <cell r="K4309" t="str">
            <v>2002-01-01</v>
          </cell>
          <cell r="L4309">
            <v>907300</v>
          </cell>
          <cell r="M4309">
            <v>606854.8</v>
          </cell>
          <cell r="N4309">
            <v>300445.2</v>
          </cell>
        </row>
        <row r="4310">
          <cell r="C4310" t="str">
            <v>42194105A030098</v>
          </cell>
          <cell r="D4310" t="str">
            <v>液压支架</v>
          </cell>
          <cell r="E4310" t="str">
            <v>2*8670</v>
          </cell>
        </row>
        <row r="4310">
          <cell r="G4310" t="str">
            <v>个</v>
          </cell>
          <cell r="H4310">
            <v>1</v>
          </cell>
          <cell r="I4310" t="str">
            <v>双柱掩护液压支架</v>
          </cell>
          <cell r="J4310">
            <v>8</v>
          </cell>
          <cell r="K4310" t="str">
            <v>2002-01-01</v>
          </cell>
          <cell r="L4310">
            <v>907300</v>
          </cell>
          <cell r="M4310">
            <v>606854.8</v>
          </cell>
          <cell r="N4310">
            <v>300445.2</v>
          </cell>
        </row>
        <row r="4311">
          <cell r="C4311" t="str">
            <v>42194105A030099</v>
          </cell>
          <cell r="D4311" t="str">
            <v>液压支架</v>
          </cell>
          <cell r="E4311" t="str">
            <v>2*8670</v>
          </cell>
        </row>
        <row r="4311">
          <cell r="G4311" t="str">
            <v>个</v>
          </cell>
          <cell r="H4311">
            <v>1</v>
          </cell>
          <cell r="I4311" t="str">
            <v>双柱掩护液压支架</v>
          </cell>
          <cell r="J4311">
            <v>8</v>
          </cell>
          <cell r="K4311" t="str">
            <v>2002-01-01</v>
          </cell>
          <cell r="L4311">
            <v>907300</v>
          </cell>
          <cell r="M4311">
            <v>606854.8</v>
          </cell>
          <cell r="N4311">
            <v>300445.2</v>
          </cell>
        </row>
        <row r="4312">
          <cell r="C4312" t="str">
            <v>42194105A030100</v>
          </cell>
          <cell r="D4312" t="str">
            <v>液压支架</v>
          </cell>
          <cell r="E4312" t="str">
            <v>2*8670</v>
          </cell>
        </row>
        <row r="4312">
          <cell r="G4312" t="str">
            <v>个</v>
          </cell>
          <cell r="H4312">
            <v>1</v>
          </cell>
          <cell r="I4312" t="str">
            <v>双柱掩护液压支架</v>
          </cell>
          <cell r="J4312">
            <v>8</v>
          </cell>
          <cell r="K4312" t="str">
            <v>2002-01-01</v>
          </cell>
          <cell r="L4312">
            <v>907300</v>
          </cell>
          <cell r="M4312">
            <v>606854.8</v>
          </cell>
          <cell r="N4312">
            <v>300445.2</v>
          </cell>
        </row>
        <row r="4313">
          <cell r="C4313" t="str">
            <v>42194105A030101</v>
          </cell>
          <cell r="D4313" t="str">
            <v>液压支架</v>
          </cell>
          <cell r="E4313" t="str">
            <v>2*8670</v>
          </cell>
        </row>
        <row r="4313">
          <cell r="G4313" t="str">
            <v>个</v>
          </cell>
          <cell r="H4313">
            <v>1</v>
          </cell>
          <cell r="I4313" t="str">
            <v>双柱掩护液压支架</v>
          </cell>
          <cell r="J4313">
            <v>8</v>
          </cell>
          <cell r="K4313" t="str">
            <v>2002-01-01</v>
          </cell>
          <cell r="L4313">
            <v>907300</v>
          </cell>
          <cell r="M4313">
            <v>606854.8</v>
          </cell>
          <cell r="N4313">
            <v>300445.2</v>
          </cell>
        </row>
        <row r="4314">
          <cell r="C4314" t="str">
            <v>42194105A030102</v>
          </cell>
          <cell r="D4314" t="str">
            <v>液压支架</v>
          </cell>
          <cell r="E4314" t="str">
            <v>2*8670</v>
          </cell>
        </row>
        <row r="4314">
          <cell r="G4314" t="str">
            <v>个</v>
          </cell>
          <cell r="H4314">
            <v>1</v>
          </cell>
          <cell r="I4314" t="str">
            <v>双柱掩护液压支架</v>
          </cell>
          <cell r="J4314">
            <v>8</v>
          </cell>
          <cell r="K4314" t="str">
            <v>2002-01-01</v>
          </cell>
          <cell r="L4314">
            <v>907300</v>
          </cell>
          <cell r="M4314">
            <v>606854.8</v>
          </cell>
          <cell r="N4314">
            <v>300445.2</v>
          </cell>
        </row>
        <row r="4315">
          <cell r="C4315" t="str">
            <v>42194105A030103</v>
          </cell>
          <cell r="D4315" t="str">
            <v>液压支架</v>
          </cell>
          <cell r="E4315" t="str">
            <v>2*8670</v>
          </cell>
        </row>
        <row r="4315">
          <cell r="G4315" t="str">
            <v>个</v>
          </cell>
          <cell r="H4315">
            <v>1</v>
          </cell>
          <cell r="I4315" t="str">
            <v>双柱掩护液压支架</v>
          </cell>
          <cell r="J4315">
            <v>8</v>
          </cell>
          <cell r="K4315" t="str">
            <v>2002-01-01</v>
          </cell>
          <cell r="L4315">
            <v>907300</v>
          </cell>
          <cell r="M4315">
            <v>606854.8</v>
          </cell>
          <cell r="N4315">
            <v>300445.2</v>
          </cell>
        </row>
        <row r="4316">
          <cell r="C4316" t="str">
            <v>42194105A030104</v>
          </cell>
          <cell r="D4316" t="str">
            <v>液压支架</v>
          </cell>
          <cell r="E4316" t="str">
            <v>2*8670</v>
          </cell>
        </row>
        <row r="4316">
          <cell r="G4316" t="str">
            <v>个</v>
          </cell>
          <cell r="H4316">
            <v>1</v>
          </cell>
          <cell r="I4316" t="str">
            <v>双柱掩护液压支架</v>
          </cell>
          <cell r="J4316">
            <v>8</v>
          </cell>
          <cell r="K4316" t="str">
            <v>2002-01-01</v>
          </cell>
          <cell r="L4316">
            <v>907300</v>
          </cell>
          <cell r="M4316">
            <v>606854.8</v>
          </cell>
          <cell r="N4316">
            <v>300445.2</v>
          </cell>
        </row>
        <row r="4317">
          <cell r="C4317" t="str">
            <v>42194105A030105</v>
          </cell>
          <cell r="D4317" t="str">
            <v>液压支架</v>
          </cell>
          <cell r="E4317" t="str">
            <v>2*8670</v>
          </cell>
        </row>
        <row r="4317">
          <cell r="G4317" t="str">
            <v>个</v>
          </cell>
          <cell r="H4317">
            <v>1</v>
          </cell>
          <cell r="I4317" t="str">
            <v>双柱掩护液压支架</v>
          </cell>
          <cell r="J4317">
            <v>8</v>
          </cell>
          <cell r="K4317" t="str">
            <v>2002-01-01</v>
          </cell>
          <cell r="L4317">
            <v>907300</v>
          </cell>
          <cell r="M4317">
            <v>606854.8</v>
          </cell>
          <cell r="N4317">
            <v>300445.2</v>
          </cell>
        </row>
        <row r="4318">
          <cell r="C4318" t="str">
            <v>42194105A030106</v>
          </cell>
          <cell r="D4318" t="str">
            <v>液压支架</v>
          </cell>
          <cell r="E4318" t="str">
            <v>2*8670</v>
          </cell>
        </row>
        <row r="4318">
          <cell r="G4318" t="str">
            <v>个</v>
          </cell>
          <cell r="H4318">
            <v>1</v>
          </cell>
          <cell r="I4318" t="str">
            <v>双柱掩护液压支架</v>
          </cell>
          <cell r="J4318">
            <v>8</v>
          </cell>
          <cell r="K4318" t="str">
            <v>2002-01-01</v>
          </cell>
          <cell r="L4318">
            <v>907300</v>
          </cell>
          <cell r="M4318">
            <v>606854.8</v>
          </cell>
          <cell r="N4318">
            <v>300445.2</v>
          </cell>
        </row>
        <row r="4319">
          <cell r="C4319" t="str">
            <v>42194105A030107</v>
          </cell>
          <cell r="D4319" t="str">
            <v>液压支架</v>
          </cell>
          <cell r="E4319" t="str">
            <v>2*8670</v>
          </cell>
        </row>
        <row r="4319">
          <cell r="G4319" t="str">
            <v>个</v>
          </cell>
          <cell r="H4319">
            <v>1</v>
          </cell>
          <cell r="I4319" t="str">
            <v>双柱掩护液压支架</v>
          </cell>
          <cell r="J4319">
            <v>8</v>
          </cell>
          <cell r="K4319" t="str">
            <v>2002-01-01</v>
          </cell>
          <cell r="L4319">
            <v>907300</v>
          </cell>
          <cell r="M4319">
            <v>606854.8</v>
          </cell>
          <cell r="N4319">
            <v>300445.2</v>
          </cell>
        </row>
        <row r="4320">
          <cell r="C4320" t="str">
            <v>42194105A030108</v>
          </cell>
          <cell r="D4320" t="str">
            <v>液压支架</v>
          </cell>
          <cell r="E4320" t="str">
            <v>2*8670</v>
          </cell>
        </row>
        <row r="4320">
          <cell r="G4320" t="str">
            <v>个</v>
          </cell>
          <cell r="H4320">
            <v>1</v>
          </cell>
          <cell r="I4320" t="str">
            <v>双柱掩护液压支架</v>
          </cell>
          <cell r="J4320">
            <v>8</v>
          </cell>
          <cell r="K4320" t="str">
            <v>2002-01-01</v>
          </cell>
          <cell r="L4320">
            <v>907300</v>
          </cell>
          <cell r="M4320">
            <v>606854.8</v>
          </cell>
          <cell r="N4320">
            <v>300445.2</v>
          </cell>
        </row>
        <row r="4321">
          <cell r="C4321" t="str">
            <v>42194105A030109</v>
          </cell>
          <cell r="D4321" t="str">
            <v>液压支架</v>
          </cell>
          <cell r="E4321" t="str">
            <v>2*8670</v>
          </cell>
        </row>
        <row r="4321">
          <cell r="G4321" t="str">
            <v>个</v>
          </cell>
          <cell r="H4321">
            <v>1</v>
          </cell>
          <cell r="I4321" t="str">
            <v>双柱掩护液压支架</v>
          </cell>
          <cell r="J4321">
            <v>8</v>
          </cell>
          <cell r="K4321" t="str">
            <v>2002-01-01</v>
          </cell>
          <cell r="L4321">
            <v>907300</v>
          </cell>
          <cell r="M4321">
            <v>606854.8</v>
          </cell>
          <cell r="N4321">
            <v>300445.2</v>
          </cell>
        </row>
        <row r="4322">
          <cell r="C4322" t="str">
            <v>42194105A030110</v>
          </cell>
          <cell r="D4322" t="str">
            <v>液压支架</v>
          </cell>
          <cell r="E4322" t="str">
            <v>2*8670</v>
          </cell>
        </row>
        <row r="4322">
          <cell r="G4322" t="str">
            <v>个</v>
          </cell>
          <cell r="H4322">
            <v>1</v>
          </cell>
          <cell r="I4322" t="str">
            <v>双柱掩护液压支架</v>
          </cell>
          <cell r="J4322">
            <v>8</v>
          </cell>
          <cell r="K4322" t="str">
            <v>2002-01-01</v>
          </cell>
          <cell r="L4322">
            <v>907300</v>
          </cell>
          <cell r="M4322">
            <v>606854.8</v>
          </cell>
          <cell r="N4322">
            <v>300445.2</v>
          </cell>
        </row>
        <row r="4323">
          <cell r="C4323" t="str">
            <v>42194105A030111</v>
          </cell>
          <cell r="D4323" t="str">
            <v>液压支架</v>
          </cell>
          <cell r="E4323" t="str">
            <v>2*8670</v>
          </cell>
        </row>
        <row r="4323">
          <cell r="G4323" t="str">
            <v>个</v>
          </cell>
          <cell r="H4323">
            <v>1</v>
          </cell>
          <cell r="I4323" t="str">
            <v>双柱掩护液压支架</v>
          </cell>
          <cell r="J4323">
            <v>8</v>
          </cell>
          <cell r="K4323" t="str">
            <v>2002-01-01</v>
          </cell>
          <cell r="L4323">
            <v>907300</v>
          </cell>
          <cell r="M4323">
            <v>606854.8</v>
          </cell>
          <cell r="N4323">
            <v>300445.2</v>
          </cell>
        </row>
        <row r="4324">
          <cell r="C4324" t="str">
            <v>42194105A030112</v>
          </cell>
          <cell r="D4324" t="str">
            <v>液压支架</v>
          </cell>
          <cell r="E4324" t="str">
            <v>2*8670</v>
          </cell>
        </row>
        <row r="4324">
          <cell r="G4324" t="str">
            <v>个</v>
          </cell>
          <cell r="H4324">
            <v>1</v>
          </cell>
          <cell r="I4324" t="str">
            <v>双柱掩护液压支架</v>
          </cell>
          <cell r="J4324">
            <v>8</v>
          </cell>
          <cell r="K4324" t="str">
            <v>2002-01-01</v>
          </cell>
          <cell r="L4324">
            <v>907300</v>
          </cell>
          <cell r="M4324">
            <v>606854.8</v>
          </cell>
          <cell r="N4324">
            <v>300445.2</v>
          </cell>
        </row>
        <row r="4325">
          <cell r="C4325" t="str">
            <v>42194105A030113</v>
          </cell>
          <cell r="D4325" t="str">
            <v>液压支架</v>
          </cell>
          <cell r="E4325" t="str">
            <v>2*8670</v>
          </cell>
        </row>
        <row r="4325">
          <cell r="G4325" t="str">
            <v>个</v>
          </cell>
          <cell r="H4325">
            <v>1</v>
          </cell>
          <cell r="I4325" t="str">
            <v>双柱掩护液压支架</v>
          </cell>
          <cell r="J4325">
            <v>8</v>
          </cell>
          <cell r="K4325" t="str">
            <v>2002-01-01</v>
          </cell>
          <cell r="L4325">
            <v>907300</v>
          </cell>
          <cell r="M4325">
            <v>606854.8</v>
          </cell>
          <cell r="N4325">
            <v>300445.2</v>
          </cell>
        </row>
        <row r="4326">
          <cell r="C4326" t="str">
            <v>42194105A030114</v>
          </cell>
          <cell r="D4326" t="str">
            <v>液压支架</v>
          </cell>
          <cell r="E4326" t="str">
            <v>2*8670</v>
          </cell>
        </row>
        <row r="4326">
          <cell r="G4326" t="str">
            <v>个</v>
          </cell>
          <cell r="H4326">
            <v>1</v>
          </cell>
          <cell r="I4326" t="str">
            <v>双柱掩护液压支架</v>
          </cell>
          <cell r="J4326">
            <v>8</v>
          </cell>
          <cell r="K4326" t="str">
            <v>2002-01-01</v>
          </cell>
          <cell r="L4326">
            <v>907300</v>
          </cell>
          <cell r="M4326">
            <v>606854.8</v>
          </cell>
          <cell r="N4326">
            <v>300445.2</v>
          </cell>
        </row>
        <row r="4327">
          <cell r="C4327" t="str">
            <v>42194105A030115</v>
          </cell>
          <cell r="D4327" t="str">
            <v>液压支架</v>
          </cell>
          <cell r="E4327" t="str">
            <v>2*8670</v>
          </cell>
        </row>
        <row r="4327">
          <cell r="G4327" t="str">
            <v>个</v>
          </cell>
          <cell r="H4327">
            <v>1</v>
          </cell>
          <cell r="I4327" t="str">
            <v>双柱掩护液压支架</v>
          </cell>
          <cell r="J4327">
            <v>8</v>
          </cell>
          <cell r="K4327" t="str">
            <v>2002-01-01</v>
          </cell>
          <cell r="L4327">
            <v>907300</v>
          </cell>
          <cell r="M4327">
            <v>606854.8</v>
          </cell>
          <cell r="N4327">
            <v>300445.2</v>
          </cell>
        </row>
        <row r="4328">
          <cell r="C4328" t="str">
            <v>42194105A030116</v>
          </cell>
          <cell r="D4328" t="str">
            <v>液压支架</v>
          </cell>
          <cell r="E4328" t="str">
            <v>2*8670</v>
          </cell>
        </row>
        <row r="4328">
          <cell r="G4328" t="str">
            <v>个</v>
          </cell>
          <cell r="H4328">
            <v>1</v>
          </cell>
          <cell r="I4328" t="str">
            <v>双柱掩护液压支架</v>
          </cell>
          <cell r="J4328">
            <v>8</v>
          </cell>
          <cell r="K4328" t="str">
            <v>2002-01-01</v>
          </cell>
          <cell r="L4328">
            <v>907300</v>
          </cell>
          <cell r="M4328">
            <v>606854.8</v>
          </cell>
          <cell r="N4328">
            <v>300445.2</v>
          </cell>
        </row>
        <row r="4329">
          <cell r="C4329" t="str">
            <v>42194105A030117</v>
          </cell>
          <cell r="D4329" t="str">
            <v>液压支架</v>
          </cell>
          <cell r="E4329" t="str">
            <v>2*8670</v>
          </cell>
        </row>
        <row r="4329">
          <cell r="G4329" t="str">
            <v>个</v>
          </cell>
          <cell r="H4329">
            <v>1</v>
          </cell>
          <cell r="I4329" t="str">
            <v>双柱掩护液压支架</v>
          </cell>
          <cell r="J4329">
            <v>8</v>
          </cell>
          <cell r="K4329" t="str">
            <v>2002-01-01</v>
          </cell>
          <cell r="L4329">
            <v>907300</v>
          </cell>
          <cell r="M4329">
            <v>606854.8</v>
          </cell>
          <cell r="N4329">
            <v>300445.2</v>
          </cell>
        </row>
        <row r="4330">
          <cell r="C4330" t="str">
            <v>42194105A030118</v>
          </cell>
          <cell r="D4330" t="str">
            <v>液压支架</v>
          </cell>
          <cell r="E4330" t="str">
            <v>2*8670</v>
          </cell>
        </row>
        <row r="4330">
          <cell r="G4330" t="str">
            <v>个</v>
          </cell>
          <cell r="H4330">
            <v>1</v>
          </cell>
          <cell r="I4330" t="str">
            <v>双柱掩护液压支架</v>
          </cell>
          <cell r="J4330">
            <v>8</v>
          </cell>
          <cell r="K4330" t="str">
            <v>2002-01-01</v>
          </cell>
          <cell r="L4330">
            <v>907300</v>
          </cell>
          <cell r="M4330">
            <v>606854.8</v>
          </cell>
          <cell r="N4330">
            <v>300445.2</v>
          </cell>
        </row>
        <row r="4331">
          <cell r="C4331" t="str">
            <v>42194105A030119</v>
          </cell>
          <cell r="D4331" t="str">
            <v>液压支架</v>
          </cell>
          <cell r="E4331" t="str">
            <v>2*8670</v>
          </cell>
        </row>
        <row r="4331">
          <cell r="G4331" t="str">
            <v>个</v>
          </cell>
          <cell r="H4331">
            <v>1</v>
          </cell>
          <cell r="I4331" t="str">
            <v>双柱掩护液压支架</v>
          </cell>
          <cell r="J4331">
            <v>8</v>
          </cell>
          <cell r="K4331" t="str">
            <v>2002-01-01</v>
          </cell>
          <cell r="L4331">
            <v>907300</v>
          </cell>
          <cell r="M4331">
            <v>606854.8</v>
          </cell>
          <cell r="N4331">
            <v>300445.2</v>
          </cell>
        </row>
        <row r="4332">
          <cell r="C4332" t="str">
            <v>42194105A030120</v>
          </cell>
          <cell r="D4332" t="str">
            <v>液压支架</v>
          </cell>
          <cell r="E4332" t="str">
            <v>2*8670</v>
          </cell>
        </row>
        <row r="4332">
          <cell r="G4332" t="str">
            <v>个</v>
          </cell>
          <cell r="H4332">
            <v>1</v>
          </cell>
          <cell r="I4332" t="str">
            <v>双柱掩护液压支架</v>
          </cell>
          <cell r="J4332">
            <v>8</v>
          </cell>
          <cell r="K4332" t="str">
            <v>2002-01-01</v>
          </cell>
          <cell r="L4332">
            <v>907300</v>
          </cell>
          <cell r="M4332">
            <v>606854.8</v>
          </cell>
          <cell r="N4332">
            <v>300445.2</v>
          </cell>
        </row>
        <row r="4333">
          <cell r="C4333" t="str">
            <v>42194105A030121</v>
          </cell>
          <cell r="D4333" t="str">
            <v>液压支架</v>
          </cell>
          <cell r="E4333" t="str">
            <v>2*8670</v>
          </cell>
        </row>
        <row r="4333">
          <cell r="G4333" t="str">
            <v>个</v>
          </cell>
          <cell r="H4333">
            <v>1</v>
          </cell>
          <cell r="I4333" t="str">
            <v>双柱掩护液压支架</v>
          </cell>
          <cell r="J4333">
            <v>8</v>
          </cell>
          <cell r="K4333" t="str">
            <v>2002-01-01</v>
          </cell>
          <cell r="L4333">
            <v>907300</v>
          </cell>
          <cell r="M4333">
            <v>606854.8</v>
          </cell>
          <cell r="N4333">
            <v>300445.2</v>
          </cell>
        </row>
        <row r="4334">
          <cell r="C4334" t="str">
            <v>42194105A030122</v>
          </cell>
          <cell r="D4334" t="str">
            <v>液压支架</v>
          </cell>
          <cell r="E4334" t="str">
            <v>2*8670</v>
          </cell>
        </row>
        <row r="4334">
          <cell r="G4334" t="str">
            <v>个</v>
          </cell>
          <cell r="H4334">
            <v>1</v>
          </cell>
          <cell r="I4334" t="str">
            <v>双柱掩护液压支架</v>
          </cell>
          <cell r="J4334">
            <v>8</v>
          </cell>
          <cell r="K4334" t="str">
            <v>2002-01-01</v>
          </cell>
          <cell r="L4334">
            <v>907300</v>
          </cell>
          <cell r="M4334">
            <v>606854.8</v>
          </cell>
          <cell r="N4334">
            <v>300445.2</v>
          </cell>
        </row>
        <row r="4335">
          <cell r="C4335" t="str">
            <v>42194105A030123</v>
          </cell>
          <cell r="D4335" t="str">
            <v>液压支架</v>
          </cell>
          <cell r="E4335" t="str">
            <v>2*8670</v>
          </cell>
        </row>
        <row r="4335">
          <cell r="G4335" t="str">
            <v>个</v>
          </cell>
          <cell r="H4335">
            <v>1</v>
          </cell>
          <cell r="I4335" t="str">
            <v>双柱掩护液压支架</v>
          </cell>
          <cell r="J4335">
            <v>8</v>
          </cell>
          <cell r="K4335" t="str">
            <v>2002-01-01</v>
          </cell>
          <cell r="L4335">
            <v>907300</v>
          </cell>
          <cell r="M4335">
            <v>606854.8</v>
          </cell>
          <cell r="N4335">
            <v>300445.2</v>
          </cell>
        </row>
        <row r="4336">
          <cell r="C4336" t="str">
            <v>42194105A030124</v>
          </cell>
          <cell r="D4336" t="str">
            <v>液压支架</v>
          </cell>
          <cell r="E4336" t="str">
            <v>2*8670</v>
          </cell>
        </row>
        <row r="4336">
          <cell r="G4336" t="str">
            <v>个</v>
          </cell>
          <cell r="H4336">
            <v>1</v>
          </cell>
          <cell r="I4336" t="str">
            <v>双柱掩护液压支架</v>
          </cell>
          <cell r="J4336">
            <v>8</v>
          </cell>
          <cell r="K4336" t="str">
            <v>2002-01-01</v>
          </cell>
          <cell r="L4336">
            <v>907300</v>
          </cell>
          <cell r="M4336">
            <v>606854.8</v>
          </cell>
          <cell r="N4336">
            <v>300445.2</v>
          </cell>
        </row>
        <row r="4337">
          <cell r="C4337" t="str">
            <v>42194105A030125</v>
          </cell>
          <cell r="D4337" t="str">
            <v>液压支架</v>
          </cell>
          <cell r="E4337" t="str">
            <v>2*8670</v>
          </cell>
        </row>
        <row r="4337">
          <cell r="G4337" t="str">
            <v>个</v>
          </cell>
          <cell r="H4337">
            <v>1</v>
          </cell>
          <cell r="I4337" t="str">
            <v>双柱掩护液压支架</v>
          </cell>
          <cell r="J4337">
            <v>8</v>
          </cell>
          <cell r="K4337" t="str">
            <v>2002-01-01</v>
          </cell>
          <cell r="L4337">
            <v>907300</v>
          </cell>
          <cell r="M4337">
            <v>606854.8</v>
          </cell>
          <cell r="N4337">
            <v>300445.2</v>
          </cell>
        </row>
        <row r="4338">
          <cell r="C4338" t="str">
            <v>42194105A030126</v>
          </cell>
          <cell r="D4338" t="str">
            <v>液压支架</v>
          </cell>
          <cell r="E4338" t="str">
            <v>2*8670</v>
          </cell>
        </row>
        <row r="4338">
          <cell r="G4338" t="str">
            <v>个</v>
          </cell>
          <cell r="H4338">
            <v>1</v>
          </cell>
          <cell r="I4338" t="str">
            <v>双柱掩护液压支架</v>
          </cell>
          <cell r="J4338">
            <v>8</v>
          </cell>
          <cell r="K4338" t="str">
            <v>2002-01-01</v>
          </cell>
          <cell r="L4338">
            <v>907300</v>
          </cell>
          <cell r="M4338">
            <v>606854.8</v>
          </cell>
          <cell r="N4338">
            <v>300445.2</v>
          </cell>
        </row>
        <row r="4339">
          <cell r="C4339" t="str">
            <v>42194105A030127</v>
          </cell>
          <cell r="D4339" t="str">
            <v>液压支架</v>
          </cell>
          <cell r="E4339" t="str">
            <v>2*8670</v>
          </cell>
        </row>
        <row r="4339">
          <cell r="G4339" t="str">
            <v>个</v>
          </cell>
          <cell r="H4339">
            <v>1</v>
          </cell>
          <cell r="I4339" t="str">
            <v>双柱掩护液压支架</v>
          </cell>
          <cell r="J4339">
            <v>8</v>
          </cell>
          <cell r="K4339" t="str">
            <v>2002-01-01</v>
          </cell>
          <cell r="L4339">
            <v>907300</v>
          </cell>
          <cell r="M4339">
            <v>606854.8</v>
          </cell>
          <cell r="N4339">
            <v>300445.2</v>
          </cell>
        </row>
        <row r="4340">
          <cell r="C4340" t="str">
            <v>42194105A030128</v>
          </cell>
          <cell r="D4340" t="str">
            <v>液压支架</v>
          </cell>
          <cell r="E4340" t="str">
            <v>2*8670</v>
          </cell>
        </row>
        <row r="4340">
          <cell r="G4340" t="str">
            <v>个</v>
          </cell>
          <cell r="H4340">
            <v>1</v>
          </cell>
          <cell r="I4340" t="str">
            <v>双柱掩护液压支架</v>
          </cell>
          <cell r="J4340">
            <v>8</v>
          </cell>
          <cell r="K4340" t="str">
            <v>2002-01-01</v>
          </cell>
          <cell r="L4340">
            <v>907300</v>
          </cell>
          <cell r="M4340">
            <v>606854.8</v>
          </cell>
          <cell r="N4340">
            <v>300445.2</v>
          </cell>
        </row>
        <row r="4341">
          <cell r="C4341" t="str">
            <v>42194105A030129</v>
          </cell>
          <cell r="D4341" t="str">
            <v>液压支架</v>
          </cell>
          <cell r="E4341" t="str">
            <v>2*8670</v>
          </cell>
        </row>
        <row r="4341">
          <cell r="G4341" t="str">
            <v>个</v>
          </cell>
          <cell r="H4341">
            <v>1</v>
          </cell>
          <cell r="I4341" t="str">
            <v>双柱掩护液压支架</v>
          </cell>
          <cell r="J4341">
            <v>8</v>
          </cell>
          <cell r="K4341" t="str">
            <v>2002-01-01</v>
          </cell>
          <cell r="L4341">
            <v>907300</v>
          </cell>
          <cell r="M4341">
            <v>606854.8</v>
          </cell>
          <cell r="N4341">
            <v>300445.2</v>
          </cell>
        </row>
        <row r="4342">
          <cell r="C4342" t="str">
            <v>42194105A030130</v>
          </cell>
          <cell r="D4342" t="str">
            <v>液压支架</v>
          </cell>
          <cell r="E4342" t="str">
            <v>2*8670</v>
          </cell>
        </row>
        <row r="4342">
          <cell r="G4342" t="str">
            <v>个</v>
          </cell>
          <cell r="H4342">
            <v>1</v>
          </cell>
          <cell r="I4342" t="str">
            <v>双柱掩护液压支架</v>
          </cell>
          <cell r="J4342">
            <v>8</v>
          </cell>
          <cell r="K4342" t="str">
            <v>2002-01-01</v>
          </cell>
          <cell r="L4342">
            <v>907300</v>
          </cell>
          <cell r="M4342">
            <v>606854.8</v>
          </cell>
          <cell r="N4342">
            <v>300445.2</v>
          </cell>
        </row>
        <row r="4343">
          <cell r="C4343" t="str">
            <v>42194105A030131</v>
          </cell>
          <cell r="D4343" t="str">
            <v>液压支架</v>
          </cell>
          <cell r="E4343" t="str">
            <v>2*8670</v>
          </cell>
        </row>
        <row r="4343">
          <cell r="G4343" t="str">
            <v>个</v>
          </cell>
          <cell r="H4343">
            <v>1</v>
          </cell>
          <cell r="I4343" t="str">
            <v>双柱掩护液压支架</v>
          </cell>
          <cell r="J4343">
            <v>8</v>
          </cell>
          <cell r="K4343" t="str">
            <v>2002-01-01</v>
          </cell>
          <cell r="L4343">
            <v>907300</v>
          </cell>
          <cell r="M4343">
            <v>606854.8</v>
          </cell>
          <cell r="N4343">
            <v>300445.2</v>
          </cell>
        </row>
        <row r="4344">
          <cell r="C4344" t="str">
            <v>42194105A030132</v>
          </cell>
          <cell r="D4344" t="str">
            <v>液压支架</v>
          </cell>
          <cell r="E4344" t="str">
            <v>2*8670</v>
          </cell>
        </row>
        <row r="4344">
          <cell r="G4344" t="str">
            <v>个</v>
          </cell>
          <cell r="H4344">
            <v>1</v>
          </cell>
          <cell r="I4344" t="str">
            <v>双柱掩护液压支架</v>
          </cell>
          <cell r="J4344">
            <v>8</v>
          </cell>
          <cell r="K4344" t="str">
            <v>2002-01-01</v>
          </cell>
          <cell r="L4344">
            <v>907300</v>
          </cell>
          <cell r="M4344">
            <v>606854.8</v>
          </cell>
          <cell r="N4344">
            <v>300445.2</v>
          </cell>
        </row>
        <row r="4345">
          <cell r="C4345" t="str">
            <v>42194105A030133</v>
          </cell>
          <cell r="D4345" t="str">
            <v>液压支架</v>
          </cell>
          <cell r="E4345" t="str">
            <v>2*8670</v>
          </cell>
        </row>
        <row r="4345">
          <cell r="G4345" t="str">
            <v>个</v>
          </cell>
          <cell r="H4345">
            <v>1</v>
          </cell>
          <cell r="I4345" t="str">
            <v>双柱掩护液压支架</v>
          </cell>
          <cell r="J4345">
            <v>8</v>
          </cell>
          <cell r="K4345" t="str">
            <v>2002-01-01</v>
          </cell>
          <cell r="L4345">
            <v>907300</v>
          </cell>
          <cell r="M4345">
            <v>606854.8</v>
          </cell>
          <cell r="N4345">
            <v>300445.2</v>
          </cell>
        </row>
        <row r="4346">
          <cell r="C4346" t="str">
            <v>42194105A030134</v>
          </cell>
          <cell r="D4346" t="str">
            <v>液压支架</v>
          </cell>
          <cell r="E4346" t="str">
            <v>2*8670</v>
          </cell>
        </row>
        <row r="4346">
          <cell r="G4346" t="str">
            <v>个</v>
          </cell>
          <cell r="H4346">
            <v>1</v>
          </cell>
          <cell r="I4346" t="str">
            <v>双柱掩护液压支架</v>
          </cell>
          <cell r="J4346">
            <v>8</v>
          </cell>
          <cell r="K4346" t="str">
            <v>2002-01-01</v>
          </cell>
          <cell r="L4346">
            <v>907300</v>
          </cell>
          <cell r="M4346">
            <v>606854.8</v>
          </cell>
          <cell r="N4346">
            <v>300445.2</v>
          </cell>
        </row>
        <row r="4347">
          <cell r="C4347" t="str">
            <v>42194105A030135</v>
          </cell>
          <cell r="D4347" t="str">
            <v>液压支架</v>
          </cell>
          <cell r="E4347" t="str">
            <v>2*8670</v>
          </cell>
        </row>
        <row r="4347">
          <cell r="G4347" t="str">
            <v>个</v>
          </cell>
          <cell r="H4347">
            <v>1</v>
          </cell>
          <cell r="I4347" t="str">
            <v>双柱掩护液压支架</v>
          </cell>
          <cell r="J4347">
            <v>8</v>
          </cell>
          <cell r="K4347" t="str">
            <v>2002-01-01</v>
          </cell>
          <cell r="L4347">
            <v>907300</v>
          </cell>
          <cell r="M4347">
            <v>606854.8</v>
          </cell>
          <cell r="N4347">
            <v>300445.2</v>
          </cell>
        </row>
        <row r="4348">
          <cell r="C4348" t="str">
            <v>42194105A030136</v>
          </cell>
          <cell r="D4348" t="str">
            <v>液压支架</v>
          </cell>
          <cell r="E4348" t="str">
            <v>2*8670</v>
          </cell>
        </row>
        <row r="4348">
          <cell r="G4348" t="str">
            <v>个</v>
          </cell>
          <cell r="H4348">
            <v>1</v>
          </cell>
          <cell r="I4348" t="str">
            <v>双柱掩护液压支架</v>
          </cell>
          <cell r="J4348">
            <v>8</v>
          </cell>
          <cell r="K4348" t="str">
            <v>2002-01-01</v>
          </cell>
          <cell r="L4348">
            <v>907300</v>
          </cell>
          <cell r="M4348">
            <v>606854.8</v>
          </cell>
          <cell r="N4348">
            <v>300445.2</v>
          </cell>
        </row>
        <row r="4349">
          <cell r="C4349" t="str">
            <v>42194105A030137</v>
          </cell>
          <cell r="D4349" t="str">
            <v>液压支架</v>
          </cell>
          <cell r="E4349" t="str">
            <v>2*8670</v>
          </cell>
        </row>
        <row r="4349">
          <cell r="G4349" t="str">
            <v>个</v>
          </cell>
          <cell r="H4349">
            <v>1</v>
          </cell>
          <cell r="I4349" t="str">
            <v>双柱掩护液压支架</v>
          </cell>
          <cell r="J4349">
            <v>8</v>
          </cell>
          <cell r="K4349" t="str">
            <v>2002-01-01</v>
          </cell>
          <cell r="L4349">
            <v>907300</v>
          </cell>
          <cell r="M4349">
            <v>606854.8</v>
          </cell>
          <cell r="N4349">
            <v>300445.2</v>
          </cell>
        </row>
        <row r="4350">
          <cell r="C4350" t="str">
            <v>42194105A040001</v>
          </cell>
          <cell r="D4350" t="str">
            <v>液压支架</v>
          </cell>
          <cell r="E4350" t="str">
            <v>2*8670</v>
          </cell>
        </row>
        <row r="4350">
          <cell r="G4350" t="str">
            <v>个</v>
          </cell>
          <cell r="H4350">
            <v>1</v>
          </cell>
          <cell r="I4350" t="str">
            <v>双柱掩护液压支架</v>
          </cell>
          <cell r="J4350">
            <v>8</v>
          </cell>
          <cell r="K4350" t="str">
            <v>2002-01-01</v>
          </cell>
          <cell r="L4350">
            <v>907300</v>
          </cell>
          <cell r="M4350">
            <v>606854.8</v>
          </cell>
          <cell r="N4350">
            <v>300445.2</v>
          </cell>
        </row>
        <row r="4351">
          <cell r="C4351" t="str">
            <v>42194105A040002</v>
          </cell>
          <cell r="D4351" t="str">
            <v>液压支架</v>
          </cell>
          <cell r="E4351" t="str">
            <v>2*8670</v>
          </cell>
        </row>
        <row r="4351">
          <cell r="G4351" t="str">
            <v>个</v>
          </cell>
          <cell r="H4351">
            <v>1</v>
          </cell>
          <cell r="I4351" t="str">
            <v>双柱掩护液压支架</v>
          </cell>
          <cell r="J4351">
            <v>8</v>
          </cell>
          <cell r="K4351" t="str">
            <v>2002-01-01</v>
          </cell>
          <cell r="L4351">
            <v>907300</v>
          </cell>
          <cell r="M4351">
            <v>606854.8</v>
          </cell>
          <cell r="N4351">
            <v>300445.2</v>
          </cell>
        </row>
        <row r="4352">
          <cell r="C4352" t="str">
            <v>42194105A040003</v>
          </cell>
          <cell r="D4352" t="str">
            <v>液压支架</v>
          </cell>
          <cell r="E4352" t="str">
            <v>2*8670</v>
          </cell>
        </row>
        <row r="4352">
          <cell r="G4352" t="str">
            <v>个</v>
          </cell>
          <cell r="H4352">
            <v>1</v>
          </cell>
          <cell r="I4352" t="str">
            <v>双柱掩护液压支架</v>
          </cell>
          <cell r="J4352">
            <v>8</v>
          </cell>
          <cell r="K4352" t="str">
            <v>2002-01-01</v>
          </cell>
          <cell r="L4352">
            <v>907300</v>
          </cell>
          <cell r="M4352">
            <v>606854.8</v>
          </cell>
          <cell r="N4352">
            <v>300445.2</v>
          </cell>
        </row>
        <row r="4353">
          <cell r="C4353" t="str">
            <v>42194105A040004</v>
          </cell>
          <cell r="D4353" t="str">
            <v>液压支架</v>
          </cell>
          <cell r="E4353" t="str">
            <v>2*8670</v>
          </cell>
        </row>
        <row r="4353">
          <cell r="G4353" t="str">
            <v>个</v>
          </cell>
          <cell r="H4353">
            <v>1</v>
          </cell>
          <cell r="I4353" t="str">
            <v>双柱掩护液压支架</v>
          </cell>
          <cell r="J4353">
            <v>8</v>
          </cell>
          <cell r="K4353" t="str">
            <v>2002-01-01</v>
          </cell>
          <cell r="L4353">
            <v>907300</v>
          </cell>
          <cell r="M4353">
            <v>606854.8</v>
          </cell>
          <cell r="N4353">
            <v>300445.2</v>
          </cell>
        </row>
        <row r="4354">
          <cell r="C4354" t="str">
            <v>42194105A040005</v>
          </cell>
          <cell r="D4354" t="str">
            <v>液压支架</v>
          </cell>
          <cell r="E4354" t="str">
            <v>2*8670</v>
          </cell>
        </row>
        <row r="4354">
          <cell r="G4354" t="str">
            <v>个</v>
          </cell>
          <cell r="H4354">
            <v>1</v>
          </cell>
          <cell r="I4354" t="str">
            <v>双柱掩护液压支架</v>
          </cell>
          <cell r="J4354">
            <v>8</v>
          </cell>
          <cell r="K4354" t="str">
            <v>2002-01-01</v>
          </cell>
          <cell r="L4354">
            <v>907300</v>
          </cell>
          <cell r="M4354">
            <v>606854.8</v>
          </cell>
          <cell r="N4354">
            <v>300445.2</v>
          </cell>
        </row>
        <row r="4355">
          <cell r="C4355" t="str">
            <v>42194105A040006</v>
          </cell>
          <cell r="D4355" t="str">
            <v>液压支架</v>
          </cell>
          <cell r="E4355" t="str">
            <v>2*8670</v>
          </cell>
        </row>
        <row r="4355">
          <cell r="G4355" t="str">
            <v>个</v>
          </cell>
          <cell r="H4355">
            <v>1</v>
          </cell>
          <cell r="I4355" t="str">
            <v>双柱掩护液压支架</v>
          </cell>
          <cell r="J4355">
            <v>8</v>
          </cell>
          <cell r="K4355" t="str">
            <v>2002-01-01</v>
          </cell>
          <cell r="L4355">
            <v>907300</v>
          </cell>
          <cell r="M4355">
            <v>606854.8</v>
          </cell>
          <cell r="N4355">
            <v>300445.2</v>
          </cell>
        </row>
        <row r="4356">
          <cell r="C4356" t="str">
            <v>42194105A030001</v>
          </cell>
          <cell r="D4356" t="str">
            <v>液压支架</v>
          </cell>
          <cell r="E4356" t="str">
            <v>2*8670</v>
          </cell>
        </row>
        <row r="4356">
          <cell r="G4356" t="str">
            <v>个</v>
          </cell>
          <cell r="H4356">
            <v>1</v>
          </cell>
          <cell r="I4356" t="str">
            <v>双柱掩护液压支架</v>
          </cell>
          <cell r="J4356">
            <v>8</v>
          </cell>
          <cell r="K4356" t="str">
            <v>2002-01-01</v>
          </cell>
          <cell r="L4356">
            <v>907300</v>
          </cell>
          <cell r="M4356">
            <v>606854.8</v>
          </cell>
          <cell r="N4356">
            <v>300445.2</v>
          </cell>
        </row>
        <row r="4357">
          <cell r="C4357" t="str">
            <v>42194105A030002</v>
          </cell>
          <cell r="D4357" t="str">
            <v>液压支架</v>
          </cell>
          <cell r="E4357" t="str">
            <v>2*8670</v>
          </cell>
        </row>
        <row r="4357">
          <cell r="G4357" t="str">
            <v>个</v>
          </cell>
          <cell r="H4357">
            <v>1</v>
          </cell>
          <cell r="I4357" t="str">
            <v>双柱掩护液压支架</v>
          </cell>
          <cell r="J4357">
            <v>8</v>
          </cell>
          <cell r="K4357" t="str">
            <v>2002-01-01</v>
          </cell>
          <cell r="L4357">
            <v>907300</v>
          </cell>
          <cell r="M4357">
            <v>606854.8</v>
          </cell>
          <cell r="N4357">
            <v>300445.2</v>
          </cell>
        </row>
        <row r="4358">
          <cell r="C4358" t="str">
            <v>42194105A030003</v>
          </cell>
          <cell r="D4358" t="str">
            <v>液压支架</v>
          </cell>
          <cell r="E4358" t="str">
            <v>2*8670</v>
          </cell>
        </row>
        <row r="4358">
          <cell r="G4358" t="str">
            <v>个</v>
          </cell>
          <cell r="H4358">
            <v>1</v>
          </cell>
          <cell r="I4358" t="str">
            <v>双柱掩护液压支架</v>
          </cell>
          <cell r="J4358">
            <v>8</v>
          </cell>
          <cell r="K4358" t="str">
            <v>2002-01-01</v>
          </cell>
          <cell r="L4358">
            <v>907300</v>
          </cell>
          <cell r="M4358">
            <v>606854.8</v>
          </cell>
          <cell r="N4358">
            <v>300445.2</v>
          </cell>
        </row>
        <row r="4359">
          <cell r="C4359" t="str">
            <v>42194105A030004</v>
          </cell>
          <cell r="D4359" t="str">
            <v>液压支架</v>
          </cell>
          <cell r="E4359" t="str">
            <v>2*8670</v>
          </cell>
        </row>
        <row r="4359">
          <cell r="G4359" t="str">
            <v>个</v>
          </cell>
          <cell r="H4359">
            <v>1</v>
          </cell>
          <cell r="I4359" t="str">
            <v>双柱掩护液压支架</v>
          </cell>
          <cell r="J4359">
            <v>8</v>
          </cell>
          <cell r="K4359" t="str">
            <v>2002-01-01</v>
          </cell>
          <cell r="L4359">
            <v>907300</v>
          </cell>
          <cell r="M4359">
            <v>606854.8</v>
          </cell>
          <cell r="N4359">
            <v>300445.2</v>
          </cell>
        </row>
        <row r="4360">
          <cell r="C4360" t="str">
            <v>42194105A030138</v>
          </cell>
          <cell r="D4360" t="str">
            <v>液压支架</v>
          </cell>
          <cell r="E4360" t="str">
            <v>2*8670</v>
          </cell>
        </row>
        <row r="4360">
          <cell r="G4360" t="str">
            <v>个</v>
          </cell>
          <cell r="H4360">
            <v>1</v>
          </cell>
          <cell r="I4360" t="str">
            <v>双柱掩护液压支架</v>
          </cell>
          <cell r="J4360">
            <v>8</v>
          </cell>
          <cell r="K4360" t="str">
            <v>2002-01-01</v>
          </cell>
          <cell r="L4360">
            <v>907300</v>
          </cell>
          <cell r="M4360">
            <v>606854.8</v>
          </cell>
          <cell r="N4360">
            <v>300445.2</v>
          </cell>
        </row>
        <row r="4361">
          <cell r="C4361" t="str">
            <v>42194105A030139</v>
          </cell>
          <cell r="D4361" t="str">
            <v>液压支架</v>
          </cell>
          <cell r="E4361" t="str">
            <v>2*8670</v>
          </cell>
        </row>
        <row r="4361">
          <cell r="G4361" t="str">
            <v>个</v>
          </cell>
          <cell r="H4361">
            <v>1</v>
          </cell>
          <cell r="I4361" t="str">
            <v>双柱掩护液压支架</v>
          </cell>
          <cell r="J4361">
            <v>8</v>
          </cell>
          <cell r="K4361" t="str">
            <v>2002-01-01</v>
          </cell>
          <cell r="L4361">
            <v>907300</v>
          </cell>
          <cell r="M4361">
            <v>606854.8</v>
          </cell>
          <cell r="N4361">
            <v>300445.2</v>
          </cell>
        </row>
        <row r="4362">
          <cell r="C4362" t="str">
            <v>42194105A030140</v>
          </cell>
          <cell r="D4362" t="str">
            <v>液压支架</v>
          </cell>
          <cell r="E4362" t="str">
            <v>2*8670</v>
          </cell>
        </row>
        <row r="4362">
          <cell r="G4362" t="str">
            <v>个</v>
          </cell>
          <cell r="H4362">
            <v>1</v>
          </cell>
          <cell r="I4362" t="str">
            <v>双柱掩护液压支架</v>
          </cell>
          <cell r="J4362">
            <v>8</v>
          </cell>
          <cell r="K4362" t="str">
            <v>2002-01-01</v>
          </cell>
          <cell r="L4362">
            <v>907300</v>
          </cell>
          <cell r="M4362">
            <v>606854.8</v>
          </cell>
          <cell r="N4362">
            <v>300445.2</v>
          </cell>
        </row>
        <row r="4363">
          <cell r="C4363" t="str">
            <v>42194105A030141</v>
          </cell>
          <cell r="D4363" t="str">
            <v>液压支架</v>
          </cell>
          <cell r="E4363" t="str">
            <v>2*8670</v>
          </cell>
        </row>
        <row r="4363">
          <cell r="G4363" t="str">
            <v>个</v>
          </cell>
          <cell r="H4363">
            <v>1</v>
          </cell>
          <cell r="I4363" t="str">
            <v>双柱掩护液压支架</v>
          </cell>
          <cell r="J4363">
            <v>8</v>
          </cell>
          <cell r="K4363" t="str">
            <v>2002-01-01</v>
          </cell>
          <cell r="L4363">
            <v>907300</v>
          </cell>
          <cell r="M4363">
            <v>606854.8</v>
          </cell>
          <cell r="N4363">
            <v>300445.2</v>
          </cell>
        </row>
        <row r="4364">
          <cell r="C4364" t="str">
            <v>42194105A030142</v>
          </cell>
          <cell r="D4364" t="str">
            <v>液压支架</v>
          </cell>
          <cell r="E4364" t="str">
            <v>2*8670</v>
          </cell>
        </row>
        <row r="4364">
          <cell r="G4364" t="str">
            <v>个</v>
          </cell>
          <cell r="H4364">
            <v>1</v>
          </cell>
          <cell r="I4364" t="str">
            <v>双柱掩护液压支架</v>
          </cell>
          <cell r="J4364">
            <v>8</v>
          </cell>
          <cell r="K4364" t="str">
            <v>2002-01-01</v>
          </cell>
          <cell r="L4364">
            <v>907300</v>
          </cell>
          <cell r="M4364">
            <v>606854.8</v>
          </cell>
          <cell r="N4364">
            <v>300445.2</v>
          </cell>
        </row>
        <row r="4365">
          <cell r="C4365" t="str">
            <v>42194105A030143</v>
          </cell>
          <cell r="D4365" t="str">
            <v>液压支架</v>
          </cell>
          <cell r="E4365" t="str">
            <v>2*8670</v>
          </cell>
        </row>
        <row r="4365">
          <cell r="G4365" t="str">
            <v>个</v>
          </cell>
          <cell r="H4365">
            <v>1</v>
          </cell>
          <cell r="I4365" t="str">
            <v>双柱掩护液压支架</v>
          </cell>
          <cell r="J4365">
            <v>8</v>
          </cell>
          <cell r="K4365" t="str">
            <v>2002-01-01</v>
          </cell>
          <cell r="L4365">
            <v>907300</v>
          </cell>
          <cell r="M4365">
            <v>606854.8</v>
          </cell>
          <cell r="N4365">
            <v>300445.2</v>
          </cell>
        </row>
        <row r="4366">
          <cell r="C4366" t="str">
            <v>42194105A030144</v>
          </cell>
          <cell r="D4366" t="str">
            <v>液压支架</v>
          </cell>
          <cell r="E4366" t="str">
            <v>2*8670</v>
          </cell>
        </row>
        <row r="4366">
          <cell r="G4366" t="str">
            <v>个</v>
          </cell>
          <cell r="H4366">
            <v>1</v>
          </cell>
          <cell r="I4366" t="str">
            <v>双柱掩护液压支架</v>
          </cell>
          <cell r="J4366">
            <v>8</v>
          </cell>
          <cell r="K4366" t="str">
            <v>2002-01-01</v>
          </cell>
          <cell r="L4366">
            <v>907300</v>
          </cell>
          <cell r="M4366">
            <v>606854.8</v>
          </cell>
          <cell r="N4366">
            <v>300445.2</v>
          </cell>
        </row>
        <row r="4367">
          <cell r="C4367" t="str">
            <v>42194105A030017</v>
          </cell>
          <cell r="D4367" t="str">
            <v>液压支架</v>
          </cell>
          <cell r="E4367" t="str">
            <v>2*8670</v>
          </cell>
        </row>
        <row r="4367">
          <cell r="G4367" t="str">
            <v>个</v>
          </cell>
          <cell r="H4367">
            <v>1</v>
          </cell>
          <cell r="I4367" t="str">
            <v>双柱掩护液压支架</v>
          </cell>
          <cell r="J4367">
            <v>8</v>
          </cell>
          <cell r="K4367" t="str">
            <v>2002-01-01</v>
          </cell>
          <cell r="L4367">
            <v>907300</v>
          </cell>
          <cell r="M4367">
            <v>606854.8</v>
          </cell>
          <cell r="N4367">
            <v>300445.2</v>
          </cell>
        </row>
        <row r="4368">
          <cell r="C4368" t="str">
            <v>42194105A030018</v>
          </cell>
          <cell r="D4368" t="str">
            <v>液压支架</v>
          </cell>
          <cell r="E4368" t="str">
            <v>2*8670</v>
          </cell>
        </row>
        <row r="4368">
          <cell r="G4368" t="str">
            <v>个</v>
          </cell>
          <cell r="H4368">
            <v>1</v>
          </cell>
          <cell r="I4368" t="str">
            <v>双柱掩护液压支架</v>
          </cell>
          <cell r="J4368">
            <v>8</v>
          </cell>
          <cell r="K4368" t="str">
            <v>2002-01-01</v>
          </cell>
          <cell r="L4368">
            <v>907300</v>
          </cell>
          <cell r="M4368">
            <v>606854.8</v>
          </cell>
          <cell r="N4368">
            <v>300445.2</v>
          </cell>
        </row>
        <row r="4369">
          <cell r="C4369" t="str">
            <v>42194105A030019</v>
          </cell>
          <cell r="D4369" t="str">
            <v>液压支架</v>
          </cell>
          <cell r="E4369" t="str">
            <v>2*8670</v>
          </cell>
        </row>
        <row r="4369">
          <cell r="G4369" t="str">
            <v>个</v>
          </cell>
          <cell r="H4369">
            <v>1</v>
          </cell>
          <cell r="I4369" t="str">
            <v>双柱掩护液压支架</v>
          </cell>
          <cell r="J4369">
            <v>8</v>
          </cell>
          <cell r="K4369" t="str">
            <v>2002-01-01</v>
          </cell>
          <cell r="L4369">
            <v>907300</v>
          </cell>
          <cell r="M4369">
            <v>606854.8</v>
          </cell>
          <cell r="N4369">
            <v>300445.2</v>
          </cell>
        </row>
        <row r="4370">
          <cell r="C4370" t="str">
            <v>42194105A030020</v>
          </cell>
          <cell r="D4370" t="str">
            <v>液压支架</v>
          </cell>
          <cell r="E4370" t="str">
            <v>2*8670</v>
          </cell>
        </row>
        <row r="4370">
          <cell r="G4370" t="str">
            <v>个</v>
          </cell>
          <cell r="H4370">
            <v>1</v>
          </cell>
          <cell r="I4370" t="str">
            <v>双柱掩护液压支架</v>
          </cell>
          <cell r="J4370">
            <v>8</v>
          </cell>
          <cell r="K4370" t="str">
            <v>2002-01-01</v>
          </cell>
          <cell r="L4370">
            <v>907300</v>
          </cell>
          <cell r="M4370">
            <v>606854.8</v>
          </cell>
          <cell r="N4370">
            <v>300445.2</v>
          </cell>
        </row>
        <row r="4371">
          <cell r="C4371" t="str">
            <v>42194105A030021</v>
          </cell>
          <cell r="D4371" t="str">
            <v>液压支架</v>
          </cell>
          <cell r="E4371" t="str">
            <v>2*8670</v>
          </cell>
        </row>
        <row r="4371">
          <cell r="G4371" t="str">
            <v>个</v>
          </cell>
          <cell r="H4371">
            <v>1</v>
          </cell>
          <cell r="I4371" t="str">
            <v>双柱掩护液压支架</v>
          </cell>
          <cell r="J4371">
            <v>8</v>
          </cell>
          <cell r="K4371" t="str">
            <v>2002-01-01</v>
          </cell>
          <cell r="L4371">
            <v>907300</v>
          </cell>
          <cell r="M4371">
            <v>606854.8</v>
          </cell>
          <cell r="N4371">
            <v>300445.2</v>
          </cell>
        </row>
        <row r="4372">
          <cell r="C4372" t="str">
            <v>42194105A030022</v>
          </cell>
          <cell r="D4372" t="str">
            <v>液压支架</v>
          </cell>
          <cell r="E4372" t="str">
            <v>2*8670</v>
          </cell>
        </row>
        <row r="4372">
          <cell r="G4372" t="str">
            <v>个</v>
          </cell>
          <cell r="H4372">
            <v>1</v>
          </cell>
          <cell r="I4372" t="str">
            <v>双柱掩护液压支架</v>
          </cell>
          <cell r="J4372">
            <v>8</v>
          </cell>
          <cell r="K4372" t="str">
            <v>2002-01-01</v>
          </cell>
          <cell r="L4372">
            <v>907300</v>
          </cell>
          <cell r="M4372">
            <v>606854.8</v>
          </cell>
          <cell r="N4372">
            <v>300445.2</v>
          </cell>
        </row>
        <row r="4373">
          <cell r="C4373" t="str">
            <v>42194105A030023</v>
          </cell>
          <cell r="D4373" t="str">
            <v>液压支架</v>
          </cell>
          <cell r="E4373" t="str">
            <v>2*8670</v>
          </cell>
        </row>
        <row r="4373">
          <cell r="G4373" t="str">
            <v>个</v>
          </cell>
          <cell r="H4373">
            <v>1</v>
          </cell>
          <cell r="I4373" t="str">
            <v>双柱掩护液压支架</v>
          </cell>
          <cell r="J4373">
            <v>8</v>
          </cell>
          <cell r="K4373" t="str">
            <v>2002-01-01</v>
          </cell>
          <cell r="L4373">
            <v>907300</v>
          </cell>
          <cell r="M4373">
            <v>606854.8</v>
          </cell>
          <cell r="N4373">
            <v>300445.2</v>
          </cell>
        </row>
        <row r="4374">
          <cell r="C4374" t="str">
            <v>42194105A030024</v>
          </cell>
          <cell r="D4374" t="str">
            <v>液压支架</v>
          </cell>
          <cell r="E4374" t="str">
            <v>2*8670</v>
          </cell>
        </row>
        <row r="4374">
          <cell r="G4374" t="str">
            <v>个</v>
          </cell>
          <cell r="H4374">
            <v>1</v>
          </cell>
          <cell r="I4374" t="str">
            <v>双柱掩护液压支架</v>
          </cell>
          <cell r="J4374">
            <v>8</v>
          </cell>
          <cell r="K4374" t="str">
            <v>2002-01-01</v>
          </cell>
          <cell r="L4374">
            <v>907300</v>
          </cell>
          <cell r="M4374">
            <v>606854.8</v>
          </cell>
          <cell r="N4374">
            <v>300445.2</v>
          </cell>
        </row>
        <row r="4375">
          <cell r="C4375" t="str">
            <v>42194105A030025</v>
          </cell>
          <cell r="D4375" t="str">
            <v>液压支架</v>
          </cell>
          <cell r="E4375" t="str">
            <v>2*8670</v>
          </cell>
        </row>
        <row r="4375">
          <cell r="G4375" t="str">
            <v>个</v>
          </cell>
          <cell r="H4375">
            <v>1</v>
          </cell>
          <cell r="I4375" t="str">
            <v>双柱掩护液压支架</v>
          </cell>
          <cell r="J4375">
            <v>8</v>
          </cell>
          <cell r="K4375" t="str">
            <v>2002-01-01</v>
          </cell>
          <cell r="L4375">
            <v>907300</v>
          </cell>
          <cell r="M4375">
            <v>606854.8</v>
          </cell>
          <cell r="N4375">
            <v>300445.2</v>
          </cell>
        </row>
        <row r="4376">
          <cell r="C4376" t="str">
            <v>42194105A030026</v>
          </cell>
          <cell r="D4376" t="str">
            <v>液压支架</v>
          </cell>
          <cell r="E4376" t="str">
            <v>2*8670</v>
          </cell>
        </row>
        <row r="4376">
          <cell r="G4376" t="str">
            <v>个</v>
          </cell>
          <cell r="H4376">
            <v>1</v>
          </cell>
          <cell r="I4376" t="str">
            <v>双柱掩护液压支架</v>
          </cell>
          <cell r="J4376">
            <v>8</v>
          </cell>
          <cell r="K4376" t="str">
            <v>2002-01-01</v>
          </cell>
          <cell r="L4376">
            <v>907300</v>
          </cell>
          <cell r="M4376">
            <v>606854.8</v>
          </cell>
          <cell r="N4376">
            <v>300445.2</v>
          </cell>
        </row>
        <row r="4377">
          <cell r="C4377" t="str">
            <v>42194105A030027</v>
          </cell>
          <cell r="D4377" t="str">
            <v>液压支架</v>
          </cell>
          <cell r="E4377" t="str">
            <v>2*8670</v>
          </cell>
        </row>
        <row r="4377">
          <cell r="G4377" t="str">
            <v>个</v>
          </cell>
          <cell r="H4377">
            <v>1</v>
          </cell>
          <cell r="I4377" t="str">
            <v>双柱掩护液压支架</v>
          </cell>
          <cell r="J4377">
            <v>8</v>
          </cell>
          <cell r="K4377" t="str">
            <v>2002-01-01</v>
          </cell>
          <cell r="L4377">
            <v>907300</v>
          </cell>
          <cell r="M4377">
            <v>606854.8</v>
          </cell>
          <cell r="N4377">
            <v>300445.2</v>
          </cell>
        </row>
        <row r="4378">
          <cell r="C4378" t="str">
            <v>42194105A030028</v>
          </cell>
          <cell r="D4378" t="str">
            <v>液压支架</v>
          </cell>
          <cell r="E4378" t="str">
            <v>2*8670</v>
          </cell>
        </row>
        <row r="4378">
          <cell r="G4378" t="str">
            <v>个</v>
          </cell>
          <cell r="H4378">
            <v>1</v>
          </cell>
          <cell r="I4378" t="str">
            <v>双柱掩护液压支架</v>
          </cell>
          <cell r="J4378">
            <v>8</v>
          </cell>
          <cell r="K4378" t="str">
            <v>2002-01-01</v>
          </cell>
          <cell r="L4378">
            <v>907300</v>
          </cell>
          <cell r="M4378">
            <v>606854.8</v>
          </cell>
          <cell r="N4378">
            <v>300445.2</v>
          </cell>
        </row>
        <row r="4379">
          <cell r="C4379" t="str">
            <v>42194105A030029</v>
          </cell>
          <cell r="D4379" t="str">
            <v>液压支架</v>
          </cell>
          <cell r="E4379" t="str">
            <v>2*8670</v>
          </cell>
        </row>
        <row r="4379">
          <cell r="G4379" t="str">
            <v>个</v>
          </cell>
          <cell r="H4379">
            <v>1</v>
          </cell>
          <cell r="I4379" t="str">
            <v>双柱掩护液压支架</v>
          </cell>
          <cell r="J4379">
            <v>8</v>
          </cell>
          <cell r="K4379" t="str">
            <v>2002-01-01</v>
          </cell>
          <cell r="L4379">
            <v>907300</v>
          </cell>
          <cell r="M4379">
            <v>606854.8</v>
          </cell>
          <cell r="N4379">
            <v>300445.2</v>
          </cell>
        </row>
        <row r="4380">
          <cell r="C4380" t="str">
            <v>42194105A030030</v>
          </cell>
          <cell r="D4380" t="str">
            <v>液压支架</v>
          </cell>
          <cell r="E4380" t="str">
            <v>2*8670</v>
          </cell>
        </row>
        <row r="4380">
          <cell r="G4380" t="str">
            <v>个</v>
          </cell>
          <cell r="H4380">
            <v>1</v>
          </cell>
          <cell r="I4380" t="str">
            <v>双柱掩护液压支架</v>
          </cell>
          <cell r="J4380">
            <v>8</v>
          </cell>
          <cell r="K4380" t="str">
            <v>2002-01-01</v>
          </cell>
          <cell r="L4380">
            <v>907300</v>
          </cell>
          <cell r="M4380">
            <v>606854.8</v>
          </cell>
          <cell r="N4380">
            <v>300445.2</v>
          </cell>
        </row>
        <row r="4381">
          <cell r="C4381" t="str">
            <v>42194105A030031</v>
          </cell>
          <cell r="D4381" t="str">
            <v>液压支架</v>
          </cell>
          <cell r="E4381" t="str">
            <v>2*8670</v>
          </cell>
        </row>
        <row r="4381">
          <cell r="G4381" t="str">
            <v>个</v>
          </cell>
          <cell r="H4381">
            <v>1</v>
          </cell>
          <cell r="I4381" t="str">
            <v>双柱掩护液压支架</v>
          </cell>
          <cell r="J4381">
            <v>8</v>
          </cell>
          <cell r="K4381" t="str">
            <v>2002-01-01</v>
          </cell>
          <cell r="L4381">
            <v>907300</v>
          </cell>
          <cell r="M4381">
            <v>606854.8</v>
          </cell>
          <cell r="N4381">
            <v>300445.2</v>
          </cell>
        </row>
        <row r="4382">
          <cell r="C4382" t="str">
            <v>42194105A030032</v>
          </cell>
          <cell r="D4382" t="str">
            <v>液压支架</v>
          </cell>
          <cell r="E4382" t="str">
            <v>2*8670</v>
          </cell>
        </row>
        <row r="4382">
          <cell r="G4382" t="str">
            <v>个</v>
          </cell>
          <cell r="H4382">
            <v>1</v>
          </cell>
          <cell r="I4382" t="str">
            <v>双柱掩护液压支架</v>
          </cell>
          <cell r="J4382">
            <v>8</v>
          </cell>
          <cell r="K4382" t="str">
            <v>2002-01-01</v>
          </cell>
          <cell r="L4382">
            <v>907300</v>
          </cell>
          <cell r="M4382">
            <v>606854.8</v>
          </cell>
          <cell r="N4382">
            <v>300445.2</v>
          </cell>
        </row>
        <row r="4383">
          <cell r="C4383" t="str">
            <v>42194105A030033</v>
          </cell>
          <cell r="D4383" t="str">
            <v>液压支架</v>
          </cell>
          <cell r="E4383" t="str">
            <v>2*8670</v>
          </cell>
        </row>
        <row r="4383">
          <cell r="G4383" t="str">
            <v>个</v>
          </cell>
          <cell r="H4383">
            <v>1</v>
          </cell>
          <cell r="I4383" t="str">
            <v>双柱掩护液压支架</v>
          </cell>
          <cell r="J4383">
            <v>8</v>
          </cell>
          <cell r="K4383" t="str">
            <v>2002-01-01</v>
          </cell>
          <cell r="L4383">
            <v>907300</v>
          </cell>
          <cell r="M4383">
            <v>606854.8</v>
          </cell>
          <cell r="N4383">
            <v>300445.2</v>
          </cell>
        </row>
        <row r="4384">
          <cell r="C4384" t="str">
            <v>42194105A030034</v>
          </cell>
          <cell r="D4384" t="str">
            <v>液压支架</v>
          </cell>
          <cell r="E4384" t="str">
            <v>2*8670</v>
          </cell>
        </row>
        <row r="4384">
          <cell r="G4384" t="str">
            <v>个</v>
          </cell>
          <cell r="H4384">
            <v>1</v>
          </cell>
          <cell r="I4384" t="str">
            <v>双柱掩护液压支架</v>
          </cell>
          <cell r="J4384">
            <v>8</v>
          </cell>
          <cell r="K4384" t="str">
            <v>2002-01-01</v>
          </cell>
          <cell r="L4384">
            <v>907300</v>
          </cell>
          <cell r="M4384">
            <v>606854.8</v>
          </cell>
          <cell r="N4384">
            <v>300445.2</v>
          </cell>
        </row>
        <row r="4385">
          <cell r="C4385" t="str">
            <v>42194105A030035</v>
          </cell>
          <cell r="D4385" t="str">
            <v>液压支架</v>
          </cell>
          <cell r="E4385" t="str">
            <v>2*8670</v>
          </cell>
        </row>
        <row r="4385">
          <cell r="G4385" t="str">
            <v>个</v>
          </cell>
          <cell r="H4385">
            <v>1</v>
          </cell>
          <cell r="I4385" t="str">
            <v>双柱掩护液压支架</v>
          </cell>
          <cell r="J4385">
            <v>8</v>
          </cell>
          <cell r="K4385" t="str">
            <v>2002-01-01</v>
          </cell>
          <cell r="L4385">
            <v>907300</v>
          </cell>
          <cell r="M4385">
            <v>606854.8</v>
          </cell>
          <cell r="N4385">
            <v>300445.2</v>
          </cell>
        </row>
        <row r="4386">
          <cell r="C4386" t="str">
            <v>42194105A030036</v>
          </cell>
          <cell r="D4386" t="str">
            <v>液压支架</v>
          </cell>
          <cell r="E4386" t="str">
            <v>2*8670</v>
          </cell>
        </row>
        <row r="4386">
          <cell r="G4386" t="str">
            <v>个</v>
          </cell>
          <cell r="H4386">
            <v>1</v>
          </cell>
          <cell r="I4386" t="str">
            <v>双柱掩护液压支架</v>
          </cell>
          <cell r="J4386">
            <v>8</v>
          </cell>
          <cell r="K4386" t="str">
            <v>2002-01-01</v>
          </cell>
          <cell r="L4386">
            <v>907300</v>
          </cell>
          <cell r="M4386">
            <v>606854.8</v>
          </cell>
          <cell r="N4386">
            <v>300445.2</v>
          </cell>
        </row>
        <row r="4387">
          <cell r="C4387" t="str">
            <v>42194105A030037</v>
          </cell>
          <cell r="D4387" t="str">
            <v>液压支架</v>
          </cell>
          <cell r="E4387" t="str">
            <v>2*8670</v>
          </cell>
        </row>
        <row r="4387">
          <cell r="G4387" t="str">
            <v>个</v>
          </cell>
          <cell r="H4387">
            <v>1</v>
          </cell>
          <cell r="I4387" t="str">
            <v>双柱掩护液压支架</v>
          </cell>
          <cell r="J4387">
            <v>8</v>
          </cell>
          <cell r="K4387" t="str">
            <v>2002-01-01</v>
          </cell>
          <cell r="L4387">
            <v>907300</v>
          </cell>
          <cell r="M4387">
            <v>606854.8</v>
          </cell>
          <cell r="N4387">
            <v>300445.2</v>
          </cell>
        </row>
        <row r="4388">
          <cell r="C4388" t="str">
            <v>42194105A030038</v>
          </cell>
          <cell r="D4388" t="str">
            <v>液压支架</v>
          </cell>
          <cell r="E4388" t="str">
            <v>2*8670</v>
          </cell>
        </row>
        <row r="4388">
          <cell r="G4388" t="str">
            <v>个</v>
          </cell>
          <cell r="H4388">
            <v>1</v>
          </cell>
          <cell r="I4388" t="str">
            <v>双柱掩护液压支架</v>
          </cell>
          <cell r="J4388">
            <v>8</v>
          </cell>
          <cell r="K4388" t="str">
            <v>2002-01-01</v>
          </cell>
          <cell r="L4388">
            <v>907300</v>
          </cell>
          <cell r="M4388">
            <v>606854.8</v>
          </cell>
          <cell r="N4388">
            <v>300445.2</v>
          </cell>
        </row>
        <row r="4389">
          <cell r="C4389" t="str">
            <v>42194105A030039</v>
          </cell>
          <cell r="D4389" t="str">
            <v>液压支架</v>
          </cell>
          <cell r="E4389" t="str">
            <v>2*8670</v>
          </cell>
        </row>
        <row r="4389">
          <cell r="G4389" t="str">
            <v>个</v>
          </cell>
          <cell r="H4389">
            <v>1</v>
          </cell>
          <cell r="I4389" t="str">
            <v>双柱掩护液压支架</v>
          </cell>
          <cell r="J4389">
            <v>8</v>
          </cell>
          <cell r="K4389" t="str">
            <v>2002-01-01</v>
          </cell>
          <cell r="L4389">
            <v>907300</v>
          </cell>
          <cell r="M4389">
            <v>606854.8</v>
          </cell>
          <cell r="N4389">
            <v>300445.2</v>
          </cell>
        </row>
        <row r="4390">
          <cell r="C4390" t="str">
            <v>42194105A030040</v>
          </cell>
          <cell r="D4390" t="str">
            <v>液压支架</v>
          </cell>
          <cell r="E4390" t="str">
            <v>2*8670</v>
          </cell>
        </row>
        <row r="4390">
          <cell r="G4390" t="str">
            <v>个</v>
          </cell>
          <cell r="H4390">
            <v>1</v>
          </cell>
          <cell r="I4390" t="str">
            <v>双柱掩护液压支架</v>
          </cell>
          <cell r="J4390">
            <v>8</v>
          </cell>
          <cell r="K4390" t="str">
            <v>2002-01-01</v>
          </cell>
          <cell r="L4390">
            <v>907300</v>
          </cell>
          <cell r="M4390">
            <v>606854.8</v>
          </cell>
          <cell r="N4390">
            <v>300445.2</v>
          </cell>
        </row>
        <row r="4391">
          <cell r="C4391" t="str">
            <v>42194105A030041</v>
          </cell>
          <cell r="D4391" t="str">
            <v>液压支架</v>
          </cell>
          <cell r="E4391" t="str">
            <v>2*8670</v>
          </cell>
        </row>
        <row r="4391">
          <cell r="G4391" t="str">
            <v>个</v>
          </cell>
          <cell r="H4391">
            <v>1</v>
          </cell>
          <cell r="I4391" t="str">
            <v>双柱掩护液压支架</v>
          </cell>
          <cell r="J4391">
            <v>8</v>
          </cell>
          <cell r="K4391" t="str">
            <v>2002-01-01</v>
          </cell>
          <cell r="L4391">
            <v>907300</v>
          </cell>
          <cell r="M4391">
            <v>606854.8</v>
          </cell>
          <cell r="N4391">
            <v>300445.2</v>
          </cell>
        </row>
        <row r="4392">
          <cell r="C4392" t="str">
            <v>42194105A030042</v>
          </cell>
          <cell r="D4392" t="str">
            <v>液压支架</v>
          </cell>
          <cell r="E4392" t="str">
            <v>2*8670</v>
          </cell>
        </row>
        <row r="4392">
          <cell r="G4392" t="str">
            <v>个</v>
          </cell>
          <cell r="H4392">
            <v>1</v>
          </cell>
          <cell r="I4392" t="str">
            <v>双柱掩护液压支架</v>
          </cell>
          <cell r="J4392">
            <v>8</v>
          </cell>
          <cell r="K4392" t="str">
            <v>2002-01-01</v>
          </cell>
          <cell r="L4392">
            <v>907300</v>
          </cell>
          <cell r="M4392">
            <v>606854.8</v>
          </cell>
          <cell r="N4392">
            <v>300445.2</v>
          </cell>
        </row>
        <row r="4393">
          <cell r="C4393" t="str">
            <v>42194105A030043</v>
          </cell>
          <cell r="D4393" t="str">
            <v>液压支架</v>
          </cell>
          <cell r="E4393" t="str">
            <v>2*8670</v>
          </cell>
        </row>
        <row r="4393">
          <cell r="G4393" t="str">
            <v>个</v>
          </cell>
          <cell r="H4393">
            <v>1</v>
          </cell>
          <cell r="I4393" t="str">
            <v>双柱掩护液压支架</v>
          </cell>
          <cell r="J4393">
            <v>8</v>
          </cell>
          <cell r="K4393" t="str">
            <v>2002-01-01</v>
          </cell>
          <cell r="L4393">
            <v>907300</v>
          </cell>
          <cell r="M4393">
            <v>606854.8</v>
          </cell>
          <cell r="N4393">
            <v>300445.2</v>
          </cell>
        </row>
        <row r="4394">
          <cell r="C4394" t="str">
            <v>42194105A030044</v>
          </cell>
          <cell r="D4394" t="str">
            <v>液压支架</v>
          </cell>
          <cell r="E4394" t="str">
            <v>2*8670</v>
          </cell>
        </row>
        <row r="4394">
          <cell r="G4394" t="str">
            <v>个</v>
          </cell>
          <cell r="H4394">
            <v>1</v>
          </cell>
          <cell r="I4394" t="str">
            <v>双柱掩护液压支架</v>
          </cell>
          <cell r="J4394">
            <v>8</v>
          </cell>
          <cell r="K4394" t="str">
            <v>2002-01-01</v>
          </cell>
          <cell r="L4394">
            <v>907300</v>
          </cell>
          <cell r="M4394">
            <v>606854.8</v>
          </cell>
          <cell r="N4394">
            <v>300445.2</v>
          </cell>
        </row>
        <row r="4395">
          <cell r="C4395" t="str">
            <v>42194105A030045</v>
          </cell>
          <cell r="D4395" t="str">
            <v>液压支架</v>
          </cell>
          <cell r="E4395" t="str">
            <v>2*8670</v>
          </cell>
        </row>
        <row r="4395">
          <cell r="G4395" t="str">
            <v>个</v>
          </cell>
          <cell r="H4395">
            <v>1</v>
          </cell>
          <cell r="I4395" t="str">
            <v>双柱掩护液压支架</v>
          </cell>
          <cell r="J4395">
            <v>8</v>
          </cell>
          <cell r="K4395" t="str">
            <v>2002-01-01</v>
          </cell>
          <cell r="L4395">
            <v>907300</v>
          </cell>
          <cell r="M4395">
            <v>606854.8</v>
          </cell>
          <cell r="N4395">
            <v>300445.2</v>
          </cell>
        </row>
        <row r="4396">
          <cell r="C4396" t="str">
            <v>42194105A030046</v>
          </cell>
          <cell r="D4396" t="str">
            <v>液压支架</v>
          </cell>
          <cell r="E4396" t="str">
            <v>2*8670</v>
          </cell>
        </row>
        <row r="4396">
          <cell r="G4396" t="str">
            <v>个</v>
          </cell>
          <cell r="H4396">
            <v>1</v>
          </cell>
          <cell r="I4396" t="str">
            <v>双柱掩护液压支架</v>
          </cell>
          <cell r="J4396">
            <v>8</v>
          </cell>
          <cell r="K4396" t="str">
            <v>2002-01-01</v>
          </cell>
          <cell r="L4396">
            <v>907300</v>
          </cell>
          <cell r="M4396">
            <v>606854.8</v>
          </cell>
          <cell r="N4396">
            <v>300445.2</v>
          </cell>
        </row>
        <row r="4397">
          <cell r="C4397" t="str">
            <v>42194105A030047</v>
          </cell>
          <cell r="D4397" t="str">
            <v>液压支架</v>
          </cell>
          <cell r="E4397" t="str">
            <v>2*8670</v>
          </cell>
        </row>
        <row r="4397">
          <cell r="G4397" t="str">
            <v>个</v>
          </cell>
          <cell r="H4397">
            <v>1</v>
          </cell>
          <cell r="I4397" t="str">
            <v>双柱掩护液压支架</v>
          </cell>
          <cell r="J4397">
            <v>8</v>
          </cell>
          <cell r="K4397" t="str">
            <v>2002-01-01</v>
          </cell>
          <cell r="L4397">
            <v>907300</v>
          </cell>
          <cell r="M4397">
            <v>606854.8</v>
          </cell>
          <cell r="N4397">
            <v>300445.2</v>
          </cell>
        </row>
        <row r="4398">
          <cell r="C4398" t="str">
            <v>42194105A030048</v>
          </cell>
          <cell r="D4398" t="str">
            <v>液压支架</v>
          </cell>
          <cell r="E4398" t="str">
            <v>2*8670</v>
          </cell>
        </row>
        <row r="4398">
          <cell r="G4398" t="str">
            <v>个</v>
          </cell>
          <cell r="H4398">
            <v>1</v>
          </cell>
          <cell r="I4398" t="str">
            <v>双柱掩护液压支架</v>
          </cell>
          <cell r="J4398">
            <v>8</v>
          </cell>
          <cell r="K4398" t="str">
            <v>2002-01-01</v>
          </cell>
          <cell r="L4398">
            <v>907300</v>
          </cell>
          <cell r="M4398">
            <v>606854.8</v>
          </cell>
          <cell r="N4398">
            <v>300445.2</v>
          </cell>
        </row>
        <row r="4399">
          <cell r="C4399" t="str">
            <v>42194105A030049</v>
          </cell>
          <cell r="D4399" t="str">
            <v>液压支架</v>
          </cell>
          <cell r="E4399" t="str">
            <v>2*8670</v>
          </cell>
        </row>
        <row r="4399">
          <cell r="G4399" t="str">
            <v>个</v>
          </cell>
          <cell r="H4399">
            <v>1</v>
          </cell>
          <cell r="I4399" t="str">
            <v>双柱掩护液压支架</v>
          </cell>
          <cell r="J4399">
            <v>8</v>
          </cell>
          <cell r="K4399" t="str">
            <v>2002-01-01</v>
          </cell>
          <cell r="L4399">
            <v>907300</v>
          </cell>
          <cell r="M4399">
            <v>606854.8</v>
          </cell>
          <cell r="N4399">
            <v>300445.2</v>
          </cell>
        </row>
        <row r="4400">
          <cell r="C4400" t="str">
            <v>42194105A030050</v>
          </cell>
          <cell r="D4400" t="str">
            <v>液压支架</v>
          </cell>
          <cell r="E4400" t="str">
            <v>2*8670</v>
          </cell>
        </row>
        <row r="4400">
          <cell r="G4400" t="str">
            <v>个</v>
          </cell>
          <cell r="H4400">
            <v>1</v>
          </cell>
          <cell r="I4400" t="str">
            <v>双柱掩护液压支架</v>
          </cell>
          <cell r="J4400">
            <v>8</v>
          </cell>
          <cell r="K4400" t="str">
            <v>2002-01-01</v>
          </cell>
          <cell r="L4400">
            <v>907300</v>
          </cell>
          <cell r="M4400">
            <v>606854.8</v>
          </cell>
          <cell r="N4400">
            <v>300445.2</v>
          </cell>
        </row>
        <row r="4401">
          <cell r="C4401" t="str">
            <v>42194105A030051</v>
          </cell>
          <cell r="D4401" t="str">
            <v>液压支架</v>
          </cell>
          <cell r="E4401" t="str">
            <v>2*8670</v>
          </cell>
        </row>
        <row r="4401">
          <cell r="G4401" t="str">
            <v>个</v>
          </cell>
          <cell r="H4401">
            <v>1</v>
          </cell>
          <cell r="I4401" t="str">
            <v>双柱掩护液压支架</v>
          </cell>
          <cell r="J4401">
            <v>8</v>
          </cell>
          <cell r="K4401" t="str">
            <v>2002-01-01</v>
          </cell>
          <cell r="L4401">
            <v>907300</v>
          </cell>
          <cell r="M4401">
            <v>606854.8</v>
          </cell>
          <cell r="N4401">
            <v>300445.2</v>
          </cell>
        </row>
        <row r="4402">
          <cell r="C4402" t="str">
            <v>42194105A030052</v>
          </cell>
          <cell r="D4402" t="str">
            <v>液压支架</v>
          </cell>
          <cell r="E4402" t="str">
            <v>2*8670</v>
          </cell>
        </row>
        <row r="4402">
          <cell r="G4402" t="str">
            <v>个</v>
          </cell>
          <cell r="H4402">
            <v>1</v>
          </cell>
          <cell r="I4402" t="str">
            <v>双柱掩护液压支架</v>
          </cell>
          <cell r="J4402">
            <v>8</v>
          </cell>
          <cell r="K4402" t="str">
            <v>2002-01-01</v>
          </cell>
          <cell r="L4402">
            <v>907300</v>
          </cell>
          <cell r="M4402">
            <v>606854.8</v>
          </cell>
          <cell r="N4402">
            <v>300445.2</v>
          </cell>
        </row>
        <row r="4403">
          <cell r="C4403" t="str">
            <v>42194105A030053</v>
          </cell>
          <cell r="D4403" t="str">
            <v>液压支架</v>
          </cell>
          <cell r="E4403" t="str">
            <v>2*8670</v>
          </cell>
        </row>
        <row r="4403">
          <cell r="G4403" t="str">
            <v>个</v>
          </cell>
          <cell r="H4403">
            <v>1</v>
          </cell>
          <cell r="I4403" t="str">
            <v>双柱掩护液压支架</v>
          </cell>
          <cell r="J4403">
            <v>8</v>
          </cell>
          <cell r="K4403" t="str">
            <v>2002-01-01</v>
          </cell>
          <cell r="L4403">
            <v>907300</v>
          </cell>
          <cell r="M4403">
            <v>606854.8</v>
          </cell>
          <cell r="N4403">
            <v>300445.2</v>
          </cell>
        </row>
        <row r="4404">
          <cell r="C4404" t="str">
            <v>42194105A030054</v>
          </cell>
          <cell r="D4404" t="str">
            <v>液压支架</v>
          </cell>
          <cell r="E4404" t="str">
            <v>2*8670</v>
          </cell>
        </row>
        <row r="4404">
          <cell r="G4404" t="str">
            <v>个</v>
          </cell>
          <cell r="H4404">
            <v>1</v>
          </cell>
          <cell r="I4404" t="str">
            <v>双柱掩护液压支架</v>
          </cell>
          <cell r="J4404">
            <v>8</v>
          </cell>
          <cell r="K4404" t="str">
            <v>2002-01-01</v>
          </cell>
          <cell r="L4404">
            <v>907300</v>
          </cell>
          <cell r="M4404">
            <v>606854.8</v>
          </cell>
          <cell r="N4404">
            <v>300445.2</v>
          </cell>
        </row>
        <row r="4405">
          <cell r="C4405" t="str">
            <v>42194105A030055</v>
          </cell>
          <cell r="D4405" t="str">
            <v>液压支架</v>
          </cell>
          <cell r="E4405" t="str">
            <v>2*8670</v>
          </cell>
        </row>
        <row r="4405">
          <cell r="G4405" t="str">
            <v>个</v>
          </cell>
          <cell r="H4405">
            <v>1</v>
          </cell>
          <cell r="I4405" t="str">
            <v>双柱掩护液压支架</v>
          </cell>
          <cell r="J4405">
            <v>8</v>
          </cell>
          <cell r="K4405" t="str">
            <v>2002-01-01</v>
          </cell>
          <cell r="L4405">
            <v>907300</v>
          </cell>
          <cell r="M4405">
            <v>606854.8</v>
          </cell>
          <cell r="N4405">
            <v>300445.2</v>
          </cell>
        </row>
        <row r="4406">
          <cell r="C4406" t="str">
            <v>42194105A030056</v>
          </cell>
          <cell r="D4406" t="str">
            <v>液压支架</v>
          </cell>
          <cell r="E4406" t="str">
            <v>2*8670</v>
          </cell>
        </row>
        <row r="4406">
          <cell r="G4406" t="str">
            <v>个</v>
          </cell>
          <cell r="H4406">
            <v>1</v>
          </cell>
          <cell r="I4406" t="str">
            <v>双柱掩护液压支架</v>
          </cell>
          <cell r="J4406">
            <v>8</v>
          </cell>
          <cell r="K4406" t="str">
            <v>2002-01-01</v>
          </cell>
          <cell r="L4406">
            <v>907300</v>
          </cell>
          <cell r="M4406">
            <v>606854.8</v>
          </cell>
          <cell r="N4406">
            <v>300445.2</v>
          </cell>
        </row>
        <row r="4407">
          <cell r="C4407" t="str">
            <v>42194105A030057</v>
          </cell>
          <cell r="D4407" t="str">
            <v>液压支架</v>
          </cell>
          <cell r="E4407" t="str">
            <v>2*8670</v>
          </cell>
        </row>
        <row r="4407">
          <cell r="G4407" t="str">
            <v>个</v>
          </cell>
          <cell r="H4407">
            <v>1</v>
          </cell>
          <cell r="I4407" t="str">
            <v>双柱掩护液压支架</v>
          </cell>
          <cell r="J4407">
            <v>8</v>
          </cell>
          <cell r="K4407" t="str">
            <v>2002-01-01</v>
          </cell>
          <cell r="L4407">
            <v>907300</v>
          </cell>
          <cell r="M4407">
            <v>606854.8</v>
          </cell>
          <cell r="N4407">
            <v>300445.2</v>
          </cell>
        </row>
        <row r="4408">
          <cell r="C4408" t="str">
            <v>42194105A030058</v>
          </cell>
          <cell r="D4408" t="str">
            <v>液压支架</v>
          </cell>
          <cell r="E4408" t="str">
            <v>2*8670</v>
          </cell>
        </row>
        <row r="4408">
          <cell r="G4408" t="str">
            <v>个</v>
          </cell>
          <cell r="H4408">
            <v>1</v>
          </cell>
          <cell r="I4408" t="str">
            <v>双柱掩护液压支架</v>
          </cell>
          <cell r="J4408">
            <v>8</v>
          </cell>
          <cell r="K4408" t="str">
            <v>2002-01-01</v>
          </cell>
          <cell r="L4408">
            <v>907300</v>
          </cell>
          <cell r="M4408">
            <v>606854.8</v>
          </cell>
          <cell r="N4408">
            <v>300445.2</v>
          </cell>
        </row>
        <row r="4409">
          <cell r="C4409" t="str">
            <v>42194105A030059</v>
          </cell>
          <cell r="D4409" t="str">
            <v>液压支架</v>
          </cell>
          <cell r="E4409" t="str">
            <v>2*8670</v>
          </cell>
        </row>
        <row r="4409">
          <cell r="G4409" t="str">
            <v>个</v>
          </cell>
          <cell r="H4409">
            <v>1</v>
          </cell>
          <cell r="I4409" t="str">
            <v>双柱掩护液压支架</v>
          </cell>
          <cell r="J4409">
            <v>8</v>
          </cell>
          <cell r="K4409" t="str">
            <v>2002-01-01</v>
          </cell>
          <cell r="L4409">
            <v>907300</v>
          </cell>
          <cell r="M4409">
            <v>606854.8</v>
          </cell>
          <cell r="N4409">
            <v>300445.2</v>
          </cell>
        </row>
        <row r="4410">
          <cell r="C4410" t="str">
            <v>42194105A030060</v>
          </cell>
          <cell r="D4410" t="str">
            <v>液压支架</v>
          </cell>
          <cell r="E4410" t="str">
            <v>2*8670</v>
          </cell>
        </row>
        <row r="4410">
          <cell r="G4410" t="str">
            <v>个</v>
          </cell>
          <cell r="H4410">
            <v>1</v>
          </cell>
          <cell r="I4410" t="str">
            <v>双柱掩护液压支架</v>
          </cell>
          <cell r="J4410">
            <v>8</v>
          </cell>
          <cell r="K4410" t="str">
            <v>2002-01-01</v>
          </cell>
          <cell r="L4410">
            <v>907300</v>
          </cell>
          <cell r="M4410">
            <v>606854.8</v>
          </cell>
          <cell r="N4410">
            <v>300445.2</v>
          </cell>
        </row>
        <row r="4411">
          <cell r="C4411" t="str">
            <v>42194105A030061</v>
          </cell>
          <cell r="D4411" t="str">
            <v>液压支架</v>
          </cell>
          <cell r="E4411" t="str">
            <v>2*8670</v>
          </cell>
        </row>
        <row r="4411">
          <cell r="G4411" t="str">
            <v>个</v>
          </cell>
          <cell r="H4411">
            <v>1</v>
          </cell>
          <cell r="I4411" t="str">
            <v>双柱掩护液压支架</v>
          </cell>
          <cell r="J4411">
            <v>8</v>
          </cell>
          <cell r="K4411" t="str">
            <v>2002-01-01</v>
          </cell>
          <cell r="L4411">
            <v>907300</v>
          </cell>
          <cell r="M4411">
            <v>606854.8</v>
          </cell>
          <cell r="N4411">
            <v>300445.2</v>
          </cell>
        </row>
        <row r="4412">
          <cell r="C4412" t="str">
            <v>42194105A030062</v>
          </cell>
          <cell r="D4412" t="str">
            <v>液压支架</v>
          </cell>
          <cell r="E4412" t="str">
            <v>2*8670</v>
          </cell>
        </row>
        <row r="4412">
          <cell r="G4412" t="str">
            <v>个</v>
          </cell>
          <cell r="H4412">
            <v>1</v>
          </cell>
          <cell r="I4412" t="str">
            <v>双柱掩护液压支架</v>
          </cell>
          <cell r="J4412">
            <v>8</v>
          </cell>
          <cell r="K4412" t="str">
            <v>2002-01-01</v>
          </cell>
          <cell r="L4412">
            <v>907300</v>
          </cell>
          <cell r="M4412">
            <v>606854.8</v>
          </cell>
          <cell r="N4412">
            <v>300445.2</v>
          </cell>
        </row>
        <row r="4413">
          <cell r="C4413" t="str">
            <v>44441055A030005</v>
          </cell>
          <cell r="D4413" t="str">
            <v>破碎机</v>
          </cell>
        </row>
        <row r="4413">
          <cell r="G4413" t="str">
            <v>个</v>
          </cell>
          <cell r="H4413">
            <v>1</v>
          </cell>
          <cell r="I4413" t="str">
            <v>锤式破碎机</v>
          </cell>
          <cell r="J4413">
            <v>10</v>
          </cell>
          <cell r="K4413" t="str">
            <v>2002-12-31</v>
          </cell>
          <cell r="L4413">
            <v>4789500</v>
          </cell>
          <cell r="M4413">
            <v>2793874.92</v>
          </cell>
          <cell r="N4413">
            <v>1995625.08</v>
          </cell>
        </row>
        <row r="4414">
          <cell r="C4414" t="str">
            <v>43552016A050001</v>
          </cell>
          <cell r="D4414" t="str">
            <v>工作面刮板输送机</v>
          </cell>
          <cell r="E4414" t="str">
            <v>2*700KW</v>
          </cell>
        </row>
        <row r="4414">
          <cell r="G4414" t="str">
            <v>个</v>
          </cell>
          <cell r="H4414">
            <v>1</v>
          </cell>
          <cell r="I4414" t="str">
            <v>其他刮板输送机</v>
          </cell>
          <cell r="J4414">
            <v>5</v>
          </cell>
          <cell r="K4414" t="str">
            <v>2002-01-02</v>
          </cell>
          <cell r="L4414">
            <v>6294575</v>
          </cell>
          <cell r="M4414">
            <v>6105737.75</v>
          </cell>
          <cell r="N4414">
            <v>188837.25</v>
          </cell>
        </row>
        <row r="4415">
          <cell r="C4415" t="str">
            <v>43241049B050013</v>
          </cell>
          <cell r="D4415" t="str">
            <v>电动闸板</v>
          </cell>
          <cell r="E4415" t="str">
            <v>DT30000-14/E</v>
          </cell>
        </row>
        <row r="4415">
          <cell r="G4415" t="str">
            <v>个</v>
          </cell>
          <cell r="H4415">
            <v>1</v>
          </cell>
          <cell r="I4415" t="str">
            <v>构筑物/桥梁、架及坝、堰、水道/闸/其他闸</v>
          </cell>
          <cell r="J4415">
            <v>22</v>
          </cell>
          <cell r="K4415" t="str">
            <v>2001-12-31</v>
          </cell>
          <cell r="L4415">
            <v>34100</v>
          </cell>
          <cell r="M4415">
            <v>11842.98</v>
          </cell>
          <cell r="N4415">
            <v>22257.02</v>
          </cell>
        </row>
        <row r="4416">
          <cell r="C4416" t="str">
            <v>43241049B050014</v>
          </cell>
          <cell r="D4416" t="str">
            <v>电动闸板</v>
          </cell>
          <cell r="E4416" t="str">
            <v>DT30000-14/E</v>
          </cell>
        </row>
        <row r="4416">
          <cell r="G4416" t="str">
            <v>个</v>
          </cell>
          <cell r="H4416">
            <v>1</v>
          </cell>
          <cell r="I4416" t="str">
            <v>构筑物/桥梁、架及坝、堰、水道/闸/其他闸</v>
          </cell>
          <cell r="J4416">
            <v>22</v>
          </cell>
          <cell r="K4416" t="str">
            <v>2001-12-31</v>
          </cell>
          <cell r="L4416">
            <v>34100</v>
          </cell>
          <cell r="M4416">
            <v>11842.98</v>
          </cell>
          <cell r="N4416">
            <v>22257.02</v>
          </cell>
        </row>
        <row r="4417">
          <cell r="C4417" t="str">
            <v>43241049B050015</v>
          </cell>
          <cell r="D4417" t="str">
            <v>电动闸板</v>
          </cell>
          <cell r="E4417" t="str">
            <v>DT30000-14/E</v>
          </cell>
        </row>
        <row r="4417">
          <cell r="G4417" t="str">
            <v>个</v>
          </cell>
          <cell r="H4417">
            <v>1</v>
          </cell>
          <cell r="I4417" t="str">
            <v>构筑物/桥梁、架及坝、堰、水道/闸/其他闸</v>
          </cell>
          <cell r="J4417">
            <v>22</v>
          </cell>
          <cell r="K4417" t="str">
            <v>2001-12-31</v>
          </cell>
          <cell r="L4417">
            <v>34100</v>
          </cell>
          <cell r="M4417">
            <v>11842.98</v>
          </cell>
          <cell r="N4417">
            <v>22257.02</v>
          </cell>
        </row>
        <row r="4418">
          <cell r="C4418" t="str">
            <v>43241049B050016</v>
          </cell>
          <cell r="D4418" t="str">
            <v>电动闸板</v>
          </cell>
          <cell r="E4418" t="str">
            <v>DT30000-14/E</v>
          </cell>
        </row>
        <row r="4418">
          <cell r="G4418" t="str">
            <v>个</v>
          </cell>
          <cell r="H4418">
            <v>1</v>
          </cell>
          <cell r="I4418" t="str">
            <v>构筑物/桥梁、架及坝、堰、水道/闸/其他闸</v>
          </cell>
          <cell r="J4418">
            <v>22</v>
          </cell>
          <cell r="K4418" t="str">
            <v>2001-12-31</v>
          </cell>
          <cell r="L4418">
            <v>34100</v>
          </cell>
          <cell r="M4418">
            <v>11842.98</v>
          </cell>
          <cell r="N4418">
            <v>22257.02</v>
          </cell>
        </row>
        <row r="4419">
          <cell r="C4419" t="str">
            <v>43241049B050017</v>
          </cell>
          <cell r="D4419" t="str">
            <v>电动闸板</v>
          </cell>
          <cell r="E4419" t="str">
            <v>DT30000-14/E</v>
          </cell>
        </row>
        <row r="4419">
          <cell r="G4419" t="str">
            <v>个</v>
          </cell>
          <cell r="H4419">
            <v>1</v>
          </cell>
          <cell r="I4419" t="str">
            <v>构筑物/桥梁、架及坝、堰、水道/闸/其他闸</v>
          </cell>
          <cell r="J4419">
            <v>22</v>
          </cell>
          <cell r="K4419" t="str">
            <v>2001-12-31</v>
          </cell>
          <cell r="L4419">
            <v>34100</v>
          </cell>
          <cell r="M4419">
            <v>11842.98</v>
          </cell>
          <cell r="N4419">
            <v>22257.02</v>
          </cell>
        </row>
        <row r="4420">
          <cell r="C4420" t="str">
            <v>43241049B050018</v>
          </cell>
          <cell r="D4420" t="str">
            <v>电动闸板</v>
          </cell>
          <cell r="E4420" t="str">
            <v>DT30000-14/E</v>
          </cell>
        </row>
        <row r="4420">
          <cell r="G4420" t="str">
            <v>个</v>
          </cell>
          <cell r="H4420">
            <v>1</v>
          </cell>
          <cell r="I4420" t="str">
            <v>构筑物/桥梁、架及坝、堰、水道/闸/其他闸</v>
          </cell>
          <cell r="J4420">
            <v>22</v>
          </cell>
          <cell r="K4420" t="str">
            <v>2001-12-31</v>
          </cell>
          <cell r="L4420">
            <v>34100</v>
          </cell>
          <cell r="M4420">
            <v>11842.98</v>
          </cell>
          <cell r="N4420">
            <v>22257.02</v>
          </cell>
        </row>
        <row r="4421">
          <cell r="C4421" t="str">
            <v>43241049B050019</v>
          </cell>
          <cell r="D4421" t="str">
            <v>电动闸板</v>
          </cell>
          <cell r="E4421" t="str">
            <v>DT30000-14/E</v>
          </cell>
        </row>
        <row r="4421">
          <cell r="G4421" t="str">
            <v>个</v>
          </cell>
          <cell r="H4421">
            <v>1</v>
          </cell>
          <cell r="I4421" t="str">
            <v>构筑物/桥梁、架及坝、堰、水道/闸/其他闸</v>
          </cell>
          <cell r="J4421">
            <v>22</v>
          </cell>
          <cell r="K4421" t="str">
            <v>2001-12-31</v>
          </cell>
          <cell r="L4421">
            <v>34100</v>
          </cell>
          <cell r="M4421">
            <v>11842.98</v>
          </cell>
          <cell r="N4421">
            <v>22257.02</v>
          </cell>
        </row>
        <row r="4422">
          <cell r="C4422" t="str">
            <v>43241049B050020</v>
          </cell>
          <cell r="D4422" t="str">
            <v>电动闸板</v>
          </cell>
          <cell r="E4422" t="str">
            <v>DT30000-14/E</v>
          </cell>
        </row>
        <row r="4422">
          <cell r="G4422" t="str">
            <v>个</v>
          </cell>
          <cell r="H4422">
            <v>1</v>
          </cell>
          <cell r="I4422" t="str">
            <v>构筑物/桥梁、架及坝、堰、水道/闸/其他闸</v>
          </cell>
          <cell r="J4422">
            <v>22</v>
          </cell>
          <cell r="K4422" t="str">
            <v>2001-12-31</v>
          </cell>
          <cell r="L4422">
            <v>34100</v>
          </cell>
          <cell r="M4422">
            <v>11842.98</v>
          </cell>
          <cell r="N4422">
            <v>22257.02</v>
          </cell>
        </row>
        <row r="4423">
          <cell r="C4423" t="str">
            <v>43241049B050021</v>
          </cell>
          <cell r="D4423" t="str">
            <v>电动闸板</v>
          </cell>
          <cell r="E4423" t="str">
            <v>DT30000-14/E</v>
          </cell>
        </row>
        <row r="4423">
          <cell r="G4423" t="str">
            <v>个</v>
          </cell>
          <cell r="H4423">
            <v>1</v>
          </cell>
          <cell r="I4423" t="str">
            <v>构筑物/桥梁、架及坝、堰、水道/闸/其他闸</v>
          </cell>
          <cell r="J4423">
            <v>22</v>
          </cell>
          <cell r="K4423" t="str">
            <v>2001-12-31</v>
          </cell>
          <cell r="L4423">
            <v>34100</v>
          </cell>
          <cell r="M4423">
            <v>11842.98</v>
          </cell>
          <cell r="N4423">
            <v>22257.02</v>
          </cell>
        </row>
        <row r="4424">
          <cell r="C4424" t="str">
            <v>43241049B050022</v>
          </cell>
          <cell r="D4424" t="str">
            <v>电动闸板</v>
          </cell>
          <cell r="E4424" t="str">
            <v>DT30000-14/E</v>
          </cell>
        </row>
        <row r="4424">
          <cell r="G4424" t="str">
            <v>个</v>
          </cell>
          <cell r="H4424">
            <v>1</v>
          </cell>
          <cell r="I4424" t="str">
            <v>构筑物/桥梁、架及坝、堰、水道/闸/其他闸</v>
          </cell>
          <cell r="J4424">
            <v>22</v>
          </cell>
          <cell r="K4424" t="str">
            <v>2001-12-31</v>
          </cell>
          <cell r="L4424">
            <v>34100</v>
          </cell>
          <cell r="M4424">
            <v>11842.98</v>
          </cell>
          <cell r="N4424">
            <v>22257.02</v>
          </cell>
        </row>
        <row r="4425">
          <cell r="C4425" t="str">
            <v>43241049B050023</v>
          </cell>
          <cell r="D4425" t="str">
            <v>电动闸板</v>
          </cell>
          <cell r="E4425" t="str">
            <v>DT30000-14/E</v>
          </cell>
        </row>
        <row r="4425">
          <cell r="G4425" t="str">
            <v>个</v>
          </cell>
          <cell r="H4425">
            <v>1</v>
          </cell>
          <cell r="I4425" t="str">
            <v>构筑物/桥梁、架及坝、堰、水道/闸/其他闸</v>
          </cell>
          <cell r="J4425">
            <v>22</v>
          </cell>
          <cell r="K4425" t="str">
            <v>2001-12-31</v>
          </cell>
          <cell r="L4425">
            <v>34100</v>
          </cell>
          <cell r="M4425">
            <v>11842.98</v>
          </cell>
          <cell r="N4425">
            <v>22257.02</v>
          </cell>
        </row>
        <row r="4426">
          <cell r="C4426" t="str">
            <v>43241049B050024</v>
          </cell>
          <cell r="D4426" t="str">
            <v>电动闸板</v>
          </cell>
          <cell r="E4426" t="str">
            <v>DT30000-14/E</v>
          </cell>
        </row>
        <row r="4426">
          <cell r="G4426" t="str">
            <v>个</v>
          </cell>
          <cell r="H4426">
            <v>1</v>
          </cell>
          <cell r="I4426" t="str">
            <v>构筑物/桥梁、架及坝、堰、水道/闸/其他闸</v>
          </cell>
          <cell r="J4426">
            <v>22</v>
          </cell>
          <cell r="K4426" t="str">
            <v>2001-12-31</v>
          </cell>
          <cell r="L4426">
            <v>34100</v>
          </cell>
          <cell r="M4426">
            <v>11936.83</v>
          </cell>
          <cell r="N4426">
            <v>22163.17</v>
          </cell>
        </row>
        <row r="4427">
          <cell r="C4427" t="str">
            <v>43221011B070003</v>
          </cell>
          <cell r="D4427" t="str">
            <v>加压泵</v>
          </cell>
        </row>
        <row r="4427">
          <cell r="G4427" t="str">
            <v>个</v>
          </cell>
          <cell r="H4427">
            <v>1</v>
          </cell>
          <cell r="I4427" t="str">
            <v>锅炉及原动机/工业锅炉/蒸汽锅炉/蒸汽锅炉</v>
          </cell>
          <cell r="J4427">
            <v>16</v>
          </cell>
          <cell r="K4427" t="str">
            <v>1998-09-02</v>
          </cell>
          <cell r="L4427">
            <v>54000</v>
          </cell>
          <cell r="M4427">
            <v>38515.96</v>
          </cell>
          <cell r="N4427">
            <v>15484.04</v>
          </cell>
        </row>
        <row r="4428">
          <cell r="C4428" t="str">
            <v>44825209B130001</v>
          </cell>
          <cell r="D4428" t="str">
            <v>热水锅炉</v>
          </cell>
          <cell r="E4428" t="str">
            <v>SZL4.2-10/95/70</v>
          </cell>
        </row>
        <row r="4428">
          <cell r="G4428" t="str">
            <v>个</v>
          </cell>
          <cell r="H4428">
            <v>1</v>
          </cell>
          <cell r="I4428" t="str">
            <v>锅炉及原动机/工业锅炉/热水锅炉/热水锅炉</v>
          </cell>
          <cell r="J4428">
            <v>12</v>
          </cell>
          <cell r="K4428" t="str">
            <v>2003-12-31</v>
          </cell>
          <cell r="L4428">
            <v>901500</v>
          </cell>
          <cell r="M4428">
            <v>405675</v>
          </cell>
          <cell r="N4428">
            <v>495825</v>
          </cell>
        </row>
        <row r="4429">
          <cell r="C4429" t="str">
            <v>44825209B100001</v>
          </cell>
          <cell r="D4429" t="str">
            <v>供热炉</v>
          </cell>
        </row>
        <row r="4429">
          <cell r="G4429" t="str">
            <v>个</v>
          </cell>
          <cell r="H4429">
            <v>1</v>
          </cell>
          <cell r="I4429" t="str">
            <v>锅炉及原动机/工业锅炉/热水锅炉/热水锅炉</v>
          </cell>
          <cell r="J4429">
            <v>12</v>
          </cell>
          <cell r="K4429" t="str">
            <v>2003-12-31</v>
          </cell>
          <cell r="L4429">
            <v>9800</v>
          </cell>
          <cell r="M4429">
            <v>4409.87</v>
          </cell>
          <cell r="N4429">
            <v>5390.13</v>
          </cell>
        </row>
        <row r="4430">
          <cell r="C4430" t="str">
            <v>44213109B270002</v>
          </cell>
          <cell r="D4430" t="str">
            <v>普通车床</v>
          </cell>
          <cell r="E4430" t="str">
            <v>CW6163　630*3000</v>
          </cell>
        </row>
        <row r="4430">
          <cell r="G4430" t="str">
            <v>个</v>
          </cell>
          <cell r="H4430">
            <v>1</v>
          </cell>
          <cell r="I4430" t="str">
            <v>金属加工设备/金属切削机床/车床/普通车床</v>
          </cell>
          <cell r="J4430">
            <v>13</v>
          </cell>
          <cell r="K4430" t="str">
            <v>1996-11-24</v>
          </cell>
          <cell r="L4430">
            <v>109600</v>
          </cell>
          <cell r="M4430">
            <v>101871.43</v>
          </cell>
          <cell r="N4430">
            <v>7728.57000000001</v>
          </cell>
        </row>
        <row r="4431">
          <cell r="C4431" t="str">
            <v>44213109B290001</v>
          </cell>
          <cell r="D4431" t="str">
            <v>普通车床</v>
          </cell>
          <cell r="E4431" t="str">
            <v>CW6163C/3000</v>
          </cell>
        </row>
        <row r="4431">
          <cell r="G4431" t="str">
            <v>个</v>
          </cell>
          <cell r="H4431">
            <v>1</v>
          </cell>
          <cell r="I4431" t="str">
            <v>金属加工设备/金属切削机床/车床/普通车床</v>
          </cell>
          <cell r="J4431">
            <v>12</v>
          </cell>
          <cell r="K4431" t="str">
            <v>2003-12-31</v>
          </cell>
          <cell r="L4431">
            <v>125400</v>
          </cell>
          <cell r="M4431">
            <v>56430</v>
          </cell>
          <cell r="N4431">
            <v>68970</v>
          </cell>
        </row>
        <row r="4432">
          <cell r="C4432" t="str">
            <v>44214102B170001</v>
          </cell>
          <cell r="D4432" t="str">
            <v>万向摇臂钻床</v>
          </cell>
          <cell r="E4432" t="str">
            <v>Z3732*8</v>
          </cell>
        </row>
        <row r="4432">
          <cell r="G4432" t="str">
            <v>个</v>
          </cell>
          <cell r="H4432">
            <v>1</v>
          </cell>
          <cell r="I4432" t="str">
            <v>金属加工设备/金属切削机床/钻床、刨床和铣床/摇臂钻床</v>
          </cell>
          <cell r="J4432">
            <v>13</v>
          </cell>
          <cell r="K4432" t="str">
            <v>2002-01-02</v>
          </cell>
          <cell r="L4432">
            <v>27000</v>
          </cell>
          <cell r="M4432">
            <v>14503.72</v>
          </cell>
          <cell r="N4432">
            <v>12496.28</v>
          </cell>
        </row>
        <row r="4433">
          <cell r="C4433" t="str">
            <v>44243020B090001</v>
          </cell>
          <cell r="D4433" t="str">
            <v>油冷式电动滚筒</v>
          </cell>
          <cell r="E4433" t="str">
            <v>TDY75</v>
          </cell>
        </row>
        <row r="4433">
          <cell r="G4433" t="str">
            <v>个</v>
          </cell>
          <cell r="H4433">
            <v>1</v>
          </cell>
          <cell r="I4433" t="str">
            <v>金属加工设备/铸造设备/砂处理设备/电磁分离滚筒</v>
          </cell>
          <cell r="J4433">
            <v>21</v>
          </cell>
          <cell r="K4433" t="str">
            <v>2003-12-31</v>
          </cell>
          <cell r="L4433">
            <v>53200</v>
          </cell>
          <cell r="M4433">
            <v>13884.14</v>
          </cell>
          <cell r="N4433">
            <v>39315.86</v>
          </cell>
        </row>
        <row r="4434">
          <cell r="C4434" t="str">
            <v>44213001B020001</v>
          </cell>
          <cell r="D4434" t="str">
            <v>锁管机</v>
          </cell>
          <cell r="E4434" t="str">
            <v>40X-1500X</v>
          </cell>
        </row>
        <row r="4434">
          <cell r="G4434" t="str">
            <v>个</v>
          </cell>
          <cell r="H4434">
            <v>1</v>
          </cell>
          <cell r="I4434" t="str">
            <v>金属加工设备/热处理设备/感应热处理机床/通用淬火机床</v>
          </cell>
          <cell r="J4434">
            <v>13</v>
          </cell>
          <cell r="K4434" t="str">
            <v>2002-12-31</v>
          </cell>
          <cell r="L4434">
            <v>60000</v>
          </cell>
          <cell r="M4434">
            <v>29925</v>
          </cell>
          <cell r="N4434">
            <v>30075</v>
          </cell>
        </row>
        <row r="4435">
          <cell r="C4435" t="str">
            <v>46121200B720002</v>
          </cell>
          <cell r="D4435" t="str">
            <v>类方波交直流电焊机</v>
          </cell>
          <cell r="E4435" t="str">
            <v>ZXE1-630</v>
          </cell>
        </row>
        <row r="4435">
          <cell r="G4435" t="str">
            <v>个</v>
          </cell>
          <cell r="H4435">
            <v>1</v>
          </cell>
          <cell r="I4435" t="str">
            <v>金属加工设备/金属切割和焊接设备/电焊设备/电弧焊设备</v>
          </cell>
          <cell r="J4435">
            <v>13</v>
          </cell>
          <cell r="K4435" t="str">
            <v>2002-01-02</v>
          </cell>
          <cell r="L4435">
            <v>9600</v>
          </cell>
          <cell r="M4435">
            <v>5585.8</v>
          </cell>
          <cell r="N4435">
            <v>4014.2</v>
          </cell>
        </row>
        <row r="4436">
          <cell r="C4436" t="str">
            <v>44232053B120001</v>
          </cell>
          <cell r="D4436" t="str">
            <v>砂轮机</v>
          </cell>
          <cell r="E4436" t="str">
            <v>TDS-200</v>
          </cell>
        </row>
        <row r="4436">
          <cell r="G4436" t="str">
            <v>个</v>
          </cell>
          <cell r="H4436">
            <v>1</v>
          </cell>
          <cell r="I4436" t="str">
            <v>金属加工设备/其他金属加工设备/砂轮机/砂轮机</v>
          </cell>
          <cell r="J4436">
            <v>13</v>
          </cell>
          <cell r="K4436" t="str">
            <v>2002-01-02</v>
          </cell>
          <cell r="L4436">
            <v>3300</v>
          </cell>
          <cell r="M4436">
            <v>1772.9</v>
          </cell>
          <cell r="N4436">
            <v>1527.1</v>
          </cell>
        </row>
        <row r="4437">
          <cell r="C4437" t="str">
            <v>44216322B050001</v>
          </cell>
          <cell r="D4437" t="str">
            <v>抽套机</v>
          </cell>
          <cell r="E4437" t="str">
            <v>YQJZ32-C32</v>
          </cell>
        </row>
        <row r="4437">
          <cell r="G4437" t="str">
            <v>个</v>
          </cell>
          <cell r="H4437">
            <v>1</v>
          </cell>
          <cell r="I4437" t="str">
            <v>金属加工设备/其他金属加工设备/砂轮机/砂轮机</v>
          </cell>
          <cell r="J4437">
            <v>13</v>
          </cell>
          <cell r="K4437" t="str">
            <v>2001-01-02</v>
          </cell>
          <cell r="L4437">
            <v>32300</v>
          </cell>
          <cell r="M4437">
            <v>21486</v>
          </cell>
          <cell r="N4437">
            <v>10814</v>
          </cell>
        </row>
        <row r="4438">
          <cell r="C4438" t="str">
            <v>43512100B470003</v>
          </cell>
          <cell r="D4438" t="str">
            <v>电动葫芦</v>
          </cell>
          <cell r="E4438" t="str">
            <v>10T*20M*105M</v>
          </cell>
        </row>
        <row r="4438">
          <cell r="G4438" t="str">
            <v>个</v>
          </cell>
          <cell r="H4438">
            <v>1</v>
          </cell>
          <cell r="I4438" t="str">
            <v>起重设备/简易起重器械及电动葫芦/起重用葫芦/电动葫芦</v>
          </cell>
          <cell r="J4438">
            <v>18</v>
          </cell>
          <cell r="K4438" t="str">
            <v>2003-04-30</v>
          </cell>
          <cell r="L4438">
            <v>70000</v>
          </cell>
          <cell r="M4438">
            <v>23326.91</v>
          </cell>
          <cell r="N4438">
            <v>46673.09</v>
          </cell>
        </row>
        <row r="4439">
          <cell r="C4439" t="str">
            <v>43512100B470004</v>
          </cell>
          <cell r="D4439" t="str">
            <v>电动葫芦</v>
          </cell>
          <cell r="E4439" t="str">
            <v>660V 10T*12M</v>
          </cell>
        </row>
        <row r="4439">
          <cell r="G4439" t="str">
            <v>个</v>
          </cell>
          <cell r="H4439">
            <v>1</v>
          </cell>
          <cell r="I4439" t="str">
            <v>起重设备/简易起重器械及电动葫芦/起重用葫芦/电动葫芦</v>
          </cell>
          <cell r="J4439">
            <v>18</v>
          </cell>
          <cell r="K4439" t="str">
            <v>2003-04-30</v>
          </cell>
          <cell r="L4439">
            <v>30500</v>
          </cell>
          <cell r="M4439">
            <v>10163.82</v>
          </cell>
          <cell r="N4439">
            <v>20336.18</v>
          </cell>
        </row>
        <row r="4440">
          <cell r="C4440" t="str">
            <v>43512599B030002</v>
          </cell>
          <cell r="D4440" t="str">
            <v>柱式悬臂吊</v>
          </cell>
          <cell r="E4440" t="str">
            <v>2T/3M</v>
          </cell>
        </row>
        <row r="4440">
          <cell r="G4440" t="str">
            <v>个</v>
          </cell>
          <cell r="H4440">
            <v>1</v>
          </cell>
          <cell r="I4440" t="str">
            <v>起重设备/简易起重器械及电动葫芦/起重用葫芦/其它起重用葫芦</v>
          </cell>
          <cell r="J4440">
            <v>18</v>
          </cell>
          <cell r="K4440" t="str">
            <v>2002-01-02</v>
          </cell>
          <cell r="L4440">
            <v>33000</v>
          </cell>
          <cell r="M4440">
            <v>13353.06</v>
          </cell>
          <cell r="N4440">
            <v>19646.94</v>
          </cell>
        </row>
        <row r="4441">
          <cell r="C4441" t="str">
            <v>43521016B030001</v>
          </cell>
          <cell r="D4441" t="str">
            <v>单梁起重机</v>
          </cell>
        </row>
        <row r="4441">
          <cell r="G4441" t="str">
            <v>个</v>
          </cell>
          <cell r="H4441">
            <v>1</v>
          </cell>
          <cell r="I4441" t="str">
            <v>起重设备/桥式起重机/电动单梁桥式起重机/电动单梁一般起重机</v>
          </cell>
          <cell r="J4441">
            <v>18</v>
          </cell>
          <cell r="K4441" t="str">
            <v>1997-01-01</v>
          </cell>
          <cell r="L4441">
            <v>60000</v>
          </cell>
          <cell r="M4441">
            <v>40635.56</v>
          </cell>
          <cell r="N4441">
            <v>19364.44</v>
          </cell>
        </row>
        <row r="4442">
          <cell r="C4442" t="str">
            <v>43521016B040001</v>
          </cell>
          <cell r="D4442" t="str">
            <v>单梁起重机1</v>
          </cell>
        </row>
        <row r="4442">
          <cell r="G4442" t="str">
            <v>个</v>
          </cell>
          <cell r="H4442">
            <v>1</v>
          </cell>
          <cell r="I4442" t="str">
            <v>起重设备/桥式起重机/电动单梁桥式起重机/电动单梁一般起重机</v>
          </cell>
          <cell r="J4442">
            <v>18</v>
          </cell>
          <cell r="K4442" t="str">
            <v>1997-01-02</v>
          </cell>
          <cell r="L4442">
            <v>53900</v>
          </cell>
          <cell r="M4442">
            <v>38184.41</v>
          </cell>
          <cell r="N4442">
            <v>15715.59</v>
          </cell>
        </row>
        <row r="4443">
          <cell r="C4443" t="str">
            <v>43521016B140001</v>
          </cell>
          <cell r="D4443" t="str">
            <v>桥式起重机</v>
          </cell>
          <cell r="E4443" t="str">
            <v>25T/5T</v>
          </cell>
        </row>
        <row r="4443">
          <cell r="G4443" t="str">
            <v>个</v>
          </cell>
          <cell r="H4443">
            <v>1</v>
          </cell>
          <cell r="I4443" t="str">
            <v>起重设备/桥式起重机/电动单梁桥式起重机/电动单梁一般起重机</v>
          </cell>
          <cell r="J4443">
            <v>18</v>
          </cell>
          <cell r="K4443" t="str">
            <v>2000-01-01</v>
          </cell>
          <cell r="L4443">
            <v>311400</v>
          </cell>
          <cell r="M4443">
            <v>160138.76</v>
          </cell>
          <cell r="N4443">
            <v>151261.24</v>
          </cell>
        </row>
        <row r="4444">
          <cell r="C4444" t="str">
            <v>43521017B070002</v>
          </cell>
          <cell r="D4444" t="str">
            <v>电动双梁起重机</v>
          </cell>
          <cell r="E4444" t="str">
            <v>20T/5T</v>
          </cell>
        </row>
        <row r="4444">
          <cell r="G4444" t="str">
            <v>个</v>
          </cell>
          <cell r="H4444">
            <v>1</v>
          </cell>
          <cell r="I4444" t="str">
            <v>起重设备/桥式起重机/电动双梁桥式起重机/双钩桥式起重机</v>
          </cell>
          <cell r="J4444">
            <v>18</v>
          </cell>
          <cell r="K4444" t="str">
            <v>2002-01-01</v>
          </cell>
          <cell r="L4444">
            <v>110000</v>
          </cell>
          <cell r="M4444">
            <v>44519.26</v>
          </cell>
          <cell r="N4444">
            <v>65480.74</v>
          </cell>
        </row>
        <row r="4445">
          <cell r="C4445" t="str">
            <v>43521051B030001</v>
          </cell>
          <cell r="D4445" t="str">
            <v>龙门吊</v>
          </cell>
          <cell r="E4445" t="str">
            <v>5T</v>
          </cell>
        </row>
        <row r="4445">
          <cell r="G4445" t="str">
            <v>个</v>
          </cell>
          <cell r="H4445">
            <v>1</v>
          </cell>
          <cell r="I4445" t="str">
            <v>起重设备/门式起重机/电动门式起重机/吊钩门式起重机</v>
          </cell>
          <cell r="J4445">
            <v>18</v>
          </cell>
          <cell r="K4445" t="str">
            <v>2002-01-01</v>
          </cell>
          <cell r="L4445">
            <v>58000</v>
          </cell>
          <cell r="M4445">
            <v>23474.32</v>
          </cell>
          <cell r="N4445">
            <v>34525.68</v>
          </cell>
        </row>
        <row r="4446">
          <cell r="C4446" t="str">
            <v>43512599B030005</v>
          </cell>
          <cell r="D4446" t="str">
            <v>悬臂吊</v>
          </cell>
          <cell r="E4446" t="str">
            <v>2T</v>
          </cell>
        </row>
        <row r="4446">
          <cell r="G4446" t="str">
            <v>个</v>
          </cell>
          <cell r="H4446">
            <v>1</v>
          </cell>
          <cell r="I4446" t="str">
            <v>起重设备/专业用起重机械/其他专业用起重机/其他专业用起重机</v>
          </cell>
          <cell r="J4446">
            <v>18</v>
          </cell>
          <cell r="K4446" t="str">
            <v>2003-04-30</v>
          </cell>
          <cell r="L4446">
            <v>30000</v>
          </cell>
          <cell r="M4446">
            <v>9997.45</v>
          </cell>
          <cell r="N4446">
            <v>20002.55</v>
          </cell>
        </row>
        <row r="4447">
          <cell r="C4447" t="str">
            <v>43511400B120011</v>
          </cell>
          <cell r="D4447" t="str">
            <v>悬臂吊</v>
          </cell>
          <cell r="E4447" t="str">
            <v>1T</v>
          </cell>
        </row>
        <row r="4447">
          <cell r="G4447" t="str">
            <v>个</v>
          </cell>
          <cell r="H4447">
            <v>1</v>
          </cell>
          <cell r="I4447" t="str">
            <v>起重设备/专业用起重机械/其他专业用起重机/其他专业用起重机</v>
          </cell>
          <cell r="J4447">
            <v>18</v>
          </cell>
          <cell r="K4447" t="str">
            <v>2003-04-30</v>
          </cell>
          <cell r="L4447">
            <v>20500</v>
          </cell>
          <cell r="M4447">
            <v>6831.38</v>
          </cell>
          <cell r="N4447">
            <v>13668.62</v>
          </cell>
        </row>
        <row r="4448">
          <cell r="C4448" t="str">
            <v>43551029B770001</v>
          </cell>
          <cell r="D4448" t="str">
            <v>原煤胶带机</v>
          </cell>
          <cell r="E4448" t="str">
            <v>TD75 1.4m</v>
          </cell>
        </row>
        <row r="4448">
          <cell r="G4448" t="str">
            <v>个</v>
          </cell>
          <cell r="H4448">
            <v>1</v>
          </cell>
          <cell r="I4448" t="str">
            <v>输送设备/带式输送机械/普通胶带输送机/普通胶带输送机</v>
          </cell>
          <cell r="J4448">
            <v>20</v>
          </cell>
          <cell r="K4448" t="str">
            <v>1998-11-25</v>
          </cell>
          <cell r="L4448">
            <v>1090700</v>
          </cell>
          <cell r="M4448">
            <v>682723.1</v>
          </cell>
          <cell r="N4448">
            <v>407976.9</v>
          </cell>
        </row>
        <row r="4449">
          <cell r="C4449" t="str">
            <v>43551029B680001</v>
          </cell>
          <cell r="D4449" t="str">
            <v>胶带输送机(双驱动)</v>
          </cell>
          <cell r="E4449" t="str">
            <v>STJ1000/2*110</v>
          </cell>
        </row>
        <row r="4449">
          <cell r="G4449" t="str">
            <v>个</v>
          </cell>
          <cell r="H4449">
            <v>1</v>
          </cell>
          <cell r="I4449" t="str">
            <v>输送设备/带式输送机械/普通胶带输送机/普通胶带输送机</v>
          </cell>
          <cell r="J4449">
            <v>10</v>
          </cell>
          <cell r="K4449" t="str">
            <v>2002-01-02</v>
          </cell>
          <cell r="L4449">
            <v>1220200</v>
          </cell>
          <cell r="M4449">
            <v>870147.27</v>
          </cell>
          <cell r="N4449">
            <v>350052.73</v>
          </cell>
        </row>
        <row r="4450">
          <cell r="C4450" t="str">
            <v>43551011B080004</v>
          </cell>
          <cell r="D4450" t="str">
            <v>胶带运输机</v>
          </cell>
          <cell r="E4450" t="str">
            <v>B=2000MM L=228M</v>
          </cell>
        </row>
        <row r="4450">
          <cell r="G4450" t="str">
            <v>个</v>
          </cell>
          <cell r="H4450">
            <v>1</v>
          </cell>
          <cell r="I4450" t="str">
            <v>输送设备/带式输送机械/钢绳芯股带输送机/钢绳芯股带输送机</v>
          </cell>
          <cell r="J4450">
            <v>20</v>
          </cell>
          <cell r="K4450" t="str">
            <v>2002-01-02</v>
          </cell>
          <cell r="L4450">
            <v>1495500</v>
          </cell>
          <cell r="M4450">
            <v>614172.77</v>
          </cell>
          <cell r="N4450">
            <v>881327.23</v>
          </cell>
        </row>
        <row r="4451">
          <cell r="C4451" t="str">
            <v>43552017B210001</v>
          </cell>
          <cell r="D4451" t="str">
            <v>刮板机</v>
          </cell>
          <cell r="E4451" t="str">
            <v>XGZ-14</v>
          </cell>
        </row>
        <row r="4451">
          <cell r="G4451" t="str">
            <v>个</v>
          </cell>
          <cell r="H4451">
            <v>1</v>
          </cell>
          <cell r="I4451" t="str">
            <v>输送设备/刮板、板式、悬挂、辊道输送机/刮板输送机/其他刮板输送机</v>
          </cell>
          <cell r="J4451">
            <v>20</v>
          </cell>
          <cell r="K4451" t="str">
            <v>2002-01-02</v>
          </cell>
          <cell r="L4451">
            <v>500000</v>
          </cell>
          <cell r="M4451">
            <v>216906.3</v>
          </cell>
          <cell r="N4451">
            <v>283093.7</v>
          </cell>
        </row>
        <row r="4452">
          <cell r="C4452" t="str">
            <v>43556351B100010</v>
          </cell>
          <cell r="D4452" t="str">
            <v>电振动给料机</v>
          </cell>
          <cell r="E4452" t="str">
            <v>GZY-1530</v>
          </cell>
        </row>
        <row r="4452">
          <cell r="G4452" t="str">
            <v>个</v>
          </cell>
          <cell r="H4452">
            <v>1</v>
          </cell>
          <cell r="I4452" t="str">
            <v>给料设备/振动给料机/电磁振动给料机/电磁振动给料机</v>
          </cell>
          <cell r="J4452">
            <v>15</v>
          </cell>
          <cell r="K4452" t="str">
            <v>1998-11-25</v>
          </cell>
          <cell r="L4452">
            <v>77700</v>
          </cell>
          <cell r="M4452">
            <v>56508.69</v>
          </cell>
          <cell r="N4452">
            <v>21191.31</v>
          </cell>
        </row>
        <row r="4453">
          <cell r="C4453" t="str">
            <v>43556351B100011</v>
          </cell>
          <cell r="D4453" t="str">
            <v>电振动给料机</v>
          </cell>
          <cell r="E4453" t="str">
            <v>GZY-1530</v>
          </cell>
        </row>
        <row r="4453">
          <cell r="G4453" t="str">
            <v>个</v>
          </cell>
          <cell r="H4453">
            <v>1</v>
          </cell>
          <cell r="I4453" t="str">
            <v>给料设备/振动给料机/电磁振动给料机/电磁振动给料机</v>
          </cell>
          <cell r="J4453">
            <v>15</v>
          </cell>
          <cell r="K4453" t="str">
            <v>1998-11-25</v>
          </cell>
          <cell r="L4453">
            <v>77700</v>
          </cell>
          <cell r="M4453">
            <v>56508.69</v>
          </cell>
          <cell r="N4453">
            <v>21191.31</v>
          </cell>
        </row>
        <row r="4454">
          <cell r="C4454" t="str">
            <v>43556351B100016</v>
          </cell>
          <cell r="D4454" t="str">
            <v>电振动给料机</v>
          </cell>
          <cell r="E4454" t="str">
            <v>GZY-1530</v>
          </cell>
        </row>
        <row r="4454">
          <cell r="G4454" t="str">
            <v>个</v>
          </cell>
          <cell r="H4454">
            <v>1</v>
          </cell>
          <cell r="I4454" t="str">
            <v>给料设备/振动给料机/电磁振动给料机/电磁振动给料机</v>
          </cell>
          <cell r="J4454">
            <v>15</v>
          </cell>
          <cell r="K4454" t="str">
            <v>1998-11-25</v>
          </cell>
          <cell r="L4454">
            <v>77700</v>
          </cell>
          <cell r="M4454">
            <v>56508.69</v>
          </cell>
          <cell r="N4454">
            <v>21191.31</v>
          </cell>
        </row>
        <row r="4455">
          <cell r="C4455" t="str">
            <v>43556351B100009</v>
          </cell>
          <cell r="D4455" t="str">
            <v>电振动给料机</v>
          </cell>
          <cell r="E4455" t="str">
            <v>GZY-1530</v>
          </cell>
        </row>
        <row r="4455">
          <cell r="G4455" t="str">
            <v>个</v>
          </cell>
          <cell r="H4455">
            <v>1</v>
          </cell>
          <cell r="I4455" t="str">
            <v>给料设备/振动给料机/电磁振动给料机/电磁振动给料机</v>
          </cell>
          <cell r="J4455">
            <v>15</v>
          </cell>
          <cell r="K4455" t="str">
            <v>1998-11-25</v>
          </cell>
          <cell r="L4455">
            <v>77700</v>
          </cell>
          <cell r="M4455">
            <v>56508.69</v>
          </cell>
          <cell r="N4455">
            <v>21191.31</v>
          </cell>
        </row>
        <row r="4456">
          <cell r="C4456" t="str">
            <v>43225015B020002</v>
          </cell>
          <cell r="D4456" t="str">
            <v>乳化液泵</v>
          </cell>
          <cell r="E4456" t="str">
            <v>MRB125/31.5C</v>
          </cell>
        </row>
        <row r="4456">
          <cell r="G4456" t="str">
            <v>个</v>
          </cell>
          <cell r="H4456">
            <v>1</v>
          </cell>
          <cell r="I4456" t="str">
            <v>泵/旋流泵、往复泵/往复泵/乳化液泵</v>
          </cell>
          <cell r="J4456">
            <v>12</v>
          </cell>
          <cell r="K4456" t="str">
            <v>2002-01-02</v>
          </cell>
          <cell r="L4456">
            <v>25000</v>
          </cell>
          <cell r="M4456">
            <v>15493.73</v>
          </cell>
          <cell r="N4456">
            <v>9506.27</v>
          </cell>
        </row>
        <row r="4457">
          <cell r="C4457" t="str">
            <v>44412180B310001</v>
          </cell>
          <cell r="D4457" t="str">
            <v>热风幕</v>
          </cell>
          <cell r="E4457" t="str">
            <v>NA-40</v>
          </cell>
        </row>
        <row r="4457">
          <cell r="G4457" t="str">
            <v>个</v>
          </cell>
          <cell r="H4457">
            <v>1</v>
          </cell>
          <cell r="I4457" t="str">
            <v>风机/一般通风机/其他一般通风机/其他一般通风机</v>
          </cell>
          <cell r="J4457">
            <v>14</v>
          </cell>
          <cell r="K4457" t="str">
            <v>2002-12-31</v>
          </cell>
          <cell r="L4457">
            <v>20200</v>
          </cell>
          <cell r="M4457">
            <v>9455.05</v>
          </cell>
          <cell r="N4457">
            <v>10744.95</v>
          </cell>
        </row>
        <row r="4458">
          <cell r="C4458" t="str">
            <v>44412180B310002</v>
          </cell>
          <cell r="D4458" t="str">
            <v>热风幕</v>
          </cell>
          <cell r="E4458" t="str">
            <v>NA-40</v>
          </cell>
        </row>
        <row r="4458">
          <cell r="G4458" t="str">
            <v>个</v>
          </cell>
          <cell r="H4458">
            <v>1</v>
          </cell>
          <cell r="I4458" t="str">
            <v>风机/一般通风机/其他一般通风机/其他一般通风机</v>
          </cell>
          <cell r="J4458">
            <v>14</v>
          </cell>
          <cell r="K4458" t="str">
            <v>2002-12-31</v>
          </cell>
          <cell r="L4458">
            <v>20200</v>
          </cell>
          <cell r="M4458">
            <v>9455.05</v>
          </cell>
          <cell r="N4458">
            <v>10744.95</v>
          </cell>
        </row>
        <row r="4459">
          <cell r="C4459" t="str">
            <v>44412180B310003</v>
          </cell>
          <cell r="D4459" t="str">
            <v>热风幕</v>
          </cell>
          <cell r="E4459" t="str">
            <v>NA-40</v>
          </cell>
        </row>
        <row r="4459">
          <cell r="G4459" t="str">
            <v>个</v>
          </cell>
          <cell r="H4459">
            <v>1</v>
          </cell>
          <cell r="I4459" t="str">
            <v>风机/一般通风机/其他一般通风机/其他一般通风机</v>
          </cell>
          <cell r="J4459">
            <v>14</v>
          </cell>
          <cell r="K4459" t="str">
            <v>2002-12-31</v>
          </cell>
          <cell r="L4459">
            <v>20200</v>
          </cell>
          <cell r="M4459">
            <v>9455.05</v>
          </cell>
          <cell r="N4459">
            <v>10744.95</v>
          </cell>
        </row>
        <row r="4460">
          <cell r="C4460" t="str">
            <v>44412180B310004</v>
          </cell>
          <cell r="D4460" t="str">
            <v>热风幕</v>
          </cell>
          <cell r="E4460" t="str">
            <v>NA-40</v>
          </cell>
        </row>
        <row r="4460">
          <cell r="G4460" t="str">
            <v>个</v>
          </cell>
          <cell r="H4460">
            <v>1</v>
          </cell>
          <cell r="I4460" t="str">
            <v>风机/一般通风机/其他一般通风机/其他一般通风机</v>
          </cell>
          <cell r="J4460">
            <v>14</v>
          </cell>
          <cell r="K4460" t="str">
            <v>2002-12-31</v>
          </cell>
          <cell r="L4460">
            <v>20200</v>
          </cell>
          <cell r="M4460">
            <v>9455.05</v>
          </cell>
          <cell r="N4460">
            <v>10744.95</v>
          </cell>
        </row>
        <row r="4461">
          <cell r="C4461" t="str">
            <v>44412180B310005</v>
          </cell>
          <cell r="D4461" t="str">
            <v>热风幕</v>
          </cell>
          <cell r="E4461" t="str">
            <v>NA-40</v>
          </cell>
        </row>
        <row r="4461">
          <cell r="G4461" t="str">
            <v>个</v>
          </cell>
          <cell r="H4461">
            <v>1</v>
          </cell>
          <cell r="I4461" t="str">
            <v>风机/一般通风机/其他一般通风机/其他一般通风机</v>
          </cell>
          <cell r="J4461">
            <v>14</v>
          </cell>
          <cell r="K4461" t="str">
            <v>2002-12-31</v>
          </cell>
          <cell r="L4461">
            <v>20200</v>
          </cell>
          <cell r="M4461">
            <v>9455.05</v>
          </cell>
          <cell r="N4461">
            <v>10744.95</v>
          </cell>
        </row>
        <row r="4462">
          <cell r="C4462" t="str">
            <v>44412180B310006</v>
          </cell>
          <cell r="D4462" t="str">
            <v>热风幕</v>
          </cell>
          <cell r="E4462" t="str">
            <v>NA-40</v>
          </cell>
        </row>
        <row r="4462">
          <cell r="G4462" t="str">
            <v>个</v>
          </cell>
          <cell r="H4462">
            <v>1</v>
          </cell>
          <cell r="I4462" t="str">
            <v>风机/一般通风机/其他一般通风机/其他一般通风机</v>
          </cell>
          <cell r="J4462">
            <v>14</v>
          </cell>
          <cell r="K4462" t="str">
            <v>2002-12-31</v>
          </cell>
          <cell r="L4462">
            <v>20200</v>
          </cell>
          <cell r="M4462">
            <v>9455.05</v>
          </cell>
          <cell r="N4462">
            <v>10744.95</v>
          </cell>
        </row>
        <row r="4463">
          <cell r="C4463" t="str">
            <v>44412180B310007</v>
          </cell>
          <cell r="D4463" t="str">
            <v>热风幕</v>
          </cell>
          <cell r="E4463" t="str">
            <v>NA-40</v>
          </cell>
        </row>
        <row r="4463">
          <cell r="G4463" t="str">
            <v>个</v>
          </cell>
          <cell r="H4463">
            <v>1</v>
          </cell>
          <cell r="I4463" t="str">
            <v>风机/一般通风机/其他一般通风机/其他一般通风机</v>
          </cell>
          <cell r="J4463">
            <v>14</v>
          </cell>
          <cell r="K4463" t="str">
            <v>2002-12-31</v>
          </cell>
          <cell r="L4463">
            <v>20200</v>
          </cell>
          <cell r="M4463">
            <v>9455.05</v>
          </cell>
          <cell r="N4463">
            <v>10744.95</v>
          </cell>
        </row>
        <row r="4464">
          <cell r="C4464" t="str">
            <v>44412180B310008</v>
          </cell>
          <cell r="D4464" t="str">
            <v>热风幕</v>
          </cell>
          <cell r="E4464" t="str">
            <v>NA-40</v>
          </cell>
        </row>
        <row r="4464">
          <cell r="G4464" t="str">
            <v>个</v>
          </cell>
          <cell r="H4464">
            <v>1</v>
          </cell>
          <cell r="I4464" t="str">
            <v>风机/一般通风机/其他一般通风机/其他一般通风机</v>
          </cell>
          <cell r="J4464">
            <v>14</v>
          </cell>
          <cell r="K4464" t="str">
            <v>2002-12-31</v>
          </cell>
          <cell r="L4464">
            <v>20200</v>
          </cell>
          <cell r="M4464">
            <v>9455.05</v>
          </cell>
          <cell r="N4464">
            <v>10744.95</v>
          </cell>
        </row>
        <row r="4465">
          <cell r="C4465" t="str">
            <v>44412180B320001</v>
          </cell>
          <cell r="D4465" t="str">
            <v>热风幕</v>
          </cell>
          <cell r="E4465" t="str">
            <v>NA-40</v>
          </cell>
        </row>
        <row r="4465">
          <cell r="G4465" t="str">
            <v>个</v>
          </cell>
          <cell r="H4465">
            <v>1</v>
          </cell>
          <cell r="I4465" t="str">
            <v>风机/一般通风机/其他一般通风机/其他一般通风机</v>
          </cell>
          <cell r="J4465">
            <v>14</v>
          </cell>
          <cell r="K4465" t="str">
            <v>2002-12-31</v>
          </cell>
          <cell r="L4465">
            <v>20200</v>
          </cell>
          <cell r="M4465">
            <v>9455.05</v>
          </cell>
          <cell r="N4465">
            <v>10744.95</v>
          </cell>
        </row>
        <row r="4466">
          <cell r="C4466" t="str">
            <v>44412180B320002</v>
          </cell>
          <cell r="D4466" t="str">
            <v>热风幕</v>
          </cell>
          <cell r="E4466" t="str">
            <v>NA-40</v>
          </cell>
        </row>
        <row r="4466">
          <cell r="G4466" t="str">
            <v>个</v>
          </cell>
          <cell r="H4466">
            <v>1</v>
          </cell>
          <cell r="I4466" t="str">
            <v>风机/一般通风机/其他一般通风机/其他一般通风机</v>
          </cell>
          <cell r="J4466">
            <v>14</v>
          </cell>
          <cell r="K4466" t="str">
            <v>2002-12-31</v>
          </cell>
          <cell r="L4466">
            <v>20200</v>
          </cell>
          <cell r="M4466">
            <v>9455.05</v>
          </cell>
          <cell r="N4466">
            <v>10744.95</v>
          </cell>
        </row>
        <row r="4467">
          <cell r="C4467" t="str">
            <v>44412180B320003</v>
          </cell>
          <cell r="D4467" t="str">
            <v>热风幕</v>
          </cell>
          <cell r="E4467" t="str">
            <v>NA-40</v>
          </cell>
        </row>
        <row r="4467">
          <cell r="G4467" t="str">
            <v>个</v>
          </cell>
          <cell r="H4467">
            <v>1</v>
          </cell>
          <cell r="I4467" t="str">
            <v>风机/一般通风机/其他一般通风机/其他一般通风机</v>
          </cell>
          <cell r="J4467">
            <v>14</v>
          </cell>
          <cell r="K4467" t="str">
            <v>2002-12-31</v>
          </cell>
          <cell r="L4467">
            <v>20200</v>
          </cell>
          <cell r="M4467">
            <v>9455.05</v>
          </cell>
          <cell r="N4467">
            <v>10744.95</v>
          </cell>
        </row>
        <row r="4468">
          <cell r="C4468" t="str">
            <v>44412180B320004</v>
          </cell>
          <cell r="D4468" t="str">
            <v>热风幕</v>
          </cell>
          <cell r="E4468" t="str">
            <v>NA-40</v>
          </cell>
        </row>
        <row r="4468">
          <cell r="G4468" t="str">
            <v>个</v>
          </cell>
          <cell r="H4468">
            <v>1</v>
          </cell>
          <cell r="I4468" t="str">
            <v>风机/一般通风机/其他一般通风机/其他一般通风机</v>
          </cell>
          <cell r="J4468">
            <v>14</v>
          </cell>
          <cell r="K4468" t="str">
            <v>2002-12-31</v>
          </cell>
          <cell r="L4468">
            <v>20200</v>
          </cell>
          <cell r="M4468">
            <v>9455.05</v>
          </cell>
          <cell r="N4468">
            <v>10744.95</v>
          </cell>
        </row>
        <row r="4469">
          <cell r="C4469" t="str">
            <v>44412180B320005</v>
          </cell>
          <cell r="D4469" t="str">
            <v>热风幕</v>
          </cell>
          <cell r="E4469" t="str">
            <v>NA-40</v>
          </cell>
        </row>
        <row r="4469">
          <cell r="G4469" t="str">
            <v>个</v>
          </cell>
          <cell r="H4469">
            <v>1</v>
          </cell>
          <cell r="I4469" t="str">
            <v>风机/一般通风机/其他一般通风机/其他一般通风机</v>
          </cell>
          <cell r="J4469">
            <v>14</v>
          </cell>
          <cell r="K4469" t="str">
            <v>2002-12-31</v>
          </cell>
          <cell r="L4469">
            <v>20200</v>
          </cell>
          <cell r="M4469">
            <v>9455.05</v>
          </cell>
          <cell r="N4469">
            <v>10744.95</v>
          </cell>
        </row>
        <row r="4470">
          <cell r="C4470" t="str">
            <v>44412180B320006</v>
          </cell>
          <cell r="D4470" t="str">
            <v>热风幕</v>
          </cell>
          <cell r="E4470" t="str">
            <v>NA-40</v>
          </cell>
        </row>
        <row r="4470">
          <cell r="G4470" t="str">
            <v>个</v>
          </cell>
          <cell r="H4470">
            <v>1</v>
          </cell>
          <cell r="I4470" t="str">
            <v>风机/一般通风机/其他一般通风机/其他一般通风机</v>
          </cell>
          <cell r="J4470">
            <v>14</v>
          </cell>
          <cell r="K4470" t="str">
            <v>2002-12-31</v>
          </cell>
          <cell r="L4470">
            <v>20200</v>
          </cell>
          <cell r="M4470">
            <v>9455.05</v>
          </cell>
          <cell r="N4470">
            <v>10744.95</v>
          </cell>
        </row>
        <row r="4471">
          <cell r="C4471" t="str">
            <v>43931049B100001</v>
          </cell>
          <cell r="D4471" t="str">
            <v>鼓风机</v>
          </cell>
          <cell r="E4471" t="str">
            <v>4-72 16B</v>
          </cell>
        </row>
        <row r="4471">
          <cell r="G4471" t="str">
            <v>个</v>
          </cell>
          <cell r="H4471">
            <v>1</v>
          </cell>
          <cell r="I4471" t="str">
            <v>风机/其他风机/其他风机/其他风机</v>
          </cell>
          <cell r="J4471">
            <v>14</v>
          </cell>
          <cell r="K4471" t="str">
            <v>1998-11-25</v>
          </cell>
          <cell r="L4471">
            <v>100000</v>
          </cell>
          <cell r="M4471">
            <v>73790.52</v>
          </cell>
          <cell r="N4471">
            <v>26209.48</v>
          </cell>
        </row>
        <row r="4472">
          <cell r="C4472" t="str">
            <v>43931049B100002</v>
          </cell>
          <cell r="D4472" t="str">
            <v>鼓风机</v>
          </cell>
          <cell r="E4472" t="str">
            <v>4-72 16B</v>
          </cell>
        </row>
        <row r="4472">
          <cell r="G4472" t="str">
            <v>个</v>
          </cell>
          <cell r="H4472">
            <v>1</v>
          </cell>
          <cell r="I4472" t="str">
            <v>风机/其他风机/其他风机/其他风机</v>
          </cell>
          <cell r="J4472">
            <v>14</v>
          </cell>
          <cell r="K4472" t="str">
            <v>1998-11-25</v>
          </cell>
          <cell r="L4472">
            <v>100000</v>
          </cell>
          <cell r="M4472">
            <v>73790.52</v>
          </cell>
          <cell r="N4472">
            <v>26209.48</v>
          </cell>
        </row>
        <row r="4473">
          <cell r="C4473" t="str">
            <v>43931049B190001</v>
          </cell>
          <cell r="D4473" t="str">
            <v>暖风机</v>
          </cell>
          <cell r="E4473" t="str">
            <v>NA85</v>
          </cell>
        </row>
        <row r="4473">
          <cell r="G4473" t="str">
            <v>个</v>
          </cell>
          <cell r="H4473">
            <v>1</v>
          </cell>
          <cell r="I4473" t="str">
            <v>风机/其他风机/其他风机/其他风机</v>
          </cell>
          <cell r="J4473">
            <v>14</v>
          </cell>
          <cell r="K4473" t="str">
            <v>2002-01-02</v>
          </cell>
          <cell r="L4473">
            <v>11700</v>
          </cell>
          <cell r="M4473">
            <v>5165.82</v>
          </cell>
          <cell r="N4473">
            <v>6534.18</v>
          </cell>
        </row>
        <row r="4474">
          <cell r="C4474" t="str">
            <v>43233401B300001</v>
          </cell>
          <cell r="D4474" t="str">
            <v>空气压缩机</v>
          </cell>
          <cell r="E4474" t="str">
            <v>W-1/7</v>
          </cell>
        </row>
        <row r="4474">
          <cell r="G4474" t="str">
            <v>个</v>
          </cell>
          <cell r="H4474">
            <v>1</v>
          </cell>
          <cell r="I4474" t="str">
            <v>气体压缩机/动力用压缩机/一般动力用压缩机/一般动力用压缩机</v>
          </cell>
          <cell r="J4474">
            <v>16</v>
          </cell>
          <cell r="K4474" t="str">
            <v>2002-01-02</v>
          </cell>
          <cell r="L4474">
            <v>230600</v>
          </cell>
          <cell r="M4474">
            <v>110714.82</v>
          </cell>
          <cell r="N4474">
            <v>119885.18</v>
          </cell>
        </row>
        <row r="4475">
          <cell r="C4475" t="str">
            <v>43233401B350002</v>
          </cell>
          <cell r="D4475" t="str">
            <v>空气压缩机</v>
          </cell>
          <cell r="E4475" t="str">
            <v>Z-0.6/10</v>
          </cell>
        </row>
        <row r="4475">
          <cell r="G4475" t="str">
            <v>个</v>
          </cell>
          <cell r="H4475">
            <v>1</v>
          </cell>
          <cell r="I4475" t="str">
            <v>气体压缩机/动力用压缩机/一般动力用压缩机/一般动力用压缩机</v>
          </cell>
          <cell r="J4475">
            <v>16</v>
          </cell>
          <cell r="K4475" t="str">
            <v>2002-01-03</v>
          </cell>
          <cell r="L4475">
            <v>10000</v>
          </cell>
          <cell r="M4475">
            <v>4799.78</v>
          </cell>
          <cell r="N4475">
            <v>5200.22</v>
          </cell>
        </row>
        <row r="4476">
          <cell r="C4476" t="str">
            <v>43921049B040002</v>
          </cell>
          <cell r="D4476" t="str">
            <v>整架冲洗机</v>
          </cell>
        </row>
        <row r="4476">
          <cell r="G4476" t="str">
            <v>个</v>
          </cell>
          <cell r="H4476">
            <v>1</v>
          </cell>
          <cell r="I4476" t="str">
            <v>金属表面处理设备/表面清理设备/清洗机/清洗机</v>
          </cell>
          <cell r="J4476">
            <v>12</v>
          </cell>
          <cell r="K4476" t="str">
            <v>2003-12-30</v>
          </cell>
          <cell r="L4476">
            <v>45500</v>
          </cell>
          <cell r="M4476">
            <v>20474.87</v>
          </cell>
          <cell r="N4476">
            <v>25025.13</v>
          </cell>
        </row>
        <row r="4477">
          <cell r="C4477" t="str">
            <v>44441253B210001</v>
          </cell>
          <cell r="D4477" t="str">
            <v>除铁器</v>
          </cell>
          <cell r="E4477" t="str">
            <v>RCYA-8</v>
          </cell>
        </row>
        <row r="4477">
          <cell r="G4477" t="str">
            <v>个</v>
          </cell>
          <cell r="H4477">
            <v>1</v>
          </cell>
          <cell r="I4477" t="str">
            <v>包装、气动工具等通用设备/植物等有机物粉碎选别设备/分选机/磁力除铁器</v>
          </cell>
          <cell r="J4477">
            <v>12</v>
          </cell>
          <cell r="K4477" t="str">
            <v>2002-01-02</v>
          </cell>
          <cell r="L4477">
            <v>68000</v>
          </cell>
          <cell r="M4477">
            <v>42143.08</v>
          </cell>
          <cell r="N4477">
            <v>25856.92</v>
          </cell>
        </row>
        <row r="4478">
          <cell r="C4478" t="str">
            <v>44412054B030005</v>
          </cell>
          <cell r="D4478" t="str">
            <v>综掘机</v>
          </cell>
          <cell r="E4478" t="str">
            <v>S100-41G型</v>
          </cell>
        </row>
        <row r="4478">
          <cell r="G4478" t="str">
            <v>个</v>
          </cell>
          <cell r="H4478">
            <v>1</v>
          </cell>
          <cell r="I4478" t="str">
            <v>探矿、采矿、选矿和造团设备/矿用掘进和装载设备/掘进设备/其他掘进设备</v>
          </cell>
          <cell r="J4478">
            <v>10</v>
          </cell>
          <cell r="K4478" t="str">
            <v>1996-12-02</v>
          </cell>
          <cell r="L4478">
            <v>1553000</v>
          </cell>
          <cell r="M4478">
            <v>1506410</v>
          </cell>
          <cell r="N4478">
            <v>46590</v>
          </cell>
        </row>
        <row r="4479">
          <cell r="C4479" t="str">
            <v>44411050B070029</v>
          </cell>
          <cell r="D4479" t="str">
            <v>调度绞车</v>
          </cell>
          <cell r="E4479" t="str">
            <v>JD-11.4</v>
          </cell>
        </row>
        <row r="4479">
          <cell r="G4479" t="str">
            <v>个</v>
          </cell>
          <cell r="H4479">
            <v>1</v>
          </cell>
          <cell r="I4479" t="str">
            <v>探矿、采矿、选矿和造团设备/提升设备和绞车/矿井专用绞车/调节绞车</v>
          </cell>
          <cell r="J4479">
            <v>15</v>
          </cell>
          <cell r="K4479" t="str">
            <v>1999-01-01</v>
          </cell>
          <cell r="L4479">
            <v>5000</v>
          </cell>
          <cell r="M4479">
            <v>3781.72</v>
          </cell>
          <cell r="N4479">
            <v>1218.28</v>
          </cell>
        </row>
        <row r="4480">
          <cell r="C4480" t="str">
            <v>44411050B070050</v>
          </cell>
          <cell r="D4480" t="str">
            <v>调度绞车</v>
          </cell>
          <cell r="E4480" t="str">
            <v>JD-11.4</v>
          </cell>
        </row>
        <row r="4480">
          <cell r="G4480" t="str">
            <v>个</v>
          </cell>
          <cell r="H4480">
            <v>1</v>
          </cell>
          <cell r="I4480" t="str">
            <v>探矿、采矿、选矿和造团设备/提升设备和绞车/矿井专用绞车/调节绞车</v>
          </cell>
          <cell r="J4480">
            <v>15</v>
          </cell>
          <cell r="K4480" t="str">
            <v>1998-09-01</v>
          </cell>
          <cell r="L4480">
            <v>5000</v>
          </cell>
          <cell r="M4480">
            <v>3890.95</v>
          </cell>
          <cell r="N4480">
            <v>1109.05</v>
          </cell>
        </row>
        <row r="4481">
          <cell r="C4481" t="str">
            <v>44411354B020001</v>
          </cell>
          <cell r="D4481" t="str">
            <v>回柱绞车</v>
          </cell>
          <cell r="E4481" t="str">
            <v>JH-20</v>
          </cell>
        </row>
        <row r="4481">
          <cell r="G4481" t="str">
            <v>个</v>
          </cell>
          <cell r="H4481">
            <v>1</v>
          </cell>
          <cell r="I4481" t="str">
            <v>探矿、采矿、选矿和造团设备/提升设备和绞车/矿井专用绞车/慢动绞车</v>
          </cell>
          <cell r="J4481">
            <v>15</v>
          </cell>
          <cell r="K4481" t="str">
            <v>2002-01-02</v>
          </cell>
          <cell r="L4481">
            <v>18200</v>
          </cell>
          <cell r="M4481">
            <v>9531.16</v>
          </cell>
          <cell r="N4481">
            <v>8668.84</v>
          </cell>
        </row>
        <row r="4482">
          <cell r="C4482" t="str">
            <v>44411202B030017</v>
          </cell>
          <cell r="D4482" t="str">
            <v>风门绞车</v>
          </cell>
          <cell r="E4482" t="str">
            <v>JMB-4</v>
          </cell>
        </row>
        <row r="4482">
          <cell r="G4482" t="str">
            <v>个</v>
          </cell>
          <cell r="H4482">
            <v>1</v>
          </cell>
          <cell r="I4482" t="str">
            <v>探矿、采矿、选矿和造团设备/提升设备和绞车/矿井专用绞车/风门绞车</v>
          </cell>
          <cell r="J4482">
            <v>15</v>
          </cell>
          <cell r="K4482" t="str">
            <v>2002-01-03</v>
          </cell>
          <cell r="L4482">
            <v>18000</v>
          </cell>
          <cell r="M4482">
            <v>9426.48</v>
          </cell>
          <cell r="N4482">
            <v>8573.52</v>
          </cell>
        </row>
        <row r="4483">
          <cell r="C4483" t="str">
            <v>44411202B030018</v>
          </cell>
          <cell r="D4483" t="str">
            <v>风门绞车</v>
          </cell>
          <cell r="E4483" t="str">
            <v>JMB-4</v>
          </cell>
        </row>
        <row r="4483">
          <cell r="G4483" t="str">
            <v>个</v>
          </cell>
          <cell r="H4483">
            <v>1</v>
          </cell>
          <cell r="I4483" t="str">
            <v>探矿、采矿、选矿和造团设备/提升设备和绞车/矿井专用绞车/风门绞车</v>
          </cell>
          <cell r="J4483">
            <v>15</v>
          </cell>
          <cell r="K4483" t="str">
            <v>2002-01-03</v>
          </cell>
          <cell r="L4483">
            <v>18000</v>
          </cell>
          <cell r="M4483">
            <v>9426.48</v>
          </cell>
          <cell r="N4483">
            <v>8573.52</v>
          </cell>
        </row>
        <row r="4484">
          <cell r="C4484" t="str">
            <v>44411015B010001</v>
          </cell>
          <cell r="D4484" t="str">
            <v>运输绞车</v>
          </cell>
          <cell r="E4484" t="str">
            <v>JT800/630</v>
          </cell>
        </row>
        <row r="4484">
          <cell r="G4484" t="str">
            <v>个</v>
          </cell>
          <cell r="H4484">
            <v>1</v>
          </cell>
          <cell r="I4484" t="str">
            <v>探矿、采矿、选矿和造团设备/提升设备和绞车/矿井专用绞车/无极绳绞车</v>
          </cell>
          <cell r="J4484">
            <v>15</v>
          </cell>
          <cell r="K4484" t="str">
            <v>2003-12-31</v>
          </cell>
          <cell r="L4484">
            <v>10000</v>
          </cell>
          <cell r="M4484">
            <v>3619.81</v>
          </cell>
          <cell r="N4484">
            <v>6380.19</v>
          </cell>
        </row>
        <row r="4485">
          <cell r="C4485" t="str">
            <v>44441055B270001</v>
          </cell>
          <cell r="D4485" t="str">
            <v>700型锤式破碎机</v>
          </cell>
        </row>
        <row r="4485">
          <cell r="G4485" t="str">
            <v>个</v>
          </cell>
          <cell r="H4485">
            <v>1</v>
          </cell>
          <cell r="I4485" t="str">
            <v>探矿、采矿、选矿和造团设备/选矿和洗矿设备/破碎设备/锤式破碎机</v>
          </cell>
          <cell r="J4485">
            <v>10</v>
          </cell>
          <cell r="K4485" t="str">
            <v>2003-04-30</v>
          </cell>
          <cell r="L4485">
            <v>11600</v>
          </cell>
          <cell r="M4485">
            <v>6964.11</v>
          </cell>
          <cell r="N4485">
            <v>4635.89</v>
          </cell>
        </row>
        <row r="4486">
          <cell r="C4486" t="str">
            <v>44441152B060001</v>
          </cell>
          <cell r="D4486" t="str">
            <v>振动筛</v>
          </cell>
          <cell r="E4486" t="str">
            <v>ZKX1848</v>
          </cell>
        </row>
        <row r="4486">
          <cell r="G4486" t="str">
            <v>个</v>
          </cell>
          <cell r="H4486">
            <v>1</v>
          </cell>
          <cell r="I4486" t="str">
            <v>探矿、采矿、选矿和造团设备/选矿和洗矿设备/筛分设备/振动筛</v>
          </cell>
          <cell r="J4486">
            <v>15</v>
          </cell>
          <cell r="K4486" t="str">
            <v>2002-01-02</v>
          </cell>
          <cell r="L4486">
            <v>298000</v>
          </cell>
          <cell r="M4486">
            <v>150879.02</v>
          </cell>
          <cell r="N4486">
            <v>147120.98</v>
          </cell>
        </row>
        <row r="4487">
          <cell r="C4487" t="str">
            <v>44441349B030002</v>
          </cell>
          <cell r="D4487" t="str">
            <v>离心脱水机</v>
          </cell>
          <cell r="E4487" t="str">
            <v>LL3-9</v>
          </cell>
        </row>
        <row r="4487">
          <cell r="G4487" t="str">
            <v>个</v>
          </cell>
          <cell r="H4487">
            <v>1</v>
          </cell>
          <cell r="I4487" t="str">
            <v>探矿、采矿、选矿和造团设备/选矿和洗矿设备/选别设备/离心选矿机</v>
          </cell>
          <cell r="J4487">
            <v>15</v>
          </cell>
          <cell r="K4487" t="str">
            <v>2002-01-02</v>
          </cell>
          <cell r="L4487">
            <v>290000</v>
          </cell>
          <cell r="M4487">
            <v>146828.85</v>
          </cell>
          <cell r="N4487">
            <v>143171.15</v>
          </cell>
        </row>
        <row r="4488">
          <cell r="C4488" t="str">
            <v>48265171BA10001</v>
          </cell>
          <cell r="D4488" t="str">
            <v>干选设备</v>
          </cell>
          <cell r="E4488" t="str">
            <v>FGX-12</v>
          </cell>
        </row>
        <row r="4488">
          <cell r="G4488" t="str">
            <v>个</v>
          </cell>
          <cell r="H4488">
            <v>1</v>
          </cell>
          <cell r="I4488" t="str">
            <v>探矿、采矿、选矿和造团设备/选矿和洗矿设备/脱水设备/其他脱水设备</v>
          </cell>
          <cell r="J4488">
            <v>15</v>
          </cell>
          <cell r="K4488" t="str">
            <v>2002-01-02</v>
          </cell>
          <cell r="L4488">
            <v>920000</v>
          </cell>
          <cell r="M4488">
            <v>465801.4</v>
          </cell>
          <cell r="N4488">
            <v>454198.6</v>
          </cell>
        </row>
        <row r="4489">
          <cell r="C4489" t="str">
            <v>46211605B090006</v>
          </cell>
          <cell r="D4489" t="str">
            <v>隔爆型真空配电装置</v>
          </cell>
          <cell r="E4489" t="str">
            <v>630Z/1140/660</v>
          </cell>
        </row>
        <row r="4489">
          <cell r="G4489" t="str">
            <v>个</v>
          </cell>
          <cell r="H4489">
            <v>1</v>
          </cell>
          <cell r="I4489" t="str">
            <v>电力工业专用设备/输电、配电和变电专用设备/变电设备/隔离开关</v>
          </cell>
          <cell r="J4489">
            <v>20</v>
          </cell>
          <cell r="K4489" t="str">
            <v>2003-12-31</v>
          </cell>
          <cell r="L4489">
            <v>21500</v>
          </cell>
          <cell r="M4489">
            <v>5891</v>
          </cell>
          <cell r="N4489">
            <v>15609</v>
          </cell>
        </row>
        <row r="4490">
          <cell r="C4490" t="str">
            <v>43556351B100035</v>
          </cell>
          <cell r="D4490" t="str">
            <v>电振动给料机</v>
          </cell>
          <cell r="E4490" t="str">
            <v>GZY-1530</v>
          </cell>
        </row>
        <row r="4490">
          <cell r="G4490" t="str">
            <v>个</v>
          </cell>
          <cell r="H4490">
            <v>1</v>
          </cell>
          <cell r="I4490" t="str">
            <v>工程机械/铲土运输机械/推土机/履带式推土机</v>
          </cell>
          <cell r="J4490">
            <v>11</v>
          </cell>
          <cell r="K4490" t="str">
            <v>1998-05-01</v>
          </cell>
          <cell r="L4490">
            <v>97000</v>
          </cell>
          <cell r="M4490">
            <v>93120</v>
          </cell>
          <cell r="N4490">
            <v>3880</v>
          </cell>
        </row>
        <row r="4491">
          <cell r="C4491" t="str">
            <v>44421010B020001</v>
          </cell>
          <cell r="D4491" t="str">
            <v>推土机</v>
          </cell>
          <cell r="E4491" t="str">
            <v>TL40-1</v>
          </cell>
        </row>
        <row r="4491">
          <cell r="G4491" t="str">
            <v>个</v>
          </cell>
          <cell r="H4491">
            <v>1</v>
          </cell>
          <cell r="I4491" t="str">
            <v>工程机械/铲土运输机械/推土机/履带式推土机</v>
          </cell>
          <cell r="J4491">
            <v>11</v>
          </cell>
          <cell r="K4491" t="str">
            <v>1995-12-01</v>
          </cell>
          <cell r="L4491">
            <v>291700</v>
          </cell>
          <cell r="M4491">
            <v>280032</v>
          </cell>
          <cell r="N4491">
            <v>11668</v>
          </cell>
        </row>
        <row r="4492">
          <cell r="C4492" t="str">
            <v>43556351B100036</v>
          </cell>
          <cell r="D4492" t="str">
            <v>电振动给料机</v>
          </cell>
          <cell r="E4492" t="str">
            <v>GZY-1530</v>
          </cell>
        </row>
        <row r="4492">
          <cell r="G4492" t="str">
            <v>个</v>
          </cell>
          <cell r="H4492">
            <v>1</v>
          </cell>
          <cell r="I4492" t="str">
            <v>工程机械/铲土运输机械/装载机/轮胎式单斗装载机</v>
          </cell>
          <cell r="J4492">
            <v>11</v>
          </cell>
          <cell r="K4492" t="str">
            <v>1998-05-01</v>
          </cell>
          <cell r="L4492">
            <v>97000</v>
          </cell>
          <cell r="M4492">
            <v>93120</v>
          </cell>
          <cell r="N4492">
            <v>3880</v>
          </cell>
        </row>
        <row r="4493">
          <cell r="C4493" t="str">
            <v>43556351B100037</v>
          </cell>
          <cell r="D4493" t="str">
            <v>电振动给料机</v>
          </cell>
          <cell r="E4493" t="str">
            <v>GZY-1530</v>
          </cell>
        </row>
        <row r="4493">
          <cell r="G4493" t="str">
            <v>个</v>
          </cell>
          <cell r="H4493">
            <v>1</v>
          </cell>
          <cell r="I4493" t="str">
            <v>工程机械/铲土运输机械/装载机/轮胎式单斗装载机</v>
          </cell>
          <cell r="J4493">
            <v>11</v>
          </cell>
          <cell r="K4493" t="str">
            <v>1998-05-01</v>
          </cell>
          <cell r="L4493">
            <v>97000</v>
          </cell>
          <cell r="M4493">
            <v>93120</v>
          </cell>
          <cell r="N4493">
            <v>3880</v>
          </cell>
        </row>
        <row r="4494">
          <cell r="C4494" t="str">
            <v>49114011B200001</v>
          </cell>
          <cell r="D4494" t="str">
            <v>货   车</v>
          </cell>
        </row>
        <row r="4494">
          <cell r="G4494" t="str">
            <v>个</v>
          </cell>
          <cell r="H4494">
            <v>1</v>
          </cell>
          <cell r="I4494" t="str">
            <v>汽车、电车（含地铁车辆）、摩托车及非机动车辆/汽车/载货汽车/轻型载货汽车</v>
          </cell>
          <cell r="J4494">
            <v>10</v>
          </cell>
          <cell r="K4494" t="str">
            <v>1999-06-01</v>
          </cell>
          <cell r="L4494">
            <v>63800</v>
          </cell>
          <cell r="M4494">
            <v>61248</v>
          </cell>
          <cell r="N4494">
            <v>2552</v>
          </cell>
        </row>
        <row r="4495">
          <cell r="C4495" t="str">
            <v>49114011B150001</v>
          </cell>
          <cell r="D4495" t="str">
            <v>轻型货车</v>
          </cell>
          <cell r="E4495" t="str">
            <v>江铃</v>
          </cell>
        </row>
        <row r="4495">
          <cell r="G4495" t="str">
            <v>个</v>
          </cell>
          <cell r="H4495">
            <v>1</v>
          </cell>
          <cell r="I4495" t="str">
            <v>汽车、电车（含地铁车辆）、摩托车及非机动车辆/汽车/载货汽车/轻型载货汽车</v>
          </cell>
          <cell r="J4495">
            <v>10</v>
          </cell>
          <cell r="K4495" t="str">
            <v>1995-12-31</v>
          </cell>
          <cell r="L4495">
            <v>103600</v>
          </cell>
          <cell r="M4495">
            <v>99456</v>
          </cell>
          <cell r="N4495">
            <v>4144</v>
          </cell>
        </row>
        <row r="4496">
          <cell r="C4496" t="str">
            <v>49114011B070001</v>
          </cell>
          <cell r="D4496" t="str">
            <v>轻型货车</v>
          </cell>
          <cell r="E4496" t="str">
            <v>NHR.238</v>
          </cell>
        </row>
        <row r="4496">
          <cell r="G4496" t="str">
            <v>个</v>
          </cell>
          <cell r="H4496">
            <v>1</v>
          </cell>
          <cell r="I4496" t="str">
            <v>汽车、电车（含地铁车辆）、摩托车及非机动车辆/汽车/载货汽车/轻型载货汽车</v>
          </cell>
          <cell r="J4496">
            <v>10</v>
          </cell>
          <cell r="K4496" t="str">
            <v>1999-12-01</v>
          </cell>
          <cell r="L4496">
            <v>94900</v>
          </cell>
          <cell r="M4496">
            <v>86754.39</v>
          </cell>
          <cell r="N4496">
            <v>8145.61</v>
          </cell>
        </row>
        <row r="4497">
          <cell r="C4497" t="str">
            <v>44412363A060006</v>
          </cell>
          <cell r="D4497" t="str">
            <v>多用途车</v>
          </cell>
          <cell r="E4497" t="str">
            <v>MYNE.TRUCK4</v>
          </cell>
        </row>
        <row r="4497">
          <cell r="G4497" t="str">
            <v>个</v>
          </cell>
          <cell r="H4497">
            <v>1</v>
          </cell>
          <cell r="I4497" t="str">
            <v>汽车、电车（含地铁车辆）、摩托车及非机动车辆/汽车/专用汽车/特种作业专用汽车</v>
          </cell>
          <cell r="J4497">
            <v>6</v>
          </cell>
          <cell r="K4497" t="str">
            <v>2001-01-02</v>
          </cell>
          <cell r="L4497">
            <v>1372000</v>
          </cell>
          <cell r="M4497">
            <v>1317120</v>
          </cell>
          <cell r="N4497">
            <v>54880</v>
          </cell>
        </row>
        <row r="4498">
          <cell r="C4498" t="str">
            <v>43556351B100038</v>
          </cell>
          <cell r="D4498" t="str">
            <v>电振动给料机</v>
          </cell>
          <cell r="E4498" t="str">
            <v>GZY-1530</v>
          </cell>
        </row>
        <row r="4498">
          <cell r="G4498" t="str">
            <v>个</v>
          </cell>
          <cell r="H4498">
            <v>1</v>
          </cell>
          <cell r="I4498" t="str">
            <v>汽车、电车（含地铁车辆）、摩托车及非机动车辆/汽车/专用汽车/洒水车</v>
          </cell>
          <cell r="J4498">
            <v>10</v>
          </cell>
          <cell r="K4498" t="str">
            <v>1998-01-01</v>
          </cell>
          <cell r="L4498">
            <v>98000</v>
          </cell>
          <cell r="M4498">
            <v>94080</v>
          </cell>
          <cell r="N4498">
            <v>3920</v>
          </cell>
        </row>
        <row r="4499">
          <cell r="C4499" t="str">
            <v>46121010B280001</v>
          </cell>
          <cell r="D4499" t="str">
            <v>电力变压器</v>
          </cell>
        </row>
        <row r="4499">
          <cell r="G4499" t="str">
            <v>个</v>
          </cell>
          <cell r="H4499">
            <v>1</v>
          </cell>
          <cell r="I4499" t="str">
            <v>变压器、整流器、电抗器和电容器/变压器/电力变压器/电力变压器</v>
          </cell>
          <cell r="J4499">
            <v>21</v>
          </cell>
          <cell r="K4499" t="str">
            <v>2002-12-20</v>
          </cell>
          <cell r="L4499">
            <v>489800</v>
          </cell>
          <cell r="M4499">
            <v>148416.65</v>
          </cell>
          <cell r="N4499">
            <v>341383.35</v>
          </cell>
        </row>
        <row r="4500">
          <cell r="C4500" t="str">
            <v>46122300B080001</v>
          </cell>
          <cell r="D4500" t="str">
            <v>变压器</v>
          </cell>
          <cell r="E4500" t="str">
            <v>SCB9-800/10</v>
          </cell>
        </row>
        <row r="4500">
          <cell r="G4500" t="str">
            <v>个</v>
          </cell>
          <cell r="H4500">
            <v>1</v>
          </cell>
          <cell r="I4500" t="str">
            <v>变压器、整流器、电抗器和电容器/变压器/电力变压器/电力变压器</v>
          </cell>
          <cell r="J4500">
            <v>21</v>
          </cell>
          <cell r="K4500" t="str">
            <v>2003-12-31</v>
          </cell>
          <cell r="L4500">
            <v>489800</v>
          </cell>
          <cell r="M4500">
            <v>128049.4</v>
          </cell>
          <cell r="N4500">
            <v>361750.6</v>
          </cell>
        </row>
        <row r="4501">
          <cell r="C4501" t="str">
            <v>46122300B010002</v>
          </cell>
          <cell r="D4501" t="str">
            <v>2＃有载调压变器</v>
          </cell>
          <cell r="E4501" t="str">
            <v>SZ10-8000/3</v>
          </cell>
        </row>
        <row r="4501">
          <cell r="G4501" t="str">
            <v>个</v>
          </cell>
          <cell r="H4501">
            <v>1</v>
          </cell>
          <cell r="I4501" t="str">
            <v>变压器、整流器、电抗器和电容器/变压器/电力变压器/电力变压器</v>
          </cell>
          <cell r="J4501">
            <v>21</v>
          </cell>
          <cell r="K4501" t="str">
            <v>2002-01-02</v>
          </cell>
          <cell r="L4501">
            <v>720300</v>
          </cell>
          <cell r="M4501">
            <v>257743.2</v>
          </cell>
          <cell r="N4501">
            <v>462556.8</v>
          </cell>
        </row>
        <row r="4502">
          <cell r="C4502" t="str">
            <v>46121200B190007</v>
          </cell>
          <cell r="D4502" t="str">
            <v>变压器</v>
          </cell>
          <cell r="E4502" t="str">
            <v>KS7-315/6</v>
          </cell>
        </row>
        <row r="4502">
          <cell r="G4502" t="str">
            <v>个</v>
          </cell>
          <cell r="H4502">
            <v>1</v>
          </cell>
          <cell r="I4502" t="str">
            <v>变压器、整流器、电抗器和电容器/变压器/专用变压器/矿用变压器</v>
          </cell>
          <cell r="J4502">
            <v>21</v>
          </cell>
          <cell r="K4502" t="str">
            <v>2002-01-03</v>
          </cell>
          <cell r="L4502">
            <v>15500</v>
          </cell>
          <cell r="M4502">
            <v>5436.74</v>
          </cell>
          <cell r="N4502">
            <v>10063.26</v>
          </cell>
        </row>
        <row r="4503">
          <cell r="C4503" t="str">
            <v>46121203B370001</v>
          </cell>
          <cell r="D4503" t="str">
            <v>隔爆型移动变电站</v>
          </cell>
          <cell r="E4503" t="str">
            <v>KBSG-630/6</v>
          </cell>
        </row>
        <row r="4503">
          <cell r="G4503" t="str">
            <v>个</v>
          </cell>
          <cell r="H4503">
            <v>1</v>
          </cell>
          <cell r="I4503" t="str">
            <v>变压器、整流器、电抗器和电容器/变压器/移动变压器和起动变压器/移动变压器</v>
          </cell>
          <cell r="J4503">
            <v>10</v>
          </cell>
          <cell r="K4503" t="str">
            <v>1997-03-28</v>
          </cell>
          <cell r="L4503">
            <v>147000</v>
          </cell>
          <cell r="M4503">
            <v>142590</v>
          </cell>
          <cell r="N4503">
            <v>4410</v>
          </cell>
        </row>
        <row r="4504">
          <cell r="C4504" t="str">
            <v>46121200B360001</v>
          </cell>
          <cell r="D4504" t="str">
            <v>隔爆型移动变电站</v>
          </cell>
          <cell r="E4504" t="str">
            <v>KBSG-500/6</v>
          </cell>
        </row>
        <row r="4504">
          <cell r="G4504" t="str">
            <v>个</v>
          </cell>
          <cell r="H4504">
            <v>1</v>
          </cell>
          <cell r="I4504" t="str">
            <v>变压器、整流器、电抗器和电容器/变压器/移动变压器和起动变压器/移动变压器</v>
          </cell>
          <cell r="J4504">
            <v>21</v>
          </cell>
          <cell r="K4504" t="str">
            <v>2002-01-02</v>
          </cell>
          <cell r="L4504">
            <v>111000</v>
          </cell>
          <cell r="M4504">
            <v>39722.64</v>
          </cell>
          <cell r="N4504">
            <v>71277.36</v>
          </cell>
        </row>
        <row r="4505">
          <cell r="C4505" t="str">
            <v>46121203B330001</v>
          </cell>
          <cell r="D4505" t="str">
            <v>隔爆移动变电站</v>
          </cell>
          <cell r="E4505" t="str">
            <v>KBSGZY-500/6</v>
          </cell>
        </row>
        <row r="4505">
          <cell r="G4505" t="str">
            <v>个</v>
          </cell>
          <cell r="H4505">
            <v>1</v>
          </cell>
          <cell r="I4505" t="str">
            <v>变压器、整流器、电抗器和电容器/变压器/移动变压器和起动变压器/移动变压器</v>
          </cell>
          <cell r="J4505">
            <v>10</v>
          </cell>
          <cell r="K4505" t="str">
            <v>2002-01-02</v>
          </cell>
          <cell r="L4505">
            <v>125800</v>
          </cell>
          <cell r="M4505">
            <v>87450.44</v>
          </cell>
          <cell r="N4505">
            <v>38349.56</v>
          </cell>
        </row>
        <row r="4506">
          <cell r="C4506" t="str">
            <v>46121203B200014</v>
          </cell>
          <cell r="D4506" t="str">
            <v>移变</v>
          </cell>
          <cell r="E4506" t="str">
            <v>KBSGZY-50</v>
          </cell>
        </row>
        <row r="4506">
          <cell r="G4506" t="str">
            <v>个</v>
          </cell>
          <cell r="H4506">
            <v>1</v>
          </cell>
          <cell r="I4506" t="str">
            <v>变压器、整流器、电抗器和电容器/变压器/移动变压器和起动变压器/移动变压器</v>
          </cell>
          <cell r="J4506">
            <v>10</v>
          </cell>
          <cell r="K4506" t="str">
            <v>2002-01-02</v>
          </cell>
          <cell r="L4506">
            <v>153500</v>
          </cell>
          <cell r="M4506">
            <v>106706.33</v>
          </cell>
          <cell r="N4506">
            <v>46793.67</v>
          </cell>
        </row>
        <row r="4507">
          <cell r="C4507" t="str">
            <v>46121010B490001</v>
          </cell>
          <cell r="D4507" t="str">
            <v>变压器</v>
          </cell>
          <cell r="E4507" t="str">
            <v>S9-500/10</v>
          </cell>
        </row>
        <row r="4507">
          <cell r="G4507" t="str">
            <v>个</v>
          </cell>
          <cell r="H4507">
            <v>1</v>
          </cell>
          <cell r="I4507" t="str">
            <v>变压器、整流器、电抗器和电容器/变压器/移动变压器和起动变压器/移动变压器</v>
          </cell>
          <cell r="J4507">
            <v>10</v>
          </cell>
          <cell r="K4507" t="str">
            <v>2003-04-30</v>
          </cell>
          <cell r="L4507">
            <v>44000</v>
          </cell>
          <cell r="M4507">
            <v>25684.61</v>
          </cell>
          <cell r="N4507">
            <v>18315.39</v>
          </cell>
        </row>
        <row r="4508">
          <cell r="C4508" t="str">
            <v>46121203B260002</v>
          </cell>
          <cell r="D4508" t="str">
            <v>矿用隔爆型移动变电站</v>
          </cell>
          <cell r="E4508" t="str">
            <v>800/6</v>
          </cell>
        </row>
        <row r="4508">
          <cell r="G4508" t="str">
            <v>个</v>
          </cell>
          <cell r="H4508">
            <v>1</v>
          </cell>
          <cell r="I4508" t="str">
            <v>变压器、整流器、电抗器和电容器/变压器/移动变压器和起动变压器/移动变压器</v>
          </cell>
          <cell r="J4508">
            <v>21</v>
          </cell>
          <cell r="K4508" t="str">
            <v>2003-12-31</v>
          </cell>
          <cell r="L4508">
            <v>150000</v>
          </cell>
          <cell r="M4508">
            <v>39214.38</v>
          </cell>
          <cell r="N4508">
            <v>110785.62</v>
          </cell>
        </row>
        <row r="4509">
          <cell r="C4509" t="str">
            <v>46213102B260001</v>
          </cell>
          <cell r="D4509" t="str">
            <v>动力配电箱</v>
          </cell>
          <cell r="E4509" t="str">
            <v>XZL-L-15G</v>
          </cell>
        </row>
        <row r="4509">
          <cell r="G4509" t="str">
            <v>个</v>
          </cell>
          <cell r="H4509">
            <v>1</v>
          </cell>
          <cell r="I4509" t="str">
            <v>变压器、整流器、电抗器和电容器/整流器和电源设备/整流器/硅整流器</v>
          </cell>
          <cell r="J4509">
            <v>21</v>
          </cell>
          <cell r="K4509" t="str">
            <v>2002-01-02</v>
          </cell>
          <cell r="L4509">
            <v>19800</v>
          </cell>
          <cell r="M4509">
            <v>7101.16</v>
          </cell>
          <cell r="N4509">
            <v>12698.84</v>
          </cell>
        </row>
        <row r="4510">
          <cell r="C4510" t="str">
            <v>46123010B050003</v>
          </cell>
          <cell r="D4510" t="str">
            <v>硅整流设备</v>
          </cell>
          <cell r="E4510" t="str">
            <v>GBA-60/?8</v>
          </cell>
        </row>
        <row r="4510">
          <cell r="G4510" t="str">
            <v>个</v>
          </cell>
          <cell r="H4510">
            <v>1</v>
          </cell>
          <cell r="I4510" t="str">
            <v>变压器、整流器、电抗器和电容器/整流器和电源设备/整流器/硅整流器</v>
          </cell>
          <cell r="J4510">
            <v>21</v>
          </cell>
          <cell r="K4510" t="str">
            <v>2002-01-02</v>
          </cell>
          <cell r="L4510">
            <v>38000</v>
          </cell>
          <cell r="M4510">
            <v>13598.86</v>
          </cell>
          <cell r="N4510">
            <v>24401.14</v>
          </cell>
        </row>
        <row r="4511">
          <cell r="C4511" t="str">
            <v>46123010B050002</v>
          </cell>
          <cell r="D4511" t="str">
            <v>硅整流设备</v>
          </cell>
          <cell r="E4511" t="str">
            <v>GBA-60/?8</v>
          </cell>
        </row>
        <row r="4511">
          <cell r="G4511" t="str">
            <v>个</v>
          </cell>
          <cell r="H4511">
            <v>1</v>
          </cell>
          <cell r="I4511" t="str">
            <v>变压器、整流器、电抗器和电容器/整流器和电源设备/整流器/硅整流器</v>
          </cell>
          <cell r="J4511">
            <v>21</v>
          </cell>
          <cell r="K4511" t="str">
            <v>2002-01-02</v>
          </cell>
          <cell r="L4511">
            <v>38000</v>
          </cell>
          <cell r="M4511">
            <v>13598.86</v>
          </cell>
          <cell r="N4511">
            <v>24401.14</v>
          </cell>
        </row>
        <row r="4512">
          <cell r="C4512" t="str">
            <v>46211649BB10001</v>
          </cell>
          <cell r="D4512" t="str">
            <v>通讯控制装置</v>
          </cell>
        </row>
        <row r="4512">
          <cell r="G4512" t="str">
            <v>个</v>
          </cell>
          <cell r="H4512">
            <v>1</v>
          </cell>
          <cell r="I4512" t="str">
            <v>生产辅助用电器/开关电器和断路器/开关电器设备/开关电器设备</v>
          </cell>
          <cell r="J4512">
            <v>10</v>
          </cell>
          <cell r="K4512" t="str">
            <v>1999-02-17</v>
          </cell>
          <cell r="L4512">
            <v>58900</v>
          </cell>
          <cell r="M4512">
            <v>57133</v>
          </cell>
          <cell r="N4512">
            <v>1767</v>
          </cell>
        </row>
        <row r="4513">
          <cell r="C4513" t="str">
            <v>46212179A160003</v>
          </cell>
          <cell r="D4513" t="str">
            <v>控制器</v>
          </cell>
          <cell r="E4513" t="str">
            <v>KJF21</v>
          </cell>
        </row>
        <row r="4513">
          <cell r="G4513" t="str">
            <v>个</v>
          </cell>
          <cell r="H4513">
            <v>1</v>
          </cell>
          <cell r="I4513" t="str">
            <v>生产辅助用电器/控制器/自动控制器/自动控制器</v>
          </cell>
          <cell r="J4513">
            <v>21</v>
          </cell>
          <cell r="K4513" t="str">
            <v>2002-01-02</v>
          </cell>
          <cell r="L4513">
            <v>22000</v>
          </cell>
          <cell r="M4513">
            <v>7872.92</v>
          </cell>
          <cell r="N4513">
            <v>14127.08</v>
          </cell>
        </row>
        <row r="4514">
          <cell r="C4514" t="str">
            <v>46212179A160004</v>
          </cell>
          <cell r="D4514" t="str">
            <v>控制器</v>
          </cell>
          <cell r="E4514" t="str">
            <v>KJF21</v>
          </cell>
        </row>
        <row r="4514">
          <cell r="G4514" t="str">
            <v>个</v>
          </cell>
          <cell r="H4514">
            <v>1</v>
          </cell>
          <cell r="I4514" t="str">
            <v>生产辅助用电器/控制器/自动控制器/自动控制器</v>
          </cell>
          <cell r="J4514">
            <v>21</v>
          </cell>
          <cell r="K4514" t="str">
            <v>2002-01-02</v>
          </cell>
          <cell r="L4514">
            <v>22000</v>
          </cell>
          <cell r="M4514">
            <v>7872.92</v>
          </cell>
          <cell r="N4514">
            <v>14127.08</v>
          </cell>
        </row>
        <row r="4515">
          <cell r="C4515" t="str">
            <v>46212179B060003</v>
          </cell>
          <cell r="D4515" t="str">
            <v>集控系统</v>
          </cell>
          <cell r="E4515" t="str">
            <v>PROMOS</v>
          </cell>
        </row>
        <row r="4515">
          <cell r="G4515" t="str">
            <v>个</v>
          </cell>
          <cell r="H4515">
            <v>1</v>
          </cell>
          <cell r="I4515" t="str">
            <v>生产辅助用电器/控制器/自动控制器/自动控制器</v>
          </cell>
          <cell r="J4515">
            <v>10</v>
          </cell>
          <cell r="K4515" t="str">
            <v>2003-04-30</v>
          </cell>
          <cell r="L4515">
            <v>998000</v>
          </cell>
          <cell r="M4515">
            <v>599172.89</v>
          </cell>
          <cell r="N4515">
            <v>398827.11</v>
          </cell>
        </row>
        <row r="4516">
          <cell r="C4516" t="str">
            <v>46211605B440003</v>
          </cell>
          <cell r="D4516" t="str">
            <v>真空磁力启动器</v>
          </cell>
          <cell r="E4516" t="str">
            <v>QJZ400/1140</v>
          </cell>
        </row>
        <row r="4516">
          <cell r="G4516" t="str">
            <v>个</v>
          </cell>
          <cell r="H4516">
            <v>1</v>
          </cell>
          <cell r="I4516" t="str">
            <v>生产辅助用电器/起动器/磁力起动器/磁力起动器</v>
          </cell>
          <cell r="J4516">
            <v>21</v>
          </cell>
          <cell r="K4516" t="str">
            <v>2003-12-31</v>
          </cell>
          <cell r="L4516">
            <v>18500</v>
          </cell>
          <cell r="M4516">
            <v>4847.72</v>
          </cell>
          <cell r="N4516">
            <v>13652.28</v>
          </cell>
        </row>
        <row r="4517">
          <cell r="C4517" t="str">
            <v>46211605B260050</v>
          </cell>
          <cell r="D4517" t="str">
            <v>磁力启动器</v>
          </cell>
          <cell r="E4517" t="str">
            <v>QJZ300/660V</v>
          </cell>
        </row>
        <row r="4517">
          <cell r="G4517" t="str">
            <v>个</v>
          </cell>
          <cell r="H4517">
            <v>1</v>
          </cell>
          <cell r="I4517" t="str">
            <v>生产辅助用电器/起动器/磁力起动器/磁力起动器</v>
          </cell>
          <cell r="J4517">
            <v>10</v>
          </cell>
          <cell r="K4517" t="str">
            <v>2003-03-27</v>
          </cell>
          <cell r="L4517">
            <v>14500</v>
          </cell>
          <cell r="M4517">
            <v>8606.28</v>
          </cell>
          <cell r="N4517">
            <v>5893.72</v>
          </cell>
        </row>
        <row r="4518">
          <cell r="C4518" t="str">
            <v>46211606B900028</v>
          </cell>
          <cell r="D4518" t="str">
            <v>隔爆兼本质安全型真空磁力起动器</v>
          </cell>
          <cell r="E4518" t="str">
            <v>QJZ1-80N</v>
          </cell>
        </row>
        <row r="4518">
          <cell r="G4518" t="str">
            <v>个</v>
          </cell>
          <cell r="H4518">
            <v>1</v>
          </cell>
          <cell r="I4518" t="str">
            <v>生产辅助用电器/起动器/磁力起动器/磁力起动器</v>
          </cell>
          <cell r="J4518">
            <v>21</v>
          </cell>
          <cell r="K4518" t="str">
            <v>2002-01-01</v>
          </cell>
          <cell r="L4518">
            <v>2500</v>
          </cell>
          <cell r="M4518">
            <v>912.48</v>
          </cell>
          <cell r="N4518">
            <v>1587.52</v>
          </cell>
        </row>
        <row r="4519">
          <cell r="C4519" t="str">
            <v>46211606B900029</v>
          </cell>
          <cell r="D4519" t="str">
            <v>隔爆兼本质安全型真空磁力起动器</v>
          </cell>
          <cell r="E4519" t="str">
            <v>QJZ1-80N</v>
          </cell>
        </row>
        <row r="4519">
          <cell r="G4519" t="str">
            <v>个</v>
          </cell>
          <cell r="H4519">
            <v>1</v>
          </cell>
          <cell r="I4519" t="str">
            <v>生产辅助用电器/起动器/磁力起动器/磁力起动器</v>
          </cell>
          <cell r="J4519">
            <v>21</v>
          </cell>
          <cell r="K4519" t="str">
            <v>2002-01-01</v>
          </cell>
          <cell r="L4519">
            <v>2500</v>
          </cell>
          <cell r="M4519">
            <v>912.48</v>
          </cell>
          <cell r="N4519">
            <v>1587.52</v>
          </cell>
        </row>
        <row r="4520">
          <cell r="C4520" t="str">
            <v>46214149B680001</v>
          </cell>
          <cell r="D4520" t="str">
            <v>箱式保护系统</v>
          </cell>
          <cell r="E4520" t="str">
            <v>800KVA</v>
          </cell>
        </row>
        <row r="4520">
          <cell r="G4520" t="str">
            <v>个</v>
          </cell>
          <cell r="H4520">
            <v>1</v>
          </cell>
          <cell r="I4520" t="str">
            <v>生产辅助用电器/控制设备/开关柜/高压开关柜</v>
          </cell>
          <cell r="J4520">
            <v>21</v>
          </cell>
          <cell r="K4520" t="str">
            <v>2002-01-02</v>
          </cell>
          <cell r="L4520">
            <v>555000</v>
          </cell>
          <cell r="M4520">
            <v>234166.56</v>
          </cell>
          <cell r="N4520">
            <v>320833.44</v>
          </cell>
        </row>
        <row r="4521">
          <cell r="C4521" t="str">
            <v>44217254B020001</v>
          </cell>
          <cell r="D4521" t="str">
            <v>型材切割机</v>
          </cell>
          <cell r="E4521" t="str">
            <v>J3G-400</v>
          </cell>
        </row>
        <row r="4521">
          <cell r="G4521" t="str">
            <v>个</v>
          </cell>
          <cell r="H4521">
            <v>1</v>
          </cell>
          <cell r="I4521" t="str">
            <v>生产辅助用电器/控制设备/开关柜/高压开关柜</v>
          </cell>
          <cell r="J4521">
            <v>21</v>
          </cell>
          <cell r="K4521" t="str">
            <v>2002-01-02</v>
          </cell>
          <cell r="L4521">
            <v>3000</v>
          </cell>
          <cell r="M4521">
            <v>1201.68</v>
          </cell>
          <cell r="N4521">
            <v>1798.32</v>
          </cell>
        </row>
        <row r="4522">
          <cell r="C4522" t="str">
            <v>46213107B900002</v>
          </cell>
          <cell r="D4522" t="str">
            <v>低压开关柜</v>
          </cell>
          <cell r="E4522" t="str">
            <v>PFD-68</v>
          </cell>
        </row>
        <row r="4522">
          <cell r="G4522" t="str">
            <v>个</v>
          </cell>
          <cell r="H4522">
            <v>1</v>
          </cell>
          <cell r="I4522" t="str">
            <v>生产辅助用电器/控制设备/开关柜/低压开关柜</v>
          </cell>
          <cell r="J4522">
            <v>10</v>
          </cell>
          <cell r="K4522" t="str">
            <v>2003-04-29</v>
          </cell>
          <cell r="L4522">
            <v>17500</v>
          </cell>
          <cell r="M4522">
            <v>10290.51</v>
          </cell>
          <cell r="N4522">
            <v>7209.49</v>
          </cell>
        </row>
        <row r="4523">
          <cell r="C4523" t="str">
            <v>46213107B120003</v>
          </cell>
          <cell r="D4523" t="str">
            <v>低压开关柜</v>
          </cell>
          <cell r="E4523" t="str">
            <v>PFD660-64</v>
          </cell>
        </row>
        <row r="4523">
          <cell r="G4523" t="str">
            <v>个</v>
          </cell>
          <cell r="H4523">
            <v>1</v>
          </cell>
          <cell r="I4523" t="str">
            <v>生产辅助用电器/控制设备/开关柜/低压开关柜</v>
          </cell>
          <cell r="J4523">
            <v>10</v>
          </cell>
          <cell r="K4523" t="str">
            <v>2003-10-30</v>
          </cell>
          <cell r="L4523">
            <v>13300</v>
          </cell>
          <cell r="M4523">
            <v>7259.78</v>
          </cell>
          <cell r="N4523">
            <v>6040.22</v>
          </cell>
        </row>
        <row r="4524">
          <cell r="C4524" t="str">
            <v>46121621B170001</v>
          </cell>
          <cell r="D4524" t="str">
            <v>真空高爆开关</v>
          </cell>
        </row>
        <row r="4524">
          <cell r="G4524" t="str">
            <v>个</v>
          </cell>
          <cell r="H4524">
            <v>1</v>
          </cell>
          <cell r="I4524" t="str">
            <v>生产辅助用电器/控制设备/配电屏、配电箱和端子箱/配电屏</v>
          </cell>
          <cell r="J4524">
            <v>21</v>
          </cell>
          <cell r="K4524" t="str">
            <v>2002-12-20</v>
          </cell>
          <cell r="L4524">
            <v>44500</v>
          </cell>
          <cell r="M4524">
            <v>13806.18</v>
          </cell>
          <cell r="N4524">
            <v>30693.82</v>
          </cell>
        </row>
        <row r="4525">
          <cell r="C4525" t="str">
            <v>46213107B800001</v>
          </cell>
          <cell r="D4525" t="str">
            <v>低压屏</v>
          </cell>
          <cell r="E4525" t="str">
            <v>GPD1-10</v>
          </cell>
        </row>
        <row r="4525">
          <cell r="G4525" t="str">
            <v>个</v>
          </cell>
          <cell r="H4525">
            <v>1</v>
          </cell>
          <cell r="I4525" t="str">
            <v>生产辅助用电器/控制设备/配电屏、配电箱和端子箱/配电屏</v>
          </cell>
          <cell r="J4525">
            <v>21</v>
          </cell>
          <cell r="K4525" t="str">
            <v>2003-12-31</v>
          </cell>
          <cell r="L4525">
            <v>17000</v>
          </cell>
          <cell r="M4525">
            <v>4444.16</v>
          </cell>
          <cell r="N4525">
            <v>12555.84</v>
          </cell>
        </row>
        <row r="4526">
          <cell r="C4526" t="str">
            <v>44412154B060001</v>
          </cell>
          <cell r="D4526" t="str">
            <v>加油机</v>
          </cell>
          <cell r="E4526" t="str">
            <v>CMD-1318</v>
          </cell>
        </row>
        <row r="4526">
          <cell r="G4526" t="str">
            <v>个</v>
          </cell>
          <cell r="H4526">
            <v>1</v>
          </cell>
          <cell r="I4526" t="str">
            <v>生产辅助用电器/控制设备/其他成套电器/其他成套电器</v>
          </cell>
          <cell r="J4526">
            <v>12</v>
          </cell>
          <cell r="K4526" t="str">
            <v>2003-10-31</v>
          </cell>
          <cell r="L4526">
            <v>10500</v>
          </cell>
          <cell r="M4526">
            <v>4846.38</v>
          </cell>
          <cell r="N4526">
            <v>5653.62</v>
          </cell>
        </row>
        <row r="4527">
          <cell r="C4527" t="str">
            <v>47342011B020001</v>
          </cell>
          <cell r="D4527" t="str">
            <v>程控交换机</v>
          </cell>
          <cell r="E4527" t="str">
            <v>JSY2000-20</v>
          </cell>
        </row>
        <row r="4527">
          <cell r="G4527" t="str">
            <v>个</v>
          </cell>
          <cell r="H4527">
            <v>1</v>
          </cell>
          <cell r="I4527" t="str">
            <v>通信设备/电话通信设备/电话交换设备/程控时分电子交换机</v>
          </cell>
          <cell r="J4527">
            <v>7</v>
          </cell>
          <cell r="K4527" t="str">
            <v>2002-01-02</v>
          </cell>
          <cell r="L4527">
            <v>21300</v>
          </cell>
          <cell r="M4527">
            <v>20661</v>
          </cell>
          <cell r="N4527">
            <v>639</v>
          </cell>
        </row>
        <row r="4528">
          <cell r="C4528" t="str">
            <v>46212179B060004</v>
          </cell>
          <cell r="D4528" t="str">
            <v>工作面通讯控制装置</v>
          </cell>
        </row>
        <row r="4528">
          <cell r="G4528" t="str">
            <v>个</v>
          </cell>
          <cell r="H4528">
            <v>1</v>
          </cell>
          <cell r="I4528" t="str">
            <v>通信设备/电话通信设备/会议电话调度及市话中继设备/调度电话设备</v>
          </cell>
          <cell r="J4528">
            <v>8</v>
          </cell>
          <cell r="K4528" t="str">
            <v>2003-12-31</v>
          </cell>
          <cell r="L4528">
            <v>323200</v>
          </cell>
          <cell r="M4528">
            <v>217553.95</v>
          </cell>
          <cell r="N4528">
            <v>105646.05</v>
          </cell>
        </row>
        <row r="4529">
          <cell r="C4529" t="str">
            <v>48262000B240001</v>
          </cell>
          <cell r="D4529" t="str">
            <v>电器试验平台</v>
          </cell>
          <cell r="E4529" t="str">
            <v>1000*20</v>
          </cell>
        </row>
        <row r="4529">
          <cell r="G4529" t="str">
            <v>个</v>
          </cell>
          <cell r="H4529">
            <v>1</v>
          </cell>
          <cell r="I4529" t="str">
            <v>仪器仪表/电工仪器仪表/实验室电工仪器及指针式电表/其他室验室电工仪器及指针式电表</v>
          </cell>
          <cell r="J4529">
            <v>12</v>
          </cell>
          <cell r="K4529" t="str">
            <v>2003-12-30</v>
          </cell>
          <cell r="L4529">
            <v>10600</v>
          </cell>
          <cell r="M4529">
            <v>4770.13</v>
          </cell>
          <cell r="N4529">
            <v>5829.87</v>
          </cell>
        </row>
        <row r="4530">
          <cell r="C4530" t="str">
            <v>48262000B270004</v>
          </cell>
          <cell r="D4530" t="str">
            <v>支柱试验机</v>
          </cell>
          <cell r="E4530" t="str">
            <v>ZS-40</v>
          </cell>
        </row>
        <row r="4530">
          <cell r="G4530" t="str">
            <v>个</v>
          </cell>
          <cell r="H4530">
            <v>1</v>
          </cell>
          <cell r="I4530" t="str">
            <v>仪器仪表/电工仪器仪表/实验室电工仪器及指针式电表/其他室验室电工仪器及指针式电表</v>
          </cell>
          <cell r="J4530">
            <v>21</v>
          </cell>
          <cell r="K4530" t="str">
            <v>2002-01-02</v>
          </cell>
          <cell r="L4530">
            <v>101300</v>
          </cell>
          <cell r="M4530">
            <v>37715.47</v>
          </cell>
          <cell r="N4530">
            <v>63584.53</v>
          </cell>
        </row>
        <row r="4531">
          <cell r="C4531" t="str">
            <v>43552016A030002</v>
          </cell>
          <cell r="D4531" t="str">
            <v>刮板机(不含中部槽)</v>
          </cell>
        </row>
        <row r="4531">
          <cell r="G4531" t="str">
            <v>个</v>
          </cell>
          <cell r="H4531">
            <v>1</v>
          </cell>
          <cell r="I4531" t="str">
            <v>输送设备/刮板、板式、悬挂、辊道输送机/刮板输送机/其他刮板输送机</v>
          </cell>
          <cell r="J4531">
            <v>5</v>
          </cell>
          <cell r="K4531" t="str">
            <v>2002-01-02</v>
          </cell>
          <cell r="L4531">
            <v>13854733.33</v>
          </cell>
          <cell r="M4531">
            <v>13439091.33</v>
          </cell>
          <cell r="N4531">
            <v>415642</v>
          </cell>
        </row>
        <row r="4532">
          <cell r="C4532" t="str">
            <v>43552016A040002</v>
          </cell>
          <cell r="D4532" t="str">
            <v>工作面刮板输送机</v>
          </cell>
        </row>
        <row r="4532">
          <cell r="G4532" t="str">
            <v>个</v>
          </cell>
          <cell r="H4532">
            <v>1</v>
          </cell>
          <cell r="I4532" t="str">
            <v>输送设备/刮板、板式、悬挂、辊道输送机/刮板输送机/其他刮板输送机</v>
          </cell>
          <cell r="J4532">
            <v>5</v>
          </cell>
          <cell r="K4532" t="str">
            <v>2002-01-02</v>
          </cell>
          <cell r="L4532">
            <v>9755600</v>
          </cell>
          <cell r="M4532">
            <v>9462932</v>
          </cell>
          <cell r="N4532">
            <v>292668</v>
          </cell>
        </row>
        <row r="4533">
          <cell r="C4533" t="str">
            <v>46211605B260237</v>
          </cell>
          <cell r="D4533" t="str">
            <v>矿用智能真空磁力起力器</v>
          </cell>
          <cell r="E4533" t="str">
            <v>QJZ-300/1140（1140）Z</v>
          </cell>
        </row>
        <row r="4533">
          <cell r="G4533" t="str">
            <v>个</v>
          </cell>
          <cell r="H4533">
            <v>1</v>
          </cell>
          <cell r="I4533" t="str">
            <v>电力工业专用设备/输电、配电和变电专用设备/变电设备/隔离开关</v>
          </cell>
          <cell r="J4533">
            <v>21</v>
          </cell>
          <cell r="K4533" t="str">
            <v>2004-12-31</v>
          </cell>
          <cell r="L4533">
            <v>27775</v>
          </cell>
          <cell r="M4533">
            <v>6603.86</v>
          </cell>
          <cell r="N4533">
            <v>21171.14</v>
          </cell>
        </row>
        <row r="4534">
          <cell r="C4534" t="str">
            <v>46211605B260245</v>
          </cell>
          <cell r="D4534" t="str">
            <v>矿用智能真空磁力起力器</v>
          </cell>
          <cell r="E4534" t="str">
            <v>QJZ-300/1140（1140）Z</v>
          </cell>
        </row>
        <row r="4534">
          <cell r="G4534" t="str">
            <v>个</v>
          </cell>
          <cell r="H4534">
            <v>1</v>
          </cell>
          <cell r="I4534" t="str">
            <v>电力工业专用设备/输电、配电和变电专用设备/变电设备/隔离开关</v>
          </cell>
          <cell r="J4534">
            <v>21</v>
          </cell>
          <cell r="K4534" t="str">
            <v>2004-12-31</v>
          </cell>
          <cell r="L4534">
            <v>27775</v>
          </cell>
          <cell r="M4534">
            <v>6603.86</v>
          </cell>
          <cell r="N4534">
            <v>21171.14</v>
          </cell>
        </row>
        <row r="4535">
          <cell r="C4535" t="str">
            <v>46211605BG20023</v>
          </cell>
          <cell r="D4535" t="str">
            <v>矿用隔爆型智能真空馈电开关</v>
          </cell>
          <cell r="E4535" t="str">
            <v>KBZZ-630/1140（660）</v>
          </cell>
        </row>
        <row r="4535">
          <cell r="G4535" t="str">
            <v>个</v>
          </cell>
          <cell r="H4535">
            <v>1</v>
          </cell>
          <cell r="I4535" t="str">
            <v>生产辅助用电器/开关电器和断路器/开关电器设备/开关电器设备</v>
          </cell>
          <cell r="J4535">
            <v>10</v>
          </cell>
          <cell r="K4535" t="str">
            <v>2004-12-31</v>
          </cell>
          <cell r="L4535">
            <v>28886</v>
          </cell>
          <cell r="M4535">
            <v>13484</v>
          </cell>
          <cell r="N4535">
            <v>15402</v>
          </cell>
        </row>
        <row r="4536">
          <cell r="C4536" t="str">
            <v>46211605BG20024</v>
          </cell>
          <cell r="D4536" t="str">
            <v>矿用隔爆型智能真空馈电开关</v>
          </cell>
          <cell r="E4536" t="str">
            <v>KBZZ-630/1140（660）</v>
          </cell>
        </row>
        <row r="4536">
          <cell r="G4536" t="str">
            <v>个</v>
          </cell>
          <cell r="H4536">
            <v>1</v>
          </cell>
          <cell r="I4536" t="str">
            <v>生产辅助用电器/开关电器和断路器/开关电器设备/开关电器设备</v>
          </cell>
          <cell r="J4536">
            <v>10</v>
          </cell>
          <cell r="K4536" t="str">
            <v>2004-12-31</v>
          </cell>
          <cell r="L4536">
            <v>28886</v>
          </cell>
          <cell r="M4536">
            <v>13484</v>
          </cell>
          <cell r="N4536">
            <v>15402</v>
          </cell>
        </row>
        <row r="4537">
          <cell r="C4537" t="str">
            <v>46211605BG20025</v>
          </cell>
          <cell r="D4537" t="str">
            <v>矿用隔爆型智能真空馈电开关</v>
          </cell>
          <cell r="E4537" t="str">
            <v>KBZZ-630/1140（660）</v>
          </cell>
        </row>
        <row r="4537">
          <cell r="G4537" t="str">
            <v>个</v>
          </cell>
          <cell r="H4537">
            <v>1</v>
          </cell>
          <cell r="I4537" t="str">
            <v>生产辅助用电器/开关电器和断路器/开关电器设备/开关电器设备</v>
          </cell>
          <cell r="J4537">
            <v>10</v>
          </cell>
          <cell r="K4537" t="str">
            <v>2004-12-31</v>
          </cell>
          <cell r="L4537">
            <v>28886</v>
          </cell>
          <cell r="M4537">
            <v>13484</v>
          </cell>
          <cell r="N4537">
            <v>15402</v>
          </cell>
        </row>
        <row r="4538">
          <cell r="C4538" t="str">
            <v>46211605BG20026</v>
          </cell>
          <cell r="D4538" t="str">
            <v>矿用隔爆型智能真空馈电开关</v>
          </cell>
          <cell r="E4538" t="str">
            <v>KBZZ-630/1140（660）</v>
          </cell>
        </row>
        <row r="4538">
          <cell r="G4538" t="str">
            <v>个</v>
          </cell>
          <cell r="H4538">
            <v>1</v>
          </cell>
          <cell r="I4538" t="str">
            <v>生产辅助用电器/开关电器和断路器/开关电器设备/开关电器设备</v>
          </cell>
          <cell r="J4538">
            <v>10</v>
          </cell>
          <cell r="K4538" t="str">
            <v>2004-12-31</v>
          </cell>
          <cell r="L4538">
            <v>28886</v>
          </cell>
          <cell r="M4538">
            <v>13484</v>
          </cell>
          <cell r="N4538">
            <v>15402</v>
          </cell>
        </row>
        <row r="4539">
          <cell r="C4539" t="str">
            <v>46211605BG20027</v>
          </cell>
          <cell r="D4539" t="str">
            <v>矿用隔爆型智能真空馈电开关</v>
          </cell>
          <cell r="E4539" t="str">
            <v>KBZZ-630/1140（660）</v>
          </cell>
        </row>
        <row r="4539">
          <cell r="G4539" t="str">
            <v>个</v>
          </cell>
          <cell r="H4539">
            <v>1</v>
          </cell>
          <cell r="I4539" t="str">
            <v>生产辅助用电器/开关电器和断路器/开关电器设备/开关电器设备</v>
          </cell>
          <cell r="J4539">
            <v>10</v>
          </cell>
          <cell r="K4539" t="str">
            <v>2004-12-31</v>
          </cell>
          <cell r="L4539">
            <v>28886</v>
          </cell>
          <cell r="M4539">
            <v>13484</v>
          </cell>
          <cell r="N4539">
            <v>15402</v>
          </cell>
        </row>
        <row r="4540">
          <cell r="C4540" t="str">
            <v>46211606B320002</v>
          </cell>
          <cell r="D4540" t="str">
            <v>磁力起动器</v>
          </cell>
          <cell r="E4540" t="str">
            <v>QJZ-300/1140（660）Z</v>
          </cell>
        </row>
        <row r="4540">
          <cell r="G4540" t="str">
            <v>个</v>
          </cell>
          <cell r="H4540">
            <v>1</v>
          </cell>
          <cell r="I4540" t="str">
            <v>电力工业专用设备/输电、配电和变电专用设备/变电设备/隔离开关</v>
          </cell>
          <cell r="J4540">
            <v>21</v>
          </cell>
          <cell r="K4540" t="str">
            <v>2004-12-31</v>
          </cell>
          <cell r="L4540">
            <v>10908</v>
          </cell>
          <cell r="M4540">
            <v>2593.5</v>
          </cell>
          <cell r="N4540">
            <v>8314.5</v>
          </cell>
        </row>
        <row r="4541">
          <cell r="C4541" t="str">
            <v>46211606B320003</v>
          </cell>
          <cell r="D4541" t="str">
            <v>磁力起动器</v>
          </cell>
          <cell r="E4541" t="str">
            <v>BQD-80Z/660</v>
          </cell>
        </row>
        <row r="4541">
          <cell r="G4541" t="str">
            <v>个</v>
          </cell>
          <cell r="H4541">
            <v>1</v>
          </cell>
          <cell r="I4541" t="str">
            <v>电力工业专用设备/输电、配电和变电专用设备/变电设备/隔离开关</v>
          </cell>
          <cell r="J4541">
            <v>21</v>
          </cell>
          <cell r="K4541" t="str">
            <v>2004-12-31</v>
          </cell>
          <cell r="L4541">
            <v>10908</v>
          </cell>
          <cell r="M4541">
            <v>2593.5</v>
          </cell>
          <cell r="N4541">
            <v>8314.5</v>
          </cell>
        </row>
        <row r="4542">
          <cell r="C4542" t="str">
            <v>46211606B320004</v>
          </cell>
          <cell r="D4542" t="str">
            <v>磁力起动器</v>
          </cell>
          <cell r="E4542" t="str">
            <v>BQD-80Z/660</v>
          </cell>
        </row>
        <row r="4542">
          <cell r="G4542" t="str">
            <v>个</v>
          </cell>
          <cell r="H4542">
            <v>1</v>
          </cell>
          <cell r="I4542" t="str">
            <v>电力工业专用设备/输电、配电和变电专用设备/变电设备/隔离开关</v>
          </cell>
          <cell r="J4542">
            <v>21</v>
          </cell>
          <cell r="K4542" t="str">
            <v>2004-12-31</v>
          </cell>
          <cell r="L4542">
            <v>10908</v>
          </cell>
          <cell r="M4542">
            <v>2593.5</v>
          </cell>
          <cell r="N4542">
            <v>8314.5</v>
          </cell>
        </row>
        <row r="4543">
          <cell r="C4543" t="str">
            <v>46211606B320005</v>
          </cell>
          <cell r="D4543" t="str">
            <v>磁力起动器</v>
          </cell>
          <cell r="E4543" t="str">
            <v>BQD-80Z/660</v>
          </cell>
        </row>
        <row r="4543">
          <cell r="G4543" t="str">
            <v>个</v>
          </cell>
          <cell r="H4543">
            <v>1</v>
          </cell>
          <cell r="I4543" t="str">
            <v>电力工业专用设备/输电、配电和变电专用设备/变电设备/隔离开关</v>
          </cell>
          <cell r="J4543">
            <v>21</v>
          </cell>
          <cell r="K4543" t="str">
            <v>2004-12-31</v>
          </cell>
          <cell r="L4543">
            <v>10908</v>
          </cell>
          <cell r="M4543">
            <v>2593.5</v>
          </cell>
          <cell r="N4543">
            <v>8314.5</v>
          </cell>
        </row>
        <row r="4544">
          <cell r="C4544" t="str">
            <v>42322600B060001</v>
          </cell>
          <cell r="D4544" t="str">
            <v>热风炉</v>
          </cell>
          <cell r="E4544" t="str">
            <v>6T</v>
          </cell>
        </row>
        <row r="4544">
          <cell r="G4544" t="str">
            <v>个</v>
          </cell>
          <cell r="H4544">
            <v>1</v>
          </cell>
          <cell r="I4544" t="str">
            <v>锅炉及原动机/工业锅炉/其他工业锅炉/其他工业锅炉</v>
          </cell>
          <cell r="J4544">
            <v>10</v>
          </cell>
          <cell r="K4544" t="str">
            <v>2004-12-31</v>
          </cell>
          <cell r="L4544">
            <v>727200</v>
          </cell>
          <cell r="M4544">
            <v>339456.96</v>
          </cell>
          <cell r="N4544">
            <v>387743.04</v>
          </cell>
        </row>
        <row r="4545">
          <cell r="C4545" t="str">
            <v>42322600B060002</v>
          </cell>
          <cell r="D4545" t="str">
            <v>热风炉</v>
          </cell>
          <cell r="E4545" t="str">
            <v>6T</v>
          </cell>
        </row>
        <row r="4545">
          <cell r="G4545" t="str">
            <v>个</v>
          </cell>
          <cell r="H4545">
            <v>1</v>
          </cell>
          <cell r="I4545" t="str">
            <v>锅炉及原动机/工业锅炉/其他工业锅炉/其他工业锅炉</v>
          </cell>
          <cell r="J4545">
            <v>10</v>
          </cell>
          <cell r="K4545" t="str">
            <v>2004-12-31</v>
          </cell>
          <cell r="L4545">
            <v>727200</v>
          </cell>
          <cell r="M4545">
            <v>339456.96</v>
          </cell>
          <cell r="N4545">
            <v>387743.04</v>
          </cell>
        </row>
        <row r="4546">
          <cell r="C4546" t="str">
            <v>42322600B060003</v>
          </cell>
          <cell r="D4546" t="str">
            <v>热风炉</v>
          </cell>
          <cell r="E4546" t="str">
            <v>6T</v>
          </cell>
        </row>
        <row r="4546">
          <cell r="G4546" t="str">
            <v>个</v>
          </cell>
          <cell r="H4546">
            <v>1</v>
          </cell>
          <cell r="I4546" t="str">
            <v>锅炉及原动机/工业锅炉/其他工业锅炉/其他工业锅炉</v>
          </cell>
          <cell r="J4546">
            <v>10</v>
          </cell>
          <cell r="K4546" t="str">
            <v>2004-12-31</v>
          </cell>
          <cell r="L4546">
            <v>727200</v>
          </cell>
          <cell r="M4546">
            <v>339456.96</v>
          </cell>
          <cell r="N4546">
            <v>387743.04</v>
          </cell>
        </row>
        <row r="4547">
          <cell r="C4547" t="str">
            <v>43922200B180001</v>
          </cell>
          <cell r="D4547" t="str">
            <v>电子皮带称</v>
          </cell>
          <cell r="E4547" t="str">
            <v>BMP14　1400mm V&gt;=2.5m/s0-3500t/h</v>
          </cell>
        </row>
        <row r="4547">
          <cell r="G4547" t="str">
            <v>个</v>
          </cell>
          <cell r="H4547">
            <v>1</v>
          </cell>
          <cell r="I4547" t="str">
            <v>计量标准器具及量具、衡器/衡器/钢材秤、皮带秤、吊秤/钢材秤、皮带秤、吊秤</v>
          </cell>
          <cell r="J4547">
            <v>10</v>
          </cell>
          <cell r="K4547" t="str">
            <v>2004-12-31</v>
          </cell>
          <cell r="L4547">
            <v>52520</v>
          </cell>
          <cell r="M4547">
            <v>24516.33</v>
          </cell>
          <cell r="N4547">
            <v>28003.67</v>
          </cell>
        </row>
        <row r="4548">
          <cell r="C4548" t="str">
            <v>43922200B180002</v>
          </cell>
          <cell r="D4548" t="str">
            <v>电子皮带称</v>
          </cell>
          <cell r="E4548" t="str">
            <v>BMP14　1400mm V&gt;=2.5m/s0-3500t/h</v>
          </cell>
        </row>
        <row r="4548">
          <cell r="G4548" t="str">
            <v>个</v>
          </cell>
          <cell r="H4548">
            <v>1</v>
          </cell>
          <cell r="I4548" t="str">
            <v>计量标准器具及量具、衡器/衡器/钢材秤、皮带秤、吊秤/钢材秤、皮带秤、吊秤</v>
          </cell>
          <cell r="J4548">
            <v>10</v>
          </cell>
          <cell r="K4548" t="str">
            <v>2004-12-31</v>
          </cell>
          <cell r="L4548">
            <v>52520</v>
          </cell>
          <cell r="M4548">
            <v>24516.33</v>
          </cell>
          <cell r="N4548">
            <v>28003.67</v>
          </cell>
        </row>
        <row r="4549">
          <cell r="C4549" t="str">
            <v>46212179B210001</v>
          </cell>
          <cell r="D4549" t="str">
            <v>300M工作面通讯控制装置</v>
          </cell>
          <cell r="E4549" t="str">
            <v>KJ50 Promos</v>
          </cell>
        </row>
        <row r="4549">
          <cell r="G4549" t="str">
            <v>个</v>
          </cell>
          <cell r="H4549">
            <v>1</v>
          </cell>
          <cell r="I4549" t="str">
            <v>其他行业专用设备/其他行业专用设备/其他行业专用设备/其他行业专用设备</v>
          </cell>
          <cell r="J4549">
            <v>10</v>
          </cell>
          <cell r="K4549" t="str">
            <v>2004-12-31</v>
          </cell>
          <cell r="L4549">
            <v>636300</v>
          </cell>
          <cell r="M4549">
            <v>297024.84</v>
          </cell>
          <cell r="N4549">
            <v>339275.16</v>
          </cell>
        </row>
        <row r="4550">
          <cell r="C4550" t="str">
            <v>44411354B110011</v>
          </cell>
          <cell r="D4550" t="str">
            <v>双速回柱绞车</v>
          </cell>
          <cell r="E4550" t="str">
            <v>JHS-20T</v>
          </cell>
        </row>
        <row r="4550">
          <cell r="G4550" t="str">
            <v>个</v>
          </cell>
          <cell r="H4550">
            <v>1</v>
          </cell>
          <cell r="I4550" t="str">
            <v>探矿、采矿、选矿和造团设备/提升设备和绞车/矿井专用绞车/调节绞车</v>
          </cell>
          <cell r="J4550">
            <v>15</v>
          </cell>
          <cell r="K4550" t="str">
            <v>2004-12-31</v>
          </cell>
          <cell r="L4550">
            <v>76128.75</v>
          </cell>
          <cell r="M4550">
            <v>24457.65</v>
          </cell>
          <cell r="N4550">
            <v>51671.1</v>
          </cell>
        </row>
        <row r="4551">
          <cell r="C4551" t="str">
            <v>46121010B540001</v>
          </cell>
          <cell r="D4551" t="str">
            <v>全密封变压器</v>
          </cell>
          <cell r="E4551" t="str">
            <v>630/10/6.3KV</v>
          </cell>
        </row>
        <row r="4551">
          <cell r="G4551" t="str">
            <v>个</v>
          </cell>
          <cell r="H4551">
            <v>1</v>
          </cell>
          <cell r="I4551" t="str">
            <v>变压器、整流器、电抗器和电容器/变压器/电力变压器/电力变压器</v>
          </cell>
          <cell r="J4551">
            <v>21</v>
          </cell>
          <cell r="K4551" t="str">
            <v>2004-12-31</v>
          </cell>
          <cell r="L4551">
            <v>52520</v>
          </cell>
          <cell r="M4551">
            <v>12487.28</v>
          </cell>
          <cell r="N4551">
            <v>40032.72</v>
          </cell>
        </row>
        <row r="4552">
          <cell r="C4552" t="str">
            <v>46211606B150001</v>
          </cell>
          <cell r="D4552" t="str">
            <v>矿用隔爆型真空磁力起动器</v>
          </cell>
          <cell r="E4552" t="str">
            <v>BQD1-120NZD</v>
          </cell>
        </row>
        <row r="4552">
          <cell r="G4552" t="str">
            <v>个</v>
          </cell>
          <cell r="H4552">
            <v>1</v>
          </cell>
          <cell r="I4552" t="str">
            <v>电力工业专用设备/输电、配电和变电专用设备/变电设备/隔离开关</v>
          </cell>
          <cell r="J4552">
            <v>21</v>
          </cell>
          <cell r="K4552" t="str">
            <v>2004-12-31</v>
          </cell>
          <cell r="L4552">
            <v>5777.2</v>
          </cell>
          <cell r="M4552">
            <v>1373.58</v>
          </cell>
          <cell r="N4552">
            <v>4403.62</v>
          </cell>
        </row>
        <row r="4553">
          <cell r="C4553" t="str">
            <v>46211606B150002</v>
          </cell>
          <cell r="D4553" t="str">
            <v>矿用隔爆型真空磁力起动器</v>
          </cell>
          <cell r="E4553" t="str">
            <v>BQD1-120NZD</v>
          </cell>
        </row>
        <row r="4553">
          <cell r="G4553" t="str">
            <v>个</v>
          </cell>
          <cell r="H4553">
            <v>1</v>
          </cell>
          <cell r="I4553" t="str">
            <v>电力工业专用设备/输电、配电和变电专用设备/变电设备/隔离开关</v>
          </cell>
          <cell r="J4553">
            <v>21</v>
          </cell>
          <cell r="K4553" t="str">
            <v>2004-12-31</v>
          </cell>
          <cell r="L4553">
            <v>5777.2</v>
          </cell>
          <cell r="M4553">
            <v>1373.58</v>
          </cell>
          <cell r="N4553">
            <v>4403.62</v>
          </cell>
        </row>
        <row r="4554">
          <cell r="C4554" t="str">
            <v>46211606B150003</v>
          </cell>
          <cell r="D4554" t="str">
            <v>矿用隔爆型真空磁力起动器</v>
          </cell>
          <cell r="E4554" t="str">
            <v>BQD1-120NZD</v>
          </cell>
        </row>
        <row r="4554">
          <cell r="G4554" t="str">
            <v>个</v>
          </cell>
          <cell r="H4554">
            <v>1</v>
          </cell>
          <cell r="I4554" t="str">
            <v>电力工业专用设备/输电、配电和变电专用设备/变电设备/隔离开关</v>
          </cell>
          <cell r="J4554">
            <v>21</v>
          </cell>
          <cell r="K4554" t="str">
            <v>2004-12-31</v>
          </cell>
          <cell r="L4554">
            <v>5777.2</v>
          </cell>
          <cell r="M4554">
            <v>1373.58</v>
          </cell>
          <cell r="N4554">
            <v>4403.62</v>
          </cell>
        </row>
        <row r="4555">
          <cell r="C4555" t="str">
            <v>43921049B100001</v>
          </cell>
          <cell r="D4555" t="str">
            <v>高温高压洗车机</v>
          </cell>
          <cell r="E4555" t="str">
            <v>Therm890T</v>
          </cell>
        </row>
        <row r="4555">
          <cell r="G4555" t="str">
            <v>个</v>
          </cell>
          <cell r="H4555">
            <v>1</v>
          </cell>
          <cell r="I4555" t="str">
            <v>金属表面处理设备/表面清理设备/清洗机/清洗机</v>
          </cell>
          <cell r="J4555">
            <v>12</v>
          </cell>
          <cell r="K4555" t="str">
            <v>2004-12-31</v>
          </cell>
          <cell r="L4555">
            <v>78982</v>
          </cell>
          <cell r="M4555">
            <v>31097.85</v>
          </cell>
          <cell r="N4555">
            <v>47884.15</v>
          </cell>
        </row>
        <row r="4556">
          <cell r="C4556" t="str">
            <v>43221013B250005</v>
          </cell>
          <cell r="D4556" t="str">
            <v>耐磨多级泵</v>
          </cell>
          <cell r="E4556" t="str">
            <v>MDM155-30*4</v>
          </cell>
        </row>
        <row r="4556">
          <cell r="G4556" t="str">
            <v>个</v>
          </cell>
          <cell r="H4556">
            <v>1</v>
          </cell>
          <cell r="I4556" t="str">
            <v>泵/离心泵/其他离心泵/其他离心泵</v>
          </cell>
          <cell r="J4556">
            <v>12</v>
          </cell>
          <cell r="K4556" t="str">
            <v>2005-03-31</v>
          </cell>
          <cell r="L4556">
            <v>44930.67</v>
          </cell>
          <cell r="M4556">
            <v>15353.04</v>
          </cell>
          <cell r="N4556">
            <v>29577.63</v>
          </cell>
        </row>
        <row r="4557">
          <cell r="C4557" t="str">
            <v>43221013B250004</v>
          </cell>
          <cell r="D4557" t="str">
            <v>耐磨多级泵</v>
          </cell>
          <cell r="E4557" t="str">
            <v>MDM155-30*4</v>
          </cell>
        </row>
        <row r="4557">
          <cell r="G4557" t="str">
            <v>个</v>
          </cell>
          <cell r="H4557">
            <v>1</v>
          </cell>
          <cell r="I4557" t="str">
            <v>泵/离心泵/其他离心泵/其他离心泵</v>
          </cell>
          <cell r="J4557">
            <v>12</v>
          </cell>
          <cell r="K4557" t="str">
            <v>2005-03-31</v>
          </cell>
          <cell r="L4557">
            <v>44930.67</v>
          </cell>
          <cell r="M4557">
            <v>15353.04</v>
          </cell>
          <cell r="N4557">
            <v>29577.63</v>
          </cell>
        </row>
        <row r="4558">
          <cell r="C4558" t="str">
            <v>43221013B250003</v>
          </cell>
          <cell r="D4558" t="str">
            <v>耐磨多级泵</v>
          </cell>
          <cell r="E4558" t="str">
            <v>MDM155-30*4</v>
          </cell>
        </row>
        <row r="4558">
          <cell r="G4558" t="str">
            <v>个</v>
          </cell>
          <cell r="H4558">
            <v>1</v>
          </cell>
          <cell r="I4558" t="str">
            <v>泵/离心泵/其他离心泵/其他离心泵</v>
          </cell>
          <cell r="J4558">
            <v>12</v>
          </cell>
          <cell r="K4558" t="str">
            <v>2005-03-31</v>
          </cell>
          <cell r="L4558">
            <v>44930.69</v>
          </cell>
          <cell r="M4558">
            <v>15353.04</v>
          </cell>
          <cell r="N4558">
            <v>29577.65</v>
          </cell>
        </row>
        <row r="4559">
          <cell r="C4559" t="str">
            <v>44216799B180001</v>
          </cell>
          <cell r="D4559" t="str">
            <v>尼罗丝硫化器</v>
          </cell>
          <cell r="E4559" t="str">
            <v>RBL-20/L9-660</v>
          </cell>
        </row>
        <row r="4559">
          <cell r="G4559" t="str">
            <v>个</v>
          </cell>
          <cell r="H4559">
            <v>1</v>
          </cell>
          <cell r="I4559" t="str">
            <v>电气机械设备/其他电气机械设备/其他电气机械设备/其他电气机械设备</v>
          </cell>
          <cell r="J4559">
            <v>10</v>
          </cell>
          <cell r="K4559" t="str">
            <v>2005-03-31</v>
          </cell>
          <cell r="L4559">
            <v>701950</v>
          </cell>
          <cell r="M4559">
            <v>310648</v>
          </cell>
          <cell r="N4559">
            <v>391302</v>
          </cell>
        </row>
        <row r="4560">
          <cell r="C4560" t="str">
            <v>44216799B190001</v>
          </cell>
          <cell r="D4560" t="str">
            <v>尼罗丝硫化器</v>
          </cell>
          <cell r="E4560" t="str">
            <v>RBL-16/L9-661</v>
          </cell>
        </row>
        <row r="4560">
          <cell r="G4560" t="str">
            <v>个</v>
          </cell>
          <cell r="H4560">
            <v>1</v>
          </cell>
          <cell r="I4560" t="str">
            <v>电气机械设备/其他电气机械设备/其他电气机械设备/其他电气机械设备</v>
          </cell>
          <cell r="J4560">
            <v>10</v>
          </cell>
          <cell r="K4560" t="str">
            <v>2005-03-31</v>
          </cell>
          <cell r="L4560">
            <v>628169.5</v>
          </cell>
          <cell r="M4560">
            <v>277996.4</v>
          </cell>
          <cell r="N4560">
            <v>350173.1</v>
          </cell>
        </row>
        <row r="4561">
          <cell r="C4561" t="str">
            <v>43921049A010005</v>
          </cell>
          <cell r="D4561" t="str">
            <v>高温清洗机</v>
          </cell>
        </row>
        <row r="4561">
          <cell r="G4561" t="str">
            <v>个</v>
          </cell>
          <cell r="H4561">
            <v>1</v>
          </cell>
          <cell r="I4561" t="str">
            <v>金属表面处理设备/表面清理设备/清洗机/清洗机</v>
          </cell>
          <cell r="J4561">
            <v>12</v>
          </cell>
          <cell r="K4561" t="str">
            <v>2005-12-31</v>
          </cell>
          <cell r="L4561">
            <v>58580</v>
          </cell>
          <cell r="M4561">
            <v>18329.7</v>
          </cell>
          <cell r="N4561">
            <v>40250.3</v>
          </cell>
        </row>
        <row r="4562">
          <cell r="C4562" t="str">
            <v>43921049B170004</v>
          </cell>
          <cell r="D4562" t="str">
            <v>洗尘清扫车</v>
          </cell>
          <cell r="E4562" t="str">
            <v>KMR1050S</v>
          </cell>
        </row>
        <row r="4562">
          <cell r="G4562" t="str">
            <v>个</v>
          </cell>
          <cell r="H4562">
            <v>1</v>
          </cell>
          <cell r="I4562" t="str">
            <v>汽车、电车（含地铁车辆）、摩托车及非机动车辆/汽车/专用汽车/洒水车</v>
          </cell>
          <cell r="J4562">
            <v>10</v>
          </cell>
          <cell r="K4562" t="str">
            <v>2005-12-31</v>
          </cell>
          <cell r="L4562">
            <v>128700</v>
          </cell>
          <cell r="M4562">
            <v>48429.81</v>
          </cell>
          <cell r="N4562">
            <v>80270.19</v>
          </cell>
        </row>
        <row r="4563">
          <cell r="C4563" t="str">
            <v>46211605B440004</v>
          </cell>
          <cell r="D4563" t="str">
            <v>智能真空磁力起动器</v>
          </cell>
          <cell r="E4563" t="str">
            <v>QJZ-400/1140Z</v>
          </cell>
        </row>
        <row r="4563">
          <cell r="G4563" t="str">
            <v>个</v>
          </cell>
          <cell r="H4563">
            <v>1</v>
          </cell>
          <cell r="I4563" t="str">
            <v>生产辅助用电器/起动器/磁力起动器/磁力起动器</v>
          </cell>
          <cell r="J4563">
            <v>21</v>
          </cell>
          <cell r="K4563" t="str">
            <v>2006-04-30</v>
          </cell>
          <cell r="L4563">
            <v>41213</v>
          </cell>
          <cell r="M4563">
            <v>5951.18</v>
          </cell>
          <cell r="N4563">
            <v>35261.82</v>
          </cell>
        </row>
        <row r="4564">
          <cell r="C4564" t="str">
            <v>46214101B750002</v>
          </cell>
          <cell r="D4564" t="str">
            <v>低压抽屉式开关柜</v>
          </cell>
          <cell r="E4564" t="str">
            <v>MNS</v>
          </cell>
        </row>
        <row r="4564">
          <cell r="G4564" t="str">
            <v>个</v>
          </cell>
          <cell r="H4564">
            <v>1</v>
          </cell>
          <cell r="I4564" t="str">
            <v>生产辅助用电器/控制设备/开关柜/低压开关柜</v>
          </cell>
          <cell r="J4564">
            <v>21</v>
          </cell>
          <cell r="K4564" t="str">
            <v>2006-04-30</v>
          </cell>
          <cell r="L4564">
            <v>49269.29</v>
          </cell>
          <cell r="M4564">
            <v>7114.36</v>
          </cell>
          <cell r="N4564">
            <v>42154.93</v>
          </cell>
        </row>
        <row r="4565">
          <cell r="C4565" t="str">
            <v>44411354B110017</v>
          </cell>
          <cell r="D4565" t="str">
            <v>双速回柱绞车</v>
          </cell>
          <cell r="E4565" t="str">
            <v>JHS-20T</v>
          </cell>
        </row>
        <row r="4565">
          <cell r="G4565" t="str">
            <v>个</v>
          </cell>
          <cell r="H4565">
            <v>1</v>
          </cell>
          <cell r="I4565" t="str">
            <v>探矿、采矿、选矿和造团设备/提升设备和绞车/矿井专用绞车/调节绞车</v>
          </cell>
          <cell r="J4565">
            <v>15</v>
          </cell>
          <cell r="K4565" t="str">
            <v>2006-12-31</v>
          </cell>
          <cell r="L4565">
            <v>118408.47</v>
          </cell>
          <cell r="M4565">
            <v>28854.1</v>
          </cell>
          <cell r="N4565">
            <v>89554.37</v>
          </cell>
        </row>
        <row r="4566">
          <cell r="C4566" t="str">
            <v>46211606B530003</v>
          </cell>
          <cell r="D4566" t="str">
            <v>矿用可逆真空磁力起动器</v>
          </cell>
          <cell r="E4566" t="str">
            <v>BQD-80NZ/1140/660</v>
          </cell>
        </row>
        <row r="4566">
          <cell r="G4566" t="str">
            <v>个</v>
          </cell>
          <cell r="H4566">
            <v>1</v>
          </cell>
          <cell r="I4566" t="str">
            <v>生产辅助用电器/起动器/磁力起动器/磁力起动器</v>
          </cell>
          <cell r="J4566">
            <v>21</v>
          </cell>
          <cell r="K4566" t="str">
            <v>2006-12-31</v>
          </cell>
          <cell r="L4566">
            <v>3989.5</v>
          </cell>
          <cell r="M4566">
            <v>580</v>
          </cell>
          <cell r="N4566">
            <v>3409.5</v>
          </cell>
        </row>
        <row r="4567">
          <cell r="C4567" t="str">
            <v>46211606B530042</v>
          </cell>
          <cell r="D4567" t="str">
            <v>矿用可逆真空磁力起动器</v>
          </cell>
          <cell r="E4567" t="str">
            <v>BQD-80NZ/1140/660</v>
          </cell>
        </row>
        <row r="4567">
          <cell r="G4567" t="str">
            <v>个</v>
          </cell>
          <cell r="H4567">
            <v>1</v>
          </cell>
          <cell r="I4567" t="str">
            <v>生产辅助用电器/起动器/磁力起动器/磁力起动器</v>
          </cell>
          <cell r="J4567">
            <v>21</v>
          </cell>
          <cell r="K4567" t="str">
            <v>2006-12-31</v>
          </cell>
          <cell r="L4567">
            <v>3989.5</v>
          </cell>
          <cell r="M4567">
            <v>580</v>
          </cell>
          <cell r="N4567">
            <v>3409.5</v>
          </cell>
        </row>
        <row r="4568">
          <cell r="C4568" t="str">
            <v>46211606B530048</v>
          </cell>
          <cell r="D4568" t="str">
            <v>矿用可逆真空磁力起动器</v>
          </cell>
          <cell r="E4568" t="str">
            <v>BQD-80NZ/1140/660</v>
          </cell>
        </row>
        <row r="4568">
          <cell r="G4568" t="str">
            <v>个</v>
          </cell>
          <cell r="H4568">
            <v>1</v>
          </cell>
          <cell r="I4568" t="str">
            <v>生产辅助用电器/起动器/磁力起动器/磁力起动器</v>
          </cell>
          <cell r="J4568">
            <v>21</v>
          </cell>
          <cell r="K4568" t="str">
            <v>2006-12-31</v>
          </cell>
          <cell r="L4568">
            <v>3989.5</v>
          </cell>
          <cell r="M4568">
            <v>580</v>
          </cell>
          <cell r="N4568">
            <v>3409.5</v>
          </cell>
        </row>
        <row r="4569">
          <cell r="C4569" t="str">
            <v>46211606B530050</v>
          </cell>
          <cell r="D4569" t="str">
            <v>矿用可逆真空磁力起动器</v>
          </cell>
          <cell r="E4569" t="str">
            <v>BQD-80NZ/1140/660</v>
          </cell>
        </row>
        <row r="4569">
          <cell r="G4569" t="str">
            <v>个</v>
          </cell>
          <cell r="H4569">
            <v>1</v>
          </cell>
          <cell r="I4569" t="str">
            <v>生产辅助用电器/起动器/磁力起动器/磁力起动器</v>
          </cell>
          <cell r="J4569">
            <v>21</v>
          </cell>
          <cell r="K4569" t="str">
            <v>2006-12-31</v>
          </cell>
          <cell r="L4569">
            <v>3989.5</v>
          </cell>
          <cell r="M4569">
            <v>580</v>
          </cell>
          <cell r="N4569">
            <v>3409.5</v>
          </cell>
        </row>
        <row r="4570">
          <cell r="C4570" t="str">
            <v>46211606B360017</v>
          </cell>
          <cell r="D4570" t="str">
            <v>矿用可逆磁力起动器</v>
          </cell>
          <cell r="E4570" t="str">
            <v>BQD-80NZ/1140/660</v>
          </cell>
        </row>
        <row r="4570">
          <cell r="G4570" t="str">
            <v>个</v>
          </cell>
          <cell r="H4570">
            <v>1</v>
          </cell>
          <cell r="I4570" t="str">
            <v>生产辅助用电器/起动器/磁力起动器/磁力起动器</v>
          </cell>
          <cell r="J4570">
            <v>21</v>
          </cell>
          <cell r="K4570" t="str">
            <v>2006-12-31</v>
          </cell>
          <cell r="L4570">
            <v>4820.57</v>
          </cell>
          <cell r="M4570">
            <v>700.83</v>
          </cell>
          <cell r="N4570">
            <v>4119.74</v>
          </cell>
        </row>
        <row r="4571">
          <cell r="C4571" t="str">
            <v>46211606B360018</v>
          </cell>
          <cell r="D4571" t="str">
            <v>矿用可逆磁力起动器</v>
          </cell>
          <cell r="E4571" t="str">
            <v>BQD-80NZ/1140/660</v>
          </cell>
        </row>
        <row r="4571">
          <cell r="G4571" t="str">
            <v>个</v>
          </cell>
          <cell r="H4571">
            <v>1</v>
          </cell>
          <cell r="I4571" t="str">
            <v>生产辅助用电器/起动器/磁力起动器/磁力起动器</v>
          </cell>
          <cell r="J4571">
            <v>21</v>
          </cell>
          <cell r="K4571" t="str">
            <v>2006-12-31</v>
          </cell>
          <cell r="L4571">
            <v>4820.57</v>
          </cell>
          <cell r="M4571">
            <v>700.83</v>
          </cell>
          <cell r="N4571">
            <v>4119.74</v>
          </cell>
        </row>
        <row r="4572">
          <cell r="C4572" t="str">
            <v>46211606B360019</v>
          </cell>
          <cell r="D4572" t="str">
            <v>矿用可逆磁力起动器</v>
          </cell>
          <cell r="E4572" t="str">
            <v>BQD-80NZ/1140/660</v>
          </cell>
        </row>
        <row r="4572">
          <cell r="G4572" t="str">
            <v>个</v>
          </cell>
          <cell r="H4572">
            <v>1</v>
          </cell>
          <cell r="I4572" t="str">
            <v>生产辅助用电器/起动器/磁力起动器/磁力起动器</v>
          </cell>
          <cell r="J4572">
            <v>21</v>
          </cell>
          <cell r="K4572" t="str">
            <v>2006-12-31</v>
          </cell>
          <cell r="L4572">
            <v>4820.57</v>
          </cell>
          <cell r="M4572">
            <v>700.83</v>
          </cell>
          <cell r="N4572">
            <v>4119.74</v>
          </cell>
        </row>
        <row r="4573">
          <cell r="C4573" t="str">
            <v>46211606B360020</v>
          </cell>
          <cell r="D4573" t="str">
            <v>矿用可逆磁力起动器</v>
          </cell>
          <cell r="E4573" t="str">
            <v>BQD-80NZ/1140/660</v>
          </cell>
        </row>
        <row r="4573">
          <cell r="G4573" t="str">
            <v>个</v>
          </cell>
          <cell r="H4573">
            <v>1</v>
          </cell>
          <cell r="I4573" t="str">
            <v>生产辅助用电器/起动器/磁力起动器/磁力起动器</v>
          </cell>
          <cell r="J4573">
            <v>21</v>
          </cell>
          <cell r="K4573" t="str">
            <v>2006-12-31</v>
          </cell>
          <cell r="L4573">
            <v>4820.57</v>
          </cell>
          <cell r="M4573">
            <v>700.83</v>
          </cell>
          <cell r="N4573">
            <v>4119.74</v>
          </cell>
        </row>
        <row r="4574">
          <cell r="C4574" t="str">
            <v>43551029B690001</v>
          </cell>
          <cell r="D4574" t="str">
            <v>胶带输送机(双驱动)</v>
          </cell>
          <cell r="E4574" t="str">
            <v>STJ1000/2*160</v>
          </cell>
        </row>
        <row r="4574">
          <cell r="G4574" t="str">
            <v>个</v>
          </cell>
          <cell r="H4574">
            <v>1</v>
          </cell>
          <cell r="I4574" t="str">
            <v>输送设备/带式输送机械/普通胶带输送机/普通胶带输送机</v>
          </cell>
          <cell r="J4574">
            <v>10</v>
          </cell>
          <cell r="K4574" t="str">
            <v>2002-01-02</v>
          </cell>
          <cell r="L4574">
            <v>894700</v>
          </cell>
          <cell r="M4574">
            <v>675096.95</v>
          </cell>
          <cell r="N4574">
            <v>219603.05</v>
          </cell>
        </row>
        <row r="4575">
          <cell r="C4575" t="str">
            <v>43551011B070020</v>
          </cell>
          <cell r="D4575" t="str">
            <v>1063可伸缩胶带输送机（机头、机尾）</v>
          </cell>
          <cell r="E4575" t="str">
            <v>SSJ-1000/125</v>
          </cell>
        </row>
        <row r="4575">
          <cell r="G4575" t="str">
            <v>个</v>
          </cell>
          <cell r="H4575">
            <v>1</v>
          </cell>
          <cell r="I4575" t="str">
            <v>输送设备/带式输送机械/普通胶带输送机/普通胶带输送机</v>
          </cell>
          <cell r="J4575">
            <v>10</v>
          </cell>
          <cell r="K4575" t="str">
            <v>2002-07-01</v>
          </cell>
          <cell r="L4575">
            <v>1614100</v>
          </cell>
          <cell r="M4575">
            <v>1141993.96</v>
          </cell>
          <cell r="N4575">
            <v>472106.04</v>
          </cell>
        </row>
        <row r="4576">
          <cell r="C4576" t="str">
            <v>46212179A040001</v>
          </cell>
          <cell r="D4576" t="str">
            <v>胶带机通讯控制装置</v>
          </cell>
        </row>
        <row r="4576">
          <cell r="G4576" t="str">
            <v>个</v>
          </cell>
          <cell r="H4576">
            <v>1</v>
          </cell>
          <cell r="I4576" t="str">
            <v>输送设备/带式输送机械/普通胶带输送机/普通胶带输送机</v>
          </cell>
          <cell r="J4576">
            <v>20</v>
          </cell>
          <cell r="K4576" t="str">
            <v>2003-12-31</v>
          </cell>
          <cell r="L4576">
            <v>540000</v>
          </cell>
          <cell r="M4576">
            <v>158760</v>
          </cell>
          <cell r="N4576">
            <v>381240</v>
          </cell>
        </row>
        <row r="4577">
          <cell r="C4577" t="str">
            <v>43551031A020002</v>
          </cell>
          <cell r="D4577" t="str">
            <v>机尾</v>
          </cell>
        </row>
        <row r="4577">
          <cell r="G4577" t="str">
            <v>个</v>
          </cell>
          <cell r="H4577">
            <v>1</v>
          </cell>
          <cell r="I4577" t="str">
            <v>输送设备/带式输送机械/其他带式输送机械/带式输送机自移机尾</v>
          </cell>
          <cell r="J4577">
            <v>10</v>
          </cell>
          <cell r="K4577" t="str">
            <v>2002-01-02</v>
          </cell>
          <cell r="L4577">
            <v>747400</v>
          </cell>
          <cell r="M4577">
            <v>563951.43</v>
          </cell>
          <cell r="N4577">
            <v>183448.57</v>
          </cell>
        </row>
        <row r="4578">
          <cell r="C4578" t="str">
            <v>43551031A020004</v>
          </cell>
          <cell r="D4578" t="str">
            <v>马蒂尔机尾</v>
          </cell>
          <cell r="E4578" t="str">
            <v>1.4M</v>
          </cell>
        </row>
        <row r="4578">
          <cell r="G4578" t="str">
            <v>个</v>
          </cell>
          <cell r="H4578">
            <v>1</v>
          </cell>
          <cell r="I4578" t="str">
            <v>输送设备/带式输送机械/其他带式输送机械/带式输送机自移机尾</v>
          </cell>
          <cell r="J4578">
            <v>10</v>
          </cell>
          <cell r="K4578" t="str">
            <v>2002-01-02</v>
          </cell>
          <cell r="L4578">
            <v>747400</v>
          </cell>
          <cell r="M4578">
            <v>563951.43</v>
          </cell>
          <cell r="N4578">
            <v>183448.57</v>
          </cell>
        </row>
        <row r="4579">
          <cell r="C4579" t="str">
            <v>43551031A020003</v>
          </cell>
          <cell r="D4579" t="str">
            <v>自移机尾</v>
          </cell>
        </row>
        <row r="4579">
          <cell r="G4579" t="str">
            <v>个</v>
          </cell>
          <cell r="H4579">
            <v>1</v>
          </cell>
          <cell r="I4579" t="str">
            <v>输送设备/带式输送机械/其他带式输送机械/带式输送机自移机尾</v>
          </cell>
          <cell r="J4579">
            <v>10</v>
          </cell>
          <cell r="K4579" t="str">
            <v>2002-01-03</v>
          </cell>
          <cell r="L4579">
            <v>563200</v>
          </cell>
          <cell r="M4579">
            <v>424928.85</v>
          </cell>
          <cell r="N4579">
            <v>138271.15</v>
          </cell>
        </row>
        <row r="4580">
          <cell r="C4580" t="str">
            <v>43551031B040001</v>
          </cell>
          <cell r="D4580" t="str">
            <v>顺槽胶带输送机自移机尾</v>
          </cell>
        </row>
        <row r="4580">
          <cell r="G4580" t="str">
            <v>个</v>
          </cell>
          <cell r="H4580">
            <v>1</v>
          </cell>
          <cell r="I4580" t="str">
            <v>输送设备/带式输送机械/其他带式输送机械/带式输送机自移机尾</v>
          </cell>
          <cell r="J4580">
            <v>20</v>
          </cell>
          <cell r="K4580" t="str">
            <v>2003-12-31</v>
          </cell>
          <cell r="L4580">
            <v>326400</v>
          </cell>
          <cell r="M4580">
            <v>95961.6</v>
          </cell>
          <cell r="N4580">
            <v>230438.4</v>
          </cell>
        </row>
        <row r="4581">
          <cell r="C4581" t="str">
            <v>43551031B040002</v>
          </cell>
          <cell r="D4581" t="str">
            <v>顺槽胶带输送机自移机尾</v>
          </cell>
        </row>
        <row r="4581">
          <cell r="G4581" t="str">
            <v>个</v>
          </cell>
          <cell r="H4581">
            <v>1</v>
          </cell>
          <cell r="I4581" t="str">
            <v>输送设备/带式输送机械/其他带式输送机械/带式输送机自移机尾</v>
          </cell>
          <cell r="J4581">
            <v>20</v>
          </cell>
          <cell r="K4581" t="str">
            <v>2003-12-31</v>
          </cell>
          <cell r="L4581">
            <v>391700</v>
          </cell>
          <cell r="M4581">
            <v>115159.8</v>
          </cell>
          <cell r="N4581">
            <v>276540.2</v>
          </cell>
        </row>
        <row r="4582">
          <cell r="C4582" t="str">
            <v>43551031A010003</v>
          </cell>
          <cell r="D4582" t="str">
            <v>顺槽胶带输送机自移机尾</v>
          </cell>
          <cell r="E4582" t="str">
            <v>1.4m</v>
          </cell>
        </row>
        <row r="4582">
          <cell r="G4582" t="str">
            <v>个</v>
          </cell>
          <cell r="H4582">
            <v>1</v>
          </cell>
          <cell r="I4582" t="str">
            <v>输送设备/刮板、板式、悬挂、辊道输送机/刮板输送机/水平刮板输送机</v>
          </cell>
          <cell r="J4582">
            <v>10</v>
          </cell>
          <cell r="K4582" t="str">
            <v>2002-12-31</v>
          </cell>
          <cell r="L4582">
            <v>6294575</v>
          </cell>
          <cell r="M4582">
            <v>4229604.8</v>
          </cell>
          <cell r="N4582">
            <v>2064970.2</v>
          </cell>
        </row>
        <row r="4583">
          <cell r="C4583" t="str">
            <v>43556351B230053</v>
          </cell>
          <cell r="D4583" t="str">
            <v>振动给煤机</v>
          </cell>
          <cell r="E4583" t="str">
            <v>XZG9#非标</v>
          </cell>
        </row>
        <row r="4583">
          <cell r="G4583" t="str">
            <v>个</v>
          </cell>
          <cell r="H4583">
            <v>1</v>
          </cell>
          <cell r="I4583" t="str">
            <v>给料设备/振动给料机/电磁振动给料机/电磁振动给料机</v>
          </cell>
          <cell r="J4583">
            <v>15</v>
          </cell>
          <cell r="K4583" t="str">
            <v>2003-12-31</v>
          </cell>
          <cell r="L4583">
            <v>36100</v>
          </cell>
          <cell r="M4583">
            <v>14030.69</v>
          </cell>
          <cell r="N4583">
            <v>22069.31</v>
          </cell>
        </row>
        <row r="4584">
          <cell r="C4584" t="str">
            <v>43225015A030001</v>
          </cell>
          <cell r="D4584" t="str">
            <v>乳化液泵</v>
          </cell>
        </row>
        <row r="4584">
          <cell r="G4584" t="str">
            <v>个</v>
          </cell>
          <cell r="H4584">
            <v>1</v>
          </cell>
          <cell r="I4584" t="str">
            <v>泵/其他泵/其他泵/其他泵</v>
          </cell>
          <cell r="J4584">
            <v>10</v>
          </cell>
          <cell r="K4584" t="str">
            <v>2002-12-31</v>
          </cell>
          <cell r="L4584">
            <v>1687000</v>
          </cell>
          <cell r="M4584">
            <v>1133570.18</v>
          </cell>
          <cell r="N4584">
            <v>553429.82</v>
          </cell>
        </row>
        <row r="4585">
          <cell r="C4585" t="str">
            <v>44411050B090008</v>
          </cell>
          <cell r="D4585" t="str">
            <v>调度绞车</v>
          </cell>
          <cell r="E4585" t="str">
            <v>JD-25</v>
          </cell>
        </row>
        <row r="4585">
          <cell r="G4585" t="str">
            <v>个</v>
          </cell>
          <cell r="H4585">
            <v>1</v>
          </cell>
          <cell r="I4585" t="str">
            <v>探矿、采矿、选矿和造团设备/提升设备和绞车/矿井专用绞车/调节绞车</v>
          </cell>
          <cell r="J4585">
            <v>15</v>
          </cell>
          <cell r="K4585" t="str">
            <v>2003-12-31</v>
          </cell>
          <cell r="L4585">
            <v>18200</v>
          </cell>
          <cell r="M4585">
            <v>7073.92</v>
          </cell>
          <cell r="N4585">
            <v>11126.08</v>
          </cell>
        </row>
        <row r="4586">
          <cell r="C4586" t="str">
            <v>44441055B280001</v>
          </cell>
          <cell r="D4586" t="str">
            <v>分级破碎机</v>
          </cell>
          <cell r="E4586" t="str">
            <v>FP5016A</v>
          </cell>
        </row>
        <row r="4586">
          <cell r="G4586" t="str">
            <v>个</v>
          </cell>
          <cell r="H4586">
            <v>1</v>
          </cell>
          <cell r="I4586" t="str">
            <v>探矿、采矿、选矿和造团设备/选矿和洗矿设备/破碎设备/锤式破碎机</v>
          </cell>
          <cell r="J4586">
            <v>15</v>
          </cell>
          <cell r="K4586" t="str">
            <v>2002-01-02</v>
          </cell>
          <cell r="L4586">
            <v>297000</v>
          </cell>
          <cell r="M4586">
            <v>162820.25</v>
          </cell>
          <cell r="N4586">
            <v>134179.75</v>
          </cell>
        </row>
        <row r="4587">
          <cell r="C4587" t="str">
            <v>49114011B130002</v>
          </cell>
          <cell r="D4587" t="str">
            <v>皮卡车</v>
          </cell>
          <cell r="E4587" t="str">
            <v>TFR55HSL</v>
          </cell>
        </row>
        <row r="4587">
          <cell r="G4587" t="str">
            <v>个</v>
          </cell>
          <cell r="H4587">
            <v>1</v>
          </cell>
          <cell r="I4587" t="str">
            <v>汽车、电车（含地铁车辆）、摩托车及非机动车辆/汽车/载货汽车/轻型载货汽车</v>
          </cell>
          <cell r="J4587">
            <v>10</v>
          </cell>
          <cell r="K4587" t="str">
            <v>2002-01-01</v>
          </cell>
          <cell r="L4587">
            <v>134000</v>
          </cell>
          <cell r="M4587">
            <v>101342.73</v>
          </cell>
          <cell r="N4587">
            <v>32657.27</v>
          </cell>
        </row>
        <row r="4588">
          <cell r="C4588" t="str">
            <v>49114011B130003</v>
          </cell>
          <cell r="D4588" t="str">
            <v>皮卡车</v>
          </cell>
          <cell r="E4588" t="str">
            <v>TFR55HSL</v>
          </cell>
        </row>
        <row r="4588">
          <cell r="G4588" t="str">
            <v>个</v>
          </cell>
          <cell r="H4588">
            <v>1</v>
          </cell>
          <cell r="I4588" t="str">
            <v>汽车、电车（含地铁车辆）、摩托车及非机动车辆/汽车/载货汽车/轻型载货汽车</v>
          </cell>
          <cell r="J4588">
            <v>10</v>
          </cell>
          <cell r="K4588" t="str">
            <v>2002-01-01</v>
          </cell>
          <cell r="L4588">
            <v>134000</v>
          </cell>
          <cell r="M4588">
            <v>101342.73</v>
          </cell>
          <cell r="N4588">
            <v>32657.27</v>
          </cell>
        </row>
        <row r="4589">
          <cell r="C4589" t="str">
            <v>49114011B180011</v>
          </cell>
          <cell r="D4589" t="str">
            <v>轻型货车</v>
          </cell>
          <cell r="E4589" t="str">
            <v>JSUZU</v>
          </cell>
        </row>
        <row r="4589">
          <cell r="G4589" t="str">
            <v>个</v>
          </cell>
          <cell r="H4589">
            <v>1</v>
          </cell>
          <cell r="I4589" t="str">
            <v>汽车、电车（含地铁车辆）、摩托车及非机动车辆/汽车/载客汽车/其他载客汽车</v>
          </cell>
          <cell r="J4589">
            <v>10</v>
          </cell>
          <cell r="K4589" t="str">
            <v>2003-12-31</v>
          </cell>
          <cell r="L4589">
            <v>103600</v>
          </cell>
          <cell r="M4589">
            <v>59267.92</v>
          </cell>
          <cell r="N4589">
            <v>44332.08</v>
          </cell>
        </row>
        <row r="4590">
          <cell r="C4590" t="str">
            <v>44412363A060001</v>
          </cell>
          <cell r="D4590" t="str">
            <v>多用途车</v>
          </cell>
          <cell r="E4590" t="str">
            <v>MYNE.TRUCK4</v>
          </cell>
        </row>
        <row r="4590">
          <cell r="G4590" t="str">
            <v>个</v>
          </cell>
          <cell r="H4590">
            <v>1</v>
          </cell>
          <cell r="I4590" t="str">
            <v>汽车、电车（含地铁车辆）、摩托车及非机动车辆/汽车/专用汽车/特种作业专用汽车</v>
          </cell>
          <cell r="J4590">
            <v>6</v>
          </cell>
          <cell r="K4590" t="str">
            <v>1996-10-28</v>
          </cell>
          <cell r="L4590">
            <v>1372000</v>
          </cell>
          <cell r="M4590">
            <v>1317120</v>
          </cell>
          <cell r="N4590">
            <v>54880</v>
          </cell>
        </row>
        <row r="4591">
          <cell r="C4591" t="str">
            <v>44412363A050003</v>
          </cell>
          <cell r="D4591" t="str">
            <v>多用途车</v>
          </cell>
          <cell r="E4591" t="str">
            <v>MYNE.PET6</v>
          </cell>
        </row>
        <row r="4591">
          <cell r="G4591" t="str">
            <v>个</v>
          </cell>
          <cell r="H4591">
            <v>1</v>
          </cell>
          <cell r="I4591" t="str">
            <v>汽车、电车（含地铁车辆）、摩托车及非机动车辆/汽车/专用汽车/特种作业专用汽车</v>
          </cell>
          <cell r="J4591">
            <v>6</v>
          </cell>
          <cell r="K4591" t="str">
            <v>2002-01-02</v>
          </cell>
          <cell r="L4591">
            <v>1442100</v>
          </cell>
          <cell r="M4591">
            <v>1384416</v>
          </cell>
          <cell r="N4591">
            <v>57684</v>
          </cell>
        </row>
        <row r="4592">
          <cell r="C4592" t="str">
            <v>44412365A010002</v>
          </cell>
          <cell r="D4592" t="str">
            <v>装载机</v>
          </cell>
          <cell r="E4592" t="str">
            <v>912E</v>
          </cell>
        </row>
        <row r="4592">
          <cell r="G4592" t="str">
            <v>个</v>
          </cell>
          <cell r="H4592">
            <v>1</v>
          </cell>
          <cell r="I4592" t="str">
            <v>汽车、电车（含地铁车辆）、摩托车及非机动车辆/汽车/专用汽车/特种作业专用汽车</v>
          </cell>
          <cell r="J4592">
            <v>6</v>
          </cell>
          <cell r="K4592" t="str">
            <v>2002-01-03</v>
          </cell>
          <cell r="L4592">
            <v>2471900</v>
          </cell>
          <cell r="M4592">
            <v>2373024</v>
          </cell>
          <cell r="N4592">
            <v>98876</v>
          </cell>
        </row>
        <row r="4593">
          <cell r="C4593" t="str">
            <v>44412365A010003</v>
          </cell>
          <cell r="D4593" t="str">
            <v>装载机</v>
          </cell>
          <cell r="E4593" t="str">
            <v>912DERL</v>
          </cell>
        </row>
        <row r="4593">
          <cell r="G4593" t="str">
            <v>个</v>
          </cell>
          <cell r="H4593">
            <v>1</v>
          </cell>
          <cell r="I4593" t="str">
            <v>汽车、电车（含地铁车辆）、摩托车及非机动车辆/汽车/专用汽车/特种作业专用汽车</v>
          </cell>
          <cell r="J4593">
            <v>6</v>
          </cell>
          <cell r="K4593" t="str">
            <v>2002-01-03</v>
          </cell>
          <cell r="L4593">
            <v>3798200</v>
          </cell>
          <cell r="M4593">
            <v>3646272</v>
          </cell>
          <cell r="N4593">
            <v>151928</v>
          </cell>
        </row>
        <row r="4594">
          <cell r="C4594" t="str">
            <v>44441347B030001</v>
          </cell>
          <cell r="D4594" t="str">
            <v>压路机</v>
          </cell>
          <cell r="E4594" t="str">
            <v>YZ10B</v>
          </cell>
        </row>
        <row r="4594">
          <cell r="G4594" t="str">
            <v>个</v>
          </cell>
          <cell r="H4594">
            <v>1</v>
          </cell>
          <cell r="I4594" t="str">
            <v>汽车、电车（含地铁车辆）、摩托车及非机动车辆/汽车/专用汽车/其他专用汽车</v>
          </cell>
          <cell r="J4594">
            <v>10</v>
          </cell>
          <cell r="K4594" t="str">
            <v>1990-03-31</v>
          </cell>
          <cell r="L4594">
            <v>100000</v>
          </cell>
          <cell r="M4594">
            <v>96000</v>
          </cell>
          <cell r="N4594">
            <v>4000</v>
          </cell>
        </row>
        <row r="4595">
          <cell r="C4595" t="str">
            <v>49119499B110002</v>
          </cell>
          <cell r="D4595" t="str">
            <v>防爆胶轮车</v>
          </cell>
          <cell r="E4595" t="str">
            <v>TY6/20FB</v>
          </cell>
        </row>
        <row r="4595">
          <cell r="G4595" t="str">
            <v>个</v>
          </cell>
          <cell r="H4595">
            <v>1</v>
          </cell>
          <cell r="I4595" t="str">
            <v>汽车、电车（含地铁车辆）、摩托车及非机动车辆/汽车/专用汽车/其他专用汽车</v>
          </cell>
          <cell r="J4595">
            <v>10</v>
          </cell>
          <cell r="K4595" t="str">
            <v>2002-01-03</v>
          </cell>
          <cell r="L4595">
            <v>2196600</v>
          </cell>
          <cell r="M4595">
            <v>1711178.86</v>
          </cell>
          <cell r="N4595">
            <v>485421.14</v>
          </cell>
        </row>
        <row r="4596">
          <cell r="C4596" t="str">
            <v>49119499B110001</v>
          </cell>
          <cell r="D4596" t="str">
            <v>防爆胶轮车</v>
          </cell>
          <cell r="E4596" t="str">
            <v>TY6/20FB</v>
          </cell>
        </row>
        <row r="4596">
          <cell r="G4596" t="str">
            <v>个</v>
          </cell>
          <cell r="H4596">
            <v>1</v>
          </cell>
          <cell r="I4596" t="str">
            <v>汽车、电车（含地铁车辆）、摩托车及非机动车辆/汽车/专用汽车/其他专用汽车</v>
          </cell>
          <cell r="J4596">
            <v>10</v>
          </cell>
          <cell r="K4596" t="str">
            <v>2002-01-03</v>
          </cell>
          <cell r="L4596">
            <v>1560000</v>
          </cell>
          <cell r="M4596">
            <v>1200717.57</v>
          </cell>
          <cell r="N4596">
            <v>359282.43</v>
          </cell>
        </row>
        <row r="4597">
          <cell r="C4597" t="str">
            <v>44412363A040001</v>
          </cell>
          <cell r="D4597" t="str">
            <v>胶轮车</v>
          </cell>
        </row>
        <row r="4597">
          <cell r="G4597" t="str">
            <v>个</v>
          </cell>
          <cell r="H4597">
            <v>1</v>
          </cell>
          <cell r="I4597" t="str">
            <v>汽车、电车（含地铁车辆）、摩托车及非机动车辆/汽车/专用汽车/其他专用汽车</v>
          </cell>
          <cell r="J4597">
            <v>10</v>
          </cell>
          <cell r="K4597" t="str">
            <v>2003-12-31</v>
          </cell>
          <cell r="L4597">
            <v>1099000</v>
          </cell>
          <cell r="M4597">
            <v>628719.67</v>
          </cell>
          <cell r="N4597">
            <v>470280.33</v>
          </cell>
        </row>
        <row r="4598">
          <cell r="C4598" t="str">
            <v>44412363A040006</v>
          </cell>
          <cell r="D4598" t="str">
            <v>胶轮车</v>
          </cell>
        </row>
        <row r="4598">
          <cell r="G4598" t="str">
            <v>个</v>
          </cell>
          <cell r="H4598">
            <v>1</v>
          </cell>
          <cell r="I4598" t="str">
            <v>汽车、电车（含地铁车辆）、摩托车及非机动车辆/汽车/专用汽车/其他专用汽车</v>
          </cell>
          <cell r="J4598">
            <v>10</v>
          </cell>
          <cell r="K4598" t="str">
            <v>2003-12-31</v>
          </cell>
          <cell r="L4598">
            <v>1099000</v>
          </cell>
          <cell r="M4598">
            <v>628719.67</v>
          </cell>
          <cell r="N4598">
            <v>470280.33</v>
          </cell>
        </row>
        <row r="4599">
          <cell r="C4599" t="str">
            <v>44412363A040007</v>
          </cell>
          <cell r="D4599" t="str">
            <v>胶轮车</v>
          </cell>
        </row>
        <row r="4599">
          <cell r="G4599" t="str">
            <v>个</v>
          </cell>
          <cell r="H4599">
            <v>1</v>
          </cell>
          <cell r="I4599" t="str">
            <v>汽车、电车（含地铁车辆）、摩托车及非机动车辆/汽车/专用汽车/其他专用汽车</v>
          </cell>
          <cell r="J4599">
            <v>10</v>
          </cell>
          <cell r="K4599" t="str">
            <v>2003-12-31</v>
          </cell>
          <cell r="L4599">
            <v>1099000</v>
          </cell>
          <cell r="M4599">
            <v>628719.67</v>
          </cell>
          <cell r="N4599">
            <v>470280.33</v>
          </cell>
        </row>
        <row r="4600">
          <cell r="C4600" t="str">
            <v>46123010B210001</v>
          </cell>
          <cell r="D4600" t="str">
            <v>硅整流装置</v>
          </cell>
          <cell r="E4600" t="str">
            <v>ZKA-10-100A/220V</v>
          </cell>
        </row>
        <row r="4600">
          <cell r="G4600" t="str">
            <v>个</v>
          </cell>
          <cell r="H4600">
            <v>1</v>
          </cell>
          <cell r="I4600" t="str">
            <v>变压器、整流器、电抗器和电容器/整流器和电源设备/整流器/硅整流器</v>
          </cell>
          <cell r="J4600">
            <v>21</v>
          </cell>
          <cell r="K4600" t="str">
            <v>2002-01-02</v>
          </cell>
          <cell r="L4600">
            <v>42900</v>
          </cell>
          <cell r="M4600">
            <v>16144.49</v>
          </cell>
          <cell r="N4600">
            <v>26755.51</v>
          </cell>
        </row>
        <row r="4601">
          <cell r="C4601" t="str">
            <v>46123010B210002</v>
          </cell>
          <cell r="D4601" t="str">
            <v>硅整流装置</v>
          </cell>
          <cell r="E4601" t="str">
            <v>ZKA-10-100A/220V</v>
          </cell>
        </row>
        <row r="4601">
          <cell r="G4601" t="str">
            <v>个</v>
          </cell>
          <cell r="H4601">
            <v>1</v>
          </cell>
          <cell r="I4601" t="str">
            <v>变压器、整流器、电抗器和电容器/整流器和电源设备/整流器/硅整流器</v>
          </cell>
          <cell r="J4601">
            <v>21</v>
          </cell>
          <cell r="K4601" t="str">
            <v>2002-01-02</v>
          </cell>
          <cell r="L4601">
            <v>42900</v>
          </cell>
          <cell r="M4601">
            <v>16144.49</v>
          </cell>
          <cell r="N4601">
            <v>26755.51</v>
          </cell>
        </row>
        <row r="4602">
          <cell r="C4602" t="str">
            <v>46211605B410003</v>
          </cell>
          <cell r="D4602" t="str">
            <v>组合开关</v>
          </cell>
          <cell r="E4602" t="str">
            <v>QJZ-4*315/1140</v>
          </cell>
        </row>
        <row r="4602">
          <cell r="G4602" t="str">
            <v>个</v>
          </cell>
          <cell r="H4602">
            <v>1</v>
          </cell>
          <cell r="I4602" t="str">
            <v>生产辅助用电器/开关电器和断路器/开关电器设备/开关电器设备</v>
          </cell>
          <cell r="J4602">
            <v>20</v>
          </cell>
          <cell r="K4602" t="str">
            <v>2003-12-31</v>
          </cell>
          <cell r="L4602">
            <v>300000</v>
          </cell>
          <cell r="M4602">
            <v>88200</v>
          </cell>
          <cell r="N4602">
            <v>211800</v>
          </cell>
        </row>
        <row r="4603">
          <cell r="C4603" t="str">
            <v>43225016A010018</v>
          </cell>
          <cell r="D4603" t="str">
            <v>泵站</v>
          </cell>
          <cell r="E4603" t="str">
            <v>2002RCC/13102GB</v>
          </cell>
        </row>
        <row r="4603">
          <cell r="G4603" t="str">
            <v>个</v>
          </cell>
          <cell r="H4603">
            <v>1</v>
          </cell>
          <cell r="I4603" t="str">
            <v>生产辅助用电器/控制设备/开关柜/高压开关柜</v>
          </cell>
          <cell r="J4603">
            <v>10</v>
          </cell>
          <cell r="K4603" t="str">
            <v>2003-04-30</v>
          </cell>
          <cell r="L4603">
            <v>6115100</v>
          </cell>
          <cell r="M4603">
            <v>3849783.07</v>
          </cell>
          <cell r="N4603">
            <v>2265316.93</v>
          </cell>
        </row>
        <row r="4604">
          <cell r="C4604" t="str">
            <v>46212179A010005</v>
          </cell>
          <cell r="D4604" t="str">
            <v>通讯信号控制</v>
          </cell>
        </row>
        <row r="4604">
          <cell r="G4604" t="str">
            <v>个</v>
          </cell>
          <cell r="H4604">
            <v>1</v>
          </cell>
          <cell r="I4604" t="str">
            <v>通信设备/电话通信设备/会议电话调度及市话中继设备/调度电话设备</v>
          </cell>
          <cell r="J4604">
            <v>20</v>
          </cell>
          <cell r="K4604" t="str">
            <v>2003-12-31</v>
          </cell>
          <cell r="L4604">
            <v>1962000</v>
          </cell>
          <cell r="M4604">
            <v>590643.75</v>
          </cell>
          <cell r="N4604">
            <v>1371356.25</v>
          </cell>
        </row>
        <row r="4605">
          <cell r="C4605" t="str">
            <v>48262000B130001</v>
          </cell>
          <cell r="D4605" t="str">
            <v>煤矿综采液压支架</v>
          </cell>
          <cell r="E4605" t="str">
            <v>SZD-100</v>
          </cell>
        </row>
        <row r="4605">
          <cell r="G4605" t="str">
            <v>个</v>
          </cell>
          <cell r="H4605">
            <v>1</v>
          </cell>
          <cell r="I4605" t="str">
            <v>仪器仪表/电工仪器仪表/实验室电工仪器及指针式电表/其他室验室电工仪器及指针式电表</v>
          </cell>
          <cell r="J4605">
            <v>10</v>
          </cell>
          <cell r="K4605" t="str">
            <v>2002-01-02</v>
          </cell>
          <cell r="L4605">
            <v>28000</v>
          </cell>
          <cell r="M4605">
            <v>21381.11</v>
          </cell>
          <cell r="N4605">
            <v>6618.89</v>
          </cell>
        </row>
        <row r="4606">
          <cell r="C4606" t="str">
            <v>44412039A010013</v>
          </cell>
          <cell r="D4606" t="str">
            <v>给料破碎机</v>
          </cell>
          <cell r="E4606">
            <v>1030</v>
          </cell>
        </row>
        <row r="4606">
          <cell r="G4606" t="str">
            <v>个</v>
          </cell>
          <cell r="H4606">
            <v>1</v>
          </cell>
          <cell r="I4606" t="str">
            <v>探矿、采矿、选矿和造团设备/选矿和洗矿设备/破碎设备/联合式破碎机</v>
          </cell>
          <cell r="J4606">
            <v>5</v>
          </cell>
          <cell r="K4606" t="str">
            <v>2004-05-31</v>
          </cell>
          <cell r="L4606">
            <v>1749950.5</v>
          </cell>
          <cell r="M4606">
            <v>1749950.5</v>
          </cell>
          <cell r="N4606">
            <v>0</v>
          </cell>
        </row>
        <row r="4607">
          <cell r="C4607" t="str">
            <v>49114011B180014</v>
          </cell>
          <cell r="D4607" t="str">
            <v>加长五十铃</v>
          </cell>
          <cell r="E4607" t="str">
            <v>JSUZU NKR55LLCWAJ</v>
          </cell>
        </row>
        <row r="4607">
          <cell r="G4607" t="str">
            <v>个</v>
          </cell>
          <cell r="H4607">
            <v>1</v>
          </cell>
          <cell r="I4607" t="str">
            <v>汽车、电车（含地铁车辆）、摩托车及非机动车辆/汽车/载货汽车/轻型载货汽车</v>
          </cell>
          <cell r="J4607">
            <v>10</v>
          </cell>
          <cell r="K4607" t="str">
            <v>2004-12-31</v>
          </cell>
          <cell r="L4607">
            <v>123321</v>
          </cell>
          <cell r="M4607">
            <v>123321</v>
          </cell>
          <cell r="N4607">
            <v>0</v>
          </cell>
        </row>
        <row r="4608">
          <cell r="C4608" t="str">
            <v>49114011B500001</v>
          </cell>
          <cell r="D4608" t="str">
            <v>加长五十铃</v>
          </cell>
          <cell r="E4608" t="str">
            <v>JSUZU NKR55LLCWAJ</v>
          </cell>
        </row>
        <row r="4608">
          <cell r="G4608" t="str">
            <v>个</v>
          </cell>
          <cell r="H4608">
            <v>1</v>
          </cell>
          <cell r="I4608" t="str">
            <v>汽车、电车（含地铁车辆）、摩托车及非机动车辆/汽车/载货汽车/轻型载货汽车</v>
          </cell>
          <cell r="J4608">
            <v>10</v>
          </cell>
          <cell r="K4608" t="str">
            <v>2004-12-31</v>
          </cell>
          <cell r="L4608">
            <v>123321</v>
          </cell>
          <cell r="M4608">
            <v>123321</v>
          </cell>
          <cell r="N4608">
            <v>0</v>
          </cell>
        </row>
        <row r="4609">
          <cell r="C4609" t="str">
            <v>49114011B180017</v>
          </cell>
          <cell r="D4609" t="str">
            <v>单排加长五十铃</v>
          </cell>
          <cell r="E4609" t="str">
            <v>NKR55LLCAJ</v>
          </cell>
        </row>
        <row r="4609">
          <cell r="G4609" t="str">
            <v>个</v>
          </cell>
          <cell r="H4609">
            <v>1</v>
          </cell>
          <cell r="I4609" t="str">
            <v>汽车、电车（含地铁车辆）、摩托车及非机动车辆/汽车/载货汽车/轻型载货汽车</v>
          </cell>
          <cell r="J4609">
            <v>10</v>
          </cell>
          <cell r="K4609" t="str">
            <v>2004-12-31</v>
          </cell>
          <cell r="L4609">
            <v>123502.8</v>
          </cell>
          <cell r="M4609">
            <v>123502.8</v>
          </cell>
          <cell r="N4609">
            <v>0</v>
          </cell>
        </row>
        <row r="4610">
          <cell r="C4610" t="str">
            <v>49114011B180015</v>
          </cell>
          <cell r="D4610" t="str">
            <v>单排加长五十铃</v>
          </cell>
          <cell r="E4610" t="str">
            <v>NKR55LLCAJ</v>
          </cell>
        </row>
        <row r="4610">
          <cell r="G4610" t="str">
            <v>个</v>
          </cell>
          <cell r="H4610">
            <v>1</v>
          </cell>
          <cell r="I4610" t="str">
            <v>汽车、电车（含地铁车辆）、摩托车及非机动车辆/汽车/载货汽车/轻型载货汽车</v>
          </cell>
          <cell r="J4610">
            <v>10</v>
          </cell>
          <cell r="K4610" t="str">
            <v>2004-12-31</v>
          </cell>
          <cell r="L4610">
            <v>123502.8</v>
          </cell>
          <cell r="M4610">
            <v>123502.8</v>
          </cell>
          <cell r="N4610">
            <v>0</v>
          </cell>
        </row>
        <row r="4611">
          <cell r="C4611" t="str">
            <v>49114011B180016</v>
          </cell>
          <cell r="D4611" t="str">
            <v>单排加长五十铃</v>
          </cell>
          <cell r="E4611" t="str">
            <v>NKR55LLCAJ</v>
          </cell>
        </row>
        <row r="4611">
          <cell r="G4611" t="str">
            <v>个</v>
          </cell>
          <cell r="H4611">
            <v>1</v>
          </cell>
          <cell r="I4611" t="str">
            <v>汽车、电车（含地铁车辆）、摩托车及非机动车辆/汽车/载货汽车/轻型载货汽车</v>
          </cell>
          <cell r="J4611">
            <v>10</v>
          </cell>
          <cell r="K4611" t="str">
            <v>2004-12-31</v>
          </cell>
          <cell r="L4611">
            <v>123502.8</v>
          </cell>
          <cell r="M4611">
            <v>123502.8</v>
          </cell>
          <cell r="N4611">
            <v>0</v>
          </cell>
        </row>
        <row r="4612">
          <cell r="C4612" t="str">
            <v>49114011B110044</v>
          </cell>
          <cell r="D4612" t="str">
            <v>双排座五十铃</v>
          </cell>
          <cell r="E4612" t="str">
            <v>NKR55LLAJ</v>
          </cell>
        </row>
        <row r="4612">
          <cell r="G4612" t="str">
            <v>个</v>
          </cell>
          <cell r="H4612">
            <v>1</v>
          </cell>
          <cell r="I4612" t="str">
            <v>汽车、电车（含地铁车辆）、摩托车及非机动车辆/汽车/载货汽车/轻型载货汽车</v>
          </cell>
          <cell r="J4612">
            <v>10</v>
          </cell>
          <cell r="K4612" t="str">
            <v>2004-12-31</v>
          </cell>
          <cell r="L4612">
            <v>104419.57</v>
          </cell>
          <cell r="M4612">
            <v>104419.57</v>
          </cell>
          <cell r="N4612">
            <v>0</v>
          </cell>
        </row>
        <row r="4613">
          <cell r="C4613" t="str">
            <v>49114011B390007</v>
          </cell>
          <cell r="D4613" t="str">
            <v>五十铃客货</v>
          </cell>
          <cell r="E4613" t="str">
            <v>NKR55GLEWA</v>
          </cell>
        </row>
        <row r="4613">
          <cell r="G4613" t="str">
            <v>个</v>
          </cell>
          <cell r="H4613">
            <v>1</v>
          </cell>
          <cell r="I4613" t="str">
            <v>汽车、电车（含地铁车辆）、摩托车及非机动车辆/汽车/载货汽车/轻型载货汽车</v>
          </cell>
          <cell r="J4613">
            <v>10</v>
          </cell>
          <cell r="K4613" t="str">
            <v>2004-12-31</v>
          </cell>
          <cell r="L4613">
            <v>103185.64</v>
          </cell>
          <cell r="M4613">
            <v>103185.64</v>
          </cell>
          <cell r="N4613">
            <v>0</v>
          </cell>
        </row>
        <row r="4614">
          <cell r="C4614" t="str">
            <v>49114011B390008</v>
          </cell>
          <cell r="D4614" t="str">
            <v>五十铃客货</v>
          </cell>
          <cell r="E4614" t="str">
            <v>NKR55GLEWA</v>
          </cell>
        </row>
        <row r="4614">
          <cell r="G4614" t="str">
            <v>个</v>
          </cell>
          <cell r="H4614">
            <v>1</v>
          </cell>
          <cell r="I4614" t="str">
            <v>汽车、电车（含地铁车辆）、摩托车及非机动车辆/汽车/载货汽车/轻型载货汽车</v>
          </cell>
          <cell r="J4614">
            <v>10</v>
          </cell>
          <cell r="K4614" t="str">
            <v>2004-12-31</v>
          </cell>
          <cell r="L4614">
            <v>103185.64</v>
          </cell>
          <cell r="M4614">
            <v>103185.64</v>
          </cell>
          <cell r="N4614">
            <v>0</v>
          </cell>
        </row>
        <row r="4615">
          <cell r="C4615" t="str">
            <v>49114011B190002</v>
          </cell>
          <cell r="D4615" t="str">
            <v>双排座五十铃</v>
          </cell>
        </row>
        <row r="4615">
          <cell r="G4615" t="str">
            <v>个</v>
          </cell>
          <cell r="H4615">
            <v>1</v>
          </cell>
          <cell r="I4615" t="str">
            <v>汽车、电车（含地铁车辆）、摩托车及非机动车辆/汽车/载货汽车/轻型载货汽车</v>
          </cell>
          <cell r="J4615">
            <v>10</v>
          </cell>
          <cell r="K4615" t="str">
            <v>2004-12-31</v>
          </cell>
          <cell r="L4615">
            <v>107060</v>
          </cell>
          <cell r="M4615">
            <v>107060</v>
          </cell>
          <cell r="N4615">
            <v>0</v>
          </cell>
        </row>
        <row r="4616">
          <cell r="C4616" t="str">
            <v>49114011B190003</v>
          </cell>
          <cell r="D4616" t="str">
            <v>双排座五十铃</v>
          </cell>
        </row>
        <row r="4616">
          <cell r="G4616" t="str">
            <v>个</v>
          </cell>
          <cell r="H4616">
            <v>1</v>
          </cell>
          <cell r="I4616" t="str">
            <v>汽车、电车（含地铁车辆）、摩托车及非机动车辆/汽车/载货汽车/轻型载货汽车</v>
          </cell>
          <cell r="J4616">
            <v>10</v>
          </cell>
          <cell r="K4616" t="str">
            <v>2004-12-31</v>
          </cell>
          <cell r="L4616">
            <v>107060</v>
          </cell>
          <cell r="M4616">
            <v>107060</v>
          </cell>
          <cell r="N4616">
            <v>0</v>
          </cell>
        </row>
        <row r="4617">
          <cell r="C4617" t="str">
            <v>49114011B480001</v>
          </cell>
          <cell r="D4617" t="str">
            <v>庆铃皮卡</v>
          </cell>
          <cell r="E4617" t="str">
            <v>桑油4*4</v>
          </cell>
        </row>
        <row r="4617">
          <cell r="G4617" t="str">
            <v>个</v>
          </cell>
          <cell r="H4617">
            <v>1</v>
          </cell>
          <cell r="I4617" t="str">
            <v>汽车、电车（含地铁车辆）、摩托车及非机动车辆/汽车/载货汽车/轻型载货汽车</v>
          </cell>
          <cell r="J4617">
            <v>10</v>
          </cell>
          <cell r="K4617" t="str">
            <v>2004-12-31</v>
          </cell>
          <cell r="L4617">
            <v>132310</v>
          </cell>
          <cell r="M4617">
            <v>132310</v>
          </cell>
          <cell r="N4617">
            <v>0</v>
          </cell>
        </row>
        <row r="4618">
          <cell r="C4618" t="str">
            <v>49114011B320005</v>
          </cell>
          <cell r="D4618" t="str">
            <v>防爆客货胶轮车</v>
          </cell>
          <cell r="E4618" t="str">
            <v>WQC2J</v>
          </cell>
        </row>
        <row r="4618">
          <cell r="G4618" t="str">
            <v>个</v>
          </cell>
          <cell r="H4618">
            <v>1</v>
          </cell>
          <cell r="I4618" t="str">
            <v>汽车、电车（含地铁车辆）、摩托车及非机动车辆/汽车/专用汽车/其他专用汽车</v>
          </cell>
          <cell r="J4618">
            <v>10</v>
          </cell>
          <cell r="K4618" t="str">
            <v>2004-12-31</v>
          </cell>
          <cell r="L4618">
            <v>348000</v>
          </cell>
          <cell r="M4618">
            <v>348000</v>
          </cell>
          <cell r="N4618">
            <v>0</v>
          </cell>
        </row>
        <row r="4619">
          <cell r="C4619" t="str">
            <v>43556053B020001</v>
          </cell>
          <cell r="D4619" t="str">
            <v>刮板给料机</v>
          </cell>
          <cell r="E4619" t="str">
            <v>GLS-1300/55;Q-250t/h/B=1200/660V</v>
          </cell>
        </row>
        <row r="4619">
          <cell r="G4619" t="str">
            <v>个</v>
          </cell>
          <cell r="H4619">
            <v>1</v>
          </cell>
          <cell r="I4619" t="str">
            <v>给料设备/板式给料机/重型板式给料机/重型板式给料机</v>
          </cell>
          <cell r="J4619">
            <v>15</v>
          </cell>
          <cell r="K4619" t="str">
            <v>2004-12-31</v>
          </cell>
          <cell r="L4619">
            <v>282700.78</v>
          </cell>
          <cell r="M4619">
            <v>90068.22</v>
          </cell>
          <cell r="N4619">
            <v>192632.56</v>
          </cell>
        </row>
        <row r="4620">
          <cell r="C4620" t="str">
            <v>43556053B020002</v>
          </cell>
          <cell r="D4620" t="str">
            <v>刮板给料机</v>
          </cell>
          <cell r="E4620" t="str">
            <v>GLS-1300/55;Q-250t/h/B=1200/660V</v>
          </cell>
        </row>
        <row r="4620">
          <cell r="G4620" t="str">
            <v>个</v>
          </cell>
          <cell r="H4620">
            <v>1</v>
          </cell>
          <cell r="I4620" t="str">
            <v>给料设备/板式给料机/重型板式给料机/重型板式给料机</v>
          </cell>
          <cell r="J4620">
            <v>15</v>
          </cell>
          <cell r="K4620" t="str">
            <v>2004-12-31</v>
          </cell>
          <cell r="L4620">
            <v>282700.78</v>
          </cell>
          <cell r="M4620">
            <v>90068.22</v>
          </cell>
          <cell r="N4620">
            <v>192632.56</v>
          </cell>
        </row>
        <row r="4621">
          <cell r="C4621" t="str">
            <v>46121202B040027</v>
          </cell>
          <cell r="D4621" t="str">
            <v>照明综合保护装置</v>
          </cell>
          <cell r="E4621" t="str">
            <v>KSGZZ4/1140/660</v>
          </cell>
        </row>
        <row r="4621">
          <cell r="G4621" t="str">
            <v>个</v>
          </cell>
          <cell r="H4621">
            <v>1</v>
          </cell>
          <cell r="I4621" t="str">
            <v>生产辅助用电器/起动器/综合起动器/综合起动器</v>
          </cell>
          <cell r="J4621">
            <v>21</v>
          </cell>
          <cell r="K4621" t="str">
            <v>2004-12-31</v>
          </cell>
          <cell r="L4621">
            <v>6361.84</v>
          </cell>
          <cell r="M4621">
            <v>1426.03</v>
          </cell>
          <cell r="N4621">
            <v>4935.81</v>
          </cell>
        </row>
        <row r="4622">
          <cell r="C4622" t="str">
            <v>46121202B040029</v>
          </cell>
          <cell r="D4622" t="str">
            <v>照明综合保护装置</v>
          </cell>
          <cell r="E4622" t="str">
            <v>KSGZZ4/1140/660</v>
          </cell>
        </row>
        <row r="4622">
          <cell r="G4622" t="str">
            <v>个</v>
          </cell>
          <cell r="H4622">
            <v>1</v>
          </cell>
          <cell r="I4622" t="str">
            <v>生产辅助用电器/起动器/综合起动器/综合起动器</v>
          </cell>
          <cell r="J4622">
            <v>21</v>
          </cell>
          <cell r="K4622" t="str">
            <v>2004-12-31</v>
          </cell>
          <cell r="L4622">
            <v>6361.84</v>
          </cell>
          <cell r="M4622">
            <v>1426.03</v>
          </cell>
          <cell r="N4622">
            <v>4935.81</v>
          </cell>
        </row>
        <row r="4623">
          <cell r="C4623" t="str">
            <v>47342011B010001</v>
          </cell>
          <cell r="D4623" t="str">
            <v>数字程控调度机</v>
          </cell>
          <cell r="E4623" t="str">
            <v>DHJ2000型</v>
          </cell>
        </row>
        <row r="4623">
          <cell r="G4623" t="str">
            <v>个</v>
          </cell>
          <cell r="H4623">
            <v>1</v>
          </cell>
          <cell r="I4623" t="str">
            <v>电子计算机及其外围设备/电子计算机/工业控制计算机/工业控制计算机</v>
          </cell>
          <cell r="J4623">
            <v>5</v>
          </cell>
          <cell r="K4623" t="str">
            <v>2004-12-31</v>
          </cell>
          <cell r="L4623">
            <v>372013.7</v>
          </cell>
          <cell r="M4623">
            <v>346791.38</v>
          </cell>
          <cell r="N4623">
            <v>25222.32</v>
          </cell>
        </row>
        <row r="4624">
          <cell r="C4624" t="str">
            <v>44412370B030006</v>
          </cell>
          <cell r="D4624" t="str">
            <v>电瓶车</v>
          </cell>
          <cell r="E4624" t="str">
            <v>CT  - 22T</v>
          </cell>
        </row>
        <row r="4624">
          <cell r="G4624" t="str">
            <v>个</v>
          </cell>
          <cell r="H4624">
            <v>1</v>
          </cell>
          <cell r="I4624" t="str">
            <v>汽车、电车（含地铁车辆）、摩托车及非机动车辆/汽车/专用汽车/其他专用汽车</v>
          </cell>
          <cell r="J4624">
            <v>10</v>
          </cell>
          <cell r="K4624" t="str">
            <v>2005-05-31</v>
          </cell>
          <cell r="L4624">
            <v>49271.69</v>
          </cell>
          <cell r="M4624">
            <v>21285.18</v>
          </cell>
          <cell r="N4624">
            <v>27986.51</v>
          </cell>
        </row>
        <row r="4625">
          <cell r="C4625" t="str">
            <v>44412370B030005</v>
          </cell>
          <cell r="D4625" t="str">
            <v>电瓶车</v>
          </cell>
          <cell r="E4625" t="str">
            <v>CT  - 22T</v>
          </cell>
        </row>
        <row r="4625">
          <cell r="G4625" t="str">
            <v>个</v>
          </cell>
          <cell r="H4625">
            <v>1</v>
          </cell>
          <cell r="I4625" t="str">
            <v>汽车、电车（含地铁车辆）、摩托车及非机动车辆/汽车/专用汽车/其他专用汽车</v>
          </cell>
          <cell r="J4625">
            <v>10</v>
          </cell>
          <cell r="K4625" t="str">
            <v>2005-05-31</v>
          </cell>
          <cell r="L4625">
            <v>49271.67</v>
          </cell>
          <cell r="M4625">
            <v>21285.18</v>
          </cell>
          <cell r="N4625">
            <v>27986.49</v>
          </cell>
        </row>
        <row r="4626">
          <cell r="C4626" t="str">
            <v>44412370B030007</v>
          </cell>
          <cell r="D4626" t="str">
            <v>电瓶车</v>
          </cell>
          <cell r="E4626" t="str">
            <v>CT  - 22T</v>
          </cell>
        </row>
        <row r="4626">
          <cell r="G4626" t="str">
            <v>个</v>
          </cell>
          <cell r="H4626">
            <v>1</v>
          </cell>
          <cell r="I4626" t="str">
            <v>汽车、电车（含地铁车辆）、摩托车及非机动车辆/汽车/专用汽车/其他专用汽车</v>
          </cell>
          <cell r="J4626">
            <v>10</v>
          </cell>
          <cell r="K4626" t="str">
            <v>2005-05-31</v>
          </cell>
          <cell r="L4626">
            <v>49271.67</v>
          </cell>
          <cell r="M4626">
            <v>21285.18</v>
          </cell>
          <cell r="N4626">
            <v>27986.49</v>
          </cell>
        </row>
        <row r="4627">
          <cell r="C4627" t="str">
            <v>44412370B030004</v>
          </cell>
          <cell r="D4627" t="str">
            <v>电瓶车</v>
          </cell>
          <cell r="E4627" t="str">
            <v>CT  - 22T</v>
          </cell>
        </row>
        <row r="4627">
          <cell r="G4627" t="str">
            <v>个</v>
          </cell>
          <cell r="H4627">
            <v>1</v>
          </cell>
          <cell r="I4627" t="str">
            <v>汽车、电车（含地铁车辆）、摩托车及非机动车辆/汽车/专用汽车/其他专用汽车</v>
          </cell>
          <cell r="J4627">
            <v>10</v>
          </cell>
          <cell r="K4627" t="str">
            <v>2005-05-31</v>
          </cell>
          <cell r="L4627">
            <v>49271.67</v>
          </cell>
          <cell r="M4627">
            <v>21285.18</v>
          </cell>
          <cell r="N4627">
            <v>27986.49</v>
          </cell>
        </row>
        <row r="4628">
          <cell r="C4628" t="str">
            <v>49119499B200001</v>
          </cell>
          <cell r="D4628" t="str">
            <v>自卸式防爆胶轮车</v>
          </cell>
          <cell r="E4628" t="str">
            <v>3T</v>
          </cell>
        </row>
        <row r="4628">
          <cell r="G4628" t="str">
            <v>个</v>
          </cell>
          <cell r="H4628">
            <v>1</v>
          </cell>
          <cell r="I4628" t="str">
            <v>汽车、电车（含地铁车辆）、摩托车及非机动车辆/汽车/专用汽车/其他专用汽车</v>
          </cell>
          <cell r="J4628">
            <v>10</v>
          </cell>
          <cell r="K4628" t="str">
            <v>2005-06-14</v>
          </cell>
          <cell r="L4628">
            <v>348000</v>
          </cell>
          <cell r="M4628">
            <v>348000</v>
          </cell>
          <cell r="N4628">
            <v>0</v>
          </cell>
        </row>
        <row r="4629">
          <cell r="C4629" t="str">
            <v>49119499B200002</v>
          </cell>
          <cell r="D4629" t="str">
            <v>自卸式防爆胶轮车</v>
          </cell>
          <cell r="E4629" t="str">
            <v>3T</v>
          </cell>
        </row>
        <row r="4629">
          <cell r="G4629" t="str">
            <v>个</v>
          </cell>
          <cell r="H4629">
            <v>1</v>
          </cell>
          <cell r="I4629" t="str">
            <v>汽车、电车（含地铁车辆）、摩托车及非机动车辆/汽车/专用汽车/其他专用汽车</v>
          </cell>
          <cell r="J4629">
            <v>10</v>
          </cell>
          <cell r="K4629" t="str">
            <v>2005-06-14</v>
          </cell>
          <cell r="L4629">
            <v>348000</v>
          </cell>
          <cell r="M4629">
            <v>348000</v>
          </cell>
          <cell r="N4629">
            <v>0</v>
          </cell>
        </row>
        <row r="4630">
          <cell r="C4630" t="str">
            <v>49119499B200003</v>
          </cell>
          <cell r="D4630" t="str">
            <v>自卸式防爆胶轮车</v>
          </cell>
          <cell r="E4630" t="str">
            <v>3T</v>
          </cell>
        </row>
        <row r="4630">
          <cell r="G4630" t="str">
            <v>个</v>
          </cell>
          <cell r="H4630">
            <v>1</v>
          </cell>
          <cell r="I4630" t="str">
            <v>汽车、电车（含地铁车辆）、摩托车及非机动车辆/汽车/专用汽车/其他专用汽车</v>
          </cell>
          <cell r="J4630">
            <v>10</v>
          </cell>
          <cell r="K4630" t="str">
            <v>2005-06-14</v>
          </cell>
          <cell r="L4630">
            <v>348000</v>
          </cell>
          <cell r="M4630">
            <v>348000</v>
          </cell>
          <cell r="N4630">
            <v>0</v>
          </cell>
        </row>
        <row r="4631">
          <cell r="C4631" t="str">
            <v>49119499B200004</v>
          </cell>
          <cell r="D4631" t="str">
            <v>自卸式防爆胶轮车</v>
          </cell>
          <cell r="E4631" t="str">
            <v>3T</v>
          </cell>
        </row>
        <row r="4631">
          <cell r="G4631" t="str">
            <v>个</v>
          </cell>
          <cell r="H4631">
            <v>1</v>
          </cell>
          <cell r="I4631" t="str">
            <v>汽车、电车（含地铁车辆）、摩托车及非机动车辆/汽车/专用汽车/其他专用汽车</v>
          </cell>
          <cell r="J4631">
            <v>10</v>
          </cell>
          <cell r="K4631" t="str">
            <v>2005-06-14</v>
          </cell>
          <cell r="L4631">
            <v>348000</v>
          </cell>
          <cell r="M4631">
            <v>348000</v>
          </cell>
          <cell r="N4631">
            <v>0</v>
          </cell>
        </row>
        <row r="4632">
          <cell r="C4632" t="str">
            <v>49119499B200005</v>
          </cell>
          <cell r="D4632" t="str">
            <v>自卸式防爆胶轮车</v>
          </cell>
          <cell r="E4632" t="str">
            <v>3T</v>
          </cell>
        </row>
        <row r="4632">
          <cell r="G4632" t="str">
            <v>个</v>
          </cell>
          <cell r="H4632">
            <v>1</v>
          </cell>
          <cell r="I4632" t="str">
            <v>汽车、电车（含地铁车辆）、摩托车及非机动车辆/汽车/专用汽车/其他专用汽车</v>
          </cell>
          <cell r="J4632">
            <v>10</v>
          </cell>
          <cell r="K4632" t="str">
            <v>2005-06-14</v>
          </cell>
          <cell r="L4632">
            <v>348000</v>
          </cell>
          <cell r="M4632">
            <v>348000</v>
          </cell>
          <cell r="N4632">
            <v>0</v>
          </cell>
        </row>
        <row r="4633">
          <cell r="C4633" t="str">
            <v>49119499B200006</v>
          </cell>
          <cell r="D4633" t="str">
            <v>自卸式防爆胶轮车</v>
          </cell>
          <cell r="E4633" t="str">
            <v>3T</v>
          </cell>
        </row>
        <row r="4633">
          <cell r="G4633" t="str">
            <v>个</v>
          </cell>
          <cell r="H4633">
            <v>1</v>
          </cell>
          <cell r="I4633" t="str">
            <v>汽车、电车（含地铁车辆）、摩托车及非机动车辆/汽车/专用汽车/其他专用汽车</v>
          </cell>
          <cell r="J4633">
            <v>10</v>
          </cell>
          <cell r="K4633" t="str">
            <v>2005-06-14</v>
          </cell>
          <cell r="L4633">
            <v>348000</v>
          </cell>
          <cell r="M4633">
            <v>348000</v>
          </cell>
          <cell r="N4633">
            <v>0</v>
          </cell>
        </row>
        <row r="4634">
          <cell r="C4634" t="str">
            <v>43551031B020003</v>
          </cell>
          <cell r="D4634" t="str">
            <v>顺槽胶带输送机自移机尾</v>
          </cell>
          <cell r="E4634" t="str">
            <v>ZY2700</v>
          </cell>
        </row>
        <row r="4634">
          <cell r="G4634" t="str">
            <v>个</v>
          </cell>
          <cell r="H4634">
            <v>1</v>
          </cell>
          <cell r="I4634" t="str">
            <v>输送设备/带式输送机械/其他带式输送机械/带式输送机自移机尾</v>
          </cell>
          <cell r="J4634">
            <v>5</v>
          </cell>
          <cell r="K4634" t="str">
            <v>2005-12-31</v>
          </cell>
          <cell r="L4634">
            <v>450000</v>
          </cell>
          <cell r="M4634">
            <v>342630</v>
          </cell>
          <cell r="N4634">
            <v>107370</v>
          </cell>
        </row>
        <row r="4635">
          <cell r="C4635" t="str">
            <v>43551031B020004</v>
          </cell>
          <cell r="D4635" t="str">
            <v>顺槽胶带输送机自移机尾</v>
          </cell>
          <cell r="E4635" t="str">
            <v>ZY2700</v>
          </cell>
        </row>
        <row r="4635">
          <cell r="G4635" t="str">
            <v>个</v>
          </cell>
          <cell r="H4635">
            <v>1</v>
          </cell>
          <cell r="I4635" t="str">
            <v>输送设备/带式输送机械/其他带式输送机械/带式输送机自移机尾</v>
          </cell>
          <cell r="J4635">
            <v>5</v>
          </cell>
          <cell r="K4635" t="str">
            <v>2005-12-31</v>
          </cell>
          <cell r="L4635">
            <v>450000</v>
          </cell>
          <cell r="M4635">
            <v>342630</v>
          </cell>
          <cell r="N4635">
            <v>107370</v>
          </cell>
        </row>
        <row r="4636">
          <cell r="C4636" t="str">
            <v>49114011B640001</v>
          </cell>
          <cell r="D4636" t="str">
            <v>庆铃皮卡</v>
          </cell>
          <cell r="E4636" t="str">
            <v>QL6490YJ</v>
          </cell>
        </row>
        <row r="4636">
          <cell r="G4636" t="str">
            <v>个</v>
          </cell>
          <cell r="H4636">
            <v>1</v>
          </cell>
          <cell r="I4636" t="str">
            <v>汽车、电车（含地铁车辆）、摩托车及非机动车辆/汽车/载货汽车/轻型载货汽车</v>
          </cell>
          <cell r="J4636">
            <v>10</v>
          </cell>
          <cell r="K4636" t="str">
            <v>2005-12-31</v>
          </cell>
          <cell r="L4636">
            <v>141804</v>
          </cell>
          <cell r="M4636">
            <v>141804</v>
          </cell>
          <cell r="N4636">
            <v>0</v>
          </cell>
        </row>
        <row r="4637">
          <cell r="C4637" t="str">
            <v>49114011B580001</v>
          </cell>
          <cell r="D4637" t="str">
            <v>庆铃低污加长材料车</v>
          </cell>
          <cell r="E4637" t="str">
            <v>NKR77LLEACJA</v>
          </cell>
        </row>
        <row r="4637">
          <cell r="G4637" t="str">
            <v>个</v>
          </cell>
          <cell r="H4637">
            <v>1</v>
          </cell>
          <cell r="I4637" t="str">
            <v>汽车、电车（含地铁车辆）、摩托车及非机动车辆/汽车/载货汽车/轻型载货汽车</v>
          </cell>
          <cell r="J4637">
            <v>10</v>
          </cell>
          <cell r="K4637" t="str">
            <v>2005-12-31</v>
          </cell>
          <cell r="L4637">
            <v>128169</v>
          </cell>
          <cell r="M4637">
            <v>128169</v>
          </cell>
          <cell r="N4637">
            <v>0</v>
          </cell>
        </row>
        <row r="4638">
          <cell r="C4638" t="str">
            <v>49114011B580003</v>
          </cell>
          <cell r="D4638" t="str">
            <v>庆铃低污加长材料车</v>
          </cell>
          <cell r="E4638" t="str">
            <v>NKR77LLEACJA</v>
          </cell>
        </row>
        <row r="4638">
          <cell r="G4638" t="str">
            <v>个</v>
          </cell>
          <cell r="H4638">
            <v>1</v>
          </cell>
          <cell r="I4638" t="str">
            <v>汽车、电车（含地铁车辆）、摩托车及非机动车辆/汽车/载货汽车/轻型载货汽车</v>
          </cell>
          <cell r="J4638">
            <v>10</v>
          </cell>
          <cell r="K4638" t="str">
            <v>2005-12-31</v>
          </cell>
          <cell r="L4638">
            <v>128169</v>
          </cell>
          <cell r="M4638">
            <v>128169</v>
          </cell>
          <cell r="N4638">
            <v>0</v>
          </cell>
        </row>
        <row r="4639">
          <cell r="C4639" t="str">
            <v>49114011B600007</v>
          </cell>
          <cell r="D4639" t="str">
            <v>庆铃低污染皮卡指挥车</v>
          </cell>
          <cell r="E4639" t="str">
            <v>QJ6490YJ</v>
          </cell>
        </row>
        <row r="4639">
          <cell r="G4639" t="str">
            <v>个</v>
          </cell>
          <cell r="H4639">
            <v>1</v>
          </cell>
          <cell r="I4639" t="str">
            <v>汽车、电车（含地铁车辆）、摩托车及非机动车辆/汽车/专用汽车/特种作业专用汽车</v>
          </cell>
          <cell r="J4639">
            <v>10</v>
          </cell>
          <cell r="K4639" t="str">
            <v>2005-12-31</v>
          </cell>
          <cell r="L4639">
            <v>140344.64</v>
          </cell>
          <cell r="M4639">
            <v>140344.64</v>
          </cell>
          <cell r="N4639">
            <v>0</v>
          </cell>
        </row>
        <row r="4640">
          <cell r="C4640" t="str">
            <v>49114011B580021</v>
          </cell>
          <cell r="D4640" t="str">
            <v>庆铃低污染材料车</v>
          </cell>
          <cell r="E4640" t="str">
            <v>NKR77LLEACJA</v>
          </cell>
        </row>
        <row r="4640">
          <cell r="G4640" t="str">
            <v>个</v>
          </cell>
          <cell r="H4640">
            <v>1</v>
          </cell>
          <cell r="I4640" t="str">
            <v>汽车、电车（含地铁车辆）、摩托车及非机动车辆/汽车/载货汽车/轻型载货汽车</v>
          </cell>
          <cell r="J4640">
            <v>10</v>
          </cell>
          <cell r="K4640" t="str">
            <v>2005-12-31</v>
          </cell>
          <cell r="L4640">
            <v>128169</v>
          </cell>
          <cell r="M4640">
            <v>128169</v>
          </cell>
          <cell r="N4640">
            <v>0</v>
          </cell>
        </row>
        <row r="4641">
          <cell r="C4641" t="str">
            <v>49114011B580025</v>
          </cell>
          <cell r="D4641" t="str">
            <v>庆铃低污染材料车</v>
          </cell>
          <cell r="E4641" t="str">
            <v>NKR77LLEACJA</v>
          </cell>
        </row>
        <row r="4641">
          <cell r="G4641" t="str">
            <v>个</v>
          </cell>
          <cell r="H4641">
            <v>1</v>
          </cell>
          <cell r="I4641" t="str">
            <v>汽车、电车（含地铁车辆）、摩托车及非机动车辆/汽车/载货汽车/轻型载货汽车</v>
          </cell>
          <cell r="J4641">
            <v>10</v>
          </cell>
          <cell r="K4641" t="str">
            <v>2005-12-31</v>
          </cell>
          <cell r="L4641">
            <v>128169</v>
          </cell>
          <cell r="M4641">
            <v>128169</v>
          </cell>
          <cell r="N4641">
            <v>0</v>
          </cell>
        </row>
        <row r="4642">
          <cell r="C4642" t="str">
            <v>49114011B580026</v>
          </cell>
          <cell r="D4642" t="str">
            <v>庆铃低污染材料车</v>
          </cell>
          <cell r="E4642" t="str">
            <v>NKR77LLEACJA</v>
          </cell>
        </row>
        <row r="4642">
          <cell r="G4642" t="str">
            <v>个</v>
          </cell>
          <cell r="H4642">
            <v>1</v>
          </cell>
          <cell r="I4642" t="str">
            <v>汽车、电车（含地铁车辆）、摩托车及非机动车辆/汽车/载货汽车/轻型载货汽车</v>
          </cell>
          <cell r="J4642">
            <v>10</v>
          </cell>
          <cell r="K4642" t="str">
            <v>2005-12-31</v>
          </cell>
          <cell r="L4642">
            <v>128169</v>
          </cell>
          <cell r="M4642">
            <v>128169</v>
          </cell>
          <cell r="N4642">
            <v>0</v>
          </cell>
        </row>
        <row r="4643">
          <cell r="C4643" t="str">
            <v>49114011B610001</v>
          </cell>
          <cell r="D4643" t="str">
            <v>江铃低污染皮卡运人车</v>
          </cell>
          <cell r="E4643" t="str">
            <v>JX1022DC(4X4)</v>
          </cell>
        </row>
        <row r="4643">
          <cell r="G4643" t="str">
            <v>个</v>
          </cell>
          <cell r="H4643">
            <v>1</v>
          </cell>
          <cell r="I4643" t="str">
            <v>汽车、电车（含地铁车辆）、摩托车及非机动车辆/汽车/载货汽车/轻型载货汽车</v>
          </cell>
          <cell r="J4643">
            <v>10</v>
          </cell>
          <cell r="K4643" t="str">
            <v>2005-12-31</v>
          </cell>
          <cell r="L4643">
            <v>118519.17</v>
          </cell>
          <cell r="M4643">
            <v>118519.17</v>
          </cell>
          <cell r="N4643">
            <v>0</v>
          </cell>
        </row>
        <row r="4644">
          <cell r="C4644" t="str">
            <v>49114011B610004</v>
          </cell>
          <cell r="D4644" t="str">
            <v>江铃低污染皮卡运人车</v>
          </cell>
          <cell r="E4644" t="str">
            <v>JX1022DC(4X4)</v>
          </cell>
        </row>
        <row r="4644">
          <cell r="G4644" t="str">
            <v>个</v>
          </cell>
          <cell r="H4644">
            <v>1</v>
          </cell>
          <cell r="I4644" t="str">
            <v>汽车、电车（含地铁车辆）、摩托车及非机动车辆/汽车/载货汽车/轻型载货汽车</v>
          </cell>
          <cell r="J4644">
            <v>10</v>
          </cell>
          <cell r="K4644" t="str">
            <v>2005-12-31</v>
          </cell>
          <cell r="L4644">
            <v>118519.17</v>
          </cell>
          <cell r="M4644">
            <v>118519.17</v>
          </cell>
          <cell r="N4644">
            <v>0</v>
          </cell>
        </row>
        <row r="4645">
          <cell r="C4645" t="str">
            <v>49114011B610005</v>
          </cell>
          <cell r="D4645" t="str">
            <v>江铃低污染皮卡运人车</v>
          </cell>
          <cell r="E4645" t="str">
            <v>JX1022DC(4X4)</v>
          </cell>
        </row>
        <row r="4645">
          <cell r="G4645" t="str">
            <v>个</v>
          </cell>
          <cell r="H4645">
            <v>1</v>
          </cell>
          <cell r="I4645" t="str">
            <v>汽车、电车（含地铁车辆）、摩托车及非机动车辆/汽车/载货汽车/轻型载货汽车</v>
          </cell>
          <cell r="J4645">
            <v>10</v>
          </cell>
          <cell r="K4645" t="str">
            <v>2005-12-31</v>
          </cell>
          <cell r="L4645">
            <v>118519.17</v>
          </cell>
          <cell r="M4645">
            <v>118519.17</v>
          </cell>
          <cell r="N4645">
            <v>0</v>
          </cell>
        </row>
        <row r="4646">
          <cell r="C4646" t="str">
            <v>49114012B060001</v>
          </cell>
          <cell r="D4646" t="str">
            <v>东风底盘</v>
          </cell>
          <cell r="E4646" t="str">
            <v>EQ1141G7DJ2</v>
          </cell>
        </row>
        <row r="4646">
          <cell r="G4646" t="str">
            <v>个</v>
          </cell>
          <cell r="H4646">
            <v>1</v>
          </cell>
          <cell r="I4646" t="str">
            <v>汽车、电车（含地铁车辆）、摩托车及非机动车辆/汽车/载货汽车/重型载货汽车</v>
          </cell>
          <cell r="J4646">
            <v>10</v>
          </cell>
          <cell r="K4646" t="str">
            <v>2006-06-30</v>
          </cell>
          <cell r="L4646">
            <v>182810</v>
          </cell>
          <cell r="M4646">
            <v>182810</v>
          </cell>
          <cell r="N4646">
            <v>0</v>
          </cell>
        </row>
        <row r="4647">
          <cell r="C4647" t="str">
            <v>49114011B710019</v>
          </cell>
          <cell r="D4647" t="str">
            <v>庆铃低污染自卸车</v>
          </cell>
          <cell r="E4647" t="str">
            <v>NKR77GLLACJD</v>
          </cell>
        </row>
        <row r="4647">
          <cell r="G4647" t="str">
            <v>个</v>
          </cell>
          <cell r="H4647">
            <v>1</v>
          </cell>
          <cell r="I4647" t="str">
            <v>汽车、电车（含地铁车辆）、摩托车及非机动车辆/汽车/自卸汽车/中型自卸汽车</v>
          </cell>
          <cell r="J4647">
            <v>10</v>
          </cell>
          <cell r="K4647" t="str">
            <v>2006-12-31</v>
          </cell>
          <cell r="L4647">
            <v>137158</v>
          </cell>
          <cell r="M4647">
            <v>137158</v>
          </cell>
          <cell r="N4647">
            <v>0</v>
          </cell>
        </row>
        <row r="4648">
          <cell r="C4648" t="str">
            <v>43225015A030002</v>
          </cell>
          <cell r="D4648" t="str">
            <v>乳化液泵</v>
          </cell>
        </row>
        <row r="4648">
          <cell r="G4648" t="str">
            <v>个</v>
          </cell>
          <cell r="H4648">
            <v>1</v>
          </cell>
          <cell r="I4648" t="str">
            <v>泵/其他泵/其他泵/其他泵</v>
          </cell>
          <cell r="J4648">
            <v>10</v>
          </cell>
          <cell r="K4648" t="str">
            <v>2002-12-31</v>
          </cell>
          <cell r="L4648">
            <v>1705500</v>
          </cell>
          <cell r="M4648">
            <v>1144511.01</v>
          </cell>
          <cell r="N4648">
            <v>560988.99</v>
          </cell>
        </row>
        <row r="4649">
          <cell r="C4649" t="str">
            <v>42240001A120001</v>
          </cell>
          <cell r="D4649" t="str">
            <v>乳化液箱</v>
          </cell>
        </row>
        <row r="4649">
          <cell r="G4649" t="str">
            <v>个</v>
          </cell>
          <cell r="H4649">
            <v>1</v>
          </cell>
          <cell r="I4649" t="str">
            <v>泵/其他泵/其他泵/其他泵</v>
          </cell>
          <cell r="J4649">
            <v>10</v>
          </cell>
          <cell r="K4649" t="str">
            <v>2002-12-31</v>
          </cell>
          <cell r="L4649">
            <v>1705500</v>
          </cell>
          <cell r="M4649">
            <v>1144511.01</v>
          </cell>
          <cell r="N4649">
            <v>560988.99</v>
          </cell>
        </row>
        <row r="4650">
          <cell r="C4650" t="str">
            <v>43225016A010011</v>
          </cell>
          <cell r="D4650" t="str">
            <v>喷雾泵</v>
          </cell>
        </row>
        <row r="4650">
          <cell r="G4650" t="str">
            <v>个</v>
          </cell>
          <cell r="H4650">
            <v>1</v>
          </cell>
          <cell r="I4650" t="str">
            <v>泵/其他泵/其他泵/其他泵</v>
          </cell>
          <cell r="J4650">
            <v>10</v>
          </cell>
          <cell r="K4650" t="str">
            <v>2002-12-31</v>
          </cell>
          <cell r="L4650">
            <v>1705500</v>
          </cell>
          <cell r="M4650">
            <v>1144511.01</v>
          </cell>
          <cell r="N4650">
            <v>560988.99</v>
          </cell>
        </row>
        <row r="4651">
          <cell r="C4651" t="str">
            <v>43225016A010012</v>
          </cell>
          <cell r="D4651" t="str">
            <v>喷雾泵</v>
          </cell>
        </row>
        <row r="4651">
          <cell r="G4651" t="str">
            <v>个</v>
          </cell>
          <cell r="H4651">
            <v>1</v>
          </cell>
          <cell r="I4651" t="str">
            <v>泵/其他泵/其他泵/其他泵</v>
          </cell>
          <cell r="J4651">
            <v>10</v>
          </cell>
          <cell r="K4651" t="str">
            <v>2002-12-31</v>
          </cell>
          <cell r="L4651">
            <v>1705500</v>
          </cell>
          <cell r="M4651">
            <v>1144511.01</v>
          </cell>
          <cell r="N4651">
            <v>560988.99</v>
          </cell>
        </row>
        <row r="4652">
          <cell r="C4652" t="str">
            <v>42240002A010006</v>
          </cell>
          <cell r="D4652" t="str">
            <v>喷雾泵箱</v>
          </cell>
        </row>
        <row r="4652">
          <cell r="G4652" t="str">
            <v>个</v>
          </cell>
          <cell r="H4652">
            <v>1</v>
          </cell>
          <cell r="I4652" t="str">
            <v>泵/其他泵/其他泵/其他泵</v>
          </cell>
          <cell r="J4652">
            <v>10</v>
          </cell>
          <cell r="K4652" t="str">
            <v>2002-12-31</v>
          </cell>
          <cell r="L4652">
            <v>1705500</v>
          </cell>
          <cell r="M4652">
            <v>1144511.01</v>
          </cell>
          <cell r="N4652">
            <v>560988.99</v>
          </cell>
        </row>
        <row r="4653">
          <cell r="C4653">
            <v>3331010023</v>
          </cell>
          <cell r="D4653" t="str">
            <v>推土机</v>
          </cell>
          <cell r="E4653" t="str">
            <v>T140-1</v>
          </cell>
        </row>
        <row r="4653">
          <cell r="G4653" t="str">
            <v>个</v>
          </cell>
          <cell r="H4653">
            <v>1</v>
          </cell>
          <cell r="I4653" t="str">
            <v>工程机械/铲土运输机械/推土机/履带式推土机</v>
          </cell>
          <cell r="J4653">
            <v>10</v>
          </cell>
          <cell r="K4653" t="str">
            <v>1998-07-15</v>
          </cell>
          <cell r="L4653">
            <v>258000</v>
          </cell>
          <cell r="M4653">
            <v>247680</v>
          </cell>
          <cell r="N4653">
            <v>10320</v>
          </cell>
        </row>
        <row r="4654">
          <cell r="C4654" t="str">
            <v>43551024A010001</v>
          </cell>
          <cell r="D4654" t="str">
            <v>胶带输送机</v>
          </cell>
          <cell r="E4654" t="str">
            <v>3*315-1400MM/1140</v>
          </cell>
        </row>
        <row r="4654">
          <cell r="G4654" t="str">
            <v>个</v>
          </cell>
          <cell r="H4654">
            <v>1</v>
          </cell>
          <cell r="I4654" t="str">
            <v>可伸缩胶带输送机</v>
          </cell>
        </row>
        <row r="4654">
          <cell r="K4654" t="str">
            <v>2002-01-02</v>
          </cell>
          <cell r="L4654">
            <v>21720981.92</v>
          </cell>
          <cell r="M4654">
            <v>21069352.46</v>
          </cell>
          <cell r="N4654">
            <v>651629.460000001</v>
          </cell>
        </row>
        <row r="4655">
          <cell r="C4655" t="str">
            <v>43552016A050002</v>
          </cell>
          <cell r="D4655" t="str">
            <v>刮扳机</v>
          </cell>
        </row>
        <row r="4655">
          <cell r="G4655" t="str">
            <v>个</v>
          </cell>
          <cell r="H4655">
            <v>1</v>
          </cell>
          <cell r="I4655" t="str">
            <v>水平刮板输送机</v>
          </cell>
        </row>
        <row r="4655">
          <cell r="K4655" t="str">
            <v>2002-12-31</v>
          </cell>
          <cell r="L4655">
            <v>11497200</v>
          </cell>
          <cell r="M4655">
            <v>11152284</v>
          </cell>
          <cell r="N4655">
            <v>344916</v>
          </cell>
        </row>
        <row r="4656">
          <cell r="C4656" t="str">
            <v>43225015A030013</v>
          </cell>
          <cell r="D4656" t="str">
            <v>乳化液泵</v>
          </cell>
          <cell r="E4656" t="str">
            <v>S300</v>
          </cell>
        </row>
        <row r="4656">
          <cell r="G4656" t="str">
            <v>个</v>
          </cell>
          <cell r="H4656">
            <v>1</v>
          </cell>
          <cell r="I4656" t="str">
            <v>其他泵</v>
          </cell>
        </row>
        <row r="4656">
          <cell r="K4656" t="str">
            <v>2003-12-31</v>
          </cell>
          <cell r="L4656">
            <v>661057.14</v>
          </cell>
          <cell r="M4656">
            <v>394020.95</v>
          </cell>
          <cell r="N4656">
            <v>267036.19</v>
          </cell>
        </row>
        <row r="4657">
          <cell r="C4657" t="str">
            <v>43225015A030010</v>
          </cell>
          <cell r="D4657" t="str">
            <v>乳化液泵</v>
          </cell>
          <cell r="E4657" t="str">
            <v>S300</v>
          </cell>
        </row>
        <row r="4657">
          <cell r="G4657" t="str">
            <v>个</v>
          </cell>
          <cell r="H4657">
            <v>1</v>
          </cell>
          <cell r="I4657" t="str">
            <v>其他泵</v>
          </cell>
        </row>
        <row r="4657">
          <cell r="K4657" t="str">
            <v>2003-12-31</v>
          </cell>
          <cell r="L4657">
            <v>661057.14</v>
          </cell>
          <cell r="M4657">
            <v>394020.95</v>
          </cell>
          <cell r="N4657">
            <v>267036.19</v>
          </cell>
        </row>
        <row r="4658">
          <cell r="C4658" t="str">
            <v>44412054B050001</v>
          </cell>
          <cell r="D4658" t="str">
            <v>掘进机</v>
          </cell>
          <cell r="E4658" t="str">
            <v>S200M</v>
          </cell>
        </row>
        <row r="4658">
          <cell r="G4658" t="str">
            <v>个</v>
          </cell>
          <cell r="H4658">
            <v>1</v>
          </cell>
          <cell r="I4658" t="str">
            <v>其他掘进设备</v>
          </cell>
        </row>
        <row r="4658">
          <cell r="K4658" t="str">
            <v>2002-01-02</v>
          </cell>
          <cell r="L4658">
            <v>3500000</v>
          </cell>
          <cell r="M4658">
            <v>3395000</v>
          </cell>
          <cell r="N4658">
            <v>105000</v>
          </cell>
        </row>
        <row r="4659">
          <cell r="C4659" t="str">
            <v>44412037A040004</v>
          </cell>
          <cell r="D4659" t="str">
            <v>梭车</v>
          </cell>
          <cell r="E4659" t="str">
            <v>10SC32-36BXVG-4</v>
          </cell>
        </row>
        <row r="4659">
          <cell r="G4659" t="str">
            <v>个</v>
          </cell>
          <cell r="H4659">
            <v>1</v>
          </cell>
          <cell r="I4659" t="str">
            <v>其他矿用掘进和装载设备</v>
          </cell>
        </row>
        <row r="4659">
          <cell r="K4659" t="str">
            <v>2002-01-02</v>
          </cell>
          <cell r="L4659">
            <v>3894600</v>
          </cell>
          <cell r="M4659">
            <v>3777762</v>
          </cell>
          <cell r="N4659">
            <v>116838</v>
          </cell>
        </row>
        <row r="4660">
          <cell r="C4660" t="str">
            <v>44412037A040002</v>
          </cell>
          <cell r="D4660" t="str">
            <v>梭车</v>
          </cell>
          <cell r="E4660" t="str">
            <v>10SC32-36BXVG-4</v>
          </cell>
        </row>
        <row r="4660">
          <cell r="G4660" t="str">
            <v>个</v>
          </cell>
          <cell r="H4660">
            <v>1</v>
          </cell>
          <cell r="I4660" t="str">
            <v>其他矿用掘进和装载设备</v>
          </cell>
        </row>
        <row r="4660">
          <cell r="K4660" t="str">
            <v>2002-01-02</v>
          </cell>
          <cell r="L4660">
            <v>3908748.13</v>
          </cell>
          <cell r="M4660">
            <v>3791911.74</v>
          </cell>
          <cell r="N4660">
            <v>116836.39</v>
          </cell>
        </row>
        <row r="4661">
          <cell r="C4661" t="str">
            <v>44412038B010001</v>
          </cell>
          <cell r="D4661" t="str">
            <v>连续运煤系统</v>
          </cell>
          <cell r="E4661" t="str">
            <v>LY1500/865-10</v>
          </cell>
        </row>
        <row r="4661">
          <cell r="G4661" t="str">
            <v>个</v>
          </cell>
          <cell r="H4661">
            <v>1</v>
          </cell>
          <cell r="I4661" t="str">
            <v>其他矿用掘进和装载设备</v>
          </cell>
        </row>
        <row r="4661">
          <cell r="K4661" t="str">
            <v>2002-12-31</v>
          </cell>
          <cell r="L4661">
            <v>10600000</v>
          </cell>
          <cell r="M4661">
            <v>10282000</v>
          </cell>
          <cell r="N4661">
            <v>318000</v>
          </cell>
        </row>
        <row r="4662">
          <cell r="C4662" t="str">
            <v>44412038B010002</v>
          </cell>
          <cell r="D4662" t="str">
            <v>连续运煤系统</v>
          </cell>
          <cell r="E4662" t="str">
            <v>LY1500/865-10</v>
          </cell>
        </row>
        <row r="4662">
          <cell r="G4662" t="str">
            <v>个</v>
          </cell>
          <cell r="H4662">
            <v>1</v>
          </cell>
          <cell r="I4662" t="str">
            <v>其他矿用掘进和装载设备</v>
          </cell>
        </row>
        <row r="4662">
          <cell r="K4662" t="str">
            <v>2002-12-31</v>
          </cell>
          <cell r="L4662">
            <v>10600000</v>
          </cell>
          <cell r="M4662">
            <v>10282000</v>
          </cell>
          <cell r="N4662">
            <v>318000</v>
          </cell>
        </row>
        <row r="4663">
          <cell r="C4663" t="str">
            <v>44412038B010003</v>
          </cell>
          <cell r="D4663" t="str">
            <v>连续运煤系统</v>
          </cell>
          <cell r="E4663" t="str">
            <v>LY1500/865-10</v>
          </cell>
        </row>
        <row r="4663">
          <cell r="G4663" t="str">
            <v>个</v>
          </cell>
          <cell r="H4663">
            <v>1</v>
          </cell>
          <cell r="I4663" t="str">
            <v>其他矿用掘进和装载设备</v>
          </cell>
        </row>
        <row r="4663">
          <cell r="K4663" t="str">
            <v>2003-12-31</v>
          </cell>
          <cell r="L4663">
            <v>10600000</v>
          </cell>
          <cell r="M4663">
            <v>10282000</v>
          </cell>
          <cell r="N4663">
            <v>318000</v>
          </cell>
        </row>
        <row r="4664">
          <cell r="C4664" t="str">
            <v>44412038B010004</v>
          </cell>
          <cell r="D4664" t="str">
            <v>连续运煤系统</v>
          </cell>
          <cell r="E4664" t="str">
            <v>LY1500/865-10</v>
          </cell>
        </row>
        <row r="4664">
          <cell r="G4664" t="str">
            <v>个</v>
          </cell>
          <cell r="H4664">
            <v>1</v>
          </cell>
          <cell r="I4664" t="str">
            <v>其他矿用掘进和装载设备</v>
          </cell>
        </row>
        <row r="4664">
          <cell r="K4664" t="str">
            <v>2003-12-31</v>
          </cell>
          <cell r="L4664">
            <v>10600000</v>
          </cell>
          <cell r="M4664">
            <v>10282000</v>
          </cell>
          <cell r="N4664">
            <v>318000</v>
          </cell>
        </row>
        <row r="4665">
          <cell r="C4665" t="str">
            <v>45231499B041615</v>
          </cell>
          <cell r="D4665" t="str">
            <v>计算机</v>
          </cell>
          <cell r="E4665" t="str">
            <v>扬天6520</v>
          </cell>
        </row>
        <row r="4665">
          <cell r="G4665" t="str">
            <v>个</v>
          </cell>
          <cell r="H4665">
            <v>1</v>
          </cell>
          <cell r="I4665" t="str">
            <v>微型数字电子计算机</v>
          </cell>
        </row>
        <row r="4665">
          <cell r="K4665" t="str">
            <v>2003-12-31</v>
          </cell>
          <cell r="L4665">
            <v>11580</v>
          </cell>
          <cell r="M4665">
            <v>11001</v>
          </cell>
          <cell r="N4665">
            <v>579</v>
          </cell>
        </row>
        <row r="4666">
          <cell r="C4666" t="str">
            <v>45231499B041876</v>
          </cell>
          <cell r="D4666" t="str">
            <v>计算机</v>
          </cell>
          <cell r="E4666" t="str">
            <v>扬天6520</v>
          </cell>
        </row>
        <row r="4666">
          <cell r="G4666" t="str">
            <v>个</v>
          </cell>
          <cell r="H4666">
            <v>1</v>
          </cell>
          <cell r="I4666" t="str">
            <v>微型数字电子计算机</v>
          </cell>
        </row>
        <row r="4666">
          <cell r="K4666" t="str">
            <v>2003-12-31</v>
          </cell>
          <cell r="L4666">
            <v>11580</v>
          </cell>
          <cell r="M4666">
            <v>11001</v>
          </cell>
          <cell r="N4666">
            <v>579</v>
          </cell>
        </row>
        <row r="4667">
          <cell r="C4667" t="str">
            <v>48319099B020001</v>
          </cell>
          <cell r="D4667" t="str">
            <v>光密度测量仪</v>
          </cell>
          <cell r="E4667" t="str">
            <v>GMJ-2</v>
          </cell>
        </row>
        <row r="4667">
          <cell r="G4667" t="str">
            <v>个</v>
          </cell>
          <cell r="H4667">
            <v>1</v>
          </cell>
          <cell r="I4667" t="str">
            <v>其他光学计量仪器</v>
          </cell>
        </row>
        <row r="4667">
          <cell r="K4667" t="str">
            <v>2002-01-02</v>
          </cell>
          <cell r="L4667">
            <v>3800</v>
          </cell>
          <cell r="M4667">
            <v>3293.86</v>
          </cell>
          <cell r="N4667">
            <v>506.14</v>
          </cell>
        </row>
        <row r="4668">
          <cell r="C4668" t="str">
            <v>43552015A030005</v>
          </cell>
          <cell r="D4668" t="str">
            <v>顺槽转载机</v>
          </cell>
        </row>
        <row r="4668">
          <cell r="G4668" t="str">
            <v>个</v>
          </cell>
          <cell r="H4668">
            <v>1</v>
          </cell>
          <cell r="I4668" t="str">
            <v>其他刮板输送机</v>
          </cell>
        </row>
        <row r="4668">
          <cell r="K4668" t="str">
            <v>2002-01-02</v>
          </cell>
          <cell r="L4668">
            <v>13854733.34</v>
          </cell>
          <cell r="M4668">
            <v>13439091.34</v>
          </cell>
          <cell r="N4668">
            <v>415642</v>
          </cell>
        </row>
        <row r="4669">
          <cell r="C4669" t="str">
            <v>44441055A030006</v>
          </cell>
          <cell r="D4669" t="str">
            <v>顺槽破碎机(驱动部）</v>
          </cell>
          <cell r="E4669" t="str">
            <v>315KW</v>
          </cell>
        </row>
        <row r="4669">
          <cell r="G4669" t="str">
            <v>个</v>
          </cell>
          <cell r="H4669">
            <v>1</v>
          </cell>
          <cell r="I4669" t="str">
            <v>其他刮板输送机</v>
          </cell>
        </row>
        <row r="4669">
          <cell r="K4669" t="str">
            <v>2002-01-02</v>
          </cell>
          <cell r="L4669">
            <v>6294575</v>
          </cell>
          <cell r="M4669">
            <v>6105737.75</v>
          </cell>
          <cell r="N4669">
            <v>188837.25</v>
          </cell>
        </row>
        <row r="4670">
          <cell r="C4670" t="str">
            <v>43552015A050002</v>
          </cell>
          <cell r="D4670" t="str">
            <v>顺槽破碎机</v>
          </cell>
        </row>
        <row r="4670">
          <cell r="G4670" t="str">
            <v>个</v>
          </cell>
          <cell r="H4670">
            <v>1</v>
          </cell>
          <cell r="I4670" t="str">
            <v>其他刮板输送机</v>
          </cell>
        </row>
        <row r="4670">
          <cell r="K4670" t="str">
            <v>2002-01-02</v>
          </cell>
          <cell r="L4670">
            <v>9755600</v>
          </cell>
          <cell r="M4670">
            <v>9462932</v>
          </cell>
          <cell r="N4670">
            <v>292668</v>
          </cell>
        </row>
        <row r="4671">
          <cell r="C4671" t="str">
            <v>45141109B030042</v>
          </cell>
          <cell r="D4671" t="str">
            <v>复印机</v>
          </cell>
          <cell r="E4671" t="str">
            <v>东芝2068</v>
          </cell>
        </row>
        <row r="4671">
          <cell r="G4671" t="str">
            <v>个</v>
          </cell>
          <cell r="H4671">
            <v>1</v>
          </cell>
          <cell r="I4671" t="str">
            <v>复印机</v>
          </cell>
        </row>
        <row r="4671">
          <cell r="K4671" t="str">
            <v>2004-12-31</v>
          </cell>
          <cell r="L4671">
            <v>13500</v>
          </cell>
          <cell r="M4671">
            <v>13500</v>
          </cell>
          <cell r="N4671">
            <v>0</v>
          </cell>
        </row>
        <row r="4672">
          <cell r="C4672" t="str">
            <v>44412054B060001</v>
          </cell>
          <cell r="D4672" t="str">
            <v>综掘机</v>
          </cell>
          <cell r="E4672" t="str">
            <v>EBJ120-TP</v>
          </cell>
        </row>
        <row r="4672">
          <cell r="G4672" t="str">
            <v>个</v>
          </cell>
          <cell r="H4672">
            <v>1</v>
          </cell>
          <cell r="I4672" t="str">
            <v>其他掘进设备</v>
          </cell>
        </row>
        <row r="4672">
          <cell r="K4672" t="str">
            <v>2004-12-31</v>
          </cell>
          <cell r="L4672">
            <v>1818000</v>
          </cell>
          <cell r="M4672">
            <v>1818000</v>
          </cell>
          <cell r="N4672">
            <v>0</v>
          </cell>
        </row>
        <row r="4673">
          <cell r="C4673" t="str">
            <v>46121203A060002</v>
          </cell>
          <cell r="D4673" t="str">
            <v>变压器</v>
          </cell>
          <cell r="E4673" t="str">
            <v>3000KVA，10KV/6/3.3KV</v>
          </cell>
        </row>
        <row r="4673">
          <cell r="G4673" t="str">
            <v>个</v>
          </cell>
          <cell r="H4673">
            <v>1</v>
          </cell>
          <cell r="I4673" t="str">
            <v>电力变压器</v>
          </cell>
        </row>
        <row r="4673">
          <cell r="K4673" t="str">
            <v>2004-12-31</v>
          </cell>
          <cell r="L4673">
            <v>2686127.73</v>
          </cell>
          <cell r="M4673">
            <v>795505.23</v>
          </cell>
          <cell r="N4673">
            <v>1890622.5</v>
          </cell>
        </row>
        <row r="4674">
          <cell r="C4674" t="str">
            <v>48253399BB40001</v>
          </cell>
          <cell r="D4674" t="str">
            <v>油液质量检测仪</v>
          </cell>
        </row>
        <row r="4674">
          <cell r="G4674" t="str">
            <v>个</v>
          </cell>
          <cell r="H4674">
            <v>1</v>
          </cell>
          <cell r="I4674" t="str">
            <v>其他物理特性分析仪器及标准仪器</v>
          </cell>
        </row>
        <row r="4674">
          <cell r="K4674" t="str">
            <v>2005-12-31</v>
          </cell>
          <cell r="L4674">
            <v>7373</v>
          </cell>
          <cell r="M4674">
            <v>7373</v>
          </cell>
          <cell r="N4674">
            <v>0</v>
          </cell>
        </row>
        <row r="4675">
          <cell r="C4675" t="str">
            <v>48253202B020004</v>
          </cell>
          <cell r="D4675" t="str">
            <v>轴承综合分析仪</v>
          </cell>
        </row>
        <row r="4675">
          <cell r="G4675" t="str">
            <v>个</v>
          </cell>
          <cell r="H4675">
            <v>1</v>
          </cell>
          <cell r="I4675" t="str">
            <v>其他专用仪器仪表</v>
          </cell>
        </row>
        <row r="4675">
          <cell r="K4675" t="str">
            <v>2006-06-30</v>
          </cell>
          <cell r="L4675">
            <v>450460</v>
          </cell>
          <cell r="M4675">
            <v>450460</v>
          </cell>
          <cell r="N4675">
            <v>0</v>
          </cell>
        </row>
        <row r="4676">
          <cell r="C4676" t="str">
            <v>47323401B020069</v>
          </cell>
          <cell r="D4676" t="str">
            <v>数码相机</v>
          </cell>
          <cell r="E4676" t="str">
            <v>尼康D80</v>
          </cell>
        </row>
        <row r="4676">
          <cell r="G4676" t="str">
            <v>个</v>
          </cell>
          <cell r="H4676">
            <v>1</v>
          </cell>
          <cell r="I4676" t="str">
            <v>专用照相机</v>
          </cell>
        </row>
        <row r="4676">
          <cell r="K4676" t="str">
            <v>2007-06-30</v>
          </cell>
          <cell r="L4676">
            <v>9850</v>
          </cell>
          <cell r="M4676">
            <v>9850</v>
          </cell>
          <cell r="N4676">
            <v>0</v>
          </cell>
        </row>
        <row r="4677">
          <cell r="C4677" t="str">
            <v>45231499B140021</v>
          </cell>
          <cell r="D4677" t="str">
            <v>计算机</v>
          </cell>
          <cell r="E4677" t="str">
            <v>联想开天4600(03年9月开始使用)</v>
          </cell>
        </row>
        <row r="4677">
          <cell r="G4677" t="str">
            <v>个</v>
          </cell>
          <cell r="H4677">
            <v>1</v>
          </cell>
          <cell r="I4677" t="str">
            <v>微型数字电子计算机</v>
          </cell>
        </row>
        <row r="4677">
          <cell r="K4677" t="str">
            <v>2007-08-31</v>
          </cell>
          <cell r="L4677">
            <v>8400</v>
          </cell>
          <cell r="M4677">
            <v>7980</v>
          </cell>
          <cell r="N4677">
            <v>420</v>
          </cell>
        </row>
        <row r="4678">
          <cell r="C4678" t="str">
            <v>44816399B100007</v>
          </cell>
          <cell r="D4678" t="str">
            <v>等离子彩电</v>
          </cell>
          <cell r="E4678" t="str">
            <v>上广电HD4208TⅥ</v>
          </cell>
        </row>
        <row r="4678">
          <cell r="G4678" t="str">
            <v>个</v>
          </cell>
          <cell r="H4678">
            <v>1</v>
          </cell>
          <cell r="I4678" t="str">
            <v>彩色电视机</v>
          </cell>
        </row>
        <row r="4678">
          <cell r="K4678" t="str">
            <v>2007-12-27</v>
          </cell>
          <cell r="L4678">
            <v>21000</v>
          </cell>
          <cell r="M4678">
            <v>7635.6</v>
          </cell>
          <cell r="N4678">
            <v>13364.4</v>
          </cell>
        </row>
        <row r="4679">
          <cell r="C4679" t="str">
            <v>43225015A030014</v>
          </cell>
          <cell r="D4679" t="str">
            <v>乳化液泵</v>
          </cell>
          <cell r="E4679" t="str">
            <v>S300</v>
          </cell>
        </row>
        <row r="4679">
          <cell r="G4679" t="str">
            <v>个</v>
          </cell>
          <cell r="H4679">
            <v>1</v>
          </cell>
          <cell r="I4679" t="str">
            <v>其他泵</v>
          </cell>
        </row>
        <row r="4679">
          <cell r="K4679" t="str">
            <v>2003-12-31</v>
          </cell>
          <cell r="L4679">
            <v>679557.14</v>
          </cell>
          <cell r="M4679">
            <v>463458.05</v>
          </cell>
          <cell r="N4679">
            <v>216099.09</v>
          </cell>
        </row>
        <row r="4680">
          <cell r="C4680" t="str">
            <v>43225015A030015</v>
          </cell>
          <cell r="D4680" t="str">
            <v>乳化液泵</v>
          </cell>
          <cell r="E4680" t="str">
            <v>S300</v>
          </cell>
        </row>
        <row r="4680">
          <cell r="G4680" t="str">
            <v>个</v>
          </cell>
          <cell r="H4680">
            <v>1</v>
          </cell>
          <cell r="I4680" t="str">
            <v>其他泵</v>
          </cell>
        </row>
        <row r="4680">
          <cell r="K4680" t="str">
            <v>2003-12-31</v>
          </cell>
          <cell r="L4680">
            <v>679557.14</v>
          </cell>
          <cell r="M4680">
            <v>463458.05</v>
          </cell>
          <cell r="N4680">
            <v>216099.09</v>
          </cell>
        </row>
        <row r="4681">
          <cell r="C4681" t="str">
            <v>42240001A120005</v>
          </cell>
          <cell r="D4681" t="str">
            <v>乳化液箱</v>
          </cell>
          <cell r="E4681" t="str">
            <v>S300</v>
          </cell>
        </row>
        <row r="4681">
          <cell r="G4681" t="str">
            <v>个</v>
          </cell>
          <cell r="H4681">
            <v>1</v>
          </cell>
          <cell r="I4681" t="str">
            <v>其他泵</v>
          </cell>
        </row>
        <row r="4681">
          <cell r="K4681" t="str">
            <v>2003-12-31</v>
          </cell>
          <cell r="L4681">
            <v>679557.14</v>
          </cell>
          <cell r="M4681">
            <v>463458.05</v>
          </cell>
          <cell r="N4681">
            <v>216099.09</v>
          </cell>
        </row>
        <row r="4682">
          <cell r="C4682" t="str">
            <v>43225016A010022</v>
          </cell>
          <cell r="D4682" t="str">
            <v>喷雾泵</v>
          </cell>
          <cell r="E4682" t="str">
            <v>S200</v>
          </cell>
        </row>
        <row r="4682">
          <cell r="G4682" t="str">
            <v>个</v>
          </cell>
          <cell r="H4682">
            <v>1</v>
          </cell>
          <cell r="I4682" t="str">
            <v>其他泵</v>
          </cell>
        </row>
        <row r="4682">
          <cell r="K4682" t="str">
            <v>2003-12-31</v>
          </cell>
          <cell r="L4682">
            <v>677057.14</v>
          </cell>
          <cell r="M4682">
            <v>461753.05</v>
          </cell>
          <cell r="N4682">
            <v>215304.09</v>
          </cell>
        </row>
        <row r="4683">
          <cell r="C4683" t="str">
            <v>43225016A010023</v>
          </cell>
          <cell r="D4683" t="str">
            <v>喷雾泵</v>
          </cell>
          <cell r="E4683" t="str">
            <v>S200</v>
          </cell>
        </row>
        <row r="4683">
          <cell r="G4683" t="str">
            <v>个</v>
          </cell>
          <cell r="H4683">
            <v>1</v>
          </cell>
          <cell r="I4683" t="str">
            <v>其他泵</v>
          </cell>
        </row>
        <row r="4683">
          <cell r="K4683" t="str">
            <v>2003-12-31</v>
          </cell>
          <cell r="L4683">
            <v>677057.14</v>
          </cell>
          <cell r="M4683">
            <v>461753.05</v>
          </cell>
          <cell r="N4683">
            <v>215304.09</v>
          </cell>
        </row>
        <row r="4684">
          <cell r="C4684" t="str">
            <v>42240002A010012</v>
          </cell>
          <cell r="D4684" t="str">
            <v>喷雾泵箱</v>
          </cell>
          <cell r="E4684" t="str">
            <v>S200</v>
          </cell>
        </row>
        <row r="4684">
          <cell r="G4684" t="str">
            <v>个</v>
          </cell>
          <cell r="H4684">
            <v>1</v>
          </cell>
          <cell r="I4684" t="str">
            <v>其他泵</v>
          </cell>
        </row>
        <row r="4684">
          <cell r="K4684" t="str">
            <v>2003-12-31</v>
          </cell>
          <cell r="L4684">
            <v>677057.16</v>
          </cell>
          <cell r="M4684">
            <v>461753.07</v>
          </cell>
          <cell r="N4684">
            <v>215304.09</v>
          </cell>
        </row>
        <row r="4685">
          <cell r="C4685" t="str">
            <v>43225015A030011</v>
          </cell>
          <cell r="D4685" t="str">
            <v>乳化液泵</v>
          </cell>
          <cell r="E4685" t="str">
            <v>S300</v>
          </cell>
        </row>
        <row r="4685">
          <cell r="G4685" t="str">
            <v>个</v>
          </cell>
          <cell r="H4685">
            <v>1</v>
          </cell>
          <cell r="I4685" t="str">
            <v>其他泵</v>
          </cell>
        </row>
        <row r="4685">
          <cell r="K4685" t="str">
            <v>2003-12-31</v>
          </cell>
          <cell r="L4685">
            <v>677057.14</v>
          </cell>
          <cell r="M4685">
            <v>461753.05</v>
          </cell>
          <cell r="N4685">
            <v>215304.09</v>
          </cell>
        </row>
        <row r="4686">
          <cell r="C4686" t="str">
            <v>43225015A030012</v>
          </cell>
          <cell r="D4686" t="str">
            <v>乳化液泵</v>
          </cell>
          <cell r="E4686" t="str">
            <v>S300</v>
          </cell>
        </row>
        <row r="4686">
          <cell r="G4686" t="str">
            <v>个</v>
          </cell>
          <cell r="H4686">
            <v>1</v>
          </cell>
          <cell r="I4686" t="str">
            <v>其他泵</v>
          </cell>
        </row>
        <row r="4686">
          <cell r="K4686" t="str">
            <v>2003-12-31</v>
          </cell>
          <cell r="L4686">
            <v>677057.14</v>
          </cell>
          <cell r="M4686">
            <v>461753.05</v>
          </cell>
          <cell r="N4686">
            <v>215304.09</v>
          </cell>
        </row>
        <row r="4687">
          <cell r="C4687" t="str">
            <v>42240001A120004</v>
          </cell>
          <cell r="D4687" t="str">
            <v>乳化液箱</v>
          </cell>
          <cell r="E4687" t="str">
            <v>S300</v>
          </cell>
        </row>
        <row r="4687">
          <cell r="G4687" t="str">
            <v>个</v>
          </cell>
          <cell r="H4687">
            <v>1</v>
          </cell>
          <cell r="I4687" t="str">
            <v>其他泵</v>
          </cell>
        </row>
        <row r="4687">
          <cell r="K4687" t="str">
            <v>2003-12-31</v>
          </cell>
          <cell r="L4687">
            <v>677057.14</v>
          </cell>
          <cell r="M4687">
            <v>461753.05</v>
          </cell>
          <cell r="N4687">
            <v>215304.09</v>
          </cell>
        </row>
        <row r="4688">
          <cell r="C4688" t="str">
            <v>43225016A010020</v>
          </cell>
          <cell r="D4688" t="str">
            <v>喷雾泵</v>
          </cell>
          <cell r="E4688" t="str">
            <v>S200</v>
          </cell>
        </row>
        <row r="4688">
          <cell r="G4688" t="str">
            <v>个</v>
          </cell>
          <cell r="H4688">
            <v>1</v>
          </cell>
          <cell r="I4688" t="str">
            <v>其他泵</v>
          </cell>
        </row>
        <row r="4688">
          <cell r="K4688" t="str">
            <v>2003-12-31</v>
          </cell>
          <cell r="L4688">
            <v>677057.14</v>
          </cell>
          <cell r="M4688">
            <v>461753.05</v>
          </cell>
          <cell r="N4688">
            <v>215304.09</v>
          </cell>
        </row>
        <row r="4689">
          <cell r="C4689" t="str">
            <v>43225016A010021</v>
          </cell>
          <cell r="D4689" t="str">
            <v>喷雾泵</v>
          </cell>
          <cell r="E4689" t="str">
            <v>S200</v>
          </cell>
        </row>
        <row r="4689">
          <cell r="G4689" t="str">
            <v>个</v>
          </cell>
          <cell r="H4689">
            <v>1</v>
          </cell>
          <cell r="I4689" t="str">
            <v>其他泵</v>
          </cell>
        </row>
        <row r="4689">
          <cell r="K4689" t="str">
            <v>2003-12-31</v>
          </cell>
          <cell r="L4689">
            <v>677057.14</v>
          </cell>
          <cell r="M4689">
            <v>461753.05</v>
          </cell>
          <cell r="N4689">
            <v>215304.09</v>
          </cell>
        </row>
        <row r="4690">
          <cell r="C4690" t="str">
            <v>42240002A010011</v>
          </cell>
          <cell r="D4690" t="str">
            <v>喷雾泵箱</v>
          </cell>
          <cell r="E4690" t="str">
            <v>S200</v>
          </cell>
        </row>
        <row r="4690">
          <cell r="G4690" t="str">
            <v>个</v>
          </cell>
          <cell r="H4690">
            <v>1</v>
          </cell>
          <cell r="I4690" t="str">
            <v>其他泵</v>
          </cell>
        </row>
        <row r="4690">
          <cell r="K4690" t="str">
            <v>2003-12-31</v>
          </cell>
          <cell r="L4690">
            <v>757057.16</v>
          </cell>
          <cell r="M4690">
            <v>543961.07</v>
          </cell>
          <cell r="N4690">
            <v>213096.09</v>
          </cell>
        </row>
        <row r="4691">
          <cell r="C4691" t="str">
            <v>48253202B090021</v>
          </cell>
          <cell r="D4691" t="str">
            <v>酸碱度检测仪</v>
          </cell>
          <cell r="E4691" t="str">
            <v>YC6010PH</v>
          </cell>
        </row>
        <row r="4691">
          <cell r="G4691" t="str">
            <v>个</v>
          </cell>
          <cell r="H4691">
            <v>1</v>
          </cell>
          <cell r="I4691" t="str">
            <v>酸度计</v>
          </cell>
        </row>
        <row r="4691">
          <cell r="K4691" t="str">
            <v>2007-12-30</v>
          </cell>
          <cell r="L4691">
            <v>5000</v>
          </cell>
          <cell r="M4691">
            <v>2227.5</v>
          </cell>
          <cell r="N4691">
            <v>2772.5</v>
          </cell>
        </row>
        <row r="4692">
          <cell r="C4692" t="str">
            <v>48253202B090038</v>
          </cell>
          <cell r="D4692" t="str">
            <v>便携式浊度仪</v>
          </cell>
          <cell r="E4692" t="str">
            <v>HI93703-11</v>
          </cell>
        </row>
        <row r="4692">
          <cell r="G4692" t="str">
            <v>个</v>
          </cell>
          <cell r="H4692">
            <v>1</v>
          </cell>
          <cell r="I4692" t="str">
            <v>其他温度、压力、流量仪表</v>
          </cell>
        </row>
        <row r="4692">
          <cell r="K4692" t="str">
            <v>2007-12-30</v>
          </cell>
          <cell r="L4692">
            <v>13000</v>
          </cell>
          <cell r="M4692">
            <v>5791.5</v>
          </cell>
          <cell r="N4692">
            <v>7208.5</v>
          </cell>
        </row>
        <row r="4693">
          <cell r="C4693" t="str">
            <v>45141109B030053</v>
          </cell>
          <cell r="D4693" t="str">
            <v>复印机</v>
          </cell>
          <cell r="E4693" t="str">
            <v>东芝E-STUDIO 283带输稿器</v>
          </cell>
        </row>
        <row r="4693">
          <cell r="G4693" t="str">
            <v>个</v>
          </cell>
          <cell r="H4693">
            <v>1</v>
          </cell>
          <cell r="I4693" t="str">
            <v>传真机</v>
          </cell>
        </row>
        <row r="4693">
          <cell r="K4693" t="str">
            <v>2009-11-30</v>
          </cell>
          <cell r="L4693">
            <v>30811.97</v>
          </cell>
          <cell r="M4693">
            <v>30811.97</v>
          </cell>
          <cell r="N4693">
            <v>0</v>
          </cell>
        </row>
        <row r="4694">
          <cell r="C4694" t="str">
            <v>45141109B030054</v>
          </cell>
          <cell r="D4694" t="str">
            <v>复印机</v>
          </cell>
          <cell r="E4694" t="str">
            <v>东芝E-STUDIO 283带输稿器</v>
          </cell>
        </row>
        <row r="4694">
          <cell r="G4694" t="str">
            <v>个</v>
          </cell>
          <cell r="H4694">
            <v>1</v>
          </cell>
          <cell r="I4694" t="str">
            <v>传真机</v>
          </cell>
        </row>
        <row r="4694">
          <cell r="K4694" t="str">
            <v>2009-11-30</v>
          </cell>
          <cell r="L4694">
            <v>30811.97</v>
          </cell>
          <cell r="M4694">
            <v>30811.97</v>
          </cell>
          <cell r="N4694">
            <v>0</v>
          </cell>
        </row>
        <row r="4695">
          <cell r="C4695" t="str">
            <v>44412054B075002</v>
          </cell>
          <cell r="D4695" t="str">
            <v>综掘机</v>
          </cell>
          <cell r="E4695" t="str">
            <v>EBZ-132</v>
          </cell>
        </row>
        <row r="4695">
          <cell r="G4695" t="str">
            <v>个</v>
          </cell>
          <cell r="H4695">
            <v>1</v>
          </cell>
          <cell r="I4695" t="str">
            <v>其他掘进设备</v>
          </cell>
        </row>
        <row r="4695">
          <cell r="K4695" t="str">
            <v>2004-12-29</v>
          </cell>
          <cell r="L4695">
            <v>2360000</v>
          </cell>
          <cell r="M4695">
            <v>549472.8</v>
          </cell>
          <cell r="N4695">
            <v>1810527.2</v>
          </cell>
        </row>
        <row r="4696">
          <cell r="C4696" t="str">
            <v>44412054B075003</v>
          </cell>
          <cell r="D4696" t="str">
            <v>综掘机</v>
          </cell>
          <cell r="E4696" t="str">
            <v>EBZ-132</v>
          </cell>
        </row>
        <row r="4696">
          <cell r="G4696" t="str">
            <v>个</v>
          </cell>
          <cell r="H4696">
            <v>1</v>
          </cell>
          <cell r="I4696" t="str">
            <v>其他掘进设备</v>
          </cell>
        </row>
        <row r="4696">
          <cell r="K4696" t="str">
            <v>2004-06-30</v>
          </cell>
          <cell r="L4696">
            <v>2360000</v>
          </cell>
          <cell r="M4696">
            <v>287951.3</v>
          </cell>
          <cell r="N4696">
            <v>2072048.7</v>
          </cell>
        </row>
        <row r="4697">
          <cell r="C4697" t="str">
            <v>44412054B075006</v>
          </cell>
          <cell r="D4697" t="str">
            <v>综掘机</v>
          </cell>
          <cell r="E4697" t="str">
            <v>EBZ-132</v>
          </cell>
        </row>
        <row r="4697">
          <cell r="G4697" t="str">
            <v>个</v>
          </cell>
          <cell r="H4697">
            <v>1</v>
          </cell>
          <cell r="I4697" t="str">
            <v>其他掘进设备</v>
          </cell>
        </row>
        <row r="4697">
          <cell r="K4697" t="str">
            <v>2004-06-30</v>
          </cell>
          <cell r="L4697">
            <v>2360000</v>
          </cell>
          <cell r="M4697">
            <v>287951.3</v>
          </cell>
          <cell r="N4697">
            <v>2072048.7</v>
          </cell>
        </row>
        <row r="4698">
          <cell r="C4698" t="str">
            <v>44412054B075001</v>
          </cell>
          <cell r="D4698" t="str">
            <v>掘进机</v>
          </cell>
          <cell r="E4698" t="str">
            <v>EBH-132</v>
          </cell>
        </row>
        <row r="4698">
          <cell r="G4698" t="str">
            <v>个</v>
          </cell>
          <cell r="H4698">
            <v>1</v>
          </cell>
          <cell r="I4698" t="str">
            <v>其他掘进设备</v>
          </cell>
        </row>
        <row r="4698">
          <cell r="K4698" t="str">
            <v>2004-06-30</v>
          </cell>
          <cell r="L4698">
            <v>2360000</v>
          </cell>
          <cell r="M4698">
            <v>341796.57</v>
          </cell>
          <cell r="N4698">
            <v>2018203.43</v>
          </cell>
        </row>
        <row r="4699">
          <cell r="C4699" t="str">
            <v>44412054B075007</v>
          </cell>
          <cell r="D4699" t="str">
            <v>掘进机</v>
          </cell>
          <cell r="E4699" t="str">
            <v>EBH-132</v>
          </cell>
        </row>
        <row r="4699">
          <cell r="G4699" t="str">
            <v>个</v>
          </cell>
          <cell r="H4699">
            <v>1</v>
          </cell>
          <cell r="I4699" t="str">
            <v>其他掘进设备</v>
          </cell>
        </row>
        <row r="4699">
          <cell r="K4699" t="str">
            <v>2006-12-30</v>
          </cell>
          <cell r="L4699">
            <v>2360000</v>
          </cell>
          <cell r="M4699">
            <v>431148.61</v>
          </cell>
          <cell r="N4699">
            <v>1928851.39</v>
          </cell>
        </row>
        <row r="4700">
          <cell r="C4700" t="str">
            <v>44412054B075009</v>
          </cell>
          <cell r="D4700" t="str">
            <v>掘进机</v>
          </cell>
          <cell r="E4700" t="str">
            <v>EBH-132</v>
          </cell>
        </row>
        <row r="4700">
          <cell r="G4700" t="str">
            <v>个</v>
          </cell>
          <cell r="H4700">
            <v>1</v>
          </cell>
          <cell r="I4700" t="str">
            <v>其他掘进设备</v>
          </cell>
        </row>
        <row r="4700">
          <cell r="K4700" t="str">
            <v>2006-12-30</v>
          </cell>
          <cell r="L4700">
            <v>2360000</v>
          </cell>
          <cell r="M4700">
            <v>431148.61</v>
          </cell>
          <cell r="N4700">
            <v>1928851.39</v>
          </cell>
        </row>
        <row r="4701">
          <cell r="C4701">
            <v>2531990040</v>
          </cell>
          <cell r="D4701" t="str">
            <v>掘进机</v>
          </cell>
          <cell r="E4701" t="str">
            <v>EBH-132</v>
          </cell>
        </row>
        <row r="4701">
          <cell r="G4701" t="str">
            <v>个</v>
          </cell>
          <cell r="H4701">
            <v>1</v>
          </cell>
          <cell r="I4701" t="str">
            <v>其他掘进设备</v>
          </cell>
        </row>
        <row r="4701">
          <cell r="K4701" t="str">
            <v>2006-12-31</v>
          </cell>
          <cell r="L4701">
            <v>4720000</v>
          </cell>
          <cell r="M4701">
            <v>1865871.54</v>
          </cell>
          <cell r="N4701">
            <v>2854128.46</v>
          </cell>
        </row>
        <row r="4702">
          <cell r="C4702" t="str">
            <v>44412054B078006</v>
          </cell>
          <cell r="D4702" t="str">
            <v>掘进机</v>
          </cell>
          <cell r="E4702" t="str">
            <v>EBH-132</v>
          </cell>
        </row>
        <row r="4702">
          <cell r="G4702" t="str">
            <v>个</v>
          </cell>
          <cell r="H4702">
            <v>1</v>
          </cell>
          <cell r="I4702" t="str">
            <v>其他掘进设备</v>
          </cell>
        </row>
        <row r="4702">
          <cell r="K4702" t="str">
            <v>2006-12-31</v>
          </cell>
          <cell r="L4702">
            <v>2360000</v>
          </cell>
          <cell r="M4702">
            <v>833915.51</v>
          </cell>
          <cell r="N4702">
            <v>1526084.49</v>
          </cell>
        </row>
        <row r="4703">
          <cell r="C4703">
            <v>2531990042</v>
          </cell>
          <cell r="D4703" t="str">
            <v>掘进机</v>
          </cell>
          <cell r="E4703" t="str">
            <v>EBH-132</v>
          </cell>
        </row>
        <row r="4703">
          <cell r="G4703" t="str">
            <v>个</v>
          </cell>
          <cell r="H4703">
            <v>1</v>
          </cell>
          <cell r="I4703" t="str">
            <v>其他掘进设备</v>
          </cell>
        </row>
        <row r="4703">
          <cell r="K4703" t="str">
            <v>2006-12-31</v>
          </cell>
          <cell r="L4703">
            <v>2360000</v>
          </cell>
          <cell r="M4703">
            <v>833915.51</v>
          </cell>
          <cell r="N4703">
            <v>1526084.49</v>
          </cell>
        </row>
        <row r="4704">
          <cell r="C4704" t="str">
            <v>42194105A080001</v>
          </cell>
          <cell r="D4704" t="str">
            <v>端头液压支架</v>
          </cell>
          <cell r="E4704" t="str">
            <v>2*3716KN</v>
          </cell>
        </row>
        <row r="4704">
          <cell r="G4704" t="str">
            <v>个</v>
          </cell>
          <cell r="H4704">
            <v>1</v>
          </cell>
          <cell r="I4704" t="str">
            <v>探矿、采矿、选矿和造团设备/采煤及支护机械/煤矿支护机械/双柱掩护液压支架</v>
          </cell>
        </row>
        <row r="4704">
          <cell r="K4704" t="str">
            <v>2002-01-02</v>
          </cell>
          <cell r="L4704">
            <v>859100</v>
          </cell>
          <cell r="M4704">
            <v>833327</v>
          </cell>
          <cell r="N4704">
            <v>25773</v>
          </cell>
        </row>
        <row r="4705">
          <cell r="C4705" t="str">
            <v>42194105A080004</v>
          </cell>
          <cell r="D4705" t="str">
            <v>端头液压支架</v>
          </cell>
          <cell r="E4705" t="str">
            <v>2*3716KN</v>
          </cell>
        </row>
        <row r="4705">
          <cell r="G4705" t="str">
            <v>个</v>
          </cell>
          <cell r="H4705">
            <v>1</v>
          </cell>
          <cell r="I4705" t="str">
            <v>探矿、采矿、选矿和造团设备/采煤及支护机械/煤矿支护机械/双柱掩护液压支架</v>
          </cell>
        </row>
        <row r="4705">
          <cell r="K4705" t="str">
            <v>2002-01-02</v>
          </cell>
          <cell r="L4705">
            <v>859100</v>
          </cell>
          <cell r="M4705">
            <v>833327</v>
          </cell>
          <cell r="N4705">
            <v>25773</v>
          </cell>
        </row>
        <row r="4706">
          <cell r="C4706" t="str">
            <v>42194105A080005</v>
          </cell>
          <cell r="D4706" t="str">
            <v>端头液压支架</v>
          </cell>
          <cell r="E4706" t="str">
            <v>2*3716KN</v>
          </cell>
        </row>
        <row r="4706">
          <cell r="G4706" t="str">
            <v>个</v>
          </cell>
          <cell r="H4706">
            <v>1</v>
          </cell>
          <cell r="I4706" t="str">
            <v>探矿、采矿、选矿和造团设备/采煤及支护机械/煤矿支护机械/双柱掩护液压支架</v>
          </cell>
        </row>
        <row r="4706">
          <cell r="K4706" t="str">
            <v>2002-01-02</v>
          </cell>
          <cell r="L4706">
            <v>859100</v>
          </cell>
          <cell r="M4706">
            <v>833327</v>
          </cell>
          <cell r="N4706">
            <v>25773</v>
          </cell>
        </row>
        <row r="4707">
          <cell r="C4707" t="str">
            <v>42194105A080006</v>
          </cell>
          <cell r="D4707" t="str">
            <v>端头液压支架</v>
          </cell>
          <cell r="E4707" t="str">
            <v>2*3716KN</v>
          </cell>
        </row>
        <row r="4707">
          <cell r="G4707" t="str">
            <v>个</v>
          </cell>
          <cell r="H4707">
            <v>1</v>
          </cell>
          <cell r="I4707" t="str">
            <v>探矿、采矿、选矿和造团设备/采煤及支护机械/煤矿支护机械/双柱掩护液压支架</v>
          </cell>
        </row>
        <row r="4707">
          <cell r="K4707" t="str">
            <v>2002-01-02</v>
          </cell>
          <cell r="L4707">
            <v>859100</v>
          </cell>
          <cell r="M4707">
            <v>833327</v>
          </cell>
          <cell r="N4707">
            <v>25773</v>
          </cell>
        </row>
        <row r="4708">
          <cell r="C4708" t="str">
            <v>42194105A070074</v>
          </cell>
          <cell r="D4708" t="str">
            <v>液压支架</v>
          </cell>
          <cell r="E4708" t="str">
            <v>2*3716KN</v>
          </cell>
        </row>
        <row r="4708">
          <cell r="G4708" t="str">
            <v>个</v>
          </cell>
          <cell r="H4708">
            <v>1</v>
          </cell>
          <cell r="I4708" t="str">
            <v>探矿、采矿、选矿和造团设备/采煤及支护机械/煤矿支护机械/双柱掩护液压支架</v>
          </cell>
        </row>
        <row r="4708">
          <cell r="K4708" t="str">
            <v>2002-01-02</v>
          </cell>
          <cell r="L4708">
            <v>859100</v>
          </cell>
          <cell r="M4708">
            <v>833327</v>
          </cell>
          <cell r="N4708">
            <v>25773</v>
          </cell>
        </row>
        <row r="4709">
          <cell r="C4709" t="str">
            <v>42194105A070075</v>
          </cell>
          <cell r="D4709" t="str">
            <v>液压支架</v>
          </cell>
          <cell r="E4709" t="str">
            <v>2*3716KN</v>
          </cell>
        </row>
        <row r="4709">
          <cell r="G4709" t="str">
            <v>个</v>
          </cell>
          <cell r="H4709">
            <v>1</v>
          </cell>
          <cell r="I4709" t="str">
            <v>探矿、采矿、选矿和造团设备/采煤及支护机械/煤矿支护机械/双柱掩护液压支架</v>
          </cell>
        </row>
        <row r="4709">
          <cell r="K4709" t="str">
            <v>2002-01-02</v>
          </cell>
          <cell r="L4709">
            <v>859100</v>
          </cell>
          <cell r="M4709">
            <v>833327</v>
          </cell>
          <cell r="N4709">
            <v>25773</v>
          </cell>
        </row>
        <row r="4710">
          <cell r="C4710" t="str">
            <v>42194105A070077</v>
          </cell>
          <cell r="D4710" t="str">
            <v>液压支架</v>
          </cell>
          <cell r="E4710" t="str">
            <v>2*3716KN</v>
          </cell>
        </row>
        <row r="4710">
          <cell r="G4710" t="str">
            <v>个</v>
          </cell>
          <cell r="H4710">
            <v>1</v>
          </cell>
          <cell r="I4710" t="str">
            <v>探矿、采矿、选矿和造团设备/采煤及支护机械/煤矿支护机械/双柱掩护液压支架</v>
          </cell>
        </row>
        <row r="4710">
          <cell r="K4710" t="str">
            <v>2002-01-02</v>
          </cell>
          <cell r="L4710">
            <v>859100</v>
          </cell>
          <cell r="M4710">
            <v>833327</v>
          </cell>
          <cell r="N4710">
            <v>25773</v>
          </cell>
        </row>
        <row r="4711">
          <cell r="C4711" t="str">
            <v>42194105A070078</v>
          </cell>
          <cell r="D4711" t="str">
            <v>液压支架</v>
          </cell>
          <cell r="E4711" t="str">
            <v>2*3716KN</v>
          </cell>
        </row>
        <row r="4711">
          <cell r="G4711" t="str">
            <v>个</v>
          </cell>
          <cell r="H4711">
            <v>1</v>
          </cell>
          <cell r="I4711" t="str">
            <v>探矿、采矿、选矿和造团设备/采煤及支护机械/煤矿支护机械/双柱掩护液压支架</v>
          </cell>
        </row>
        <row r="4711">
          <cell r="K4711" t="str">
            <v>2002-01-02</v>
          </cell>
          <cell r="L4711">
            <v>859100</v>
          </cell>
          <cell r="M4711">
            <v>833327</v>
          </cell>
          <cell r="N4711">
            <v>25773</v>
          </cell>
        </row>
        <row r="4712">
          <cell r="C4712" t="str">
            <v>42194105A070080</v>
          </cell>
          <cell r="D4712" t="str">
            <v>液压支架</v>
          </cell>
          <cell r="E4712" t="str">
            <v>2*3716KN</v>
          </cell>
        </row>
        <row r="4712">
          <cell r="G4712" t="str">
            <v>个</v>
          </cell>
          <cell r="H4712">
            <v>1</v>
          </cell>
          <cell r="I4712" t="str">
            <v>探矿、采矿、选矿和造团设备/采煤及支护机械/煤矿支护机械/双柱掩护液压支架</v>
          </cell>
        </row>
        <row r="4712">
          <cell r="K4712" t="str">
            <v>2002-01-02</v>
          </cell>
          <cell r="L4712">
            <v>859100</v>
          </cell>
          <cell r="M4712">
            <v>833327</v>
          </cell>
          <cell r="N4712">
            <v>25773</v>
          </cell>
        </row>
        <row r="4713">
          <cell r="C4713" t="str">
            <v>42194105A070084</v>
          </cell>
          <cell r="D4713" t="str">
            <v>液压支架</v>
          </cell>
          <cell r="E4713" t="str">
            <v>2*3716KN</v>
          </cell>
        </row>
        <row r="4713">
          <cell r="G4713" t="str">
            <v>个</v>
          </cell>
          <cell r="H4713">
            <v>1</v>
          </cell>
          <cell r="I4713" t="str">
            <v>探矿、采矿、选矿和造团设备/采煤及支护机械/煤矿支护机械/双柱掩护液压支架</v>
          </cell>
        </row>
        <row r="4713">
          <cell r="K4713" t="str">
            <v>2002-01-02</v>
          </cell>
          <cell r="L4713">
            <v>859100</v>
          </cell>
          <cell r="M4713">
            <v>833327</v>
          </cell>
          <cell r="N4713">
            <v>25773</v>
          </cell>
        </row>
        <row r="4714">
          <cell r="C4714" t="str">
            <v>42194105A070086</v>
          </cell>
          <cell r="D4714" t="str">
            <v>液压支架</v>
          </cell>
          <cell r="E4714" t="str">
            <v>2*3716KN</v>
          </cell>
        </row>
        <row r="4714">
          <cell r="G4714" t="str">
            <v>个</v>
          </cell>
          <cell r="H4714">
            <v>1</v>
          </cell>
          <cell r="I4714" t="str">
            <v>探矿、采矿、选矿和造团设备/采煤及支护机械/煤矿支护机械/双柱掩护液压支架</v>
          </cell>
        </row>
        <row r="4714">
          <cell r="K4714" t="str">
            <v>2002-01-02</v>
          </cell>
          <cell r="L4714">
            <v>859100</v>
          </cell>
          <cell r="M4714">
            <v>833327</v>
          </cell>
          <cell r="N4714">
            <v>25773</v>
          </cell>
        </row>
        <row r="4715">
          <cell r="C4715" t="str">
            <v>42194105A070087</v>
          </cell>
          <cell r="D4715" t="str">
            <v>液压支架</v>
          </cell>
          <cell r="E4715" t="str">
            <v>2*3716KN</v>
          </cell>
        </row>
        <row r="4715">
          <cell r="G4715" t="str">
            <v>个</v>
          </cell>
          <cell r="H4715">
            <v>1</v>
          </cell>
          <cell r="I4715" t="str">
            <v>探矿、采矿、选矿和造团设备/采煤及支护机械/煤矿支护机械/双柱掩护液压支架</v>
          </cell>
        </row>
        <row r="4715">
          <cell r="K4715" t="str">
            <v>2002-01-02</v>
          </cell>
          <cell r="L4715">
            <v>859100</v>
          </cell>
          <cell r="M4715">
            <v>833327</v>
          </cell>
          <cell r="N4715">
            <v>25773</v>
          </cell>
        </row>
        <row r="4716">
          <cell r="C4716" t="str">
            <v>42194105A070089</v>
          </cell>
          <cell r="D4716" t="str">
            <v>液压支架</v>
          </cell>
          <cell r="E4716" t="str">
            <v>2*3716KN</v>
          </cell>
        </row>
        <row r="4716">
          <cell r="G4716" t="str">
            <v>个</v>
          </cell>
          <cell r="H4716">
            <v>1</v>
          </cell>
          <cell r="I4716" t="str">
            <v>探矿、采矿、选矿和造团设备/采煤及支护机械/煤矿支护机械/双柱掩护液压支架</v>
          </cell>
        </row>
        <row r="4716">
          <cell r="K4716" t="str">
            <v>2002-01-02</v>
          </cell>
          <cell r="L4716">
            <v>859100</v>
          </cell>
          <cell r="M4716">
            <v>833327</v>
          </cell>
          <cell r="N4716">
            <v>25773</v>
          </cell>
        </row>
        <row r="4717">
          <cell r="C4717" t="str">
            <v>42194105A070091</v>
          </cell>
          <cell r="D4717" t="str">
            <v>液压支架</v>
          </cell>
          <cell r="E4717" t="str">
            <v>2*3716KN</v>
          </cell>
        </row>
        <row r="4717">
          <cell r="G4717" t="str">
            <v>个</v>
          </cell>
          <cell r="H4717">
            <v>1</v>
          </cell>
          <cell r="I4717" t="str">
            <v>探矿、采矿、选矿和造团设备/采煤及支护机械/煤矿支护机械/双柱掩护液压支架</v>
          </cell>
        </row>
        <row r="4717">
          <cell r="K4717" t="str">
            <v>2002-01-02</v>
          </cell>
          <cell r="L4717">
            <v>859100</v>
          </cell>
          <cell r="M4717">
            <v>833327</v>
          </cell>
          <cell r="N4717">
            <v>25773</v>
          </cell>
        </row>
        <row r="4718">
          <cell r="C4718" t="str">
            <v>42194105A070002</v>
          </cell>
          <cell r="D4718" t="str">
            <v>液压支架</v>
          </cell>
          <cell r="E4718" t="str">
            <v>2*3716KN</v>
          </cell>
        </row>
        <row r="4718">
          <cell r="G4718" t="str">
            <v>个</v>
          </cell>
          <cell r="H4718">
            <v>1</v>
          </cell>
          <cell r="I4718" t="str">
            <v>探矿、采矿、选矿和造团设备/采煤及支护机械/煤矿支护机械/双柱掩护液压支架</v>
          </cell>
        </row>
        <row r="4718">
          <cell r="K4718" t="str">
            <v>2002-01-02</v>
          </cell>
          <cell r="L4718">
            <v>859100</v>
          </cell>
          <cell r="M4718">
            <v>833327</v>
          </cell>
          <cell r="N4718">
            <v>25773</v>
          </cell>
        </row>
        <row r="4719">
          <cell r="C4719" t="str">
            <v>42194105A070127</v>
          </cell>
          <cell r="D4719" t="str">
            <v>液压支架</v>
          </cell>
          <cell r="E4719" t="str">
            <v>2*3716KN</v>
          </cell>
        </row>
        <row r="4719">
          <cell r="G4719" t="str">
            <v>个</v>
          </cell>
          <cell r="H4719">
            <v>1</v>
          </cell>
          <cell r="I4719" t="str">
            <v>探矿、采矿、选矿和造团设备/采煤及支护机械/煤矿支护机械/双柱掩护液压支架</v>
          </cell>
        </row>
        <row r="4719">
          <cell r="K4719" t="str">
            <v>2002-01-02</v>
          </cell>
          <cell r="L4719">
            <v>859100</v>
          </cell>
          <cell r="M4719">
            <v>833327</v>
          </cell>
          <cell r="N4719">
            <v>25773</v>
          </cell>
        </row>
        <row r="4720">
          <cell r="C4720" t="str">
            <v>42194105A070003</v>
          </cell>
          <cell r="D4720" t="str">
            <v>液压支架</v>
          </cell>
          <cell r="E4720" t="str">
            <v>2*3716KN</v>
          </cell>
        </row>
        <row r="4720">
          <cell r="G4720" t="str">
            <v>个</v>
          </cell>
          <cell r="H4720">
            <v>1</v>
          </cell>
          <cell r="I4720" t="str">
            <v>探矿、采矿、选矿和造团设备/采煤及支护机械/煤矿支护机械/双柱掩护液压支架</v>
          </cell>
        </row>
        <row r="4720">
          <cell r="K4720" t="str">
            <v>2002-01-02</v>
          </cell>
          <cell r="L4720">
            <v>859100</v>
          </cell>
          <cell r="M4720">
            <v>833327</v>
          </cell>
          <cell r="N4720">
            <v>25773</v>
          </cell>
        </row>
        <row r="4721">
          <cell r="C4721" t="str">
            <v>42194105A070004</v>
          </cell>
          <cell r="D4721" t="str">
            <v>液压支架</v>
          </cell>
          <cell r="E4721" t="str">
            <v>2*3716KN</v>
          </cell>
        </row>
        <row r="4721">
          <cell r="G4721" t="str">
            <v>个</v>
          </cell>
          <cell r="H4721">
            <v>1</v>
          </cell>
          <cell r="I4721" t="str">
            <v>探矿、采矿、选矿和造团设备/采煤及支护机械/煤矿支护机械/双柱掩护液压支架</v>
          </cell>
        </row>
        <row r="4721">
          <cell r="K4721" t="str">
            <v>2002-01-02</v>
          </cell>
          <cell r="L4721">
            <v>859100</v>
          </cell>
          <cell r="M4721">
            <v>833327</v>
          </cell>
          <cell r="N4721">
            <v>25773</v>
          </cell>
        </row>
        <row r="4722">
          <cell r="C4722" t="str">
            <v>42194105A070009</v>
          </cell>
          <cell r="D4722" t="str">
            <v>液压支架</v>
          </cell>
          <cell r="E4722" t="str">
            <v>2*3716KN</v>
          </cell>
        </row>
        <row r="4722">
          <cell r="G4722" t="str">
            <v>个</v>
          </cell>
          <cell r="H4722">
            <v>1</v>
          </cell>
          <cell r="I4722" t="str">
            <v>探矿、采矿、选矿和造团设备/采煤及支护机械/煤矿支护机械/双柱掩护液压支架</v>
          </cell>
        </row>
        <row r="4722">
          <cell r="K4722" t="str">
            <v>2002-01-02</v>
          </cell>
          <cell r="L4722">
            <v>859100</v>
          </cell>
          <cell r="M4722">
            <v>833327</v>
          </cell>
          <cell r="N4722">
            <v>25773</v>
          </cell>
        </row>
        <row r="4723">
          <cell r="C4723" t="str">
            <v>42194105A070014</v>
          </cell>
          <cell r="D4723" t="str">
            <v>液压支架</v>
          </cell>
          <cell r="E4723" t="str">
            <v>2*3716KN</v>
          </cell>
        </row>
        <row r="4723">
          <cell r="G4723" t="str">
            <v>个</v>
          </cell>
          <cell r="H4723">
            <v>1</v>
          </cell>
          <cell r="I4723" t="str">
            <v>探矿、采矿、选矿和造团设备/采煤及支护机械/煤矿支护机械/双柱掩护液压支架</v>
          </cell>
        </row>
        <row r="4723">
          <cell r="K4723" t="str">
            <v>2002-01-02</v>
          </cell>
          <cell r="L4723">
            <v>859100</v>
          </cell>
          <cell r="M4723">
            <v>833327</v>
          </cell>
          <cell r="N4723">
            <v>25773</v>
          </cell>
        </row>
        <row r="4724">
          <cell r="C4724" t="str">
            <v>42194105A070015</v>
          </cell>
          <cell r="D4724" t="str">
            <v>液压支架</v>
          </cell>
          <cell r="E4724" t="str">
            <v>2*3716KN</v>
          </cell>
        </row>
        <row r="4724">
          <cell r="G4724" t="str">
            <v>个</v>
          </cell>
          <cell r="H4724">
            <v>1</v>
          </cell>
          <cell r="I4724" t="str">
            <v>探矿、采矿、选矿和造团设备/采煤及支护机械/煤矿支护机械/双柱掩护液压支架</v>
          </cell>
        </row>
        <row r="4724">
          <cell r="K4724" t="str">
            <v>2002-01-02</v>
          </cell>
          <cell r="L4724">
            <v>859100</v>
          </cell>
          <cell r="M4724">
            <v>833327</v>
          </cell>
          <cell r="N4724">
            <v>25773</v>
          </cell>
        </row>
        <row r="4725">
          <cell r="C4725" t="str">
            <v>42194105A070017</v>
          </cell>
          <cell r="D4725" t="str">
            <v>液压支架</v>
          </cell>
          <cell r="E4725" t="str">
            <v>2*3716KN</v>
          </cell>
        </row>
        <row r="4725">
          <cell r="G4725" t="str">
            <v>个</v>
          </cell>
          <cell r="H4725">
            <v>1</v>
          </cell>
          <cell r="I4725" t="str">
            <v>探矿、采矿、选矿和造团设备/采煤及支护机械/煤矿支护机械/双柱掩护液压支架</v>
          </cell>
        </row>
        <row r="4725">
          <cell r="K4725" t="str">
            <v>2002-01-02</v>
          </cell>
          <cell r="L4725">
            <v>859100</v>
          </cell>
          <cell r="M4725">
            <v>833327</v>
          </cell>
          <cell r="N4725">
            <v>25773</v>
          </cell>
        </row>
        <row r="4726">
          <cell r="C4726" t="str">
            <v>42194105A070051</v>
          </cell>
          <cell r="D4726" t="str">
            <v>液压支架</v>
          </cell>
          <cell r="E4726" t="str">
            <v>2*3716KN</v>
          </cell>
        </row>
        <row r="4726">
          <cell r="G4726" t="str">
            <v>个</v>
          </cell>
          <cell r="H4726">
            <v>1</v>
          </cell>
          <cell r="I4726" t="str">
            <v>探矿、采矿、选矿和造团设备/采煤及支护机械/煤矿支护机械/双柱掩护液压支架</v>
          </cell>
        </row>
        <row r="4726">
          <cell r="K4726" t="str">
            <v>2002-01-02</v>
          </cell>
          <cell r="L4726">
            <v>859100</v>
          </cell>
          <cell r="M4726">
            <v>833327</v>
          </cell>
          <cell r="N4726">
            <v>25773</v>
          </cell>
        </row>
        <row r="4727">
          <cell r="C4727" t="str">
            <v>42194105A070055</v>
          </cell>
          <cell r="D4727" t="str">
            <v>液压支架</v>
          </cell>
          <cell r="E4727" t="str">
            <v>2*3716KN</v>
          </cell>
        </row>
        <row r="4727">
          <cell r="G4727" t="str">
            <v>个</v>
          </cell>
          <cell r="H4727">
            <v>1</v>
          </cell>
          <cell r="I4727" t="str">
            <v>探矿、采矿、选矿和造团设备/采煤及支护机械/煤矿支护机械/双柱掩护液压支架</v>
          </cell>
        </row>
        <row r="4727">
          <cell r="K4727" t="str">
            <v>2002-01-02</v>
          </cell>
          <cell r="L4727">
            <v>859100</v>
          </cell>
          <cell r="M4727">
            <v>833327</v>
          </cell>
          <cell r="N4727">
            <v>25773</v>
          </cell>
        </row>
        <row r="4728">
          <cell r="C4728" t="str">
            <v>42194105A070092</v>
          </cell>
          <cell r="D4728" t="str">
            <v>液压支架</v>
          </cell>
          <cell r="E4728" t="str">
            <v>2*3716KN</v>
          </cell>
        </row>
        <row r="4728">
          <cell r="G4728" t="str">
            <v>个</v>
          </cell>
          <cell r="H4728">
            <v>1</v>
          </cell>
          <cell r="I4728" t="str">
            <v>探矿、采矿、选矿和造团设备/采煤及支护机械/煤矿支护机械/双柱掩护液压支架</v>
          </cell>
        </row>
        <row r="4728">
          <cell r="K4728" t="str">
            <v>2002-01-02</v>
          </cell>
          <cell r="L4728">
            <v>859100</v>
          </cell>
          <cell r="M4728">
            <v>833327</v>
          </cell>
          <cell r="N4728">
            <v>25773</v>
          </cell>
        </row>
        <row r="4729">
          <cell r="C4729" t="str">
            <v>42194105A070093</v>
          </cell>
          <cell r="D4729" t="str">
            <v>液压支架</v>
          </cell>
          <cell r="E4729" t="str">
            <v>2*3716KN</v>
          </cell>
        </row>
        <row r="4729">
          <cell r="G4729" t="str">
            <v>个</v>
          </cell>
          <cell r="H4729">
            <v>1</v>
          </cell>
          <cell r="I4729" t="str">
            <v>探矿、采矿、选矿和造团设备/采煤及支护机械/煤矿支护机械/双柱掩护液压支架</v>
          </cell>
        </row>
        <row r="4729">
          <cell r="K4729" t="str">
            <v>2002-01-02</v>
          </cell>
          <cell r="L4729">
            <v>859100</v>
          </cell>
          <cell r="M4729">
            <v>833327</v>
          </cell>
          <cell r="N4729">
            <v>25773</v>
          </cell>
        </row>
        <row r="4730">
          <cell r="C4730" t="str">
            <v>42194105A070095</v>
          </cell>
          <cell r="D4730" t="str">
            <v>液压支架</v>
          </cell>
          <cell r="E4730" t="str">
            <v>2*3716KN</v>
          </cell>
        </row>
        <row r="4730">
          <cell r="G4730" t="str">
            <v>个</v>
          </cell>
          <cell r="H4730">
            <v>1</v>
          </cell>
          <cell r="I4730" t="str">
            <v>探矿、采矿、选矿和造团设备/采煤及支护机械/煤矿支护机械/双柱掩护液压支架</v>
          </cell>
        </row>
        <row r="4730">
          <cell r="K4730" t="str">
            <v>2002-01-02</v>
          </cell>
          <cell r="L4730">
            <v>859100</v>
          </cell>
          <cell r="M4730">
            <v>833327</v>
          </cell>
          <cell r="N4730">
            <v>25773</v>
          </cell>
        </row>
        <row r="4731">
          <cell r="C4731" t="str">
            <v>42194105A070097</v>
          </cell>
          <cell r="D4731" t="str">
            <v>液压支架</v>
          </cell>
          <cell r="E4731" t="str">
            <v>2*3716KN</v>
          </cell>
        </row>
        <row r="4731">
          <cell r="G4731" t="str">
            <v>个</v>
          </cell>
          <cell r="H4731">
            <v>1</v>
          </cell>
          <cell r="I4731" t="str">
            <v>探矿、采矿、选矿和造团设备/采煤及支护机械/煤矿支护机械/双柱掩护液压支架</v>
          </cell>
        </row>
        <row r="4731">
          <cell r="K4731" t="str">
            <v>2002-01-02</v>
          </cell>
          <cell r="L4731">
            <v>859100</v>
          </cell>
          <cell r="M4731">
            <v>833327</v>
          </cell>
          <cell r="N4731">
            <v>25773</v>
          </cell>
        </row>
        <row r="4732">
          <cell r="C4732" t="str">
            <v>42194105A070098</v>
          </cell>
          <cell r="D4732" t="str">
            <v>液压支架</v>
          </cell>
          <cell r="E4732" t="str">
            <v>2*3716KN</v>
          </cell>
        </row>
        <row r="4732">
          <cell r="G4732" t="str">
            <v>个</v>
          </cell>
          <cell r="H4732">
            <v>1</v>
          </cell>
          <cell r="I4732" t="str">
            <v>探矿、采矿、选矿和造团设备/采煤及支护机械/煤矿支护机械/双柱掩护液压支架</v>
          </cell>
        </row>
        <row r="4732">
          <cell r="K4732" t="str">
            <v>2002-01-02</v>
          </cell>
          <cell r="L4732">
            <v>859100</v>
          </cell>
          <cell r="M4732">
            <v>833327</v>
          </cell>
          <cell r="N4732">
            <v>25773</v>
          </cell>
        </row>
        <row r="4733">
          <cell r="C4733" t="str">
            <v>42194105A070099</v>
          </cell>
          <cell r="D4733" t="str">
            <v>液压支架</v>
          </cell>
          <cell r="E4733" t="str">
            <v>2*3716KN</v>
          </cell>
        </row>
        <row r="4733">
          <cell r="G4733" t="str">
            <v>个</v>
          </cell>
          <cell r="H4733">
            <v>1</v>
          </cell>
          <cell r="I4733" t="str">
            <v>探矿、采矿、选矿和造团设备/采煤及支护机械/煤矿支护机械/双柱掩护液压支架</v>
          </cell>
        </row>
        <row r="4733">
          <cell r="K4733" t="str">
            <v>2002-01-02</v>
          </cell>
          <cell r="L4733">
            <v>859100</v>
          </cell>
          <cell r="M4733">
            <v>833327</v>
          </cell>
          <cell r="N4733">
            <v>25773</v>
          </cell>
        </row>
        <row r="4734">
          <cell r="C4734" t="str">
            <v>42194105A070006</v>
          </cell>
          <cell r="D4734" t="str">
            <v>液压支架</v>
          </cell>
          <cell r="E4734" t="str">
            <v>2*3716KN</v>
          </cell>
        </row>
        <row r="4734">
          <cell r="G4734" t="str">
            <v>个</v>
          </cell>
          <cell r="H4734">
            <v>1</v>
          </cell>
          <cell r="I4734" t="str">
            <v>探矿、采矿、选矿和造团设备/采煤及支护机械/煤矿支护机械/双柱掩护液压支架</v>
          </cell>
        </row>
        <row r="4734">
          <cell r="K4734" t="str">
            <v>2002-01-02</v>
          </cell>
          <cell r="L4734">
            <v>859100</v>
          </cell>
          <cell r="M4734">
            <v>833327</v>
          </cell>
          <cell r="N4734">
            <v>25773</v>
          </cell>
        </row>
        <row r="4735">
          <cell r="C4735" t="str">
            <v>42194105A070027</v>
          </cell>
          <cell r="D4735" t="str">
            <v>液压支架</v>
          </cell>
          <cell r="E4735" t="str">
            <v>2*3716KN</v>
          </cell>
        </row>
        <row r="4735">
          <cell r="G4735" t="str">
            <v>个</v>
          </cell>
          <cell r="H4735">
            <v>1</v>
          </cell>
          <cell r="I4735" t="str">
            <v>探矿、采矿、选矿和造团设备/采煤及支护机械/煤矿支护机械/双柱掩护液压支架</v>
          </cell>
        </row>
        <row r="4735">
          <cell r="K4735" t="str">
            <v>2002-01-02</v>
          </cell>
          <cell r="L4735">
            <v>859100</v>
          </cell>
          <cell r="M4735">
            <v>833327</v>
          </cell>
          <cell r="N4735">
            <v>25773</v>
          </cell>
        </row>
        <row r="4736">
          <cell r="C4736" t="str">
            <v>42194105A070124</v>
          </cell>
          <cell r="D4736" t="str">
            <v>液压支架</v>
          </cell>
          <cell r="E4736" t="str">
            <v>2*3716KN</v>
          </cell>
        </row>
        <row r="4736">
          <cell r="G4736" t="str">
            <v>个</v>
          </cell>
          <cell r="H4736">
            <v>1</v>
          </cell>
          <cell r="I4736" t="str">
            <v>探矿、采矿、选矿和造团设备/采煤及支护机械/煤矿支护机械/双柱掩护液压支架</v>
          </cell>
        </row>
        <row r="4736">
          <cell r="K4736" t="str">
            <v>2002-01-02</v>
          </cell>
          <cell r="L4736">
            <v>859100</v>
          </cell>
          <cell r="M4736">
            <v>833327</v>
          </cell>
          <cell r="N4736">
            <v>25773</v>
          </cell>
        </row>
        <row r="4737">
          <cell r="C4737" t="str">
            <v>42194105A070125</v>
          </cell>
          <cell r="D4737" t="str">
            <v>液压支架</v>
          </cell>
          <cell r="E4737" t="str">
            <v>2*3716KN</v>
          </cell>
        </row>
        <row r="4737">
          <cell r="G4737" t="str">
            <v>个</v>
          </cell>
          <cell r="H4737">
            <v>1</v>
          </cell>
          <cell r="I4737" t="str">
            <v>探矿、采矿、选矿和造团设备/采煤及支护机械/煤矿支护机械/双柱掩护液压支架</v>
          </cell>
        </row>
        <row r="4737">
          <cell r="K4737" t="str">
            <v>2002-01-02</v>
          </cell>
          <cell r="L4737">
            <v>859100</v>
          </cell>
          <cell r="M4737">
            <v>833327</v>
          </cell>
          <cell r="N4737">
            <v>25773</v>
          </cell>
        </row>
        <row r="4738">
          <cell r="C4738" t="str">
            <v>42194105A070126</v>
          </cell>
          <cell r="D4738" t="str">
            <v>液压支架</v>
          </cell>
          <cell r="E4738" t="str">
            <v>2*3716KN</v>
          </cell>
        </row>
        <row r="4738">
          <cell r="G4738" t="str">
            <v>个</v>
          </cell>
          <cell r="H4738">
            <v>1</v>
          </cell>
          <cell r="I4738" t="str">
            <v>探矿、采矿、选矿和造团设备/采煤及支护机械/煤矿支护机械/双柱掩护液压支架</v>
          </cell>
        </row>
        <row r="4738">
          <cell r="K4738" t="str">
            <v>2002-01-02</v>
          </cell>
          <cell r="L4738">
            <v>859100</v>
          </cell>
          <cell r="M4738">
            <v>833327</v>
          </cell>
          <cell r="N4738">
            <v>25773</v>
          </cell>
        </row>
        <row r="4739">
          <cell r="C4739" t="str">
            <v>42194105A070129</v>
          </cell>
          <cell r="D4739" t="str">
            <v>液压支架</v>
          </cell>
          <cell r="E4739" t="str">
            <v>2*3716KN</v>
          </cell>
        </row>
        <row r="4739">
          <cell r="G4739" t="str">
            <v>个</v>
          </cell>
          <cell r="H4739">
            <v>1</v>
          </cell>
          <cell r="I4739" t="str">
            <v>探矿、采矿、选矿和造团设备/采煤及支护机械/煤矿支护机械/双柱掩护液压支架</v>
          </cell>
        </row>
        <row r="4739">
          <cell r="K4739" t="str">
            <v>2002-01-02</v>
          </cell>
          <cell r="L4739">
            <v>859100</v>
          </cell>
          <cell r="M4739">
            <v>833327</v>
          </cell>
          <cell r="N4739">
            <v>25773</v>
          </cell>
        </row>
        <row r="4740">
          <cell r="C4740" t="str">
            <v>42194105A070130</v>
          </cell>
          <cell r="D4740" t="str">
            <v>液压支架</v>
          </cell>
          <cell r="E4740" t="str">
            <v>2*3716KN</v>
          </cell>
        </row>
        <row r="4740">
          <cell r="G4740" t="str">
            <v>个</v>
          </cell>
          <cell r="H4740">
            <v>1</v>
          </cell>
          <cell r="I4740" t="str">
            <v>探矿、采矿、选矿和造团设备/采煤及支护机械/煤矿支护机械/双柱掩护液压支架</v>
          </cell>
        </row>
        <row r="4740">
          <cell r="K4740" t="str">
            <v>2002-01-02</v>
          </cell>
          <cell r="L4740">
            <v>859100</v>
          </cell>
          <cell r="M4740">
            <v>833327</v>
          </cell>
          <cell r="N4740">
            <v>25773</v>
          </cell>
        </row>
        <row r="4741">
          <cell r="C4741" t="str">
            <v>42194105A070131</v>
          </cell>
          <cell r="D4741" t="str">
            <v>液压支架</v>
          </cell>
          <cell r="E4741" t="str">
            <v>2*3716KN</v>
          </cell>
        </row>
        <row r="4741">
          <cell r="G4741" t="str">
            <v>个</v>
          </cell>
          <cell r="H4741">
            <v>1</v>
          </cell>
          <cell r="I4741" t="str">
            <v>探矿、采矿、选矿和造团设备/采煤及支护机械/煤矿支护机械/双柱掩护液压支架</v>
          </cell>
        </row>
        <row r="4741">
          <cell r="K4741" t="str">
            <v>2002-01-02</v>
          </cell>
          <cell r="L4741">
            <v>859100</v>
          </cell>
          <cell r="M4741">
            <v>833327</v>
          </cell>
          <cell r="N4741">
            <v>25773</v>
          </cell>
        </row>
        <row r="4742">
          <cell r="C4742" t="str">
            <v>42194105A070134</v>
          </cell>
          <cell r="D4742" t="str">
            <v>液压支架</v>
          </cell>
          <cell r="E4742" t="str">
            <v>2*3716KN</v>
          </cell>
        </row>
        <row r="4742">
          <cell r="G4742" t="str">
            <v>个</v>
          </cell>
          <cell r="H4742">
            <v>1</v>
          </cell>
          <cell r="I4742" t="str">
            <v>探矿、采矿、选矿和造团设备/采煤及支护机械/煤矿支护机械/双柱掩护液压支架</v>
          </cell>
        </row>
        <row r="4742">
          <cell r="K4742" t="str">
            <v>2002-01-02</v>
          </cell>
          <cell r="L4742">
            <v>859100</v>
          </cell>
          <cell r="M4742">
            <v>833327</v>
          </cell>
          <cell r="N4742">
            <v>25773</v>
          </cell>
        </row>
        <row r="4743">
          <cell r="C4743" t="str">
            <v>42194105A070135</v>
          </cell>
          <cell r="D4743" t="str">
            <v>液压支架</v>
          </cell>
          <cell r="E4743" t="str">
            <v>2*3716KN</v>
          </cell>
        </row>
        <row r="4743">
          <cell r="G4743" t="str">
            <v>个</v>
          </cell>
          <cell r="H4743">
            <v>1</v>
          </cell>
          <cell r="I4743" t="str">
            <v>探矿、采矿、选矿和造团设备/采煤及支护机械/煤矿支护机械/双柱掩护液压支架</v>
          </cell>
        </row>
        <row r="4743">
          <cell r="K4743" t="str">
            <v>2002-01-02</v>
          </cell>
          <cell r="L4743">
            <v>859100</v>
          </cell>
          <cell r="M4743">
            <v>833327</v>
          </cell>
          <cell r="N4743">
            <v>25773</v>
          </cell>
        </row>
        <row r="4744">
          <cell r="C4744" t="str">
            <v>42194105A070136</v>
          </cell>
          <cell r="D4744" t="str">
            <v>液压支架</v>
          </cell>
          <cell r="E4744" t="str">
            <v>2*3716KN</v>
          </cell>
        </row>
        <row r="4744">
          <cell r="G4744" t="str">
            <v>个</v>
          </cell>
          <cell r="H4744">
            <v>1</v>
          </cell>
          <cell r="I4744" t="str">
            <v>探矿、采矿、选矿和造团设备/采煤及支护机械/煤矿支护机械/双柱掩护液压支架</v>
          </cell>
        </row>
        <row r="4744">
          <cell r="K4744" t="str">
            <v>2002-01-02</v>
          </cell>
          <cell r="L4744">
            <v>859100</v>
          </cell>
          <cell r="M4744">
            <v>833327</v>
          </cell>
          <cell r="N4744">
            <v>25773</v>
          </cell>
        </row>
        <row r="4745">
          <cell r="C4745" t="str">
            <v>42194105A070137</v>
          </cell>
          <cell r="D4745" t="str">
            <v>液压支架</v>
          </cell>
          <cell r="E4745" t="str">
            <v>2*3716KN</v>
          </cell>
        </row>
        <row r="4745">
          <cell r="G4745" t="str">
            <v>个</v>
          </cell>
          <cell r="H4745">
            <v>1</v>
          </cell>
          <cell r="I4745" t="str">
            <v>探矿、采矿、选矿和造团设备/采煤及支护机械/煤矿支护机械/双柱掩护液压支架</v>
          </cell>
        </row>
        <row r="4745">
          <cell r="K4745" t="str">
            <v>2002-01-02</v>
          </cell>
          <cell r="L4745">
            <v>859100</v>
          </cell>
          <cell r="M4745">
            <v>833327</v>
          </cell>
          <cell r="N4745">
            <v>25773</v>
          </cell>
        </row>
        <row r="4746">
          <cell r="C4746" t="str">
            <v>42194105A070138</v>
          </cell>
          <cell r="D4746" t="str">
            <v>液压支架</v>
          </cell>
          <cell r="E4746" t="str">
            <v>2*3716KN</v>
          </cell>
        </row>
        <row r="4746">
          <cell r="G4746" t="str">
            <v>个</v>
          </cell>
          <cell r="H4746">
            <v>1</v>
          </cell>
          <cell r="I4746" t="str">
            <v>探矿、采矿、选矿和造团设备/采煤及支护机械/煤矿支护机械/双柱掩护液压支架</v>
          </cell>
        </row>
        <row r="4746">
          <cell r="K4746" t="str">
            <v>2002-01-02</v>
          </cell>
          <cell r="L4746">
            <v>859100</v>
          </cell>
          <cell r="M4746">
            <v>833327</v>
          </cell>
          <cell r="N4746">
            <v>25773</v>
          </cell>
        </row>
        <row r="4747">
          <cell r="C4747" t="str">
            <v>42194105A070139</v>
          </cell>
          <cell r="D4747" t="str">
            <v>液压支架</v>
          </cell>
          <cell r="E4747" t="str">
            <v>2*3716KN</v>
          </cell>
        </row>
        <row r="4747">
          <cell r="G4747" t="str">
            <v>个</v>
          </cell>
          <cell r="H4747">
            <v>1</v>
          </cell>
          <cell r="I4747" t="str">
            <v>探矿、采矿、选矿和造团设备/采煤及支护机械/煤矿支护机械/双柱掩护液压支架</v>
          </cell>
        </row>
        <row r="4747">
          <cell r="K4747" t="str">
            <v>2002-01-02</v>
          </cell>
          <cell r="L4747">
            <v>859100</v>
          </cell>
          <cell r="M4747">
            <v>833327</v>
          </cell>
          <cell r="N4747">
            <v>25773</v>
          </cell>
        </row>
        <row r="4748">
          <cell r="C4748" t="str">
            <v>42194105A070142</v>
          </cell>
          <cell r="D4748" t="str">
            <v>液压支架</v>
          </cell>
          <cell r="E4748" t="str">
            <v>2*3716KN</v>
          </cell>
        </row>
        <row r="4748">
          <cell r="G4748" t="str">
            <v>个</v>
          </cell>
          <cell r="H4748">
            <v>1</v>
          </cell>
          <cell r="I4748" t="str">
            <v>探矿、采矿、选矿和造团设备/采煤及支护机械/煤矿支护机械/双柱掩护液压支架</v>
          </cell>
        </row>
        <row r="4748">
          <cell r="K4748" t="str">
            <v>2002-01-02</v>
          </cell>
          <cell r="L4748">
            <v>859100</v>
          </cell>
          <cell r="M4748">
            <v>833327</v>
          </cell>
          <cell r="N4748">
            <v>25773</v>
          </cell>
        </row>
        <row r="4749">
          <cell r="C4749" t="str">
            <v>42194105A070121</v>
          </cell>
          <cell r="D4749" t="str">
            <v>液压支架</v>
          </cell>
          <cell r="E4749" t="str">
            <v>2*3716KN</v>
          </cell>
        </row>
        <row r="4749">
          <cell r="G4749" t="str">
            <v>个</v>
          </cell>
          <cell r="H4749">
            <v>1</v>
          </cell>
          <cell r="I4749" t="str">
            <v>探矿、采矿、选矿和造团设备/采煤及支护机械/煤矿支护机械/双柱掩护液压支架</v>
          </cell>
        </row>
        <row r="4749">
          <cell r="K4749" t="str">
            <v>2002-01-02</v>
          </cell>
          <cell r="L4749">
            <v>859100</v>
          </cell>
          <cell r="M4749">
            <v>833327</v>
          </cell>
          <cell r="N4749">
            <v>25773</v>
          </cell>
        </row>
        <row r="4750">
          <cell r="C4750" t="str">
            <v>42194105A070020</v>
          </cell>
          <cell r="D4750" t="str">
            <v>液压支架</v>
          </cell>
          <cell r="E4750" t="str">
            <v>2*3716KN</v>
          </cell>
        </row>
        <row r="4750">
          <cell r="G4750" t="str">
            <v>个</v>
          </cell>
          <cell r="H4750">
            <v>1</v>
          </cell>
          <cell r="I4750" t="str">
            <v>探矿、采矿、选矿和造团设备/采煤及支护机械/煤矿支护机械/双柱掩护液压支架</v>
          </cell>
        </row>
        <row r="4750">
          <cell r="K4750" t="str">
            <v>2002-01-02</v>
          </cell>
          <cell r="L4750">
            <v>859100</v>
          </cell>
          <cell r="M4750">
            <v>833327</v>
          </cell>
          <cell r="N4750">
            <v>25773</v>
          </cell>
        </row>
        <row r="4751">
          <cell r="C4751" t="str">
            <v>42194105A070021</v>
          </cell>
          <cell r="D4751" t="str">
            <v>液压支架</v>
          </cell>
          <cell r="E4751" t="str">
            <v>2*3716KN</v>
          </cell>
        </row>
        <row r="4751">
          <cell r="G4751" t="str">
            <v>个</v>
          </cell>
          <cell r="H4751">
            <v>1</v>
          </cell>
          <cell r="I4751" t="str">
            <v>探矿、采矿、选矿和造团设备/采煤及支护机械/煤矿支护机械/双柱掩护液压支架</v>
          </cell>
        </row>
        <row r="4751">
          <cell r="K4751" t="str">
            <v>2002-01-02</v>
          </cell>
          <cell r="L4751">
            <v>859100</v>
          </cell>
          <cell r="M4751">
            <v>833327</v>
          </cell>
          <cell r="N4751">
            <v>25773</v>
          </cell>
        </row>
        <row r="4752">
          <cell r="C4752" t="str">
            <v>42194105A070024</v>
          </cell>
          <cell r="D4752" t="str">
            <v>液压支架</v>
          </cell>
          <cell r="E4752" t="str">
            <v>2*3716KN</v>
          </cell>
        </row>
        <row r="4752">
          <cell r="G4752" t="str">
            <v>个</v>
          </cell>
          <cell r="H4752">
            <v>1</v>
          </cell>
          <cell r="I4752" t="str">
            <v>探矿、采矿、选矿和造团设备/采煤及支护机械/煤矿支护机械/双柱掩护液压支架</v>
          </cell>
        </row>
        <row r="4752">
          <cell r="K4752" t="str">
            <v>2002-01-02</v>
          </cell>
          <cell r="L4752">
            <v>859100</v>
          </cell>
          <cell r="M4752">
            <v>833327</v>
          </cell>
          <cell r="N4752">
            <v>25773</v>
          </cell>
        </row>
        <row r="4753">
          <cell r="C4753" t="str">
            <v>42194105A070025</v>
          </cell>
          <cell r="D4753" t="str">
            <v>液压支架</v>
          </cell>
          <cell r="E4753" t="str">
            <v>2*3716KN</v>
          </cell>
        </row>
        <row r="4753">
          <cell r="G4753" t="str">
            <v>个</v>
          </cell>
          <cell r="H4753">
            <v>1</v>
          </cell>
          <cell r="I4753" t="str">
            <v>探矿、采矿、选矿和造团设备/采煤及支护机械/煤矿支护机械/双柱掩护液压支架</v>
          </cell>
        </row>
        <row r="4753">
          <cell r="K4753" t="str">
            <v>2002-01-02</v>
          </cell>
          <cell r="L4753">
            <v>859100</v>
          </cell>
          <cell r="M4753">
            <v>833327</v>
          </cell>
          <cell r="N4753">
            <v>25773</v>
          </cell>
        </row>
        <row r="4754">
          <cell r="C4754" t="str">
            <v>42194105A070026</v>
          </cell>
          <cell r="D4754" t="str">
            <v>液压支架</v>
          </cell>
          <cell r="E4754" t="str">
            <v>2*3716KN</v>
          </cell>
        </row>
        <row r="4754">
          <cell r="G4754" t="str">
            <v>个</v>
          </cell>
          <cell r="H4754">
            <v>1</v>
          </cell>
          <cell r="I4754" t="str">
            <v>探矿、采矿、选矿和造团设备/采煤及支护机械/煤矿支护机械/双柱掩护液压支架</v>
          </cell>
        </row>
        <row r="4754">
          <cell r="K4754" t="str">
            <v>2002-01-02</v>
          </cell>
          <cell r="L4754">
            <v>859100</v>
          </cell>
          <cell r="M4754">
            <v>833327</v>
          </cell>
          <cell r="N4754">
            <v>25773</v>
          </cell>
        </row>
        <row r="4755">
          <cell r="C4755" t="str">
            <v>42194105A070032</v>
          </cell>
          <cell r="D4755" t="str">
            <v>液压支架</v>
          </cell>
          <cell r="E4755" t="str">
            <v>2*3716KN</v>
          </cell>
        </row>
        <row r="4755">
          <cell r="G4755" t="str">
            <v>个</v>
          </cell>
          <cell r="H4755">
            <v>1</v>
          </cell>
          <cell r="I4755" t="str">
            <v>探矿、采矿、选矿和造团设备/采煤及支护机械/煤矿支护机械/双柱掩护液压支架</v>
          </cell>
        </row>
        <row r="4755">
          <cell r="K4755" t="str">
            <v>2002-01-02</v>
          </cell>
          <cell r="L4755">
            <v>859100</v>
          </cell>
          <cell r="M4755">
            <v>833327</v>
          </cell>
          <cell r="N4755">
            <v>25773</v>
          </cell>
        </row>
        <row r="4756">
          <cell r="C4756" t="str">
            <v>42194105A070033</v>
          </cell>
          <cell r="D4756" t="str">
            <v>液压支架</v>
          </cell>
          <cell r="E4756" t="str">
            <v>2*3716KN</v>
          </cell>
        </row>
        <row r="4756">
          <cell r="G4756" t="str">
            <v>个</v>
          </cell>
          <cell r="H4756">
            <v>1</v>
          </cell>
          <cell r="I4756" t="str">
            <v>探矿、采矿、选矿和造团设备/采煤及支护机械/煤矿支护机械/双柱掩护液压支架</v>
          </cell>
        </row>
        <row r="4756">
          <cell r="K4756" t="str">
            <v>2002-01-02</v>
          </cell>
          <cell r="L4756">
            <v>859100</v>
          </cell>
          <cell r="M4756">
            <v>833327</v>
          </cell>
          <cell r="N4756">
            <v>25773</v>
          </cell>
        </row>
        <row r="4757">
          <cell r="C4757" t="str">
            <v>42194105A070036</v>
          </cell>
          <cell r="D4757" t="str">
            <v>液压支架</v>
          </cell>
          <cell r="E4757" t="str">
            <v>2*3716KN</v>
          </cell>
        </row>
        <row r="4757">
          <cell r="G4757" t="str">
            <v>个</v>
          </cell>
          <cell r="H4757">
            <v>1</v>
          </cell>
          <cell r="I4757" t="str">
            <v>探矿、采矿、选矿和造团设备/采煤及支护机械/煤矿支护机械/双柱掩护液压支架</v>
          </cell>
        </row>
        <row r="4757">
          <cell r="K4757" t="str">
            <v>2002-01-02</v>
          </cell>
          <cell r="L4757">
            <v>859100</v>
          </cell>
          <cell r="M4757">
            <v>833327</v>
          </cell>
          <cell r="N4757">
            <v>25773</v>
          </cell>
        </row>
        <row r="4758">
          <cell r="C4758" t="str">
            <v>42194105A070037</v>
          </cell>
          <cell r="D4758" t="str">
            <v>液压支架</v>
          </cell>
          <cell r="E4758" t="str">
            <v>2*3716KN</v>
          </cell>
        </row>
        <row r="4758">
          <cell r="G4758" t="str">
            <v>个</v>
          </cell>
          <cell r="H4758">
            <v>1</v>
          </cell>
          <cell r="I4758" t="str">
            <v>探矿、采矿、选矿和造团设备/采煤及支护机械/煤矿支护机械/双柱掩护液压支架</v>
          </cell>
        </row>
        <row r="4758">
          <cell r="K4758" t="str">
            <v>2002-01-02</v>
          </cell>
          <cell r="L4758">
            <v>859100</v>
          </cell>
          <cell r="M4758">
            <v>833327</v>
          </cell>
          <cell r="N4758">
            <v>25773</v>
          </cell>
        </row>
        <row r="4759">
          <cell r="C4759" t="str">
            <v>42194105A070038</v>
          </cell>
          <cell r="D4759" t="str">
            <v>液压支架</v>
          </cell>
          <cell r="E4759" t="str">
            <v>2*3716KN</v>
          </cell>
        </row>
        <row r="4759">
          <cell r="G4759" t="str">
            <v>个</v>
          </cell>
          <cell r="H4759">
            <v>1</v>
          </cell>
          <cell r="I4759" t="str">
            <v>探矿、采矿、选矿和造团设备/采煤及支护机械/煤矿支护机械/双柱掩护液压支架</v>
          </cell>
        </row>
        <row r="4759">
          <cell r="K4759" t="str">
            <v>2002-01-02</v>
          </cell>
          <cell r="L4759">
            <v>859100</v>
          </cell>
          <cell r="M4759">
            <v>833327</v>
          </cell>
          <cell r="N4759">
            <v>25773</v>
          </cell>
        </row>
        <row r="4760">
          <cell r="C4760" t="str">
            <v>42194105A070083</v>
          </cell>
          <cell r="D4760" t="str">
            <v>液压支架</v>
          </cell>
          <cell r="E4760" t="str">
            <v>2*3716KN</v>
          </cell>
        </row>
        <row r="4760">
          <cell r="G4760" t="str">
            <v>个</v>
          </cell>
          <cell r="H4760">
            <v>1</v>
          </cell>
          <cell r="I4760" t="str">
            <v>探矿、采矿、选矿和造团设备/采煤及支护机械/煤矿支护机械/双柱掩护液压支架</v>
          </cell>
        </row>
        <row r="4760">
          <cell r="K4760" t="str">
            <v>2002-01-02</v>
          </cell>
          <cell r="L4760">
            <v>859100</v>
          </cell>
          <cell r="M4760">
            <v>833327</v>
          </cell>
          <cell r="N4760">
            <v>25773</v>
          </cell>
        </row>
        <row r="4761">
          <cell r="C4761" t="str">
            <v>42194105A070001</v>
          </cell>
          <cell r="D4761" t="str">
            <v>液压支架</v>
          </cell>
          <cell r="E4761" t="str">
            <v>2*3716KN</v>
          </cell>
        </row>
        <row r="4761">
          <cell r="G4761" t="str">
            <v>个</v>
          </cell>
          <cell r="H4761">
            <v>1</v>
          </cell>
          <cell r="I4761" t="str">
            <v>探矿、采矿、选矿和造团设备/采煤及支护机械/煤矿支护机械/双柱掩护液压支架</v>
          </cell>
        </row>
        <row r="4761">
          <cell r="K4761" t="str">
            <v>2002-01-02</v>
          </cell>
          <cell r="L4761">
            <v>859100</v>
          </cell>
          <cell r="M4761">
            <v>833327</v>
          </cell>
          <cell r="N4761">
            <v>25773</v>
          </cell>
        </row>
        <row r="4762">
          <cell r="C4762" t="str">
            <v>42194105A070016</v>
          </cell>
          <cell r="D4762" t="str">
            <v>液压支架</v>
          </cell>
          <cell r="E4762" t="str">
            <v>2*3716KN</v>
          </cell>
        </row>
        <row r="4762">
          <cell r="G4762" t="str">
            <v>个</v>
          </cell>
          <cell r="H4762">
            <v>1</v>
          </cell>
          <cell r="I4762" t="str">
            <v>探矿、采矿、选矿和造团设备/采煤及支护机械/煤矿支护机械/双柱掩护液压支架</v>
          </cell>
        </row>
        <row r="4762">
          <cell r="K4762" t="str">
            <v>2002-01-02</v>
          </cell>
          <cell r="L4762">
            <v>859100</v>
          </cell>
          <cell r="M4762">
            <v>833327</v>
          </cell>
          <cell r="N4762">
            <v>25773</v>
          </cell>
        </row>
        <row r="4763">
          <cell r="C4763" t="str">
            <v>42194105A070044</v>
          </cell>
          <cell r="D4763" t="str">
            <v>液压支架</v>
          </cell>
          <cell r="E4763" t="str">
            <v>2*3716KN</v>
          </cell>
        </row>
        <row r="4763">
          <cell r="G4763" t="str">
            <v>个</v>
          </cell>
          <cell r="H4763">
            <v>1</v>
          </cell>
          <cell r="I4763" t="str">
            <v>探矿、采矿、选矿和造团设备/采煤及支护机械/煤矿支护机械/双柱掩护液压支架</v>
          </cell>
        </row>
        <row r="4763">
          <cell r="K4763" t="str">
            <v>2002-01-02</v>
          </cell>
          <cell r="L4763">
            <v>859100</v>
          </cell>
          <cell r="M4763">
            <v>833327</v>
          </cell>
          <cell r="N4763">
            <v>25773</v>
          </cell>
        </row>
        <row r="4764">
          <cell r="C4764" t="str">
            <v>42194105A070049</v>
          </cell>
          <cell r="D4764" t="str">
            <v>液压支架</v>
          </cell>
          <cell r="E4764" t="str">
            <v>2*3716KN</v>
          </cell>
        </row>
        <row r="4764">
          <cell r="G4764" t="str">
            <v>个</v>
          </cell>
          <cell r="H4764">
            <v>1</v>
          </cell>
          <cell r="I4764" t="str">
            <v>探矿、采矿、选矿和造团设备/采煤及支护机械/煤矿支护机械/双柱掩护液压支架</v>
          </cell>
        </row>
        <row r="4764">
          <cell r="K4764" t="str">
            <v>2002-01-02</v>
          </cell>
          <cell r="L4764">
            <v>859100</v>
          </cell>
          <cell r="M4764">
            <v>833327</v>
          </cell>
          <cell r="N4764">
            <v>25773</v>
          </cell>
        </row>
        <row r="4765">
          <cell r="C4765" t="str">
            <v>42194105A070108</v>
          </cell>
          <cell r="D4765" t="str">
            <v>液压支架</v>
          </cell>
          <cell r="E4765" t="str">
            <v>2*3716KN</v>
          </cell>
        </row>
        <row r="4765">
          <cell r="G4765" t="str">
            <v>个</v>
          </cell>
          <cell r="H4765">
            <v>1</v>
          </cell>
          <cell r="I4765" t="str">
            <v>探矿、采矿、选矿和造团设备/采煤及支护机械/煤矿支护机械/双柱掩护液压支架</v>
          </cell>
        </row>
        <row r="4765">
          <cell r="K4765" t="str">
            <v>2002-01-02</v>
          </cell>
          <cell r="L4765">
            <v>859100</v>
          </cell>
          <cell r="M4765">
            <v>833327</v>
          </cell>
          <cell r="N4765">
            <v>25773</v>
          </cell>
        </row>
        <row r="4766">
          <cell r="C4766" t="str">
            <v>42194105A070113</v>
          </cell>
          <cell r="D4766" t="str">
            <v>液压支架</v>
          </cell>
          <cell r="E4766" t="str">
            <v>2*3716KN</v>
          </cell>
        </row>
        <row r="4766">
          <cell r="G4766" t="str">
            <v>个</v>
          </cell>
          <cell r="H4766">
            <v>1</v>
          </cell>
          <cell r="I4766" t="str">
            <v>探矿、采矿、选矿和造团设备/采煤及支护机械/煤矿支护机械/双柱掩护液压支架</v>
          </cell>
        </row>
        <row r="4766">
          <cell r="K4766" t="str">
            <v>2002-01-02</v>
          </cell>
          <cell r="L4766">
            <v>859100</v>
          </cell>
          <cell r="M4766">
            <v>833327</v>
          </cell>
          <cell r="N4766">
            <v>25773</v>
          </cell>
        </row>
        <row r="4767">
          <cell r="C4767" t="str">
            <v>42194105A070118</v>
          </cell>
          <cell r="D4767" t="str">
            <v>液压支架</v>
          </cell>
          <cell r="E4767" t="str">
            <v>2*3716KN</v>
          </cell>
        </row>
        <row r="4767">
          <cell r="G4767" t="str">
            <v>个</v>
          </cell>
          <cell r="H4767">
            <v>1</v>
          </cell>
          <cell r="I4767" t="str">
            <v>探矿、采矿、选矿和造团设备/采煤及支护机械/煤矿支护机械/双柱掩护液压支架</v>
          </cell>
        </row>
        <row r="4767">
          <cell r="K4767" t="str">
            <v>2002-01-02</v>
          </cell>
          <cell r="L4767">
            <v>859100</v>
          </cell>
          <cell r="M4767">
            <v>833327</v>
          </cell>
          <cell r="N4767">
            <v>25773</v>
          </cell>
        </row>
        <row r="4768">
          <cell r="C4768" t="str">
            <v>42194105A070094</v>
          </cell>
          <cell r="D4768" t="str">
            <v>液压支架</v>
          </cell>
          <cell r="E4768" t="str">
            <v>2*3716KN</v>
          </cell>
        </row>
        <row r="4768">
          <cell r="G4768" t="str">
            <v>个</v>
          </cell>
          <cell r="H4768">
            <v>1</v>
          </cell>
          <cell r="I4768" t="str">
            <v>探矿、采矿、选矿和造团设备/采煤及支护机械/煤矿支护机械/双柱掩护液压支架</v>
          </cell>
        </row>
        <row r="4768">
          <cell r="K4768" t="str">
            <v>2002-01-02</v>
          </cell>
          <cell r="L4768">
            <v>859100</v>
          </cell>
          <cell r="M4768">
            <v>833327</v>
          </cell>
          <cell r="N4768">
            <v>25773</v>
          </cell>
        </row>
        <row r="4769">
          <cell r="C4769" t="str">
            <v>42194105A070053</v>
          </cell>
          <cell r="D4769" t="str">
            <v>液压支架</v>
          </cell>
          <cell r="E4769" t="str">
            <v>2*3716KN</v>
          </cell>
        </row>
        <row r="4769">
          <cell r="G4769" t="str">
            <v>个</v>
          </cell>
          <cell r="H4769">
            <v>1</v>
          </cell>
          <cell r="I4769" t="str">
            <v>探矿、采矿、选矿和造团设备/采煤及支护机械/煤矿支护机械/双柱掩护液压支架</v>
          </cell>
        </row>
        <row r="4769">
          <cell r="K4769" t="str">
            <v>2002-01-02</v>
          </cell>
          <cell r="L4769">
            <v>859100</v>
          </cell>
          <cell r="M4769">
            <v>833327</v>
          </cell>
          <cell r="N4769">
            <v>25773</v>
          </cell>
        </row>
        <row r="4770">
          <cell r="C4770" t="str">
            <v>42194105A070061</v>
          </cell>
          <cell r="D4770" t="str">
            <v>液压支架</v>
          </cell>
          <cell r="E4770" t="str">
            <v>2*3716KN</v>
          </cell>
        </row>
        <row r="4770">
          <cell r="G4770" t="str">
            <v>个</v>
          </cell>
          <cell r="H4770">
            <v>1</v>
          </cell>
          <cell r="I4770" t="str">
            <v>探矿、采矿、选矿和造团设备/采煤及支护机械/煤矿支护机械/双柱掩护液压支架</v>
          </cell>
        </row>
        <row r="4770">
          <cell r="K4770" t="str">
            <v>2002-01-02</v>
          </cell>
          <cell r="L4770">
            <v>859100</v>
          </cell>
          <cell r="M4770">
            <v>833327</v>
          </cell>
          <cell r="N4770">
            <v>25773</v>
          </cell>
        </row>
        <row r="4771">
          <cell r="C4771" t="str">
            <v>42194105A070079</v>
          </cell>
          <cell r="D4771" t="str">
            <v>液压支架</v>
          </cell>
          <cell r="E4771" t="str">
            <v>2*3716KN</v>
          </cell>
        </row>
        <row r="4771">
          <cell r="G4771" t="str">
            <v>个</v>
          </cell>
          <cell r="H4771">
            <v>1</v>
          </cell>
          <cell r="I4771" t="str">
            <v>探矿、采矿、选矿和造团设备/采煤及支护机械/煤矿支护机械/双柱掩护液压支架</v>
          </cell>
        </row>
        <row r="4771">
          <cell r="K4771" t="str">
            <v>2002-01-02</v>
          </cell>
          <cell r="L4771">
            <v>859100</v>
          </cell>
          <cell r="M4771">
            <v>833327</v>
          </cell>
          <cell r="N4771">
            <v>25773</v>
          </cell>
        </row>
        <row r="4772">
          <cell r="C4772" t="str">
            <v>42194105A070012</v>
          </cell>
          <cell r="D4772" t="str">
            <v>液压支架</v>
          </cell>
          <cell r="E4772" t="str">
            <v>2*3716KN</v>
          </cell>
        </row>
        <row r="4772">
          <cell r="G4772" t="str">
            <v>个</v>
          </cell>
          <cell r="H4772">
            <v>1</v>
          </cell>
          <cell r="I4772" t="str">
            <v>探矿、采矿、选矿和造团设备/采煤及支护机械/煤矿支护机械/双柱掩护液压支架</v>
          </cell>
        </row>
        <row r="4772">
          <cell r="K4772" t="str">
            <v>2002-01-02</v>
          </cell>
          <cell r="L4772">
            <v>859100</v>
          </cell>
          <cell r="M4772">
            <v>833327</v>
          </cell>
          <cell r="N4772">
            <v>25773</v>
          </cell>
        </row>
        <row r="4773">
          <cell r="C4773" t="str">
            <v>42194105A070041</v>
          </cell>
          <cell r="D4773" t="str">
            <v>液压支架</v>
          </cell>
          <cell r="E4773" t="str">
            <v>2*3716KN</v>
          </cell>
        </row>
        <row r="4773">
          <cell r="G4773" t="str">
            <v>个</v>
          </cell>
          <cell r="H4773">
            <v>1</v>
          </cell>
          <cell r="I4773" t="str">
            <v>探矿、采矿、选矿和造团设备/采煤及支护机械/煤矿支护机械/双柱掩护液压支架</v>
          </cell>
        </row>
        <row r="4773">
          <cell r="K4773" t="str">
            <v>2002-01-02</v>
          </cell>
          <cell r="L4773">
            <v>859100</v>
          </cell>
          <cell r="M4773">
            <v>833327</v>
          </cell>
          <cell r="N4773">
            <v>25773</v>
          </cell>
        </row>
        <row r="4774">
          <cell r="C4774" t="str">
            <v>42194105A070042</v>
          </cell>
          <cell r="D4774" t="str">
            <v>液压支架</v>
          </cell>
          <cell r="E4774" t="str">
            <v>2*3716KN</v>
          </cell>
        </row>
        <row r="4774">
          <cell r="G4774" t="str">
            <v>个</v>
          </cell>
          <cell r="H4774">
            <v>1</v>
          </cell>
          <cell r="I4774" t="str">
            <v>探矿、采矿、选矿和造团设备/采煤及支护机械/煤矿支护机械/双柱掩护液压支架</v>
          </cell>
        </row>
        <row r="4774">
          <cell r="K4774" t="str">
            <v>2002-01-02</v>
          </cell>
          <cell r="L4774">
            <v>859100</v>
          </cell>
          <cell r="M4774">
            <v>833327</v>
          </cell>
          <cell r="N4774">
            <v>25773</v>
          </cell>
        </row>
        <row r="4775">
          <cell r="C4775" t="str">
            <v>42194105A070045</v>
          </cell>
          <cell r="D4775" t="str">
            <v>液压支架</v>
          </cell>
          <cell r="E4775" t="str">
            <v>2*3716KN</v>
          </cell>
        </row>
        <row r="4775">
          <cell r="G4775" t="str">
            <v>个</v>
          </cell>
          <cell r="H4775">
            <v>1</v>
          </cell>
          <cell r="I4775" t="str">
            <v>探矿、采矿、选矿和造团设备/采煤及支护机械/煤矿支护机械/双柱掩护液压支架</v>
          </cell>
        </row>
        <row r="4775">
          <cell r="K4775" t="str">
            <v>2002-01-02</v>
          </cell>
          <cell r="L4775">
            <v>859100</v>
          </cell>
          <cell r="M4775">
            <v>833327</v>
          </cell>
          <cell r="N4775">
            <v>25773</v>
          </cell>
        </row>
        <row r="4776">
          <cell r="C4776" t="str">
            <v>42194105A070046</v>
          </cell>
          <cell r="D4776" t="str">
            <v>液压支架</v>
          </cell>
          <cell r="E4776" t="str">
            <v>2*3716KN</v>
          </cell>
        </row>
        <row r="4776">
          <cell r="G4776" t="str">
            <v>个</v>
          </cell>
          <cell r="H4776">
            <v>1</v>
          </cell>
          <cell r="I4776" t="str">
            <v>探矿、采矿、选矿和造团设备/采煤及支护机械/煤矿支护机械/双柱掩护液压支架</v>
          </cell>
        </row>
        <row r="4776">
          <cell r="K4776" t="str">
            <v>2002-01-02</v>
          </cell>
          <cell r="L4776">
            <v>859100</v>
          </cell>
          <cell r="M4776">
            <v>833327</v>
          </cell>
          <cell r="N4776">
            <v>25773</v>
          </cell>
        </row>
        <row r="4777">
          <cell r="C4777" t="str">
            <v>42194105A070048</v>
          </cell>
          <cell r="D4777" t="str">
            <v>液压支架</v>
          </cell>
          <cell r="E4777" t="str">
            <v>2*3716KN</v>
          </cell>
        </row>
        <row r="4777">
          <cell r="G4777" t="str">
            <v>个</v>
          </cell>
          <cell r="H4777">
            <v>1</v>
          </cell>
          <cell r="I4777" t="str">
            <v>探矿、采矿、选矿和造团设备/采煤及支护机械/煤矿支护机械/双柱掩护液压支架</v>
          </cell>
        </row>
        <row r="4777">
          <cell r="K4777" t="str">
            <v>2002-01-02</v>
          </cell>
          <cell r="L4777">
            <v>859100</v>
          </cell>
          <cell r="M4777">
            <v>833327</v>
          </cell>
          <cell r="N4777">
            <v>25773</v>
          </cell>
        </row>
        <row r="4778">
          <cell r="C4778" t="str">
            <v>42194105A070050</v>
          </cell>
          <cell r="D4778" t="str">
            <v>液压支架</v>
          </cell>
          <cell r="E4778" t="str">
            <v>2*3716KN</v>
          </cell>
        </row>
        <row r="4778">
          <cell r="G4778" t="str">
            <v>个</v>
          </cell>
          <cell r="H4778">
            <v>1</v>
          </cell>
          <cell r="I4778" t="str">
            <v>探矿、采矿、选矿和造团设备/采煤及支护机械/煤矿支护机械/双柱掩护液压支架</v>
          </cell>
        </row>
        <row r="4778">
          <cell r="K4778" t="str">
            <v>2002-01-02</v>
          </cell>
          <cell r="L4778">
            <v>859100</v>
          </cell>
          <cell r="M4778">
            <v>833327</v>
          </cell>
          <cell r="N4778">
            <v>25773</v>
          </cell>
        </row>
        <row r="4779">
          <cell r="C4779" t="str">
            <v>42194105A070101</v>
          </cell>
          <cell r="D4779" t="str">
            <v>液压支架</v>
          </cell>
          <cell r="E4779" t="str">
            <v>2*3716KN</v>
          </cell>
        </row>
        <row r="4779">
          <cell r="G4779" t="str">
            <v>个</v>
          </cell>
          <cell r="H4779">
            <v>1</v>
          </cell>
          <cell r="I4779" t="str">
            <v>探矿、采矿、选矿和造团设备/采煤及支护机械/煤矿支护机械/双柱掩护液压支架</v>
          </cell>
        </row>
        <row r="4779">
          <cell r="K4779" t="str">
            <v>2002-01-02</v>
          </cell>
          <cell r="L4779">
            <v>859100</v>
          </cell>
          <cell r="M4779">
            <v>833327</v>
          </cell>
          <cell r="N4779">
            <v>25773</v>
          </cell>
        </row>
        <row r="4780">
          <cell r="C4780" t="str">
            <v>42194105A070105</v>
          </cell>
          <cell r="D4780" t="str">
            <v>液压支架</v>
          </cell>
          <cell r="E4780" t="str">
            <v>2*3716KN</v>
          </cell>
        </row>
        <row r="4780">
          <cell r="G4780" t="str">
            <v>个</v>
          </cell>
          <cell r="H4780">
            <v>1</v>
          </cell>
          <cell r="I4780" t="str">
            <v>探矿、采矿、选矿和造团设备/采煤及支护机械/煤矿支护机械/双柱掩护液压支架</v>
          </cell>
        </row>
        <row r="4780">
          <cell r="K4780" t="str">
            <v>2002-01-02</v>
          </cell>
          <cell r="L4780">
            <v>859100</v>
          </cell>
          <cell r="M4780">
            <v>833327</v>
          </cell>
          <cell r="N4780">
            <v>25773</v>
          </cell>
        </row>
        <row r="4781">
          <cell r="C4781" t="str">
            <v>42194105A070106</v>
          </cell>
          <cell r="D4781" t="str">
            <v>液压支架</v>
          </cell>
          <cell r="E4781" t="str">
            <v>2*3716KN</v>
          </cell>
        </row>
        <row r="4781">
          <cell r="G4781" t="str">
            <v>个</v>
          </cell>
          <cell r="H4781">
            <v>1</v>
          </cell>
          <cell r="I4781" t="str">
            <v>探矿、采矿、选矿和造团设备/采煤及支护机械/煤矿支护机械/双柱掩护液压支架</v>
          </cell>
        </row>
        <row r="4781">
          <cell r="K4781" t="str">
            <v>2002-01-02</v>
          </cell>
          <cell r="L4781">
            <v>859100</v>
          </cell>
          <cell r="M4781">
            <v>833327</v>
          </cell>
          <cell r="N4781">
            <v>25773</v>
          </cell>
        </row>
        <row r="4782">
          <cell r="C4782" t="str">
            <v>42194105A070107</v>
          </cell>
          <cell r="D4782" t="str">
            <v>液压支架</v>
          </cell>
          <cell r="E4782" t="str">
            <v>2*3716KN</v>
          </cell>
        </row>
        <row r="4782">
          <cell r="G4782" t="str">
            <v>个</v>
          </cell>
          <cell r="H4782">
            <v>1</v>
          </cell>
          <cell r="I4782" t="str">
            <v>探矿、采矿、选矿和造团设备/采煤及支护机械/煤矿支护机械/双柱掩护液压支架</v>
          </cell>
        </row>
        <row r="4782">
          <cell r="K4782" t="str">
            <v>2002-01-02</v>
          </cell>
          <cell r="L4782">
            <v>859100</v>
          </cell>
          <cell r="M4782">
            <v>833327</v>
          </cell>
          <cell r="N4782">
            <v>25773</v>
          </cell>
        </row>
        <row r="4783">
          <cell r="C4783" t="str">
            <v>42194105A070111</v>
          </cell>
          <cell r="D4783" t="str">
            <v>液压支架</v>
          </cell>
          <cell r="E4783" t="str">
            <v>2*3716KN</v>
          </cell>
        </row>
        <row r="4783">
          <cell r="G4783" t="str">
            <v>个</v>
          </cell>
          <cell r="H4783">
            <v>1</v>
          </cell>
          <cell r="I4783" t="str">
            <v>探矿、采矿、选矿和造团设备/采煤及支护机械/煤矿支护机械/双柱掩护液压支架</v>
          </cell>
        </row>
        <row r="4783">
          <cell r="K4783" t="str">
            <v>2002-01-02</v>
          </cell>
          <cell r="L4783">
            <v>859100</v>
          </cell>
          <cell r="M4783">
            <v>833327</v>
          </cell>
          <cell r="N4783">
            <v>25773</v>
          </cell>
        </row>
        <row r="4784">
          <cell r="C4784" t="str">
            <v>42194105A070112</v>
          </cell>
          <cell r="D4784" t="str">
            <v>液压支架</v>
          </cell>
          <cell r="E4784" t="str">
            <v>2*3716KN</v>
          </cell>
        </row>
        <row r="4784">
          <cell r="G4784" t="str">
            <v>个</v>
          </cell>
          <cell r="H4784">
            <v>1</v>
          </cell>
          <cell r="I4784" t="str">
            <v>探矿、采矿、选矿和造团设备/采煤及支护机械/煤矿支护机械/双柱掩护液压支架</v>
          </cell>
        </row>
        <row r="4784">
          <cell r="K4784" t="str">
            <v>2002-01-02</v>
          </cell>
          <cell r="L4784">
            <v>859100</v>
          </cell>
          <cell r="M4784">
            <v>833327</v>
          </cell>
          <cell r="N4784">
            <v>25773</v>
          </cell>
        </row>
        <row r="4785">
          <cell r="C4785" t="str">
            <v>42194105A070120</v>
          </cell>
          <cell r="D4785" t="str">
            <v>液压支架</v>
          </cell>
          <cell r="E4785" t="str">
            <v>2*3716KN</v>
          </cell>
        </row>
        <row r="4785">
          <cell r="G4785" t="str">
            <v>个</v>
          </cell>
          <cell r="H4785">
            <v>1</v>
          </cell>
          <cell r="I4785" t="str">
            <v>探矿、采矿、选矿和造团设备/采煤及支护机械/煤矿支护机械/双柱掩护液压支架</v>
          </cell>
        </row>
        <row r="4785">
          <cell r="K4785" t="str">
            <v>2002-01-02</v>
          </cell>
          <cell r="L4785">
            <v>859100</v>
          </cell>
          <cell r="M4785">
            <v>833327</v>
          </cell>
          <cell r="N4785">
            <v>25773</v>
          </cell>
        </row>
        <row r="4786">
          <cell r="C4786" t="str">
            <v>42194105A070058</v>
          </cell>
          <cell r="D4786" t="str">
            <v>液压支架</v>
          </cell>
          <cell r="E4786" t="str">
            <v>2*3716KN</v>
          </cell>
        </row>
        <row r="4786">
          <cell r="G4786" t="str">
            <v>个</v>
          </cell>
          <cell r="H4786">
            <v>1</v>
          </cell>
          <cell r="I4786" t="str">
            <v>探矿、采矿、选矿和造团设备/采煤及支护机械/煤矿支护机械/双柱掩护液压支架</v>
          </cell>
        </row>
        <row r="4786">
          <cell r="K4786" t="str">
            <v>2002-01-02</v>
          </cell>
          <cell r="L4786">
            <v>859100</v>
          </cell>
          <cell r="M4786">
            <v>833327</v>
          </cell>
          <cell r="N4786">
            <v>25773</v>
          </cell>
        </row>
        <row r="4787">
          <cell r="C4787" t="str">
            <v>42194105A070060</v>
          </cell>
          <cell r="D4787" t="str">
            <v>液压支架</v>
          </cell>
          <cell r="E4787" t="str">
            <v>2*3716KN</v>
          </cell>
        </row>
        <row r="4787">
          <cell r="G4787" t="str">
            <v>个</v>
          </cell>
          <cell r="H4787">
            <v>1</v>
          </cell>
          <cell r="I4787" t="str">
            <v>探矿、采矿、选矿和造团设备/采煤及支护机械/煤矿支护机械/双柱掩护液压支架</v>
          </cell>
        </row>
        <row r="4787">
          <cell r="K4787" t="str">
            <v>2002-01-02</v>
          </cell>
          <cell r="L4787">
            <v>859100</v>
          </cell>
          <cell r="M4787">
            <v>833327</v>
          </cell>
          <cell r="N4787">
            <v>25773</v>
          </cell>
        </row>
        <row r="4788">
          <cell r="C4788" t="str">
            <v>42194105A070062</v>
          </cell>
          <cell r="D4788" t="str">
            <v>液压支架</v>
          </cell>
          <cell r="E4788" t="str">
            <v>2*3716KN</v>
          </cell>
        </row>
        <row r="4788">
          <cell r="G4788" t="str">
            <v>个</v>
          </cell>
          <cell r="H4788">
            <v>1</v>
          </cell>
          <cell r="I4788" t="str">
            <v>探矿、采矿、选矿和造团设备/采煤及支护机械/煤矿支护机械/双柱掩护液压支架</v>
          </cell>
        </row>
        <row r="4788">
          <cell r="K4788" t="str">
            <v>2002-01-02</v>
          </cell>
          <cell r="L4788">
            <v>859100</v>
          </cell>
          <cell r="M4788">
            <v>833327</v>
          </cell>
          <cell r="N4788">
            <v>25773</v>
          </cell>
        </row>
        <row r="4789">
          <cell r="C4789" t="str">
            <v>42194105A070063</v>
          </cell>
          <cell r="D4789" t="str">
            <v>液压支架</v>
          </cell>
          <cell r="E4789" t="str">
            <v>2*3716KN</v>
          </cell>
        </row>
        <row r="4789">
          <cell r="G4789" t="str">
            <v>个</v>
          </cell>
          <cell r="H4789">
            <v>1</v>
          </cell>
          <cell r="I4789" t="str">
            <v>探矿、采矿、选矿和造团设备/采煤及支护机械/煤矿支护机械/双柱掩护液压支架</v>
          </cell>
        </row>
        <row r="4789">
          <cell r="K4789" t="str">
            <v>2002-01-02</v>
          </cell>
          <cell r="L4789">
            <v>859100</v>
          </cell>
          <cell r="M4789">
            <v>833327</v>
          </cell>
          <cell r="N4789">
            <v>25773</v>
          </cell>
        </row>
        <row r="4790">
          <cell r="C4790" t="str">
            <v>42194105A070065</v>
          </cell>
          <cell r="D4790" t="str">
            <v>液压支架</v>
          </cell>
          <cell r="E4790" t="str">
            <v>2*3716KN</v>
          </cell>
        </row>
        <row r="4790">
          <cell r="G4790" t="str">
            <v>个</v>
          </cell>
          <cell r="H4790">
            <v>1</v>
          </cell>
          <cell r="I4790" t="str">
            <v>探矿、采矿、选矿和造团设备/采煤及支护机械/煤矿支护机械/双柱掩护液压支架</v>
          </cell>
        </row>
        <row r="4790">
          <cell r="K4790" t="str">
            <v>2002-01-02</v>
          </cell>
          <cell r="L4790">
            <v>859100</v>
          </cell>
          <cell r="M4790">
            <v>833327</v>
          </cell>
          <cell r="N4790">
            <v>25773</v>
          </cell>
        </row>
        <row r="4791">
          <cell r="C4791" t="str">
            <v>42194105A070066</v>
          </cell>
          <cell r="D4791" t="str">
            <v>液压支架</v>
          </cell>
          <cell r="E4791" t="str">
            <v>2*3716KN</v>
          </cell>
        </row>
        <row r="4791">
          <cell r="G4791" t="str">
            <v>个</v>
          </cell>
          <cell r="H4791">
            <v>1</v>
          </cell>
          <cell r="I4791" t="str">
            <v>探矿、采矿、选矿和造团设备/采煤及支护机械/煤矿支护机械/双柱掩护液压支架</v>
          </cell>
        </row>
        <row r="4791">
          <cell r="K4791" t="str">
            <v>2002-01-02</v>
          </cell>
          <cell r="L4791">
            <v>859100</v>
          </cell>
          <cell r="M4791">
            <v>833327</v>
          </cell>
          <cell r="N4791">
            <v>25773</v>
          </cell>
        </row>
        <row r="4792">
          <cell r="C4792" t="str">
            <v>42194105A070067</v>
          </cell>
          <cell r="D4792" t="str">
            <v>液压支架</v>
          </cell>
          <cell r="E4792" t="str">
            <v>2*3716KN</v>
          </cell>
        </row>
        <row r="4792">
          <cell r="G4792" t="str">
            <v>个</v>
          </cell>
          <cell r="H4792">
            <v>1</v>
          </cell>
          <cell r="I4792" t="str">
            <v>探矿、采矿、选矿和造团设备/采煤及支护机械/煤矿支护机械/双柱掩护液压支架</v>
          </cell>
        </row>
        <row r="4792">
          <cell r="K4792" t="str">
            <v>2002-01-02</v>
          </cell>
          <cell r="L4792">
            <v>859100</v>
          </cell>
          <cell r="M4792">
            <v>833327</v>
          </cell>
          <cell r="N4792">
            <v>25773</v>
          </cell>
        </row>
        <row r="4793">
          <cell r="C4793" t="str">
            <v>42194105A070069</v>
          </cell>
          <cell r="D4793" t="str">
            <v>液压支架</v>
          </cell>
          <cell r="E4793" t="str">
            <v>2*3716KN</v>
          </cell>
        </row>
        <row r="4793">
          <cell r="G4793" t="str">
            <v>个</v>
          </cell>
          <cell r="H4793">
            <v>1</v>
          </cell>
          <cell r="I4793" t="str">
            <v>探矿、采矿、选矿和造团设备/采煤及支护机械/煤矿支护机械/双柱掩护液压支架</v>
          </cell>
        </row>
        <row r="4793">
          <cell r="K4793" t="str">
            <v>2002-01-02</v>
          </cell>
          <cell r="L4793">
            <v>859100</v>
          </cell>
          <cell r="M4793">
            <v>833327</v>
          </cell>
          <cell r="N4793">
            <v>25773</v>
          </cell>
        </row>
        <row r="4794">
          <cell r="C4794" t="str">
            <v>42194105A070022</v>
          </cell>
          <cell r="D4794" t="str">
            <v>液压支架</v>
          </cell>
          <cell r="E4794" t="str">
            <v>2*3716KN</v>
          </cell>
        </row>
        <row r="4794">
          <cell r="G4794" t="str">
            <v>个</v>
          </cell>
          <cell r="H4794">
            <v>1</v>
          </cell>
          <cell r="I4794" t="str">
            <v>探矿、采矿、选矿和造团设备/采煤及支护机械/煤矿支护机械/双柱掩护液压支架</v>
          </cell>
        </row>
        <row r="4794">
          <cell r="K4794" t="str">
            <v>2002-01-02</v>
          </cell>
          <cell r="L4794">
            <v>859100</v>
          </cell>
          <cell r="M4794">
            <v>833327</v>
          </cell>
          <cell r="N4794">
            <v>25773</v>
          </cell>
        </row>
        <row r="4795">
          <cell r="C4795" t="str">
            <v>42194105A070031</v>
          </cell>
          <cell r="D4795" t="str">
            <v>液压支架</v>
          </cell>
          <cell r="E4795" t="str">
            <v>2*3716KN</v>
          </cell>
        </row>
        <row r="4795">
          <cell r="G4795" t="str">
            <v>个</v>
          </cell>
          <cell r="H4795">
            <v>1</v>
          </cell>
          <cell r="I4795" t="str">
            <v>探矿、采矿、选矿和造团设备/采煤及支护机械/煤矿支护机械/双柱掩护液压支架</v>
          </cell>
        </row>
        <row r="4795">
          <cell r="K4795" t="str">
            <v>2002-01-02</v>
          </cell>
          <cell r="L4795">
            <v>859100</v>
          </cell>
          <cell r="M4795">
            <v>833327</v>
          </cell>
          <cell r="N4795">
            <v>25773</v>
          </cell>
        </row>
        <row r="4796">
          <cell r="C4796" t="str">
            <v>42194105A070040</v>
          </cell>
          <cell r="D4796" t="str">
            <v>液压支架</v>
          </cell>
          <cell r="E4796" t="str">
            <v>2*3716KN</v>
          </cell>
        </row>
        <row r="4796">
          <cell r="G4796" t="str">
            <v>个</v>
          </cell>
          <cell r="H4796">
            <v>1</v>
          </cell>
          <cell r="I4796" t="str">
            <v>探矿、采矿、选矿和造团设备/采煤及支护机械/煤矿支护机械/双柱掩护液压支架</v>
          </cell>
        </row>
        <row r="4796">
          <cell r="K4796" t="str">
            <v>2002-01-02</v>
          </cell>
          <cell r="L4796">
            <v>859100</v>
          </cell>
          <cell r="M4796">
            <v>833327</v>
          </cell>
          <cell r="N4796">
            <v>25773</v>
          </cell>
        </row>
        <row r="4797">
          <cell r="C4797" t="str">
            <v>42194105A070102</v>
          </cell>
          <cell r="D4797" t="str">
            <v>液压支架</v>
          </cell>
          <cell r="E4797" t="str">
            <v>2*3716KN</v>
          </cell>
        </row>
        <row r="4797">
          <cell r="G4797" t="str">
            <v>个</v>
          </cell>
          <cell r="H4797">
            <v>1</v>
          </cell>
          <cell r="I4797" t="str">
            <v>探矿、采矿、选矿和造团设备/采煤及支护机械/煤矿支护机械/双柱掩护液压支架</v>
          </cell>
        </row>
        <row r="4797">
          <cell r="K4797" t="str">
            <v>2002-01-02</v>
          </cell>
          <cell r="L4797">
            <v>859100</v>
          </cell>
          <cell r="M4797">
            <v>833327</v>
          </cell>
          <cell r="N4797">
            <v>25773</v>
          </cell>
        </row>
        <row r="4798">
          <cell r="C4798" t="str">
            <v>42194105A070114</v>
          </cell>
          <cell r="D4798" t="str">
            <v>液压支架</v>
          </cell>
          <cell r="E4798" t="str">
            <v>2*3716KN</v>
          </cell>
        </row>
        <row r="4798">
          <cell r="G4798" t="str">
            <v>个</v>
          </cell>
          <cell r="H4798">
            <v>1</v>
          </cell>
          <cell r="I4798" t="str">
            <v>探矿、采矿、选矿和造团设备/采煤及支护机械/煤矿支护机械/双柱掩护液压支架</v>
          </cell>
        </row>
        <row r="4798">
          <cell r="K4798" t="str">
            <v>2002-01-02</v>
          </cell>
          <cell r="L4798">
            <v>859100</v>
          </cell>
          <cell r="M4798">
            <v>833327</v>
          </cell>
          <cell r="N4798">
            <v>25773</v>
          </cell>
        </row>
        <row r="4799">
          <cell r="C4799" t="str">
            <v>42194105A070123</v>
          </cell>
          <cell r="D4799" t="str">
            <v>液压支架</v>
          </cell>
          <cell r="E4799" t="str">
            <v>2*3716KN</v>
          </cell>
        </row>
        <row r="4799">
          <cell r="G4799" t="str">
            <v>个</v>
          </cell>
          <cell r="H4799">
            <v>1</v>
          </cell>
          <cell r="I4799" t="str">
            <v>探矿、采矿、选矿和造团设备/采煤及支护机械/煤矿支护机械/双柱掩护液压支架</v>
          </cell>
        </row>
        <row r="4799">
          <cell r="K4799" t="str">
            <v>2002-01-02</v>
          </cell>
          <cell r="L4799">
            <v>859100</v>
          </cell>
          <cell r="M4799">
            <v>833327</v>
          </cell>
          <cell r="N4799">
            <v>25773</v>
          </cell>
        </row>
        <row r="4800">
          <cell r="C4800" t="str">
            <v>42194105A070132</v>
          </cell>
          <cell r="D4800" t="str">
            <v>液压支架</v>
          </cell>
          <cell r="E4800" t="str">
            <v>2*3716KN</v>
          </cell>
        </row>
        <row r="4800">
          <cell r="G4800" t="str">
            <v>个</v>
          </cell>
          <cell r="H4800">
            <v>1</v>
          </cell>
          <cell r="I4800" t="str">
            <v>探矿、采矿、选矿和造团设备/采煤及支护机械/煤矿支护机械/双柱掩护液压支架</v>
          </cell>
        </row>
        <row r="4800">
          <cell r="K4800" t="str">
            <v>2002-01-02</v>
          </cell>
          <cell r="L4800">
            <v>859100</v>
          </cell>
          <cell r="M4800">
            <v>833327</v>
          </cell>
          <cell r="N4800">
            <v>25773</v>
          </cell>
        </row>
        <row r="4801">
          <cell r="C4801" t="str">
            <v>42194105A070071</v>
          </cell>
          <cell r="D4801" t="str">
            <v>液压支架</v>
          </cell>
          <cell r="E4801" t="str">
            <v>2*3716KN</v>
          </cell>
        </row>
        <row r="4801">
          <cell r="G4801" t="str">
            <v>个</v>
          </cell>
          <cell r="H4801">
            <v>1</v>
          </cell>
          <cell r="I4801" t="str">
            <v>探矿、采矿、选矿和造团设备/采煤及支护机械/煤矿支护机械/双柱掩护液压支架</v>
          </cell>
        </row>
        <row r="4801">
          <cell r="K4801" t="str">
            <v>2002-01-02</v>
          </cell>
          <cell r="L4801">
            <v>859100</v>
          </cell>
          <cell r="M4801">
            <v>833327</v>
          </cell>
          <cell r="N4801">
            <v>25773</v>
          </cell>
        </row>
        <row r="4802">
          <cell r="C4802" t="str">
            <v>42194105A070013</v>
          </cell>
          <cell r="D4802" t="str">
            <v>液压支架</v>
          </cell>
          <cell r="E4802" t="str">
            <v>2*3716KN</v>
          </cell>
        </row>
        <row r="4802">
          <cell r="G4802" t="str">
            <v>个</v>
          </cell>
          <cell r="H4802">
            <v>1</v>
          </cell>
          <cell r="I4802" t="str">
            <v>探矿、采矿、选矿和造团设备/采煤及支护机械/煤矿支护机械/双柱掩护液压支架</v>
          </cell>
        </row>
        <row r="4802">
          <cell r="K4802" t="str">
            <v>2002-01-02</v>
          </cell>
          <cell r="L4802">
            <v>859100</v>
          </cell>
          <cell r="M4802">
            <v>833327</v>
          </cell>
          <cell r="N4802">
            <v>25773</v>
          </cell>
        </row>
        <row r="4803">
          <cell r="C4803" t="str">
            <v>42194105A070035</v>
          </cell>
          <cell r="D4803" t="str">
            <v>液压支架</v>
          </cell>
          <cell r="E4803" t="str">
            <v>2*3716KN</v>
          </cell>
        </row>
        <row r="4803">
          <cell r="G4803" t="str">
            <v>个</v>
          </cell>
          <cell r="H4803">
            <v>1</v>
          </cell>
          <cell r="I4803" t="str">
            <v>探矿、采矿、选矿和造团设备/采煤及支护机械/煤矿支护机械/双柱掩护液压支架</v>
          </cell>
        </row>
        <row r="4803">
          <cell r="K4803" t="str">
            <v>2002-01-02</v>
          </cell>
          <cell r="L4803">
            <v>859100</v>
          </cell>
          <cell r="M4803">
            <v>833327</v>
          </cell>
          <cell r="N4803">
            <v>25773</v>
          </cell>
        </row>
        <row r="4804">
          <cell r="C4804" t="str">
            <v>42194105A070141</v>
          </cell>
          <cell r="D4804" t="str">
            <v>液压支架</v>
          </cell>
          <cell r="E4804" t="str">
            <v>2*3716KN</v>
          </cell>
        </row>
        <row r="4804">
          <cell r="G4804" t="str">
            <v>个</v>
          </cell>
          <cell r="H4804">
            <v>1</v>
          </cell>
          <cell r="I4804" t="str">
            <v>探矿、采矿、选矿和造团设备/采煤及支护机械/煤矿支护机械/双柱掩护液压支架</v>
          </cell>
        </row>
        <row r="4804">
          <cell r="K4804" t="str">
            <v>2002-01-02</v>
          </cell>
          <cell r="L4804">
            <v>859100</v>
          </cell>
          <cell r="M4804">
            <v>833327</v>
          </cell>
          <cell r="N4804">
            <v>25773</v>
          </cell>
        </row>
        <row r="4805">
          <cell r="C4805" t="str">
            <v>42194105A070043</v>
          </cell>
          <cell r="D4805" t="str">
            <v>液压支架</v>
          </cell>
          <cell r="E4805" t="str">
            <v>2*3716KN</v>
          </cell>
        </row>
        <row r="4805">
          <cell r="G4805" t="str">
            <v>个</v>
          </cell>
          <cell r="H4805">
            <v>1</v>
          </cell>
          <cell r="I4805" t="str">
            <v>探矿、采矿、选矿和造团设备/采煤及支护机械/煤矿支护机械/双柱掩护液压支架</v>
          </cell>
        </row>
        <row r="4805">
          <cell r="K4805" t="str">
            <v>2002-01-02</v>
          </cell>
          <cell r="L4805">
            <v>859100</v>
          </cell>
          <cell r="M4805">
            <v>833327</v>
          </cell>
          <cell r="N4805">
            <v>25773</v>
          </cell>
        </row>
        <row r="4806">
          <cell r="C4806" t="str">
            <v>42194105A070047</v>
          </cell>
          <cell r="D4806" t="str">
            <v>液压支架</v>
          </cell>
          <cell r="E4806" t="str">
            <v>2*3716KN</v>
          </cell>
        </row>
        <row r="4806">
          <cell r="G4806" t="str">
            <v>个</v>
          </cell>
          <cell r="H4806">
            <v>1</v>
          </cell>
          <cell r="I4806" t="str">
            <v>探矿、采矿、选矿和造团设备/采煤及支护机械/煤矿支护机械/双柱掩护液压支架</v>
          </cell>
        </row>
        <row r="4806">
          <cell r="K4806" t="str">
            <v>2002-01-02</v>
          </cell>
          <cell r="L4806">
            <v>859100</v>
          </cell>
          <cell r="M4806">
            <v>833327</v>
          </cell>
          <cell r="N4806">
            <v>25773</v>
          </cell>
        </row>
        <row r="4807">
          <cell r="C4807" t="str">
            <v>42194105A070116</v>
          </cell>
          <cell r="D4807" t="str">
            <v>液压支架</v>
          </cell>
          <cell r="E4807" t="str">
            <v>2*3716KN</v>
          </cell>
        </row>
        <row r="4807">
          <cell r="G4807" t="str">
            <v>个</v>
          </cell>
          <cell r="H4807">
            <v>1</v>
          </cell>
          <cell r="I4807" t="str">
            <v>探矿、采矿、选矿和造团设备/采煤及支护机械/煤矿支护机械/双柱掩护液压支架</v>
          </cell>
        </row>
        <row r="4807">
          <cell r="K4807" t="str">
            <v>2002-01-02</v>
          </cell>
          <cell r="L4807">
            <v>859100</v>
          </cell>
          <cell r="M4807">
            <v>833327</v>
          </cell>
          <cell r="N4807">
            <v>25773</v>
          </cell>
        </row>
        <row r="4808">
          <cell r="C4808" t="str">
            <v>42194105A070081</v>
          </cell>
          <cell r="D4808" t="str">
            <v>液压支架</v>
          </cell>
          <cell r="E4808" t="str">
            <v>2*3716KN</v>
          </cell>
        </row>
        <row r="4808">
          <cell r="G4808" t="str">
            <v>个</v>
          </cell>
          <cell r="H4808">
            <v>1</v>
          </cell>
          <cell r="I4808" t="str">
            <v>探矿、采矿、选矿和造团设备/采煤及支护机械/煤矿支护机械/双柱掩护液压支架</v>
          </cell>
        </row>
        <row r="4808">
          <cell r="K4808" t="str">
            <v>2002-01-02</v>
          </cell>
          <cell r="L4808">
            <v>859100</v>
          </cell>
          <cell r="M4808">
            <v>833327</v>
          </cell>
          <cell r="N4808">
            <v>25773</v>
          </cell>
        </row>
        <row r="4809">
          <cell r="C4809" t="str">
            <v>42194105A070052</v>
          </cell>
          <cell r="D4809" t="str">
            <v>液压支架</v>
          </cell>
          <cell r="E4809" t="str">
            <v>2*3716KN</v>
          </cell>
        </row>
        <row r="4809">
          <cell r="G4809" t="str">
            <v>个</v>
          </cell>
          <cell r="H4809">
            <v>1</v>
          </cell>
          <cell r="I4809" t="str">
            <v>探矿、采矿、选矿和造团设备/采煤及支护机械/煤矿支护机械/双柱掩护液压支架</v>
          </cell>
        </row>
        <row r="4809">
          <cell r="K4809" t="str">
            <v>2002-01-02</v>
          </cell>
          <cell r="L4809">
            <v>859100</v>
          </cell>
          <cell r="M4809">
            <v>833327</v>
          </cell>
          <cell r="N4809">
            <v>25773</v>
          </cell>
        </row>
        <row r="4810">
          <cell r="C4810" t="str">
            <v>42194105A070110</v>
          </cell>
          <cell r="D4810" t="str">
            <v>液压支架</v>
          </cell>
          <cell r="E4810" t="str">
            <v>2*3716KN</v>
          </cell>
        </row>
        <row r="4810">
          <cell r="G4810" t="str">
            <v>个</v>
          </cell>
          <cell r="H4810">
            <v>1</v>
          </cell>
          <cell r="I4810" t="str">
            <v>探矿、采矿、选矿和造团设备/采煤及支护机械/煤矿支护机械/双柱掩护液压支架</v>
          </cell>
        </row>
        <row r="4810">
          <cell r="K4810" t="str">
            <v>2002-01-02</v>
          </cell>
          <cell r="L4810">
            <v>859100</v>
          </cell>
          <cell r="M4810">
            <v>833327</v>
          </cell>
          <cell r="N4810">
            <v>25773</v>
          </cell>
        </row>
        <row r="4811">
          <cell r="C4811" t="str">
            <v>42194105A070030</v>
          </cell>
          <cell r="D4811" t="str">
            <v>液压支架</v>
          </cell>
          <cell r="E4811" t="str">
            <v>2*3716KN</v>
          </cell>
        </row>
        <row r="4811">
          <cell r="G4811" t="str">
            <v>个</v>
          </cell>
          <cell r="H4811">
            <v>1</v>
          </cell>
          <cell r="I4811" t="str">
            <v>探矿、采矿、选矿和造团设备/采煤及支护机械/煤矿支护机械/双柱掩护液压支架</v>
          </cell>
        </row>
        <row r="4811">
          <cell r="K4811" t="str">
            <v>2002-01-02</v>
          </cell>
          <cell r="L4811">
            <v>859100</v>
          </cell>
          <cell r="M4811">
            <v>833327</v>
          </cell>
          <cell r="N4811">
            <v>25773</v>
          </cell>
        </row>
        <row r="4812">
          <cell r="C4812" t="str">
            <v>42194105A070011</v>
          </cell>
          <cell r="D4812" t="str">
            <v>液压支架</v>
          </cell>
          <cell r="E4812" t="str">
            <v>2*3716KN</v>
          </cell>
        </row>
        <row r="4812">
          <cell r="G4812" t="str">
            <v>个</v>
          </cell>
          <cell r="H4812">
            <v>1</v>
          </cell>
          <cell r="I4812" t="str">
            <v>探矿、采矿、选矿和造团设备/采煤及支护机械/煤矿支护机械/双柱掩护液压支架</v>
          </cell>
        </row>
        <row r="4812">
          <cell r="K4812" t="str">
            <v>2002-01-02</v>
          </cell>
          <cell r="L4812">
            <v>859100</v>
          </cell>
          <cell r="M4812">
            <v>833327</v>
          </cell>
          <cell r="N4812">
            <v>25773</v>
          </cell>
        </row>
        <row r="4813">
          <cell r="C4813" t="str">
            <v>42194105A070039</v>
          </cell>
          <cell r="D4813" t="str">
            <v>液压支架</v>
          </cell>
          <cell r="E4813" t="str">
            <v>2*3716KN</v>
          </cell>
        </row>
        <row r="4813">
          <cell r="G4813" t="str">
            <v>个</v>
          </cell>
          <cell r="H4813">
            <v>1</v>
          </cell>
          <cell r="I4813" t="str">
            <v>探矿、采矿、选矿和造团设备/采煤及支护机械/煤矿支护机械/双柱掩护液压支架</v>
          </cell>
        </row>
        <row r="4813">
          <cell r="K4813" t="str">
            <v>2002-01-02</v>
          </cell>
          <cell r="L4813">
            <v>859100</v>
          </cell>
          <cell r="M4813">
            <v>833327</v>
          </cell>
          <cell r="N4813">
            <v>25773</v>
          </cell>
        </row>
        <row r="4814">
          <cell r="C4814" t="str">
            <v>42194105A070090</v>
          </cell>
          <cell r="D4814" t="str">
            <v>液压支架</v>
          </cell>
          <cell r="E4814" t="str">
            <v>2*3716KN</v>
          </cell>
        </row>
        <row r="4814">
          <cell r="G4814" t="str">
            <v>个</v>
          </cell>
          <cell r="H4814">
            <v>1</v>
          </cell>
          <cell r="I4814" t="str">
            <v>探矿、采矿、选矿和造团设备/采煤及支护机械/煤矿支护机械/双柱掩护液压支架</v>
          </cell>
        </row>
        <row r="4814">
          <cell r="K4814" t="str">
            <v>2002-01-02</v>
          </cell>
          <cell r="L4814">
            <v>859100</v>
          </cell>
          <cell r="M4814">
            <v>833327</v>
          </cell>
          <cell r="N4814">
            <v>25773</v>
          </cell>
        </row>
        <row r="4815">
          <cell r="C4815" t="str">
            <v>42194105A070056</v>
          </cell>
          <cell r="D4815" t="str">
            <v>液压支架</v>
          </cell>
          <cell r="E4815" t="str">
            <v>2*3716KN</v>
          </cell>
        </row>
        <row r="4815">
          <cell r="G4815" t="str">
            <v>个</v>
          </cell>
          <cell r="H4815">
            <v>1</v>
          </cell>
          <cell r="I4815" t="str">
            <v>探矿、采矿、选矿和造团设备/采煤及支护机械/煤矿支护机械/双柱掩护液压支架</v>
          </cell>
        </row>
        <row r="4815">
          <cell r="K4815" t="str">
            <v>2002-01-02</v>
          </cell>
          <cell r="L4815">
            <v>859100</v>
          </cell>
          <cell r="M4815">
            <v>833327</v>
          </cell>
          <cell r="N4815">
            <v>25773</v>
          </cell>
        </row>
        <row r="4816">
          <cell r="C4816" t="str">
            <v>42194105A070128</v>
          </cell>
          <cell r="D4816" t="str">
            <v>液压支架</v>
          </cell>
          <cell r="E4816" t="str">
            <v>2*3716KN</v>
          </cell>
        </row>
        <row r="4816">
          <cell r="G4816" t="str">
            <v>个</v>
          </cell>
          <cell r="H4816">
            <v>1</v>
          </cell>
          <cell r="I4816" t="str">
            <v>探矿、采矿、选矿和造团设备/采煤及支护机械/煤矿支护机械/双柱掩护液压支架</v>
          </cell>
        </row>
        <row r="4816">
          <cell r="K4816" t="str">
            <v>2002-01-02</v>
          </cell>
          <cell r="L4816">
            <v>859100</v>
          </cell>
          <cell r="M4816">
            <v>833327</v>
          </cell>
          <cell r="N4816">
            <v>25773</v>
          </cell>
        </row>
        <row r="4817">
          <cell r="C4817" t="str">
            <v>42194105A070019</v>
          </cell>
          <cell r="D4817" t="str">
            <v>液压支架</v>
          </cell>
          <cell r="E4817" t="str">
            <v>2*3716KN</v>
          </cell>
        </row>
        <row r="4817">
          <cell r="G4817" t="str">
            <v>个</v>
          </cell>
          <cell r="H4817">
            <v>1</v>
          </cell>
          <cell r="I4817" t="str">
            <v>探矿、采矿、选矿和造团设备/采煤及支护机械/煤矿支护机械/双柱掩护液压支架</v>
          </cell>
        </row>
        <row r="4817">
          <cell r="K4817" t="str">
            <v>2002-01-02</v>
          </cell>
          <cell r="L4817">
            <v>859100</v>
          </cell>
          <cell r="M4817">
            <v>833327</v>
          </cell>
          <cell r="N4817">
            <v>25773</v>
          </cell>
        </row>
        <row r="4818">
          <cell r="C4818" t="str">
            <v>42194105A070103</v>
          </cell>
          <cell r="D4818" t="str">
            <v>液压支架</v>
          </cell>
          <cell r="E4818" t="str">
            <v>2*3716KN</v>
          </cell>
        </row>
        <row r="4818">
          <cell r="G4818" t="str">
            <v>个</v>
          </cell>
          <cell r="H4818">
            <v>1</v>
          </cell>
          <cell r="I4818" t="str">
            <v>探矿、采矿、选矿和造团设备/采煤及支护机械/煤矿支护机械/双柱掩护液压支架</v>
          </cell>
        </row>
        <row r="4818">
          <cell r="K4818" t="str">
            <v>2002-01-02</v>
          </cell>
          <cell r="L4818">
            <v>859100</v>
          </cell>
          <cell r="M4818">
            <v>833327</v>
          </cell>
          <cell r="N4818">
            <v>25773</v>
          </cell>
        </row>
        <row r="4819">
          <cell r="C4819" t="str">
            <v>42194105A070140</v>
          </cell>
          <cell r="D4819" t="str">
            <v>液压支架</v>
          </cell>
          <cell r="E4819" t="str">
            <v>2*3716KN</v>
          </cell>
        </row>
        <row r="4819">
          <cell r="G4819" t="str">
            <v>个</v>
          </cell>
          <cell r="H4819">
            <v>1</v>
          </cell>
          <cell r="I4819" t="str">
            <v>探矿、采矿、选矿和造团设备/采煤及支护机械/煤矿支护机械/双柱掩护液压支架</v>
          </cell>
        </row>
        <row r="4819">
          <cell r="K4819" t="str">
            <v>2002-01-02</v>
          </cell>
          <cell r="L4819">
            <v>859100</v>
          </cell>
          <cell r="M4819">
            <v>833327</v>
          </cell>
          <cell r="N4819">
            <v>25773</v>
          </cell>
        </row>
        <row r="4820">
          <cell r="C4820" t="str">
            <v>42194105A070109</v>
          </cell>
          <cell r="D4820" t="str">
            <v>液压支架</v>
          </cell>
          <cell r="E4820" t="str">
            <v>2*3716KN</v>
          </cell>
        </row>
        <row r="4820">
          <cell r="G4820" t="str">
            <v>个</v>
          </cell>
          <cell r="H4820">
            <v>1</v>
          </cell>
          <cell r="I4820" t="str">
            <v>探矿、采矿、选矿和造团设备/采煤及支护机械/煤矿支护机械/双柱掩护液压支架</v>
          </cell>
        </row>
        <row r="4820">
          <cell r="K4820" t="str">
            <v>2002-01-02</v>
          </cell>
          <cell r="L4820">
            <v>859100</v>
          </cell>
          <cell r="M4820">
            <v>833327</v>
          </cell>
          <cell r="N4820">
            <v>25773</v>
          </cell>
        </row>
        <row r="4821">
          <cell r="C4821" t="str">
            <v>42194105A070072</v>
          </cell>
          <cell r="D4821" t="str">
            <v>液压支架</v>
          </cell>
          <cell r="E4821" t="str">
            <v>2*3716KN</v>
          </cell>
        </row>
        <row r="4821">
          <cell r="G4821" t="str">
            <v>个</v>
          </cell>
          <cell r="H4821">
            <v>1</v>
          </cell>
          <cell r="I4821" t="str">
            <v>探矿、采矿、选矿和造团设备/采煤及支护机械/煤矿支护机械/双柱掩护液压支架</v>
          </cell>
        </row>
        <row r="4821">
          <cell r="K4821" t="str">
            <v>2002-01-02</v>
          </cell>
          <cell r="L4821">
            <v>859100</v>
          </cell>
          <cell r="M4821">
            <v>833327</v>
          </cell>
          <cell r="N4821">
            <v>25773</v>
          </cell>
        </row>
        <row r="4822">
          <cell r="C4822" t="str">
            <v>42194105A070100</v>
          </cell>
          <cell r="D4822" t="str">
            <v>液压支架</v>
          </cell>
          <cell r="E4822" t="str">
            <v>2*3716KN</v>
          </cell>
        </row>
        <row r="4822">
          <cell r="G4822" t="str">
            <v>个</v>
          </cell>
          <cell r="H4822">
            <v>1</v>
          </cell>
          <cell r="I4822" t="str">
            <v>探矿、采矿、选矿和造团设备/采煤及支护机械/煤矿支护机械/双柱掩护液压支架</v>
          </cell>
        </row>
        <row r="4822">
          <cell r="K4822" t="str">
            <v>2002-01-02</v>
          </cell>
          <cell r="L4822">
            <v>859100</v>
          </cell>
          <cell r="M4822">
            <v>833327</v>
          </cell>
          <cell r="N4822">
            <v>25773</v>
          </cell>
        </row>
        <row r="4823">
          <cell r="C4823" t="str">
            <v>42194105A070088</v>
          </cell>
          <cell r="D4823" t="str">
            <v>液压支架</v>
          </cell>
          <cell r="E4823" t="str">
            <v>2*3716KN</v>
          </cell>
        </row>
        <row r="4823">
          <cell r="G4823" t="str">
            <v>个</v>
          </cell>
          <cell r="H4823">
            <v>1</v>
          </cell>
          <cell r="I4823" t="str">
            <v>探矿、采矿、选矿和造团设备/采煤及支护机械/煤矿支护机械/双柱掩护液压支架</v>
          </cell>
        </row>
        <row r="4823">
          <cell r="K4823" t="str">
            <v>2002-01-02</v>
          </cell>
          <cell r="L4823">
            <v>859100</v>
          </cell>
          <cell r="M4823">
            <v>833327</v>
          </cell>
          <cell r="N4823">
            <v>25773</v>
          </cell>
        </row>
        <row r="4824">
          <cell r="C4824" t="str">
            <v>42194105A070064</v>
          </cell>
          <cell r="D4824" t="str">
            <v>液压支架</v>
          </cell>
          <cell r="E4824" t="str">
            <v>2*3716KN</v>
          </cell>
        </row>
        <row r="4824">
          <cell r="G4824" t="str">
            <v>个</v>
          </cell>
          <cell r="H4824">
            <v>1</v>
          </cell>
          <cell r="I4824" t="str">
            <v>探矿、采矿、选矿和造团设备/采煤及支护机械/煤矿支护机械/双柱掩护液压支架</v>
          </cell>
        </row>
        <row r="4824">
          <cell r="K4824" t="str">
            <v>2002-01-02</v>
          </cell>
          <cell r="L4824">
            <v>859100</v>
          </cell>
          <cell r="M4824">
            <v>833327</v>
          </cell>
          <cell r="N4824">
            <v>25773</v>
          </cell>
        </row>
        <row r="4825">
          <cell r="C4825" t="str">
            <v>42194105A070076</v>
          </cell>
          <cell r="D4825" t="str">
            <v>液压支架</v>
          </cell>
          <cell r="E4825" t="str">
            <v>2*3716KN</v>
          </cell>
        </row>
        <row r="4825">
          <cell r="G4825" t="str">
            <v>个</v>
          </cell>
          <cell r="H4825">
            <v>1</v>
          </cell>
          <cell r="I4825" t="str">
            <v>探矿、采矿、选矿和造团设备/采煤及支护机械/煤矿支护机械/双柱掩护液压支架</v>
          </cell>
        </row>
        <row r="4825">
          <cell r="K4825" t="str">
            <v>2002-01-02</v>
          </cell>
          <cell r="L4825">
            <v>859100</v>
          </cell>
          <cell r="M4825">
            <v>833327</v>
          </cell>
          <cell r="N4825">
            <v>25773</v>
          </cell>
        </row>
        <row r="4826">
          <cell r="C4826" t="str">
            <v>42194105A070010</v>
          </cell>
          <cell r="D4826" t="str">
            <v>液压支架</v>
          </cell>
          <cell r="E4826" t="str">
            <v>2*3716KN</v>
          </cell>
        </row>
        <row r="4826">
          <cell r="G4826" t="str">
            <v>个</v>
          </cell>
          <cell r="H4826">
            <v>1</v>
          </cell>
          <cell r="I4826" t="str">
            <v>探矿、采矿、选矿和造团设备/采煤及支护机械/煤矿支护机械/双柱掩护液压支架</v>
          </cell>
        </row>
        <row r="4826">
          <cell r="K4826" t="str">
            <v>2002-01-02</v>
          </cell>
          <cell r="L4826">
            <v>859100</v>
          </cell>
          <cell r="M4826">
            <v>833327</v>
          </cell>
          <cell r="N4826">
            <v>25773</v>
          </cell>
        </row>
        <row r="4827">
          <cell r="C4827" t="str">
            <v>42194105A070023</v>
          </cell>
          <cell r="D4827" t="str">
            <v>液压支架</v>
          </cell>
          <cell r="E4827" t="str">
            <v>2*3716KN</v>
          </cell>
        </row>
        <row r="4827">
          <cell r="G4827" t="str">
            <v>个</v>
          </cell>
          <cell r="H4827">
            <v>1</v>
          </cell>
          <cell r="I4827" t="str">
            <v>探矿、采矿、选矿和造团设备/采煤及支护机械/煤矿支护机械/双柱掩护液压支架</v>
          </cell>
        </row>
        <row r="4827">
          <cell r="K4827" t="str">
            <v>2002-01-02</v>
          </cell>
          <cell r="L4827">
            <v>859100</v>
          </cell>
          <cell r="M4827">
            <v>833327</v>
          </cell>
          <cell r="N4827">
            <v>25773</v>
          </cell>
        </row>
        <row r="4828">
          <cell r="C4828" t="str">
            <v>42194105A070117</v>
          </cell>
          <cell r="D4828" t="str">
            <v>液压支架</v>
          </cell>
          <cell r="E4828" t="str">
            <v>2*3716KN</v>
          </cell>
        </row>
        <row r="4828">
          <cell r="G4828" t="str">
            <v>个</v>
          </cell>
          <cell r="H4828">
            <v>1</v>
          </cell>
          <cell r="I4828" t="str">
            <v>探矿、采矿、选矿和造团设备/采煤及支护机械/煤矿支护机械/双柱掩护液压支架</v>
          </cell>
        </row>
        <row r="4828">
          <cell r="K4828" t="str">
            <v>2002-01-02</v>
          </cell>
          <cell r="L4828">
            <v>859100</v>
          </cell>
          <cell r="M4828">
            <v>833327</v>
          </cell>
          <cell r="N4828">
            <v>25773</v>
          </cell>
        </row>
        <row r="4829">
          <cell r="C4829" t="str">
            <v>42194105A080003</v>
          </cell>
          <cell r="D4829" t="str">
            <v>端头液压支架</v>
          </cell>
          <cell r="E4829" t="str">
            <v>2*3716KN</v>
          </cell>
        </row>
        <row r="4829">
          <cell r="G4829" t="str">
            <v>个</v>
          </cell>
          <cell r="H4829">
            <v>1</v>
          </cell>
          <cell r="I4829" t="str">
            <v>探矿、采矿、选矿和造团设备/采煤及支护机械/煤矿支护机械/双柱掩护液压支架</v>
          </cell>
        </row>
        <row r="4829">
          <cell r="K4829" t="str">
            <v>2002-01-02</v>
          </cell>
          <cell r="L4829">
            <v>859100</v>
          </cell>
          <cell r="M4829">
            <v>833327</v>
          </cell>
          <cell r="N4829">
            <v>25773</v>
          </cell>
        </row>
        <row r="4830">
          <cell r="C4830" t="str">
            <v>42194105A070007</v>
          </cell>
          <cell r="D4830" t="str">
            <v>液压支架</v>
          </cell>
          <cell r="E4830" t="str">
            <v>2*3716KN</v>
          </cell>
        </row>
        <row r="4830">
          <cell r="G4830" t="str">
            <v>个</v>
          </cell>
          <cell r="H4830">
            <v>1</v>
          </cell>
          <cell r="I4830" t="str">
            <v>探矿、采矿、选矿和造团设备/采煤及支护机械/煤矿支护机械/双柱掩护液压支架</v>
          </cell>
        </row>
        <row r="4830">
          <cell r="K4830" t="str">
            <v>2002-01-02</v>
          </cell>
          <cell r="L4830">
            <v>859100</v>
          </cell>
          <cell r="M4830">
            <v>833327</v>
          </cell>
          <cell r="N4830">
            <v>25773</v>
          </cell>
        </row>
        <row r="4831">
          <cell r="C4831" t="str">
            <v>42194105A070028</v>
          </cell>
          <cell r="D4831" t="str">
            <v>液压支架</v>
          </cell>
          <cell r="E4831" t="str">
            <v>2*3716KN</v>
          </cell>
        </row>
        <row r="4831">
          <cell r="G4831" t="str">
            <v>个</v>
          </cell>
          <cell r="H4831">
            <v>1</v>
          </cell>
          <cell r="I4831" t="str">
            <v>探矿、采矿、选矿和造团设备/采煤及支护机械/煤矿支护机械/双柱掩护液压支架</v>
          </cell>
        </row>
        <row r="4831">
          <cell r="K4831" t="str">
            <v>2002-01-02</v>
          </cell>
          <cell r="L4831">
            <v>859100</v>
          </cell>
          <cell r="M4831">
            <v>833327</v>
          </cell>
          <cell r="N4831">
            <v>25773</v>
          </cell>
        </row>
        <row r="4832">
          <cell r="C4832" t="str">
            <v>42194105A070143</v>
          </cell>
          <cell r="D4832" t="str">
            <v>液压支架</v>
          </cell>
          <cell r="E4832" t="str">
            <v>2*3716KN</v>
          </cell>
        </row>
        <row r="4832">
          <cell r="G4832" t="str">
            <v>个</v>
          </cell>
          <cell r="H4832">
            <v>1</v>
          </cell>
          <cell r="I4832" t="str">
            <v>探矿、采矿、选矿和造团设备/采煤及支护机械/煤矿支护机械/双柱掩护液压支架</v>
          </cell>
        </row>
        <row r="4832">
          <cell r="K4832" t="str">
            <v>2002-01-02</v>
          </cell>
          <cell r="L4832">
            <v>859100</v>
          </cell>
          <cell r="M4832">
            <v>833327</v>
          </cell>
          <cell r="N4832">
            <v>25773</v>
          </cell>
        </row>
        <row r="4833">
          <cell r="C4833" t="str">
            <v>42194105A070085</v>
          </cell>
          <cell r="D4833" t="str">
            <v>液压支架</v>
          </cell>
          <cell r="E4833" t="str">
            <v>2*3716KN</v>
          </cell>
        </row>
        <row r="4833">
          <cell r="G4833" t="str">
            <v>个</v>
          </cell>
          <cell r="H4833">
            <v>1</v>
          </cell>
          <cell r="I4833" t="str">
            <v>探矿、采矿、选矿和造团设备/采煤及支护机械/煤矿支护机械/双柱掩护液压支架</v>
          </cell>
        </row>
        <row r="4833">
          <cell r="K4833" t="str">
            <v>2002-01-02</v>
          </cell>
          <cell r="L4833">
            <v>859100</v>
          </cell>
          <cell r="M4833">
            <v>833327</v>
          </cell>
          <cell r="N4833">
            <v>25773</v>
          </cell>
        </row>
        <row r="4834">
          <cell r="C4834" t="str">
            <v>42194105A070070</v>
          </cell>
          <cell r="D4834" t="str">
            <v>液压支架</v>
          </cell>
          <cell r="E4834" t="str">
            <v>2*3716KN</v>
          </cell>
        </row>
        <row r="4834">
          <cell r="G4834" t="str">
            <v>个</v>
          </cell>
          <cell r="H4834">
            <v>1</v>
          </cell>
          <cell r="I4834" t="str">
            <v>探矿、采矿、选矿和造团设备/采煤及支护机械/煤矿支护机械/双柱掩护液压支架</v>
          </cell>
        </row>
        <row r="4834">
          <cell r="K4834" t="str">
            <v>2002-01-02</v>
          </cell>
          <cell r="L4834">
            <v>859100</v>
          </cell>
          <cell r="M4834">
            <v>833327</v>
          </cell>
          <cell r="N4834">
            <v>25773</v>
          </cell>
        </row>
        <row r="4835">
          <cell r="C4835" t="str">
            <v>42194105A070057</v>
          </cell>
          <cell r="D4835" t="str">
            <v>液压支架</v>
          </cell>
          <cell r="E4835" t="str">
            <v>2*3716KN</v>
          </cell>
        </row>
        <row r="4835">
          <cell r="G4835" t="str">
            <v>个</v>
          </cell>
          <cell r="H4835">
            <v>1</v>
          </cell>
          <cell r="I4835" t="str">
            <v>探矿、采矿、选矿和造团设备/采煤及支护机械/煤矿支护机械/双柱掩护液压支架</v>
          </cell>
        </row>
        <row r="4835">
          <cell r="K4835" t="str">
            <v>2002-01-02</v>
          </cell>
          <cell r="L4835">
            <v>859100</v>
          </cell>
          <cell r="M4835">
            <v>833327</v>
          </cell>
          <cell r="N4835">
            <v>25773</v>
          </cell>
        </row>
        <row r="4836">
          <cell r="C4836" t="str">
            <v>42194105A070119</v>
          </cell>
          <cell r="D4836" t="str">
            <v>液压支架</v>
          </cell>
          <cell r="E4836" t="str">
            <v>2*3716KN</v>
          </cell>
        </row>
        <row r="4836">
          <cell r="G4836" t="str">
            <v>个</v>
          </cell>
          <cell r="H4836">
            <v>1</v>
          </cell>
          <cell r="I4836" t="str">
            <v>探矿、采矿、选矿和造团设备/采煤及支护机械/煤矿支护机械/双柱掩护液压支架</v>
          </cell>
        </row>
        <row r="4836">
          <cell r="K4836" t="str">
            <v>2002-01-02</v>
          </cell>
          <cell r="L4836">
            <v>859100</v>
          </cell>
          <cell r="M4836">
            <v>833327</v>
          </cell>
          <cell r="N4836">
            <v>25773</v>
          </cell>
        </row>
        <row r="4837">
          <cell r="C4837" t="str">
            <v>42194105A070034</v>
          </cell>
          <cell r="D4837" t="str">
            <v>液压支架</v>
          </cell>
          <cell r="E4837" t="str">
            <v>2*3716KN</v>
          </cell>
        </row>
        <row r="4837">
          <cell r="G4837" t="str">
            <v>个</v>
          </cell>
          <cell r="H4837">
            <v>1</v>
          </cell>
          <cell r="I4837" t="str">
            <v>探矿、采矿、选矿和造团设备/采煤及支护机械/煤矿支护机械/双柱掩护液压支架</v>
          </cell>
        </row>
        <row r="4837">
          <cell r="K4837" t="str">
            <v>2002-01-02</v>
          </cell>
          <cell r="L4837">
            <v>859100</v>
          </cell>
          <cell r="M4837">
            <v>833327</v>
          </cell>
          <cell r="N4837">
            <v>25773</v>
          </cell>
        </row>
        <row r="4838">
          <cell r="C4838" t="str">
            <v>42194105A080002</v>
          </cell>
          <cell r="D4838" t="str">
            <v>端头液压支架</v>
          </cell>
          <cell r="E4838" t="str">
            <v>2*3716KN</v>
          </cell>
        </row>
        <row r="4838">
          <cell r="G4838" t="str">
            <v>个</v>
          </cell>
          <cell r="H4838">
            <v>1</v>
          </cell>
          <cell r="I4838" t="str">
            <v>探矿、采矿、选矿和造团设备/采煤及支护机械/煤矿支护机械/双柱掩护液压支架</v>
          </cell>
        </row>
        <row r="4838">
          <cell r="K4838" t="str">
            <v>2002-01-02</v>
          </cell>
          <cell r="L4838">
            <v>859100</v>
          </cell>
          <cell r="M4838">
            <v>833327</v>
          </cell>
          <cell r="N4838">
            <v>25773</v>
          </cell>
        </row>
        <row r="4839">
          <cell r="C4839" t="str">
            <v>42194105A070096</v>
          </cell>
          <cell r="D4839" t="str">
            <v>液压支架</v>
          </cell>
          <cell r="E4839" t="str">
            <v>2*3716KN</v>
          </cell>
        </row>
        <row r="4839">
          <cell r="G4839" t="str">
            <v>个</v>
          </cell>
          <cell r="H4839">
            <v>1</v>
          </cell>
          <cell r="I4839" t="str">
            <v>探矿、采矿、选矿和造团设备/采煤及支护机械/煤矿支护机械/双柱掩护液压支架</v>
          </cell>
        </row>
        <row r="4839">
          <cell r="K4839" t="str">
            <v>2002-01-02</v>
          </cell>
          <cell r="L4839">
            <v>859100</v>
          </cell>
          <cell r="M4839">
            <v>833327</v>
          </cell>
          <cell r="N4839">
            <v>25773</v>
          </cell>
        </row>
        <row r="4840">
          <cell r="C4840" t="str">
            <v>42194105A070122</v>
          </cell>
          <cell r="D4840" t="str">
            <v>液压支架</v>
          </cell>
          <cell r="E4840" t="str">
            <v>2*3716KN</v>
          </cell>
        </row>
        <row r="4840">
          <cell r="G4840" t="str">
            <v>个</v>
          </cell>
          <cell r="H4840">
            <v>1</v>
          </cell>
          <cell r="I4840" t="str">
            <v>探矿、采矿、选矿和造团设备/采煤及支护机械/煤矿支护机械/双柱掩护液压支架</v>
          </cell>
        </row>
        <row r="4840">
          <cell r="K4840" t="str">
            <v>2002-01-02</v>
          </cell>
          <cell r="L4840">
            <v>859100</v>
          </cell>
          <cell r="M4840">
            <v>833327</v>
          </cell>
          <cell r="N4840">
            <v>25773</v>
          </cell>
        </row>
        <row r="4841">
          <cell r="C4841" t="str">
            <v>42194105A070133</v>
          </cell>
          <cell r="D4841" t="str">
            <v>液压支架</v>
          </cell>
          <cell r="E4841" t="str">
            <v>2*3716KN</v>
          </cell>
        </row>
        <row r="4841">
          <cell r="G4841" t="str">
            <v>个</v>
          </cell>
          <cell r="H4841">
            <v>1</v>
          </cell>
          <cell r="I4841" t="str">
            <v>探矿、采矿、选矿和造团设备/采煤及支护机械/煤矿支护机械/双柱掩护液压支架</v>
          </cell>
        </row>
        <row r="4841">
          <cell r="K4841" t="str">
            <v>2002-01-02</v>
          </cell>
          <cell r="L4841">
            <v>859100</v>
          </cell>
          <cell r="M4841">
            <v>833327</v>
          </cell>
          <cell r="N4841">
            <v>25773</v>
          </cell>
        </row>
        <row r="4842">
          <cell r="C4842" t="str">
            <v>42194105A070005</v>
          </cell>
          <cell r="D4842" t="str">
            <v>液压支架</v>
          </cell>
          <cell r="E4842" t="str">
            <v>2*3716KN</v>
          </cell>
        </row>
        <row r="4842">
          <cell r="G4842" t="str">
            <v>个</v>
          </cell>
          <cell r="H4842">
            <v>1</v>
          </cell>
          <cell r="I4842" t="str">
            <v>探矿、采矿、选矿和造团设备/采煤及支护机械/煤矿支护机械/双柱掩护液压支架</v>
          </cell>
        </row>
        <row r="4842">
          <cell r="K4842" t="str">
            <v>2002-01-02</v>
          </cell>
          <cell r="L4842">
            <v>859100</v>
          </cell>
          <cell r="M4842">
            <v>833327</v>
          </cell>
          <cell r="N4842">
            <v>25773</v>
          </cell>
        </row>
        <row r="4843">
          <cell r="C4843" t="str">
            <v>42194105A070104</v>
          </cell>
          <cell r="D4843" t="str">
            <v>液压支架</v>
          </cell>
          <cell r="E4843" t="str">
            <v>2*3716KN</v>
          </cell>
        </row>
        <row r="4843">
          <cell r="G4843" t="str">
            <v>个</v>
          </cell>
          <cell r="H4843">
            <v>1</v>
          </cell>
          <cell r="I4843" t="str">
            <v>探矿、采矿、选矿和造团设备/采煤及支护机械/煤矿支护机械/双柱掩护液压支架</v>
          </cell>
        </row>
        <row r="4843">
          <cell r="K4843" t="str">
            <v>2002-01-02</v>
          </cell>
          <cell r="L4843">
            <v>859100</v>
          </cell>
          <cell r="M4843">
            <v>833327</v>
          </cell>
          <cell r="N4843">
            <v>25773</v>
          </cell>
        </row>
        <row r="4844">
          <cell r="C4844" t="str">
            <v>42194105A070068</v>
          </cell>
          <cell r="D4844" t="str">
            <v>液压支架</v>
          </cell>
          <cell r="E4844" t="str">
            <v>2*3716KN</v>
          </cell>
        </row>
        <row r="4844">
          <cell r="G4844" t="str">
            <v>个</v>
          </cell>
          <cell r="H4844">
            <v>1</v>
          </cell>
          <cell r="I4844" t="str">
            <v>探矿、采矿、选矿和造团设备/采煤及支护机械/煤矿支护机械/双柱掩护液压支架</v>
          </cell>
        </row>
        <row r="4844">
          <cell r="K4844" t="str">
            <v>2002-01-02</v>
          </cell>
          <cell r="L4844">
            <v>859100</v>
          </cell>
          <cell r="M4844">
            <v>833327</v>
          </cell>
          <cell r="N4844">
            <v>25773</v>
          </cell>
        </row>
        <row r="4845">
          <cell r="C4845" t="str">
            <v>42194105A070115</v>
          </cell>
          <cell r="D4845" t="str">
            <v>液压支架</v>
          </cell>
          <cell r="E4845" t="str">
            <v>2*3716KN</v>
          </cell>
        </row>
        <row r="4845">
          <cell r="G4845" t="str">
            <v>个</v>
          </cell>
          <cell r="H4845">
            <v>1</v>
          </cell>
          <cell r="I4845" t="str">
            <v>探矿、采矿、选矿和造团设备/采煤及支护机械/煤矿支护机械/双柱掩护液压支架</v>
          </cell>
        </row>
        <row r="4845">
          <cell r="K4845" t="str">
            <v>2002-01-02</v>
          </cell>
          <cell r="L4845">
            <v>859100</v>
          </cell>
          <cell r="M4845">
            <v>833327</v>
          </cell>
          <cell r="N4845">
            <v>25773</v>
          </cell>
        </row>
        <row r="4846">
          <cell r="C4846" t="str">
            <v>42194105A070073</v>
          </cell>
          <cell r="D4846" t="str">
            <v>液压支架</v>
          </cell>
          <cell r="E4846" t="str">
            <v>2*3716KN</v>
          </cell>
        </row>
        <row r="4846">
          <cell r="G4846" t="str">
            <v>个</v>
          </cell>
          <cell r="H4846">
            <v>1</v>
          </cell>
          <cell r="I4846" t="str">
            <v>探矿、采矿、选矿和造团设备/采煤及支护机械/煤矿支护机械/双柱掩护液压支架</v>
          </cell>
        </row>
        <row r="4846">
          <cell r="K4846" t="str">
            <v>2002-01-02</v>
          </cell>
          <cell r="L4846">
            <v>859100</v>
          </cell>
          <cell r="M4846">
            <v>833327</v>
          </cell>
          <cell r="N4846">
            <v>25773</v>
          </cell>
        </row>
        <row r="4847">
          <cell r="C4847" t="str">
            <v>42194105A070008</v>
          </cell>
          <cell r="D4847" t="str">
            <v>液压支架</v>
          </cell>
          <cell r="E4847" t="str">
            <v>2*3716KN</v>
          </cell>
        </row>
        <row r="4847">
          <cell r="G4847" t="str">
            <v>个</v>
          </cell>
          <cell r="H4847">
            <v>1</v>
          </cell>
          <cell r="I4847" t="str">
            <v>探矿、采矿、选矿和造团设备/采煤及支护机械/煤矿支护机械/双柱掩护液压支架</v>
          </cell>
        </row>
        <row r="4847">
          <cell r="K4847" t="str">
            <v>2002-01-02</v>
          </cell>
          <cell r="L4847">
            <v>859100</v>
          </cell>
          <cell r="M4847">
            <v>833327</v>
          </cell>
          <cell r="N4847">
            <v>25773</v>
          </cell>
        </row>
        <row r="4848">
          <cell r="C4848" t="str">
            <v>42194105A070059</v>
          </cell>
          <cell r="D4848" t="str">
            <v>液压支架</v>
          </cell>
          <cell r="E4848" t="str">
            <v>2*3716KN</v>
          </cell>
        </row>
        <row r="4848">
          <cell r="G4848" t="str">
            <v>个</v>
          </cell>
          <cell r="H4848">
            <v>1</v>
          </cell>
          <cell r="I4848" t="str">
            <v>探矿、采矿、选矿和造团设备/采煤及支护机械/煤矿支护机械/双柱掩护液压支架</v>
          </cell>
        </row>
        <row r="4848">
          <cell r="K4848" t="str">
            <v>2002-01-02</v>
          </cell>
          <cell r="L4848">
            <v>859100</v>
          </cell>
          <cell r="M4848">
            <v>833327</v>
          </cell>
          <cell r="N4848">
            <v>25773</v>
          </cell>
        </row>
        <row r="4849">
          <cell r="C4849" t="str">
            <v>42194105A070029</v>
          </cell>
          <cell r="D4849" t="str">
            <v>液压支架</v>
          </cell>
          <cell r="E4849" t="str">
            <v>2*3716KN</v>
          </cell>
        </row>
        <row r="4849">
          <cell r="G4849" t="str">
            <v>个</v>
          </cell>
          <cell r="H4849">
            <v>1</v>
          </cell>
          <cell r="I4849" t="str">
            <v>探矿、采矿、选矿和造团设备/采煤及支护机械/煤矿支护机械/双柱掩护液压支架</v>
          </cell>
        </row>
        <row r="4849">
          <cell r="K4849" t="str">
            <v>2002-01-02</v>
          </cell>
          <cell r="L4849">
            <v>859100</v>
          </cell>
          <cell r="M4849">
            <v>833327</v>
          </cell>
          <cell r="N4849">
            <v>25773</v>
          </cell>
        </row>
        <row r="4850">
          <cell r="C4850" t="str">
            <v>42194105A070054</v>
          </cell>
          <cell r="D4850" t="str">
            <v>液压支架</v>
          </cell>
          <cell r="E4850" t="str">
            <v>2*3716KN</v>
          </cell>
        </row>
        <row r="4850">
          <cell r="G4850" t="str">
            <v>个</v>
          </cell>
          <cell r="H4850">
            <v>1</v>
          </cell>
          <cell r="I4850" t="str">
            <v>探矿、采矿、选矿和造团设备/采煤及支护机械/煤矿支护机械/双柱掩护液压支架</v>
          </cell>
        </row>
        <row r="4850">
          <cell r="K4850" t="str">
            <v>2002-01-02</v>
          </cell>
          <cell r="L4850">
            <v>859100</v>
          </cell>
          <cell r="M4850">
            <v>833327</v>
          </cell>
          <cell r="N4850">
            <v>25773</v>
          </cell>
        </row>
        <row r="4851">
          <cell r="C4851" t="str">
            <v>42194105A070018</v>
          </cell>
          <cell r="D4851" t="str">
            <v>液压支架</v>
          </cell>
          <cell r="E4851" t="str">
            <v>2*3716KN</v>
          </cell>
        </row>
        <row r="4851">
          <cell r="G4851" t="str">
            <v>个</v>
          </cell>
          <cell r="H4851">
            <v>1</v>
          </cell>
          <cell r="I4851" t="str">
            <v>探矿、采矿、选矿和造团设备/采煤及支护机械/煤矿支护机械/双柱掩护液压支架</v>
          </cell>
        </row>
        <row r="4851">
          <cell r="K4851" t="str">
            <v>2002-01-02</v>
          </cell>
          <cell r="L4851">
            <v>859100</v>
          </cell>
          <cell r="M4851">
            <v>833327</v>
          </cell>
          <cell r="N4851">
            <v>25773</v>
          </cell>
        </row>
        <row r="4852">
          <cell r="C4852" t="str">
            <v>42194105A070082</v>
          </cell>
          <cell r="D4852" t="str">
            <v>液压支架</v>
          </cell>
          <cell r="E4852" t="str">
            <v>2*3716KN</v>
          </cell>
        </row>
        <row r="4852">
          <cell r="G4852" t="str">
            <v>个</v>
          </cell>
          <cell r="H4852">
            <v>1</v>
          </cell>
          <cell r="I4852" t="str">
            <v>探矿、采矿、选矿和造团设备/采煤及支护机械/煤矿支护机械/双柱掩护液压支架</v>
          </cell>
        </row>
        <row r="4852">
          <cell r="K4852" t="str">
            <v>2003-10-31</v>
          </cell>
          <cell r="L4852">
            <v>859100</v>
          </cell>
          <cell r="M4852">
            <v>833327</v>
          </cell>
          <cell r="N4852">
            <v>25773</v>
          </cell>
        </row>
        <row r="4853">
          <cell r="C4853" t="str">
            <v>42194105A080007</v>
          </cell>
          <cell r="D4853" t="str">
            <v>端头液压支架</v>
          </cell>
          <cell r="E4853" t="str">
            <v>2*3716KN</v>
          </cell>
        </row>
        <row r="4853">
          <cell r="G4853" t="str">
            <v>个</v>
          </cell>
          <cell r="H4853">
            <v>1</v>
          </cell>
          <cell r="I4853" t="str">
            <v>探矿、采矿、选矿和造团设备/采煤及支护机械/煤矿支护机械/双柱掩护液压支架</v>
          </cell>
        </row>
        <row r="4853">
          <cell r="K4853" t="str">
            <v>2003-10-31</v>
          </cell>
          <cell r="L4853">
            <v>859100</v>
          </cell>
          <cell r="M4853">
            <v>833327</v>
          </cell>
          <cell r="N4853">
            <v>25773</v>
          </cell>
        </row>
        <row r="4854">
          <cell r="C4854" t="str">
            <v>42194105A080008</v>
          </cell>
          <cell r="D4854" t="str">
            <v>端头液压支架</v>
          </cell>
          <cell r="E4854" t="str">
            <v>2*3716KN</v>
          </cell>
        </row>
        <row r="4854">
          <cell r="G4854" t="str">
            <v>个</v>
          </cell>
          <cell r="H4854">
            <v>1</v>
          </cell>
          <cell r="I4854" t="str">
            <v>探矿、采矿、选矿和造团设备/采煤及支护机械/煤矿支护机械/双柱掩护液压支架</v>
          </cell>
        </row>
        <row r="4854">
          <cell r="K4854" t="str">
            <v>2003-10-31</v>
          </cell>
          <cell r="L4854">
            <v>859100</v>
          </cell>
          <cell r="M4854">
            <v>833327</v>
          </cell>
          <cell r="N4854">
            <v>25773</v>
          </cell>
        </row>
        <row r="4855">
          <cell r="C4855" t="str">
            <v>42194105A080011</v>
          </cell>
          <cell r="D4855" t="str">
            <v>端头液压支架</v>
          </cell>
          <cell r="E4855" t="str">
            <v>2*3716KN</v>
          </cell>
        </row>
        <row r="4855">
          <cell r="G4855" t="str">
            <v>个</v>
          </cell>
          <cell r="H4855">
            <v>1</v>
          </cell>
          <cell r="I4855" t="str">
            <v>探矿、采矿、选矿和造团设备/采煤及支护机械/煤矿支护机械/双柱掩护液压支架</v>
          </cell>
        </row>
        <row r="4855">
          <cell r="K4855" t="str">
            <v>2003-10-31</v>
          </cell>
          <cell r="L4855">
            <v>859100</v>
          </cell>
          <cell r="M4855">
            <v>833327</v>
          </cell>
          <cell r="N4855">
            <v>25773</v>
          </cell>
        </row>
        <row r="4856">
          <cell r="C4856" t="str">
            <v>42194105A080012</v>
          </cell>
          <cell r="D4856" t="str">
            <v>端头液压支架</v>
          </cell>
          <cell r="E4856" t="str">
            <v>2*3716KN</v>
          </cell>
        </row>
        <row r="4856">
          <cell r="G4856" t="str">
            <v>个</v>
          </cell>
          <cell r="H4856">
            <v>1</v>
          </cell>
          <cell r="I4856" t="str">
            <v>探矿、采矿、选矿和造团设备/采煤及支护机械/煤矿支护机械/双柱掩护液压支架</v>
          </cell>
        </row>
        <row r="4856">
          <cell r="K4856" t="str">
            <v>2003-10-31</v>
          </cell>
          <cell r="L4856">
            <v>859100</v>
          </cell>
          <cell r="M4856">
            <v>833327</v>
          </cell>
          <cell r="N4856">
            <v>25773</v>
          </cell>
        </row>
        <row r="4857">
          <cell r="C4857" t="str">
            <v>42194105A070193</v>
          </cell>
          <cell r="D4857" t="str">
            <v>液压支架</v>
          </cell>
          <cell r="E4857" t="str">
            <v>2*3716KN</v>
          </cell>
        </row>
        <row r="4857">
          <cell r="G4857" t="str">
            <v>个</v>
          </cell>
          <cell r="H4857">
            <v>1</v>
          </cell>
          <cell r="I4857" t="str">
            <v>探矿、采矿、选矿和造团设备/采煤及支护机械/煤矿支护机械/双柱掩护液压支架</v>
          </cell>
        </row>
        <row r="4857">
          <cell r="K4857" t="str">
            <v>2003-10-31</v>
          </cell>
          <cell r="L4857">
            <v>859100</v>
          </cell>
          <cell r="M4857">
            <v>833327</v>
          </cell>
          <cell r="N4857">
            <v>25773</v>
          </cell>
        </row>
        <row r="4858">
          <cell r="C4858" t="str">
            <v>42194105A070201</v>
          </cell>
          <cell r="D4858" t="str">
            <v>液压支架</v>
          </cell>
          <cell r="E4858" t="str">
            <v>2*3716KN</v>
          </cell>
        </row>
        <row r="4858">
          <cell r="G4858" t="str">
            <v>个</v>
          </cell>
          <cell r="H4858">
            <v>1</v>
          </cell>
          <cell r="I4858" t="str">
            <v>探矿、采矿、选矿和造团设备/采煤及支护机械/煤矿支护机械/双柱掩护液压支架</v>
          </cell>
        </row>
        <row r="4858">
          <cell r="K4858" t="str">
            <v>2003-10-31</v>
          </cell>
          <cell r="L4858">
            <v>859100</v>
          </cell>
          <cell r="M4858">
            <v>833327</v>
          </cell>
          <cell r="N4858">
            <v>25773</v>
          </cell>
        </row>
        <row r="4859">
          <cell r="C4859" t="str">
            <v>42194105A070219</v>
          </cell>
          <cell r="D4859" t="str">
            <v>液压支架</v>
          </cell>
          <cell r="E4859" t="str">
            <v>2*3716KN</v>
          </cell>
        </row>
        <row r="4859">
          <cell r="G4859" t="str">
            <v>个</v>
          </cell>
          <cell r="H4859">
            <v>1</v>
          </cell>
          <cell r="I4859" t="str">
            <v>探矿、采矿、选矿和造团设备/采煤及支护机械/煤矿支护机械/双柱掩护液压支架</v>
          </cell>
        </row>
        <row r="4859">
          <cell r="K4859" t="str">
            <v>2003-10-31</v>
          </cell>
          <cell r="L4859">
            <v>859100</v>
          </cell>
          <cell r="M4859">
            <v>833327</v>
          </cell>
          <cell r="N4859">
            <v>25773</v>
          </cell>
        </row>
        <row r="4860">
          <cell r="C4860" t="str">
            <v>42194105A070243</v>
          </cell>
          <cell r="D4860" t="str">
            <v>液压支架</v>
          </cell>
          <cell r="E4860" t="str">
            <v>2*3716KN</v>
          </cell>
        </row>
        <row r="4860">
          <cell r="G4860" t="str">
            <v>个</v>
          </cell>
          <cell r="H4860">
            <v>1</v>
          </cell>
          <cell r="I4860" t="str">
            <v>探矿、采矿、选矿和造团设备/采煤及支护机械/煤矿支护机械/双柱掩护液压支架</v>
          </cell>
        </row>
        <row r="4860">
          <cell r="K4860" t="str">
            <v>2003-10-31</v>
          </cell>
          <cell r="L4860">
            <v>859100</v>
          </cell>
          <cell r="M4860">
            <v>833327</v>
          </cell>
          <cell r="N4860">
            <v>25773</v>
          </cell>
        </row>
        <row r="4861">
          <cell r="C4861" t="str">
            <v>42194105A070257</v>
          </cell>
          <cell r="D4861" t="str">
            <v>液压支架</v>
          </cell>
          <cell r="E4861" t="str">
            <v>2*3716KN</v>
          </cell>
        </row>
        <row r="4861">
          <cell r="G4861" t="str">
            <v>个</v>
          </cell>
          <cell r="H4861">
            <v>1</v>
          </cell>
          <cell r="I4861" t="str">
            <v>探矿、采矿、选矿和造团设备/采煤及支护机械/煤矿支护机械/双柱掩护液压支架</v>
          </cell>
        </row>
        <row r="4861">
          <cell r="K4861" t="str">
            <v>2003-10-31</v>
          </cell>
          <cell r="L4861">
            <v>859100</v>
          </cell>
          <cell r="M4861">
            <v>833327</v>
          </cell>
          <cell r="N4861">
            <v>25773</v>
          </cell>
        </row>
        <row r="4862">
          <cell r="C4862" t="str">
            <v>42194105A070277</v>
          </cell>
          <cell r="D4862" t="str">
            <v>液压支架</v>
          </cell>
          <cell r="E4862" t="str">
            <v>2*3716KN</v>
          </cell>
        </row>
        <row r="4862">
          <cell r="G4862" t="str">
            <v>个</v>
          </cell>
          <cell r="H4862">
            <v>1</v>
          </cell>
          <cell r="I4862" t="str">
            <v>探矿、采矿、选矿和造团设备/采煤及支护机械/煤矿支护机械/双柱掩护液压支架</v>
          </cell>
        </row>
        <row r="4862">
          <cell r="K4862" t="str">
            <v>2003-10-31</v>
          </cell>
          <cell r="L4862">
            <v>859100</v>
          </cell>
          <cell r="M4862">
            <v>833327</v>
          </cell>
          <cell r="N4862">
            <v>25773</v>
          </cell>
        </row>
        <row r="4863">
          <cell r="C4863" t="str">
            <v>42194105A070192</v>
          </cell>
          <cell r="D4863" t="str">
            <v>液压支架</v>
          </cell>
          <cell r="E4863" t="str">
            <v>2*3716KN</v>
          </cell>
        </row>
        <row r="4863">
          <cell r="G4863" t="str">
            <v>个</v>
          </cell>
          <cell r="H4863">
            <v>1</v>
          </cell>
          <cell r="I4863" t="str">
            <v>探矿、采矿、选矿和造团设备/采煤及支护机械/煤矿支护机械/双柱掩护液压支架</v>
          </cell>
        </row>
        <row r="4863">
          <cell r="K4863" t="str">
            <v>2003-10-31</v>
          </cell>
          <cell r="L4863">
            <v>859100</v>
          </cell>
          <cell r="M4863">
            <v>833327</v>
          </cell>
          <cell r="N4863">
            <v>25773</v>
          </cell>
        </row>
        <row r="4864">
          <cell r="C4864" t="str">
            <v>42194105A070215</v>
          </cell>
          <cell r="D4864" t="str">
            <v>液压支架</v>
          </cell>
          <cell r="E4864" t="str">
            <v>2*3716KN</v>
          </cell>
        </row>
        <row r="4864">
          <cell r="G4864" t="str">
            <v>个</v>
          </cell>
          <cell r="H4864">
            <v>1</v>
          </cell>
          <cell r="I4864" t="str">
            <v>探矿、采矿、选矿和造团设备/采煤及支护机械/煤矿支护机械/双柱掩护液压支架</v>
          </cell>
        </row>
        <row r="4864">
          <cell r="K4864" t="str">
            <v>2003-10-31</v>
          </cell>
          <cell r="L4864">
            <v>859100</v>
          </cell>
          <cell r="M4864">
            <v>833327</v>
          </cell>
          <cell r="N4864">
            <v>25773</v>
          </cell>
        </row>
        <row r="4865">
          <cell r="C4865" t="str">
            <v>42194105A070240</v>
          </cell>
          <cell r="D4865" t="str">
            <v>液压支架</v>
          </cell>
          <cell r="E4865" t="str">
            <v>2*3716KN</v>
          </cell>
        </row>
        <row r="4865">
          <cell r="G4865" t="str">
            <v>个</v>
          </cell>
          <cell r="H4865">
            <v>1</v>
          </cell>
          <cell r="I4865" t="str">
            <v>探矿、采矿、选矿和造团设备/采煤及支护机械/煤矿支护机械/双柱掩护液压支架</v>
          </cell>
        </row>
        <row r="4865">
          <cell r="K4865" t="str">
            <v>2003-10-31</v>
          </cell>
          <cell r="L4865">
            <v>859100</v>
          </cell>
          <cell r="M4865">
            <v>833327</v>
          </cell>
          <cell r="N4865">
            <v>25773</v>
          </cell>
        </row>
        <row r="4866">
          <cell r="C4866" t="str">
            <v>42194105A070242</v>
          </cell>
          <cell r="D4866" t="str">
            <v>液压支架</v>
          </cell>
          <cell r="E4866" t="str">
            <v>2*3716KN</v>
          </cell>
        </row>
        <row r="4866">
          <cell r="G4866" t="str">
            <v>个</v>
          </cell>
          <cell r="H4866">
            <v>1</v>
          </cell>
          <cell r="I4866" t="str">
            <v>探矿、采矿、选矿和造团设备/采煤及支护机械/煤矿支护机械/双柱掩护液压支架</v>
          </cell>
        </row>
        <row r="4866">
          <cell r="K4866" t="str">
            <v>2003-10-31</v>
          </cell>
          <cell r="L4866">
            <v>859100</v>
          </cell>
          <cell r="M4866">
            <v>833327</v>
          </cell>
          <cell r="N4866">
            <v>25773</v>
          </cell>
        </row>
        <row r="4867">
          <cell r="C4867" t="str">
            <v>42194105A070261</v>
          </cell>
          <cell r="D4867" t="str">
            <v>液压支架</v>
          </cell>
          <cell r="E4867" t="str">
            <v>2*3716KN</v>
          </cell>
        </row>
        <row r="4867">
          <cell r="G4867" t="str">
            <v>个</v>
          </cell>
          <cell r="H4867">
            <v>1</v>
          </cell>
          <cell r="I4867" t="str">
            <v>探矿、采矿、选矿和造团设备/采煤及支护机械/煤矿支护机械/双柱掩护液压支架</v>
          </cell>
        </row>
        <row r="4867">
          <cell r="K4867" t="str">
            <v>2003-10-31</v>
          </cell>
          <cell r="L4867">
            <v>859100</v>
          </cell>
          <cell r="M4867">
            <v>833327</v>
          </cell>
          <cell r="N4867">
            <v>25773</v>
          </cell>
        </row>
        <row r="4868">
          <cell r="C4868" t="str">
            <v>42194105A070237</v>
          </cell>
          <cell r="D4868" t="str">
            <v>液压支架</v>
          </cell>
          <cell r="E4868" t="str">
            <v>2*3716KN</v>
          </cell>
        </row>
        <row r="4868">
          <cell r="G4868" t="str">
            <v>个</v>
          </cell>
          <cell r="H4868">
            <v>1</v>
          </cell>
          <cell r="I4868" t="str">
            <v>探矿、采矿、选矿和造团设备/采煤及支护机械/煤矿支护机械/双柱掩护液压支架</v>
          </cell>
        </row>
        <row r="4868">
          <cell r="K4868" t="str">
            <v>2003-10-31</v>
          </cell>
          <cell r="L4868">
            <v>859100</v>
          </cell>
          <cell r="M4868">
            <v>833327</v>
          </cell>
          <cell r="N4868">
            <v>25773</v>
          </cell>
        </row>
        <row r="4869">
          <cell r="C4869" t="str">
            <v>42194105A070151</v>
          </cell>
          <cell r="D4869" t="str">
            <v>液压支架</v>
          </cell>
          <cell r="E4869" t="str">
            <v>2*3716KN</v>
          </cell>
        </row>
        <row r="4869">
          <cell r="G4869" t="str">
            <v>个</v>
          </cell>
          <cell r="H4869">
            <v>1</v>
          </cell>
          <cell r="I4869" t="str">
            <v>探矿、采矿、选矿和造团设备/采煤及支护机械/煤矿支护机械/双柱掩护液压支架</v>
          </cell>
        </row>
        <row r="4869">
          <cell r="K4869" t="str">
            <v>2003-10-31</v>
          </cell>
          <cell r="L4869">
            <v>859100</v>
          </cell>
          <cell r="M4869">
            <v>833327</v>
          </cell>
          <cell r="N4869">
            <v>25773</v>
          </cell>
        </row>
        <row r="4870">
          <cell r="C4870" t="str">
            <v>42194105A070249</v>
          </cell>
          <cell r="D4870" t="str">
            <v>液压支架</v>
          </cell>
          <cell r="E4870" t="str">
            <v>2*3716KN</v>
          </cell>
        </row>
        <row r="4870">
          <cell r="G4870" t="str">
            <v>个</v>
          </cell>
          <cell r="H4870">
            <v>1</v>
          </cell>
          <cell r="I4870" t="str">
            <v>探矿、采矿、选矿和造团设备/采煤及支护机械/煤矿支护机械/双柱掩护液压支架</v>
          </cell>
        </row>
        <row r="4870">
          <cell r="K4870" t="str">
            <v>2003-10-31</v>
          </cell>
          <cell r="L4870">
            <v>859100</v>
          </cell>
          <cell r="M4870">
            <v>833327</v>
          </cell>
          <cell r="N4870">
            <v>25773</v>
          </cell>
        </row>
        <row r="4871">
          <cell r="C4871" t="str">
            <v>42194105A070246</v>
          </cell>
          <cell r="D4871" t="str">
            <v>液压支架</v>
          </cell>
          <cell r="E4871" t="str">
            <v>2*3716KN</v>
          </cell>
        </row>
        <row r="4871">
          <cell r="G4871" t="str">
            <v>个</v>
          </cell>
          <cell r="H4871">
            <v>1</v>
          </cell>
          <cell r="I4871" t="str">
            <v>探矿、采矿、选矿和造团设备/采煤及支护机械/煤矿支护机械/双柱掩护液压支架</v>
          </cell>
        </row>
        <row r="4871">
          <cell r="K4871" t="str">
            <v>2003-10-31</v>
          </cell>
          <cell r="L4871">
            <v>859100</v>
          </cell>
          <cell r="M4871">
            <v>833327</v>
          </cell>
          <cell r="N4871">
            <v>25773</v>
          </cell>
        </row>
        <row r="4872">
          <cell r="C4872" t="str">
            <v>42194105A070247</v>
          </cell>
          <cell r="D4872" t="str">
            <v>液压支架</v>
          </cell>
          <cell r="E4872" t="str">
            <v>2*3716KN</v>
          </cell>
        </row>
        <row r="4872">
          <cell r="G4872" t="str">
            <v>个</v>
          </cell>
          <cell r="H4872">
            <v>1</v>
          </cell>
          <cell r="I4872" t="str">
            <v>探矿、采矿、选矿和造团设备/采煤及支护机械/煤矿支护机械/双柱掩护液压支架</v>
          </cell>
        </row>
        <row r="4872">
          <cell r="K4872" t="str">
            <v>2003-10-31</v>
          </cell>
          <cell r="L4872">
            <v>859100</v>
          </cell>
          <cell r="M4872">
            <v>833327</v>
          </cell>
          <cell r="N4872">
            <v>25773</v>
          </cell>
        </row>
        <row r="4873">
          <cell r="C4873" t="str">
            <v>42194105A070250</v>
          </cell>
          <cell r="D4873" t="str">
            <v>液压支架</v>
          </cell>
          <cell r="E4873" t="str">
            <v>2*3716KN</v>
          </cell>
        </row>
        <row r="4873">
          <cell r="G4873" t="str">
            <v>个</v>
          </cell>
          <cell r="H4873">
            <v>1</v>
          </cell>
          <cell r="I4873" t="str">
            <v>探矿、采矿、选矿和造团设备/采煤及支护机械/煤矿支护机械/双柱掩护液压支架</v>
          </cell>
        </row>
        <row r="4873">
          <cell r="K4873" t="str">
            <v>2003-10-31</v>
          </cell>
          <cell r="L4873">
            <v>859100</v>
          </cell>
          <cell r="M4873">
            <v>833327</v>
          </cell>
          <cell r="N4873">
            <v>25773</v>
          </cell>
        </row>
        <row r="4874">
          <cell r="C4874" t="str">
            <v>42194105A070251</v>
          </cell>
          <cell r="D4874" t="str">
            <v>液压支架</v>
          </cell>
          <cell r="E4874" t="str">
            <v>2*3716KN</v>
          </cell>
        </row>
        <row r="4874">
          <cell r="G4874" t="str">
            <v>个</v>
          </cell>
          <cell r="H4874">
            <v>1</v>
          </cell>
          <cell r="I4874" t="str">
            <v>探矿、采矿、选矿和造团设备/采煤及支护机械/煤矿支护机械/双柱掩护液压支架</v>
          </cell>
        </row>
        <row r="4874">
          <cell r="K4874" t="str">
            <v>2003-10-31</v>
          </cell>
          <cell r="L4874">
            <v>859100</v>
          </cell>
          <cell r="M4874">
            <v>833327</v>
          </cell>
          <cell r="N4874">
            <v>25773</v>
          </cell>
        </row>
        <row r="4875">
          <cell r="C4875" t="str">
            <v>42194105A070252</v>
          </cell>
          <cell r="D4875" t="str">
            <v>液压支架</v>
          </cell>
          <cell r="E4875" t="str">
            <v>2*3716KN</v>
          </cell>
        </row>
        <row r="4875">
          <cell r="G4875" t="str">
            <v>个</v>
          </cell>
          <cell r="H4875">
            <v>1</v>
          </cell>
          <cell r="I4875" t="str">
            <v>探矿、采矿、选矿和造团设备/采煤及支护机械/煤矿支护机械/双柱掩护液压支架</v>
          </cell>
        </row>
        <row r="4875">
          <cell r="K4875" t="str">
            <v>2003-10-31</v>
          </cell>
          <cell r="L4875">
            <v>859100</v>
          </cell>
          <cell r="M4875">
            <v>833327</v>
          </cell>
          <cell r="N4875">
            <v>25773</v>
          </cell>
        </row>
        <row r="4876">
          <cell r="C4876" t="str">
            <v>42194105A070254</v>
          </cell>
          <cell r="D4876" t="str">
            <v>液压支架</v>
          </cell>
          <cell r="E4876" t="str">
            <v>2*3716KN</v>
          </cell>
        </row>
        <row r="4876">
          <cell r="G4876" t="str">
            <v>个</v>
          </cell>
          <cell r="H4876">
            <v>1</v>
          </cell>
          <cell r="I4876" t="str">
            <v>探矿、采矿、选矿和造团设备/采煤及支护机械/煤矿支护机械/双柱掩护液压支架</v>
          </cell>
        </row>
        <row r="4876">
          <cell r="K4876" t="str">
            <v>2003-10-31</v>
          </cell>
          <cell r="L4876">
            <v>859100</v>
          </cell>
          <cell r="M4876">
            <v>833327</v>
          </cell>
          <cell r="N4876">
            <v>25773</v>
          </cell>
        </row>
        <row r="4877">
          <cell r="C4877" t="str">
            <v>42194105A070256</v>
          </cell>
          <cell r="D4877" t="str">
            <v>液压支架</v>
          </cell>
          <cell r="E4877" t="str">
            <v>2*3716KN</v>
          </cell>
        </row>
        <row r="4877">
          <cell r="G4877" t="str">
            <v>个</v>
          </cell>
          <cell r="H4877">
            <v>1</v>
          </cell>
          <cell r="I4877" t="str">
            <v>探矿、采矿、选矿和造团设备/采煤及支护机械/煤矿支护机械/双柱掩护液压支架</v>
          </cell>
        </row>
        <row r="4877">
          <cell r="K4877" t="str">
            <v>2003-10-31</v>
          </cell>
          <cell r="L4877">
            <v>859100</v>
          </cell>
          <cell r="M4877">
            <v>833327</v>
          </cell>
          <cell r="N4877">
            <v>25773</v>
          </cell>
        </row>
        <row r="4878">
          <cell r="C4878" t="str">
            <v>42194105A070258</v>
          </cell>
          <cell r="D4878" t="str">
            <v>液压支架</v>
          </cell>
          <cell r="E4878" t="str">
            <v>2*3716KN</v>
          </cell>
        </row>
        <row r="4878">
          <cell r="G4878" t="str">
            <v>个</v>
          </cell>
          <cell r="H4878">
            <v>1</v>
          </cell>
          <cell r="I4878" t="str">
            <v>探矿、采矿、选矿和造团设备/采煤及支护机械/煤矿支护机械/双柱掩护液压支架</v>
          </cell>
        </row>
        <row r="4878">
          <cell r="K4878" t="str">
            <v>2003-10-31</v>
          </cell>
          <cell r="L4878">
            <v>859100</v>
          </cell>
          <cell r="M4878">
            <v>833327</v>
          </cell>
          <cell r="N4878">
            <v>25773</v>
          </cell>
        </row>
        <row r="4879">
          <cell r="C4879" t="str">
            <v>42194105A070259</v>
          </cell>
          <cell r="D4879" t="str">
            <v>液压支架</v>
          </cell>
          <cell r="E4879" t="str">
            <v>2*3716KN</v>
          </cell>
        </row>
        <row r="4879">
          <cell r="G4879" t="str">
            <v>个</v>
          </cell>
          <cell r="H4879">
            <v>1</v>
          </cell>
          <cell r="I4879" t="str">
            <v>探矿、采矿、选矿和造团设备/采煤及支护机械/煤矿支护机械/双柱掩护液压支架</v>
          </cell>
        </row>
        <row r="4879">
          <cell r="K4879" t="str">
            <v>2003-10-31</v>
          </cell>
          <cell r="L4879">
            <v>859100</v>
          </cell>
          <cell r="M4879">
            <v>833327</v>
          </cell>
          <cell r="N4879">
            <v>25773</v>
          </cell>
        </row>
        <row r="4880">
          <cell r="C4880" t="str">
            <v>42194105A070262</v>
          </cell>
          <cell r="D4880" t="str">
            <v>液压支架</v>
          </cell>
          <cell r="E4880" t="str">
            <v>2*3716KN</v>
          </cell>
        </row>
        <row r="4880">
          <cell r="G4880" t="str">
            <v>个</v>
          </cell>
          <cell r="H4880">
            <v>1</v>
          </cell>
          <cell r="I4880" t="str">
            <v>探矿、采矿、选矿和造团设备/采煤及支护机械/煤矿支护机械/双柱掩护液压支架</v>
          </cell>
        </row>
        <row r="4880">
          <cell r="K4880" t="str">
            <v>2003-10-31</v>
          </cell>
          <cell r="L4880">
            <v>859100</v>
          </cell>
          <cell r="M4880">
            <v>833327</v>
          </cell>
          <cell r="N4880">
            <v>25773</v>
          </cell>
        </row>
        <row r="4881">
          <cell r="C4881" t="str">
            <v>42194105A070267</v>
          </cell>
          <cell r="D4881" t="str">
            <v>液压支架</v>
          </cell>
          <cell r="E4881" t="str">
            <v>2*3716KN</v>
          </cell>
        </row>
        <row r="4881">
          <cell r="G4881" t="str">
            <v>个</v>
          </cell>
          <cell r="H4881">
            <v>1</v>
          </cell>
          <cell r="I4881" t="str">
            <v>探矿、采矿、选矿和造团设备/采煤及支护机械/煤矿支护机械/双柱掩护液压支架</v>
          </cell>
        </row>
        <row r="4881">
          <cell r="K4881" t="str">
            <v>2003-10-31</v>
          </cell>
          <cell r="L4881">
            <v>859100</v>
          </cell>
          <cell r="M4881">
            <v>833327</v>
          </cell>
          <cell r="N4881">
            <v>25773</v>
          </cell>
        </row>
        <row r="4882">
          <cell r="C4882" t="str">
            <v>42194105A070268</v>
          </cell>
          <cell r="D4882" t="str">
            <v>液压支架</v>
          </cell>
          <cell r="E4882" t="str">
            <v>2*3716KN</v>
          </cell>
        </row>
        <row r="4882">
          <cell r="G4882" t="str">
            <v>个</v>
          </cell>
          <cell r="H4882">
            <v>1</v>
          </cell>
          <cell r="I4882" t="str">
            <v>探矿、采矿、选矿和造团设备/采煤及支护机械/煤矿支护机械/双柱掩护液压支架</v>
          </cell>
        </row>
        <row r="4882">
          <cell r="K4882" t="str">
            <v>2003-10-31</v>
          </cell>
          <cell r="L4882">
            <v>859100</v>
          </cell>
          <cell r="M4882">
            <v>833327</v>
          </cell>
          <cell r="N4882">
            <v>25773</v>
          </cell>
        </row>
        <row r="4883">
          <cell r="C4883" t="str">
            <v>42194105A070269</v>
          </cell>
          <cell r="D4883" t="str">
            <v>液压支架</v>
          </cell>
          <cell r="E4883" t="str">
            <v>2*3716KN</v>
          </cell>
        </row>
        <row r="4883">
          <cell r="G4883" t="str">
            <v>个</v>
          </cell>
          <cell r="H4883">
            <v>1</v>
          </cell>
          <cell r="I4883" t="str">
            <v>探矿、采矿、选矿和造团设备/采煤及支护机械/煤矿支护机械/双柱掩护液压支架</v>
          </cell>
        </row>
        <row r="4883">
          <cell r="K4883" t="str">
            <v>2003-10-31</v>
          </cell>
          <cell r="L4883">
            <v>859100</v>
          </cell>
          <cell r="M4883">
            <v>833327</v>
          </cell>
          <cell r="N4883">
            <v>25773</v>
          </cell>
        </row>
        <row r="4884">
          <cell r="C4884" t="str">
            <v>42194105A070270</v>
          </cell>
          <cell r="D4884" t="str">
            <v>液压支架</v>
          </cell>
          <cell r="E4884" t="str">
            <v>2*3716KN</v>
          </cell>
        </row>
        <row r="4884">
          <cell r="G4884" t="str">
            <v>个</v>
          </cell>
          <cell r="H4884">
            <v>1</v>
          </cell>
          <cell r="I4884" t="str">
            <v>探矿、采矿、选矿和造团设备/采煤及支护机械/煤矿支护机械/双柱掩护液压支架</v>
          </cell>
        </row>
        <row r="4884">
          <cell r="K4884" t="str">
            <v>2003-10-31</v>
          </cell>
          <cell r="L4884">
            <v>859100</v>
          </cell>
          <cell r="M4884">
            <v>833327</v>
          </cell>
          <cell r="N4884">
            <v>25773</v>
          </cell>
        </row>
        <row r="4885">
          <cell r="C4885" t="str">
            <v>42194105A070273</v>
          </cell>
          <cell r="D4885" t="str">
            <v>液压支架</v>
          </cell>
          <cell r="E4885" t="str">
            <v>2*3716KN</v>
          </cell>
        </row>
        <row r="4885">
          <cell r="G4885" t="str">
            <v>个</v>
          </cell>
          <cell r="H4885">
            <v>1</v>
          </cell>
          <cell r="I4885" t="str">
            <v>探矿、采矿、选矿和造团设备/采煤及支护机械/煤矿支护机械/双柱掩护液压支架</v>
          </cell>
        </row>
        <row r="4885">
          <cell r="K4885" t="str">
            <v>2003-10-31</v>
          </cell>
          <cell r="L4885">
            <v>859100</v>
          </cell>
          <cell r="M4885">
            <v>833327</v>
          </cell>
          <cell r="N4885">
            <v>25773</v>
          </cell>
        </row>
        <row r="4886">
          <cell r="C4886" t="str">
            <v>42194105A070274</v>
          </cell>
          <cell r="D4886" t="str">
            <v>液压支架</v>
          </cell>
          <cell r="E4886" t="str">
            <v>2*3716KN</v>
          </cell>
        </row>
        <row r="4886">
          <cell r="G4886" t="str">
            <v>个</v>
          </cell>
          <cell r="H4886">
            <v>1</v>
          </cell>
          <cell r="I4886" t="str">
            <v>探矿、采矿、选矿和造团设备/采煤及支护机械/煤矿支护机械/双柱掩护液压支架</v>
          </cell>
        </row>
        <row r="4886">
          <cell r="K4886" t="str">
            <v>2003-10-31</v>
          </cell>
          <cell r="L4886">
            <v>859100</v>
          </cell>
          <cell r="M4886">
            <v>833327</v>
          </cell>
          <cell r="N4886">
            <v>25773</v>
          </cell>
        </row>
        <row r="4887">
          <cell r="C4887" t="str">
            <v>42194105A070276</v>
          </cell>
          <cell r="D4887" t="str">
            <v>液压支架</v>
          </cell>
          <cell r="E4887" t="str">
            <v>2*3716KN</v>
          </cell>
        </row>
        <row r="4887">
          <cell r="G4887" t="str">
            <v>个</v>
          </cell>
          <cell r="H4887">
            <v>1</v>
          </cell>
          <cell r="I4887" t="str">
            <v>探矿、采矿、选矿和造团设备/采煤及支护机械/煤矿支护机械/双柱掩护液压支架</v>
          </cell>
        </row>
        <row r="4887">
          <cell r="K4887" t="str">
            <v>2003-10-31</v>
          </cell>
          <cell r="L4887">
            <v>859100</v>
          </cell>
          <cell r="M4887">
            <v>833327</v>
          </cell>
          <cell r="N4887">
            <v>25773</v>
          </cell>
        </row>
        <row r="4888">
          <cell r="C4888" t="str">
            <v>42194105A070170</v>
          </cell>
          <cell r="D4888" t="str">
            <v>液压支架</v>
          </cell>
          <cell r="E4888" t="str">
            <v>2*3716KN</v>
          </cell>
        </row>
        <row r="4888">
          <cell r="G4888" t="str">
            <v>个</v>
          </cell>
          <cell r="H4888">
            <v>1</v>
          </cell>
          <cell r="I4888" t="str">
            <v>探矿、采矿、选矿和造团设备/采煤及支护机械/煤矿支护机械/双柱掩护液压支架</v>
          </cell>
        </row>
        <row r="4888">
          <cell r="K4888" t="str">
            <v>2003-10-31</v>
          </cell>
          <cell r="L4888">
            <v>859100</v>
          </cell>
          <cell r="M4888">
            <v>833327</v>
          </cell>
          <cell r="N4888">
            <v>25773</v>
          </cell>
        </row>
        <row r="4889">
          <cell r="C4889" t="str">
            <v>42194105A070175</v>
          </cell>
          <cell r="D4889" t="str">
            <v>液压支架</v>
          </cell>
          <cell r="E4889" t="str">
            <v>2*3716KN</v>
          </cell>
        </row>
        <row r="4889">
          <cell r="G4889" t="str">
            <v>个</v>
          </cell>
          <cell r="H4889">
            <v>1</v>
          </cell>
          <cell r="I4889" t="str">
            <v>探矿、采矿、选矿和造团设备/采煤及支护机械/煤矿支护机械/双柱掩护液压支架</v>
          </cell>
        </row>
        <row r="4889">
          <cell r="K4889" t="str">
            <v>2003-10-31</v>
          </cell>
          <cell r="L4889">
            <v>859100</v>
          </cell>
          <cell r="M4889">
            <v>833327</v>
          </cell>
          <cell r="N4889">
            <v>25773</v>
          </cell>
        </row>
        <row r="4890">
          <cell r="C4890" t="str">
            <v>42194105A070190</v>
          </cell>
          <cell r="D4890" t="str">
            <v>液压支架</v>
          </cell>
          <cell r="E4890" t="str">
            <v>2*3716KN</v>
          </cell>
        </row>
        <row r="4890">
          <cell r="G4890" t="str">
            <v>个</v>
          </cell>
          <cell r="H4890">
            <v>1</v>
          </cell>
          <cell r="I4890" t="str">
            <v>探矿、采矿、选矿和造团设备/采煤及支护机械/煤矿支护机械/双柱掩护液压支架</v>
          </cell>
        </row>
        <row r="4890">
          <cell r="K4890" t="str">
            <v>2003-10-31</v>
          </cell>
          <cell r="L4890">
            <v>859100</v>
          </cell>
          <cell r="M4890">
            <v>833327</v>
          </cell>
          <cell r="N4890">
            <v>25773</v>
          </cell>
        </row>
        <row r="4891">
          <cell r="C4891" t="str">
            <v>42194105A070225</v>
          </cell>
          <cell r="D4891" t="str">
            <v>液压支架</v>
          </cell>
          <cell r="E4891" t="str">
            <v>2*3716KN</v>
          </cell>
        </row>
        <row r="4891">
          <cell r="G4891" t="str">
            <v>个</v>
          </cell>
          <cell r="H4891">
            <v>1</v>
          </cell>
          <cell r="I4891" t="str">
            <v>探矿、采矿、选矿和造团设备/采煤及支护机械/煤矿支护机械/双柱掩护液压支架</v>
          </cell>
        </row>
        <row r="4891">
          <cell r="K4891" t="str">
            <v>2003-10-31</v>
          </cell>
          <cell r="L4891">
            <v>859100</v>
          </cell>
          <cell r="M4891">
            <v>833327</v>
          </cell>
          <cell r="N4891">
            <v>25773</v>
          </cell>
        </row>
        <row r="4892">
          <cell r="C4892" t="str">
            <v>42194105A070230</v>
          </cell>
          <cell r="D4892" t="str">
            <v>液压支架</v>
          </cell>
          <cell r="E4892" t="str">
            <v>2*3716KN</v>
          </cell>
        </row>
        <row r="4892">
          <cell r="G4892" t="str">
            <v>个</v>
          </cell>
          <cell r="H4892">
            <v>1</v>
          </cell>
          <cell r="I4892" t="str">
            <v>探矿、采矿、选矿和造团设备/采煤及支护机械/煤矿支护机械/双柱掩护液压支架</v>
          </cell>
        </row>
        <row r="4892">
          <cell r="K4892" t="str">
            <v>2003-10-31</v>
          </cell>
          <cell r="L4892">
            <v>859100</v>
          </cell>
          <cell r="M4892">
            <v>833327</v>
          </cell>
          <cell r="N4892">
            <v>25773</v>
          </cell>
        </row>
        <row r="4893">
          <cell r="C4893" t="str">
            <v>42194105A070275</v>
          </cell>
          <cell r="D4893" t="str">
            <v>液压支架</v>
          </cell>
          <cell r="E4893" t="str">
            <v>2*3716KN</v>
          </cell>
        </row>
        <row r="4893">
          <cell r="G4893" t="str">
            <v>个</v>
          </cell>
          <cell r="H4893">
            <v>1</v>
          </cell>
          <cell r="I4893" t="str">
            <v>探矿、采矿、选矿和造团设备/采煤及支护机械/煤矿支护机械/双柱掩护液压支架</v>
          </cell>
        </row>
        <row r="4893">
          <cell r="K4893" t="str">
            <v>2003-10-31</v>
          </cell>
          <cell r="L4893">
            <v>859100</v>
          </cell>
          <cell r="M4893">
            <v>833327</v>
          </cell>
          <cell r="N4893">
            <v>25773</v>
          </cell>
        </row>
        <row r="4894">
          <cell r="C4894" t="str">
            <v>42194105A070145</v>
          </cell>
          <cell r="D4894" t="str">
            <v>液压支架</v>
          </cell>
          <cell r="E4894" t="str">
            <v>2*3716KN</v>
          </cell>
        </row>
        <row r="4894">
          <cell r="G4894" t="str">
            <v>个</v>
          </cell>
          <cell r="H4894">
            <v>1</v>
          </cell>
          <cell r="I4894" t="str">
            <v>探矿、采矿、选矿和造团设备/采煤及支护机械/煤矿支护机械/双柱掩护液压支架</v>
          </cell>
        </row>
        <row r="4894">
          <cell r="K4894" t="str">
            <v>2003-10-31</v>
          </cell>
          <cell r="L4894">
            <v>859100</v>
          </cell>
          <cell r="M4894">
            <v>833327</v>
          </cell>
          <cell r="N4894">
            <v>25773</v>
          </cell>
        </row>
        <row r="4895">
          <cell r="C4895" t="str">
            <v>42194105A070150</v>
          </cell>
          <cell r="D4895" t="str">
            <v>液压支架</v>
          </cell>
          <cell r="E4895" t="str">
            <v>2*3716KN</v>
          </cell>
        </row>
        <row r="4895">
          <cell r="G4895" t="str">
            <v>个</v>
          </cell>
          <cell r="H4895">
            <v>1</v>
          </cell>
          <cell r="I4895" t="str">
            <v>探矿、采矿、选矿和造团设备/采煤及支护机械/煤矿支护机械/双柱掩护液压支架</v>
          </cell>
        </row>
        <row r="4895">
          <cell r="K4895" t="str">
            <v>2003-10-31</v>
          </cell>
          <cell r="L4895">
            <v>859100</v>
          </cell>
          <cell r="M4895">
            <v>833327</v>
          </cell>
          <cell r="N4895">
            <v>25773</v>
          </cell>
        </row>
        <row r="4896">
          <cell r="C4896" t="str">
            <v>42194105A070157</v>
          </cell>
          <cell r="D4896" t="str">
            <v>液压支架</v>
          </cell>
          <cell r="E4896" t="str">
            <v>2*3716KN</v>
          </cell>
        </row>
        <row r="4896">
          <cell r="G4896" t="str">
            <v>个</v>
          </cell>
          <cell r="H4896">
            <v>1</v>
          </cell>
          <cell r="I4896" t="str">
            <v>探矿、采矿、选矿和造团设备/采煤及支护机械/煤矿支护机械/双柱掩护液压支架</v>
          </cell>
        </row>
        <row r="4896">
          <cell r="K4896" t="str">
            <v>2003-10-31</v>
          </cell>
          <cell r="L4896">
            <v>859100</v>
          </cell>
          <cell r="M4896">
            <v>833327</v>
          </cell>
          <cell r="N4896">
            <v>25773</v>
          </cell>
        </row>
        <row r="4897">
          <cell r="C4897" t="str">
            <v>42194105A070196</v>
          </cell>
          <cell r="D4897" t="str">
            <v>液压支架</v>
          </cell>
          <cell r="E4897" t="str">
            <v>2*3716KN</v>
          </cell>
        </row>
        <row r="4897">
          <cell r="G4897" t="str">
            <v>个</v>
          </cell>
          <cell r="H4897">
            <v>1</v>
          </cell>
          <cell r="I4897" t="str">
            <v>探矿、采矿、选矿和造团设备/采煤及支护机械/煤矿支护机械/双柱掩护液压支架</v>
          </cell>
        </row>
        <row r="4897">
          <cell r="K4897" t="str">
            <v>2003-10-31</v>
          </cell>
          <cell r="L4897">
            <v>859100</v>
          </cell>
          <cell r="M4897">
            <v>833327</v>
          </cell>
          <cell r="N4897">
            <v>25773</v>
          </cell>
        </row>
        <row r="4898">
          <cell r="C4898" t="str">
            <v>42194105A070232</v>
          </cell>
          <cell r="D4898" t="str">
            <v>液压支架</v>
          </cell>
          <cell r="E4898" t="str">
            <v>2*3716KN</v>
          </cell>
        </row>
        <row r="4898">
          <cell r="G4898" t="str">
            <v>个</v>
          </cell>
          <cell r="H4898">
            <v>1</v>
          </cell>
          <cell r="I4898" t="str">
            <v>探矿、采矿、选矿和造团设备/采煤及支护机械/煤矿支护机械/双柱掩护液压支架</v>
          </cell>
        </row>
        <row r="4898">
          <cell r="K4898" t="str">
            <v>2003-10-31</v>
          </cell>
          <cell r="L4898">
            <v>859100</v>
          </cell>
          <cell r="M4898">
            <v>833327</v>
          </cell>
          <cell r="N4898">
            <v>25773</v>
          </cell>
        </row>
        <row r="4899">
          <cell r="C4899" t="str">
            <v>42194105A070265</v>
          </cell>
          <cell r="D4899" t="str">
            <v>液压支架</v>
          </cell>
          <cell r="E4899" t="str">
            <v>2*3716KN</v>
          </cell>
        </row>
        <row r="4899">
          <cell r="G4899" t="str">
            <v>个</v>
          </cell>
          <cell r="H4899">
            <v>1</v>
          </cell>
          <cell r="I4899" t="str">
            <v>探矿、采矿、选矿和造团设备/采煤及支护机械/煤矿支护机械/双柱掩护液压支架</v>
          </cell>
        </row>
        <row r="4899">
          <cell r="K4899" t="str">
            <v>2003-10-31</v>
          </cell>
          <cell r="L4899">
            <v>859100</v>
          </cell>
          <cell r="M4899">
            <v>833327</v>
          </cell>
          <cell r="N4899">
            <v>25773</v>
          </cell>
        </row>
        <row r="4900">
          <cell r="C4900" t="str">
            <v>42194105A070181</v>
          </cell>
          <cell r="D4900" t="str">
            <v>液压支架</v>
          </cell>
          <cell r="E4900" t="str">
            <v>2*3716KN</v>
          </cell>
        </row>
        <row r="4900">
          <cell r="G4900" t="str">
            <v>个</v>
          </cell>
          <cell r="H4900">
            <v>1</v>
          </cell>
          <cell r="I4900" t="str">
            <v>探矿、采矿、选矿和造团设备/采煤及支护机械/煤矿支护机械/双柱掩护液压支架</v>
          </cell>
        </row>
        <row r="4900">
          <cell r="K4900" t="str">
            <v>2003-10-31</v>
          </cell>
          <cell r="L4900">
            <v>859100</v>
          </cell>
          <cell r="M4900">
            <v>833327</v>
          </cell>
          <cell r="N4900">
            <v>25773</v>
          </cell>
        </row>
        <row r="4901">
          <cell r="C4901" t="str">
            <v>42194105A070229</v>
          </cell>
          <cell r="D4901" t="str">
            <v>液压支架</v>
          </cell>
          <cell r="E4901" t="str">
            <v>2*3716KN</v>
          </cell>
        </row>
        <row r="4901">
          <cell r="G4901" t="str">
            <v>个</v>
          </cell>
          <cell r="H4901">
            <v>1</v>
          </cell>
          <cell r="I4901" t="str">
            <v>探矿、采矿、选矿和造团设备/采煤及支护机械/煤矿支护机械/双柱掩护液压支架</v>
          </cell>
        </row>
        <row r="4901">
          <cell r="K4901" t="str">
            <v>2003-10-31</v>
          </cell>
          <cell r="L4901">
            <v>859100</v>
          </cell>
          <cell r="M4901">
            <v>833327</v>
          </cell>
          <cell r="N4901">
            <v>25773</v>
          </cell>
        </row>
        <row r="4902">
          <cell r="C4902" t="str">
            <v>42194105A070185</v>
          </cell>
          <cell r="D4902" t="str">
            <v>液压支架</v>
          </cell>
          <cell r="E4902" t="str">
            <v>2*3716KN</v>
          </cell>
        </row>
        <row r="4902">
          <cell r="G4902" t="str">
            <v>个</v>
          </cell>
          <cell r="H4902">
            <v>1</v>
          </cell>
          <cell r="I4902" t="str">
            <v>探矿、采矿、选矿和造团设备/采煤及支护机械/煤矿支护机械/双柱掩护液压支架</v>
          </cell>
        </row>
        <row r="4902">
          <cell r="K4902" t="str">
            <v>2003-10-31</v>
          </cell>
          <cell r="L4902">
            <v>859100</v>
          </cell>
          <cell r="M4902">
            <v>833327</v>
          </cell>
          <cell r="N4902">
            <v>25773</v>
          </cell>
        </row>
        <row r="4903">
          <cell r="C4903" t="str">
            <v>42194105A070148</v>
          </cell>
          <cell r="D4903" t="str">
            <v>液压支架</v>
          </cell>
          <cell r="E4903" t="str">
            <v>2*3716KN</v>
          </cell>
        </row>
        <row r="4903">
          <cell r="G4903" t="str">
            <v>个</v>
          </cell>
          <cell r="H4903">
            <v>1</v>
          </cell>
          <cell r="I4903" t="str">
            <v>探矿、采矿、选矿和造团设备/采煤及支护机械/煤矿支护机械/双柱掩护液压支架</v>
          </cell>
        </row>
        <row r="4903">
          <cell r="K4903" t="str">
            <v>2003-10-31</v>
          </cell>
          <cell r="L4903">
            <v>859100</v>
          </cell>
          <cell r="M4903">
            <v>833327</v>
          </cell>
          <cell r="N4903">
            <v>25773</v>
          </cell>
        </row>
        <row r="4904">
          <cell r="C4904" t="str">
            <v>42194105A070179</v>
          </cell>
          <cell r="D4904" t="str">
            <v>液压支架</v>
          </cell>
          <cell r="E4904" t="str">
            <v>2*3716KN</v>
          </cell>
        </row>
        <row r="4904">
          <cell r="G4904" t="str">
            <v>个</v>
          </cell>
          <cell r="H4904">
            <v>1</v>
          </cell>
          <cell r="I4904" t="str">
            <v>探矿、采矿、选矿和造团设备/采煤及支护机械/煤矿支护机械/双柱掩护液压支架</v>
          </cell>
        </row>
        <row r="4904">
          <cell r="K4904" t="str">
            <v>2003-10-31</v>
          </cell>
          <cell r="L4904">
            <v>859100</v>
          </cell>
          <cell r="M4904">
            <v>833327</v>
          </cell>
          <cell r="N4904">
            <v>25773</v>
          </cell>
        </row>
        <row r="4905">
          <cell r="C4905" t="str">
            <v>42194105A070180</v>
          </cell>
          <cell r="D4905" t="str">
            <v>液压支架</v>
          </cell>
          <cell r="E4905" t="str">
            <v>2*3716KN</v>
          </cell>
        </row>
        <row r="4905">
          <cell r="G4905" t="str">
            <v>个</v>
          </cell>
          <cell r="H4905">
            <v>1</v>
          </cell>
          <cell r="I4905" t="str">
            <v>探矿、采矿、选矿和造团设备/采煤及支护机械/煤矿支护机械/双柱掩护液压支架</v>
          </cell>
        </row>
        <row r="4905">
          <cell r="K4905" t="str">
            <v>2003-10-31</v>
          </cell>
          <cell r="L4905">
            <v>859100</v>
          </cell>
          <cell r="M4905">
            <v>833327</v>
          </cell>
          <cell r="N4905">
            <v>25773</v>
          </cell>
        </row>
        <row r="4906">
          <cell r="C4906" t="str">
            <v>42194105A070189</v>
          </cell>
          <cell r="D4906" t="str">
            <v>液压支架</v>
          </cell>
          <cell r="E4906" t="str">
            <v>2*3716KN</v>
          </cell>
        </row>
        <row r="4906">
          <cell r="G4906" t="str">
            <v>个</v>
          </cell>
          <cell r="H4906">
            <v>1</v>
          </cell>
          <cell r="I4906" t="str">
            <v>探矿、采矿、选矿和造团设备/采煤及支护机械/煤矿支护机械/双柱掩护液压支架</v>
          </cell>
        </row>
        <row r="4906">
          <cell r="K4906" t="str">
            <v>2003-10-31</v>
          </cell>
          <cell r="L4906">
            <v>859100</v>
          </cell>
          <cell r="M4906">
            <v>833327</v>
          </cell>
          <cell r="N4906">
            <v>25773</v>
          </cell>
        </row>
        <row r="4907">
          <cell r="C4907" t="str">
            <v>42194105A070199</v>
          </cell>
          <cell r="D4907" t="str">
            <v>液压支架</v>
          </cell>
          <cell r="E4907" t="str">
            <v>2*3716KN</v>
          </cell>
        </row>
        <row r="4907">
          <cell r="G4907" t="str">
            <v>个</v>
          </cell>
          <cell r="H4907">
            <v>1</v>
          </cell>
          <cell r="I4907" t="str">
            <v>探矿、采矿、选矿和造团设备/采煤及支护机械/煤矿支护机械/双柱掩护液压支架</v>
          </cell>
        </row>
        <row r="4907">
          <cell r="K4907" t="str">
            <v>2003-10-31</v>
          </cell>
          <cell r="L4907">
            <v>859100</v>
          </cell>
          <cell r="M4907">
            <v>833327</v>
          </cell>
          <cell r="N4907">
            <v>25773</v>
          </cell>
        </row>
        <row r="4908">
          <cell r="C4908" t="str">
            <v>42194105A070206</v>
          </cell>
          <cell r="D4908" t="str">
            <v>液压支架</v>
          </cell>
          <cell r="E4908" t="str">
            <v>2*3716KN</v>
          </cell>
        </row>
        <row r="4908">
          <cell r="G4908" t="str">
            <v>个</v>
          </cell>
          <cell r="H4908">
            <v>1</v>
          </cell>
          <cell r="I4908" t="str">
            <v>探矿、采矿、选矿和造团设备/采煤及支护机械/煤矿支护机械/双柱掩护液压支架</v>
          </cell>
        </row>
        <row r="4908">
          <cell r="K4908" t="str">
            <v>2003-10-31</v>
          </cell>
          <cell r="L4908">
            <v>859100</v>
          </cell>
          <cell r="M4908">
            <v>833327</v>
          </cell>
          <cell r="N4908">
            <v>25773</v>
          </cell>
        </row>
        <row r="4909">
          <cell r="C4909" t="str">
            <v>42194105A070214</v>
          </cell>
          <cell r="D4909" t="str">
            <v>液压支架</v>
          </cell>
          <cell r="E4909" t="str">
            <v>2*3716KN</v>
          </cell>
        </row>
        <row r="4909">
          <cell r="G4909" t="str">
            <v>个</v>
          </cell>
          <cell r="H4909">
            <v>1</v>
          </cell>
          <cell r="I4909" t="str">
            <v>探矿、采矿、选矿和造团设备/采煤及支护机械/煤矿支护机械/双柱掩护液压支架</v>
          </cell>
        </row>
        <row r="4909">
          <cell r="K4909" t="str">
            <v>2003-10-31</v>
          </cell>
          <cell r="L4909">
            <v>859100</v>
          </cell>
          <cell r="M4909">
            <v>833327</v>
          </cell>
          <cell r="N4909">
            <v>25773</v>
          </cell>
        </row>
        <row r="4910">
          <cell r="C4910" t="str">
            <v>42194105A070221</v>
          </cell>
          <cell r="D4910" t="str">
            <v>液压支架</v>
          </cell>
          <cell r="E4910" t="str">
            <v>2*3716KN</v>
          </cell>
        </row>
        <row r="4910">
          <cell r="G4910" t="str">
            <v>个</v>
          </cell>
          <cell r="H4910">
            <v>1</v>
          </cell>
          <cell r="I4910" t="str">
            <v>探矿、采矿、选矿和造团设备/采煤及支护机械/煤矿支护机械/双柱掩护液压支架</v>
          </cell>
        </row>
        <row r="4910">
          <cell r="K4910" t="str">
            <v>2003-10-31</v>
          </cell>
          <cell r="L4910">
            <v>859100</v>
          </cell>
          <cell r="M4910">
            <v>833327</v>
          </cell>
          <cell r="N4910">
            <v>25773</v>
          </cell>
        </row>
        <row r="4911">
          <cell r="C4911" t="str">
            <v>42194105A070239</v>
          </cell>
          <cell r="D4911" t="str">
            <v>液压支架</v>
          </cell>
          <cell r="E4911" t="str">
            <v>2*3716KN</v>
          </cell>
        </row>
        <row r="4911">
          <cell r="G4911" t="str">
            <v>个</v>
          </cell>
          <cell r="H4911">
            <v>1</v>
          </cell>
          <cell r="I4911" t="str">
            <v>探矿、采矿、选矿和造团设备/采煤及支护机械/煤矿支护机械/双柱掩护液压支架</v>
          </cell>
        </row>
        <row r="4911">
          <cell r="K4911" t="str">
            <v>2003-10-31</v>
          </cell>
          <cell r="L4911">
            <v>859100</v>
          </cell>
          <cell r="M4911">
            <v>833327</v>
          </cell>
          <cell r="N4911">
            <v>25773</v>
          </cell>
        </row>
        <row r="4912">
          <cell r="C4912" t="str">
            <v>42194105A070248</v>
          </cell>
          <cell r="D4912" t="str">
            <v>液压支架</v>
          </cell>
          <cell r="E4912" t="str">
            <v>2*3716KN</v>
          </cell>
        </row>
        <row r="4912">
          <cell r="G4912" t="str">
            <v>个</v>
          </cell>
          <cell r="H4912">
            <v>1</v>
          </cell>
          <cell r="I4912" t="str">
            <v>探矿、采矿、选矿和造团设备/采煤及支护机械/煤矿支护机械/双柱掩护液压支架</v>
          </cell>
        </row>
        <row r="4912">
          <cell r="K4912" t="str">
            <v>2003-10-31</v>
          </cell>
          <cell r="L4912">
            <v>859100</v>
          </cell>
          <cell r="M4912">
            <v>833327</v>
          </cell>
          <cell r="N4912">
            <v>25773</v>
          </cell>
        </row>
        <row r="4913">
          <cell r="C4913" t="str">
            <v>42194105A070255</v>
          </cell>
          <cell r="D4913" t="str">
            <v>液压支架</v>
          </cell>
          <cell r="E4913" t="str">
            <v>2*3716KN</v>
          </cell>
        </row>
        <row r="4913">
          <cell r="G4913" t="str">
            <v>个</v>
          </cell>
          <cell r="H4913">
            <v>1</v>
          </cell>
          <cell r="I4913" t="str">
            <v>探矿、采矿、选矿和造团设备/采煤及支护机械/煤矿支护机械/双柱掩护液压支架</v>
          </cell>
        </row>
        <row r="4913">
          <cell r="K4913" t="str">
            <v>2003-10-31</v>
          </cell>
          <cell r="L4913">
            <v>859100</v>
          </cell>
          <cell r="M4913">
            <v>833327</v>
          </cell>
          <cell r="N4913">
            <v>25773</v>
          </cell>
        </row>
        <row r="4914">
          <cell r="C4914" t="str">
            <v>42194105A070263</v>
          </cell>
          <cell r="D4914" t="str">
            <v>液压支架</v>
          </cell>
          <cell r="E4914" t="str">
            <v>2*3716KN</v>
          </cell>
        </row>
        <row r="4914">
          <cell r="G4914" t="str">
            <v>个</v>
          </cell>
          <cell r="H4914">
            <v>1</v>
          </cell>
          <cell r="I4914" t="str">
            <v>探矿、采矿、选矿和造团设备/采煤及支护机械/煤矿支护机械/双柱掩护液压支架</v>
          </cell>
        </row>
        <row r="4914">
          <cell r="K4914" t="str">
            <v>2003-10-31</v>
          </cell>
          <cell r="L4914">
            <v>859100</v>
          </cell>
          <cell r="M4914">
            <v>833327</v>
          </cell>
          <cell r="N4914">
            <v>25773</v>
          </cell>
        </row>
        <row r="4915">
          <cell r="C4915" t="str">
            <v>42194105A070271</v>
          </cell>
          <cell r="D4915" t="str">
            <v>液压支架</v>
          </cell>
          <cell r="E4915" t="str">
            <v>2*3716KN</v>
          </cell>
        </row>
        <row r="4915">
          <cell r="G4915" t="str">
            <v>个</v>
          </cell>
          <cell r="H4915">
            <v>1</v>
          </cell>
          <cell r="I4915" t="str">
            <v>探矿、采矿、选矿和造团设备/采煤及支护机械/煤矿支护机械/双柱掩护液压支架</v>
          </cell>
        </row>
        <row r="4915">
          <cell r="K4915" t="str">
            <v>2003-10-31</v>
          </cell>
          <cell r="L4915">
            <v>859100</v>
          </cell>
          <cell r="M4915">
            <v>833327</v>
          </cell>
          <cell r="N4915">
            <v>25773</v>
          </cell>
        </row>
        <row r="4916">
          <cell r="C4916" t="str">
            <v>42194105A070233</v>
          </cell>
          <cell r="D4916" t="str">
            <v>液压支架</v>
          </cell>
          <cell r="E4916" t="str">
            <v>2*3716KN</v>
          </cell>
        </row>
        <row r="4916">
          <cell r="G4916" t="str">
            <v>个</v>
          </cell>
          <cell r="H4916">
            <v>1</v>
          </cell>
          <cell r="I4916" t="str">
            <v>探矿、采矿、选矿和造团设备/采煤及支护机械/煤矿支护机械/双柱掩护液压支架</v>
          </cell>
        </row>
        <row r="4916">
          <cell r="K4916" t="str">
            <v>2003-10-31</v>
          </cell>
          <cell r="L4916">
            <v>859100</v>
          </cell>
          <cell r="M4916">
            <v>833327</v>
          </cell>
          <cell r="N4916">
            <v>25773</v>
          </cell>
        </row>
        <row r="4917">
          <cell r="C4917" t="str">
            <v>42194105A070234</v>
          </cell>
          <cell r="D4917" t="str">
            <v>液压支架</v>
          </cell>
          <cell r="E4917" t="str">
            <v>2*3716KN</v>
          </cell>
        </row>
        <row r="4917">
          <cell r="G4917" t="str">
            <v>个</v>
          </cell>
          <cell r="H4917">
            <v>1</v>
          </cell>
          <cell r="I4917" t="str">
            <v>探矿、采矿、选矿和造团设备/采煤及支护机械/煤矿支护机械/双柱掩护液压支架</v>
          </cell>
        </row>
        <row r="4917">
          <cell r="K4917" t="str">
            <v>2003-10-31</v>
          </cell>
          <cell r="L4917">
            <v>859100</v>
          </cell>
          <cell r="M4917">
            <v>833327</v>
          </cell>
          <cell r="N4917">
            <v>25773</v>
          </cell>
        </row>
        <row r="4918">
          <cell r="C4918" t="str">
            <v>42194105A070236</v>
          </cell>
          <cell r="D4918" t="str">
            <v>液压支架</v>
          </cell>
          <cell r="E4918" t="str">
            <v>2*3716KN</v>
          </cell>
        </row>
        <row r="4918">
          <cell r="G4918" t="str">
            <v>个</v>
          </cell>
          <cell r="H4918">
            <v>1</v>
          </cell>
          <cell r="I4918" t="str">
            <v>探矿、采矿、选矿和造团设备/采煤及支护机械/煤矿支护机械/双柱掩护液压支架</v>
          </cell>
        </row>
        <row r="4918">
          <cell r="K4918" t="str">
            <v>2003-10-31</v>
          </cell>
          <cell r="L4918">
            <v>859100</v>
          </cell>
          <cell r="M4918">
            <v>833327</v>
          </cell>
          <cell r="N4918">
            <v>25773</v>
          </cell>
        </row>
        <row r="4919">
          <cell r="C4919" t="str">
            <v>42194105A070238</v>
          </cell>
          <cell r="D4919" t="str">
            <v>液压支架</v>
          </cell>
          <cell r="E4919" t="str">
            <v>2*3716KN</v>
          </cell>
        </row>
        <row r="4919">
          <cell r="G4919" t="str">
            <v>个</v>
          </cell>
          <cell r="H4919">
            <v>1</v>
          </cell>
          <cell r="I4919" t="str">
            <v>探矿、采矿、选矿和造团设备/采煤及支护机械/煤矿支护机械/双柱掩护液压支架</v>
          </cell>
        </row>
        <row r="4919">
          <cell r="K4919" t="str">
            <v>2003-10-31</v>
          </cell>
          <cell r="L4919">
            <v>859100</v>
          </cell>
          <cell r="M4919">
            <v>833327</v>
          </cell>
          <cell r="N4919">
            <v>25773</v>
          </cell>
        </row>
        <row r="4920">
          <cell r="C4920" t="str">
            <v>42194105A070241</v>
          </cell>
          <cell r="D4920" t="str">
            <v>液压支架</v>
          </cell>
          <cell r="E4920" t="str">
            <v>2*3716KN</v>
          </cell>
        </row>
        <row r="4920">
          <cell r="G4920" t="str">
            <v>个</v>
          </cell>
          <cell r="H4920">
            <v>1</v>
          </cell>
          <cell r="I4920" t="str">
            <v>探矿、采矿、选矿和造团设备/采煤及支护机械/煤矿支护机械/双柱掩护液压支架</v>
          </cell>
        </row>
        <row r="4920">
          <cell r="K4920" t="str">
            <v>2003-10-31</v>
          </cell>
          <cell r="L4920">
            <v>859100</v>
          </cell>
          <cell r="M4920">
            <v>833327</v>
          </cell>
          <cell r="N4920">
            <v>25773</v>
          </cell>
        </row>
        <row r="4921">
          <cell r="C4921" t="str">
            <v>42194105A070244</v>
          </cell>
          <cell r="D4921" t="str">
            <v>液压支架</v>
          </cell>
          <cell r="E4921" t="str">
            <v>2*3716KN</v>
          </cell>
        </row>
        <row r="4921">
          <cell r="G4921" t="str">
            <v>个</v>
          </cell>
          <cell r="H4921">
            <v>1</v>
          </cell>
          <cell r="I4921" t="str">
            <v>探矿、采矿、选矿和造团设备/采煤及支护机械/煤矿支护机械/双柱掩护液压支架</v>
          </cell>
        </row>
        <row r="4921">
          <cell r="K4921" t="str">
            <v>2003-10-31</v>
          </cell>
          <cell r="L4921">
            <v>859100</v>
          </cell>
          <cell r="M4921">
            <v>833327</v>
          </cell>
          <cell r="N4921">
            <v>25773</v>
          </cell>
        </row>
        <row r="4922">
          <cell r="C4922" t="str">
            <v>42194105A070245</v>
          </cell>
          <cell r="D4922" t="str">
            <v>液压支架</v>
          </cell>
          <cell r="E4922" t="str">
            <v>2*3716KN</v>
          </cell>
        </row>
        <row r="4922">
          <cell r="G4922" t="str">
            <v>个</v>
          </cell>
          <cell r="H4922">
            <v>1</v>
          </cell>
          <cell r="I4922" t="str">
            <v>探矿、采矿、选矿和造团设备/采煤及支护机械/煤矿支护机械/双柱掩护液压支架</v>
          </cell>
        </row>
        <row r="4922">
          <cell r="K4922" t="str">
            <v>2003-10-31</v>
          </cell>
          <cell r="L4922">
            <v>859100</v>
          </cell>
          <cell r="M4922">
            <v>833327</v>
          </cell>
          <cell r="N4922">
            <v>25773</v>
          </cell>
        </row>
        <row r="4923">
          <cell r="C4923" t="str">
            <v>42194105A070146</v>
          </cell>
          <cell r="D4923" t="str">
            <v>液压支架</v>
          </cell>
          <cell r="E4923" t="str">
            <v>2*3716KN</v>
          </cell>
        </row>
        <row r="4923">
          <cell r="G4923" t="str">
            <v>个</v>
          </cell>
          <cell r="H4923">
            <v>1</v>
          </cell>
          <cell r="I4923" t="str">
            <v>探矿、采矿、选矿和造团设备/采煤及支护机械/煤矿支护机械/双柱掩护液压支架</v>
          </cell>
        </row>
        <row r="4923">
          <cell r="K4923" t="str">
            <v>2003-10-31</v>
          </cell>
          <cell r="L4923">
            <v>859100</v>
          </cell>
          <cell r="M4923">
            <v>833327</v>
          </cell>
          <cell r="N4923">
            <v>25773</v>
          </cell>
        </row>
        <row r="4924">
          <cell r="C4924" t="str">
            <v>42194105A070147</v>
          </cell>
          <cell r="D4924" t="str">
            <v>液压支架</v>
          </cell>
          <cell r="E4924" t="str">
            <v>2*3716KN</v>
          </cell>
        </row>
        <row r="4924">
          <cell r="G4924" t="str">
            <v>个</v>
          </cell>
          <cell r="H4924">
            <v>1</v>
          </cell>
          <cell r="I4924" t="str">
            <v>探矿、采矿、选矿和造团设备/采煤及支护机械/煤矿支护机械/双柱掩护液压支架</v>
          </cell>
        </row>
        <row r="4924">
          <cell r="K4924" t="str">
            <v>2003-10-31</v>
          </cell>
          <cell r="L4924">
            <v>859100</v>
          </cell>
          <cell r="M4924">
            <v>833327</v>
          </cell>
          <cell r="N4924">
            <v>25773</v>
          </cell>
        </row>
        <row r="4925">
          <cell r="C4925" t="str">
            <v>42194105A070149</v>
          </cell>
          <cell r="D4925" t="str">
            <v>液压支架</v>
          </cell>
          <cell r="E4925" t="str">
            <v>2*3716KN</v>
          </cell>
        </row>
        <row r="4925">
          <cell r="G4925" t="str">
            <v>个</v>
          </cell>
          <cell r="H4925">
            <v>1</v>
          </cell>
          <cell r="I4925" t="str">
            <v>探矿、采矿、选矿和造团设备/采煤及支护机械/煤矿支护机械/双柱掩护液压支架</v>
          </cell>
        </row>
        <row r="4925">
          <cell r="K4925" t="str">
            <v>2003-10-31</v>
          </cell>
          <cell r="L4925">
            <v>859100</v>
          </cell>
          <cell r="M4925">
            <v>833327</v>
          </cell>
          <cell r="N4925">
            <v>25773</v>
          </cell>
        </row>
        <row r="4926">
          <cell r="C4926" t="str">
            <v>42194105A070152</v>
          </cell>
          <cell r="D4926" t="str">
            <v>液压支架</v>
          </cell>
          <cell r="E4926" t="str">
            <v>2*3716KN</v>
          </cell>
        </row>
        <row r="4926">
          <cell r="G4926" t="str">
            <v>个</v>
          </cell>
          <cell r="H4926">
            <v>1</v>
          </cell>
          <cell r="I4926" t="str">
            <v>探矿、采矿、选矿和造团设备/采煤及支护机械/煤矿支护机械/双柱掩护液压支架</v>
          </cell>
        </row>
        <row r="4926">
          <cell r="K4926" t="str">
            <v>2003-10-31</v>
          </cell>
          <cell r="L4926">
            <v>859100</v>
          </cell>
          <cell r="M4926">
            <v>833327</v>
          </cell>
          <cell r="N4926">
            <v>25773</v>
          </cell>
        </row>
        <row r="4927">
          <cell r="C4927" t="str">
            <v>42194105A070153</v>
          </cell>
          <cell r="D4927" t="str">
            <v>液压支架</v>
          </cell>
          <cell r="E4927" t="str">
            <v>2*3716KN</v>
          </cell>
        </row>
        <row r="4927">
          <cell r="G4927" t="str">
            <v>个</v>
          </cell>
          <cell r="H4927">
            <v>1</v>
          </cell>
          <cell r="I4927" t="str">
            <v>探矿、采矿、选矿和造团设备/采煤及支护机械/煤矿支护机械/双柱掩护液压支架</v>
          </cell>
        </row>
        <row r="4927">
          <cell r="K4927" t="str">
            <v>2003-10-31</v>
          </cell>
          <cell r="L4927">
            <v>859100</v>
          </cell>
          <cell r="M4927">
            <v>833327</v>
          </cell>
          <cell r="N4927">
            <v>25773</v>
          </cell>
        </row>
        <row r="4928">
          <cell r="C4928" t="str">
            <v>42194105A070154</v>
          </cell>
          <cell r="D4928" t="str">
            <v>液压支架</v>
          </cell>
          <cell r="E4928" t="str">
            <v>2*3716KN</v>
          </cell>
        </row>
        <row r="4928">
          <cell r="G4928" t="str">
            <v>个</v>
          </cell>
          <cell r="H4928">
            <v>1</v>
          </cell>
          <cell r="I4928" t="str">
            <v>探矿、采矿、选矿和造团设备/采煤及支护机械/煤矿支护机械/双柱掩护液压支架</v>
          </cell>
        </row>
        <row r="4928">
          <cell r="K4928" t="str">
            <v>2003-10-31</v>
          </cell>
          <cell r="L4928">
            <v>859100</v>
          </cell>
          <cell r="M4928">
            <v>833327</v>
          </cell>
          <cell r="N4928">
            <v>25773</v>
          </cell>
        </row>
        <row r="4929">
          <cell r="C4929" t="str">
            <v>42194105A070156</v>
          </cell>
          <cell r="D4929" t="str">
            <v>液压支架</v>
          </cell>
          <cell r="E4929" t="str">
            <v>2*3716KN</v>
          </cell>
        </row>
        <row r="4929">
          <cell r="G4929" t="str">
            <v>个</v>
          </cell>
          <cell r="H4929">
            <v>1</v>
          </cell>
          <cell r="I4929" t="str">
            <v>探矿、采矿、选矿和造团设备/采煤及支护机械/煤矿支护机械/双柱掩护液压支架</v>
          </cell>
        </row>
        <row r="4929">
          <cell r="K4929" t="str">
            <v>2003-10-31</v>
          </cell>
          <cell r="L4929">
            <v>859100</v>
          </cell>
          <cell r="M4929">
            <v>833327</v>
          </cell>
          <cell r="N4929">
            <v>25773</v>
          </cell>
        </row>
        <row r="4930">
          <cell r="C4930" t="str">
            <v>42194105A070158</v>
          </cell>
          <cell r="D4930" t="str">
            <v>液压支架</v>
          </cell>
          <cell r="E4930" t="str">
            <v>2*3716KN</v>
          </cell>
        </row>
        <row r="4930">
          <cell r="G4930" t="str">
            <v>个</v>
          </cell>
          <cell r="H4930">
            <v>1</v>
          </cell>
          <cell r="I4930" t="str">
            <v>探矿、采矿、选矿和造团设备/采煤及支护机械/煤矿支护机械/双柱掩护液压支架</v>
          </cell>
        </row>
        <row r="4930">
          <cell r="K4930" t="str">
            <v>2003-10-31</v>
          </cell>
          <cell r="L4930">
            <v>859100</v>
          </cell>
          <cell r="M4930">
            <v>833327</v>
          </cell>
          <cell r="N4930">
            <v>25773</v>
          </cell>
        </row>
        <row r="4931">
          <cell r="C4931" t="str">
            <v>42194105A070160</v>
          </cell>
          <cell r="D4931" t="str">
            <v>液压支架</v>
          </cell>
          <cell r="E4931" t="str">
            <v>2*3716KN</v>
          </cell>
        </row>
        <row r="4931">
          <cell r="G4931" t="str">
            <v>个</v>
          </cell>
          <cell r="H4931">
            <v>1</v>
          </cell>
          <cell r="I4931" t="str">
            <v>探矿、采矿、选矿和造团设备/采煤及支护机械/煤矿支护机械/双柱掩护液压支架</v>
          </cell>
        </row>
        <row r="4931">
          <cell r="K4931" t="str">
            <v>2003-10-31</v>
          </cell>
          <cell r="L4931">
            <v>859100</v>
          </cell>
          <cell r="M4931">
            <v>833327</v>
          </cell>
          <cell r="N4931">
            <v>25773</v>
          </cell>
        </row>
        <row r="4932">
          <cell r="C4932" t="str">
            <v>42194105A070165</v>
          </cell>
          <cell r="D4932" t="str">
            <v>液压支架</v>
          </cell>
          <cell r="E4932" t="str">
            <v>2*3716KN</v>
          </cell>
        </row>
        <row r="4932">
          <cell r="G4932" t="str">
            <v>个</v>
          </cell>
          <cell r="H4932">
            <v>1</v>
          </cell>
          <cell r="I4932" t="str">
            <v>探矿、采矿、选矿和造团设备/采煤及支护机械/煤矿支护机械/双柱掩护液压支架</v>
          </cell>
        </row>
        <row r="4932">
          <cell r="K4932" t="str">
            <v>2003-10-31</v>
          </cell>
          <cell r="L4932">
            <v>859100</v>
          </cell>
          <cell r="M4932">
            <v>833327</v>
          </cell>
          <cell r="N4932">
            <v>25773</v>
          </cell>
        </row>
        <row r="4933">
          <cell r="C4933" t="str">
            <v>42194105A070166</v>
          </cell>
          <cell r="D4933" t="str">
            <v>液压支架</v>
          </cell>
          <cell r="E4933" t="str">
            <v>2*3716KN</v>
          </cell>
        </row>
        <row r="4933">
          <cell r="G4933" t="str">
            <v>个</v>
          </cell>
          <cell r="H4933">
            <v>1</v>
          </cell>
          <cell r="I4933" t="str">
            <v>探矿、采矿、选矿和造团设备/采煤及支护机械/煤矿支护机械/双柱掩护液压支架</v>
          </cell>
        </row>
        <row r="4933">
          <cell r="K4933" t="str">
            <v>2003-10-31</v>
          </cell>
          <cell r="L4933">
            <v>859100</v>
          </cell>
          <cell r="M4933">
            <v>833327</v>
          </cell>
          <cell r="N4933">
            <v>25773</v>
          </cell>
        </row>
        <row r="4934">
          <cell r="C4934" t="str">
            <v>42194105A070167</v>
          </cell>
          <cell r="D4934" t="str">
            <v>液压支架</v>
          </cell>
          <cell r="E4934" t="str">
            <v>2*3716KN</v>
          </cell>
        </row>
        <row r="4934">
          <cell r="G4934" t="str">
            <v>个</v>
          </cell>
          <cell r="H4934">
            <v>1</v>
          </cell>
          <cell r="I4934" t="str">
            <v>探矿、采矿、选矿和造团设备/采煤及支护机械/煤矿支护机械/双柱掩护液压支架</v>
          </cell>
        </row>
        <row r="4934">
          <cell r="K4934" t="str">
            <v>2003-10-31</v>
          </cell>
          <cell r="L4934">
            <v>859100</v>
          </cell>
          <cell r="M4934">
            <v>833327</v>
          </cell>
          <cell r="N4934">
            <v>25773</v>
          </cell>
        </row>
        <row r="4935">
          <cell r="C4935" t="str">
            <v>42194105A070169</v>
          </cell>
          <cell r="D4935" t="str">
            <v>液压支架</v>
          </cell>
          <cell r="E4935" t="str">
            <v>2*3716KN</v>
          </cell>
        </row>
        <row r="4935">
          <cell r="G4935" t="str">
            <v>个</v>
          </cell>
          <cell r="H4935">
            <v>1</v>
          </cell>
          <cell r="I4935" t="str">
            <v>探矿、采矿、选矿和造团设备/采煤及支护机械/煤矿支护机械/双柱掩护液压支架</v>
          </cell>
        </row>
        <row r="4935">
          <cell r="K4935" t="str">
            <v>2003-10-31</v>
          </cell>
          <cell r="L4935">
            <v>859100</v>
          </cell>
          <cell r="M4935">
            <v>833327</v>
          </cell>
          <cell r="N4935">
            <v>25773</v>
          </cell>
        </row>
        <row r="4936">
          <cell r="C4936" t="str">
            <v>42194105A070172</v>
          </cell>
          <cell r="D4936" t="str">
            <v>液压支架</v>
          </cell>
          <cell r="E4936" t="str">
            <v>2*3716KN</v>
          </cell>
        </row>
        <row r="4936">
          <cell r="G4936" t="str">
            <v>个</v>
          </cell>
          <cell r="H4936">
            <v>1</v>
          </cell>
          <cell r="I4936" t="str">
            <v>探矿、采矿、选矿和造团设备/采煤及支护机械/煤矿支护机械/双柱掩护液压支架</v>
          </cell>
        </row>
        <row r="4936">
          <cell r="K4936" t="str">
            <v>2003-10-31</v>
          </cell>
          <cell r="L4936">
            <v>859100</v>
          </cell>
          <cell r="M4936">
            <v>833327</v>
          </cell>
          <cell r="N4936">
            <v>25773</v>
          </cell>
        </row>
        <row r="4937">
          <cell r="C4937" t="str">
            <v>42194105A070173</v>
          </cell>
          <cell r="D4937" t="str">
            <v>液压支架</v>
          </cell>
          <cell r="E4937" t="str">
            <v>2*3716KN</v>
          </cell>
        </row>
        <row r="4937">
          <cell r="G4937" t="str">
            <v>个</v>
          </cell>
          <cell r="H4937">
            <v>1</v>
          </cell>
          <cell r="I4937" t="str">
            <v>探矿、采矿、选矿和造团设备/采煤及支护机械/煤矿支护机械/双柱掩护液压支架</v>
          </cell>
        </row>
        <row r="4937">
          <cell r="K4937" t="str">
            <v>2003-10-31</v>
          </cell>
          <cell r="L4937">
            <v>859100</v>
          </cell>
          <cell r="M4937">
            <v>833327</v>
          </cell>
          <cell r="N4937">
            <v>25773</v>
          </cell>
        </row>
        <row r="4938">
          <cell r="C4938" t="str">
            <v>42194105A070174</v>
          </cell>
          <cell r="D4938" t="str">
            <v>液压支架</v>
          </cell>
          <cell r="E4938" t="str">
            <v>2*3716KN</v>
          </cell>
        </row>
        <row r="4938">
          <cell r="G4938" t="str">
            <v>个</v>
          </cell>
          <cell r="H4938">
            <v>1</v>
          </cell>
          <cell r="I4938" t="str">
            <v>探矿、采矿、选矿和造团设备/采煤及支护机械/煤矿支护机械/双柱掩护液压支架</v>
          </cell>
        </row>
        <row r="4938">
          <cell r="K4938" t="str">
            <v>2003-10-31</v>
          </cell>
          <cell r="L4938">
            <v>859100</v>
          </cell>
          <cell r="M4938">
            <v>833327</v>
          </cell>
          <cell r="N4938">
            <v>25773</v>
          </cell>
        </row>
        <row r="4939">
          <cell r="C4939" t="str">
            <v>42194105A070176</v>
          </cell>
          <cell r="D4939" t="str">
            <v>液压支架</v>
          </cell>
          <cell r="E4939" t="str">
            <v>2*3716KN</v>
          </cell>
        </row>
        <row r="4939">
          <cell r="G4939" t="str">
            <v>个</v>
          </cell>
          <cell r="H4939">
            <v>1</v>
          </cell>
          <cell r="I4939" t="str">
            <v>探矿、采矿、选矿和造团设备/采煤及支护机械/煤矿支护机械/双柱掩护液压支架</v>
          </cell>
        </row>
        <row r="4939">
          <cell r="K4939" t="str">
            <v>2003-10-31</v>
          </cell>
          <cell r="L4939">
            <v>859100</v>
          </cell>
          <cell r="M4939">
            <v>833327</v>
          </cell>
          <cell r="N4939">
            <v>25773</v>
          </cell>
        </row>
        <row r="4940">
          <cell r="C4940" t="str">
            <v>42194105A070177</v>
          </cell>
          <cell r="D4940" t="str">
            <v>液压支架</v>
          </cell>
          <cell r="E4940" t="str">
            <v>2*3716KN</v>
          </cell>
        </row>
        <row r="4940">
          <cell r="G4940" t="str">
            <v>个</v>
          </cell>
          <cell r="H4940">
            <v>1</v>
          </cell>
          <cell r="I4940" t="str">
            <v>探矿、采矿、选矿和造团设备/采煤及支护机械/煤矿支护机械/双柱掩护液压支架</v>
          </cell>
        </row>
        <row r="4940">
          <cell r="K4940" t="str">
            <v>2003-10-31</v>
          </cell>
          <cell r="L4940">
            <v>859100</v>
          </cell>
          <cell r="M4940">
            <v>833327</v>
          </cell>
          <cell r="N4940">
            <v>25773</v>
          </cell>
        </row>
        <row r="4941">
          <cell r="C4941" t="str">
            <v>42194105A070182</v>
          </cell>
          <cell r="D4941" t="str">
            <v>液压支架</v>
          </cell>
          <cell r="E4941" t="str">
            <v>2*3716KN</v>
          </cell>
        </row>
        <row r="4941">
          <cell r="G4941" t="str">
            <v>个</v>
          </cell>
          <cell r="H4941">
            <v>1</v>
          </cell>
          <cell r="I4941" t="str">
            <v>探矿、采矿、选矿和造团设备/采煤及支护机械/煤矿支护机械/双柱掩护液压支架</v>
          </cell>
        </row>
        <row r="4941">
          <cell r="K4941" t="str">
            <v>2003-10-31</v>
          </cell>
          <cell r="L4941">
            <v>859100</v>
          </cell>
          <cell r="M4941">
            <v>833327</v>
          </cell>
          <cell r="N4941">
            <v>25773</v>
          </cell>
        </row>
        <row r="4942">
          <cell r="C4942" t="str">
            <v>42194105A070183</v>
          </cell>
          <cell r="D4942" t="str">
            <v>液压支架</v>
          </cell>
          <cell r="E4942" t="str">
            <v>2*3716KN</v>
          </cell>
        </row>
        <row r="4942">
          <cell r="G4942" t="str">
            <v>个</v>
          </cell>
          <cell r="H4942">
            <v>1</v>
          </cell>
          <cell r="I4942" t="str">
            <v>探矿、采矿、选矿和造团设备/采煤及支护机械/煤矿支护机械/双柱掩护液压支架</v>
          </cell>
        </row>
        <row r="4942">
          <cell r="K4942" t="str">
            <v>2003-10-31</v>
          </cell>
          <cell r="L4942">
            <v>859100</v>
          </cell>
          <cell r="M4942">
            <v>833327</v>
          </cell>
          <cell r="N4942">
            <v>25773</v>
          </cell>
        </row>
        <row r="4943">
          <cell r="C4943" t="str">
            <v>42194105A070184</v>
          </cell>
          <cell r="D4943" t="str">
            <v>液压支架</v>
          </cell>
          <cell r="E4943" t="str">
            <v>2*3716KN</v>
          </cell>
        </row>
        <row r="4943">
          <cell r="G4943" t="str">
            <v>个</v>
          </cell>
          <cell r="H4943">
            <v>1</v>
          </cell>
          <cell r="I4943" t="str">
            <v>探矿、采矿、选矿和造团设备/采煤及支护机械/煤矿支护机械/双柱掩护液压支架</v>
          </cell>
        </row>
        <row r="4943">
          <cell r="K4943" t="str">
            <v>2003-10-31</v>
          </cell>
          <cell r="L4943">
            <v>859100</v>
          </cell>
          <cell r="M4943">
            <v>833327</v>
          </cell>
          <cell r="N4943">
            <v>25773</v>
          </cell>
        </row>
        <row r="4944">
          <cell r="C4944" t="str">
            <v>42194105A070187</v>
          </cell>
          <cell r="D4944" t="str">
            <v>液压支架</v>
          </cell>
          <cell r="E4944" t="str">
            <v>2*3716KN</v>
          </cell>
        </row>
        <row r="4944">
          <cell r="G4944" t="str">
            <v>个</v>
          </cell>
          <cell r="H4944">
            <v>1</v>
          </cell>
          <cell r="I4944" t="str">
            <v>探矿、采矿、选矿和造团设备/采煤及支护机械/煤矿支护机械/双柱掩护液压支架</v>
          </cell>
        </row>
        <row r="4944">
          <cell r="K4944" t="str">
            <v>2003-10-31</v>
          </cell>
          <cell r="L4944">
            <v>859100</v>
          </cell>
          <cell r="M4944">
            <v>833327</v>
          </cell>
          <cell r="N4944">
            <v>25773</v>
          </cell>
        </row>
        <row r="4945">
          <cell r="C4945" t="str">
            <v>42194105A070188</v>
          </cell>
          <cell r="D4945" t="str">
            <v>液压支架</v>
          </cell>
          <cell r="E4945" t="str">
            <v>2*3716KN</v>
          </cell>
        </row>
        <row r="4945">
          <cell r="G4945" t="str">
            <v>个</v>
          </cell>
          <cell r="H4945">
            <v>1</v>
          </cell>
          <cell r="I4945" t="str">
            <v>探矿、采矿、选矿和造团设备/采煤及支护机械/煤矿支护机械/双柱掩护液压支架</v>
          </cell>
        </row>
        <row r="4945">
          <cell r="K4945" t="str">
            <v>2003-10-31</v>
          </cell>
          <cell r="L4945">
            <v>859100</v>
          </cell>
          <cell r="M4945">
            <v>833327</v>
          </cell>
          <cell r="N4945">
            <v>25773</v>
          </cell>
        </row>
        <row r="4946">
          <cell r="C4946" t="str">
            <v>42194105A070195</v>
          </cell>
          <cell r="D4946" t="str">
            <v>液压支架</v>
          </cell>
          <cell r="E4946" t="str">
            <v>2*3716KN</v>
          </cell>
        </row>
        <row r="4946">
          <cell r="G4946" t="str">
            <v>个</v>
          </cell>
          <cell r="H4946">
            <v>1</v>
          </cell>
          <cell r="I4946" t="str">
            <v>探矿、采矿、选矿和造团设备/采煤及支护机械/煤矿支护机械/双柱掩护液压支架</v>
          </cell>
        </row>
        <row r="4946">
          <cell r="K4946" t="str">
            <v>2003-10-31</v>
          </cell>
          <cell r="L4946">
            <v>859100</v>
          </cell>
          <cell r="M4946">
            <v>833327</v>
          </cell>
          <cell r="N4946">
            <v>25773</v>
          </cell>
        </row>
        <row r="4947">
          <cell r="C4947" t="str">
            <v>42194105A070197</v>
          </cell>
          <cell r="D4947" t="str">
            <v>液压支架</v>
          </cell>
          <cell r="E4947" t="str">
            <v>2*3716KN</v>
          </cell>
        </row>
        <row r="4947">
          <cell r="G4947" t="str">
            <v>个</v>
          </cell>
          <cell r="H4947">
            <v>1</v>
          </cell>
          <cell r="I4947" t="str">
            <v>探矿、采矿、选矿和造团设备/采煤及支护机械/煤矿支护机械/双柱掩护液压支架</v>
          </cell>
        </row>
        <row r="4947">
          <cell r="K4947" t="str">
            <v>2003-10-31</v>
          </cell>
          <cell r="L4947">
            <v>859100</v>
          </cell>
          <cell r="M4947">
            <v>833327</v>
          </cell>
          <cell r="N4947">
            <v>25773</v>
          </cell>
        </row>
        <row r="4948">
          <cell r="C4948" t="str">
            <v>42194105A070198</v>
          </cell>
          <cell r="D4948" t="str">
            <v>液压支架</v>
          </cell>
          <cell r="E4948" t="str">
            <v>2*3716KN</v>
          </cell>
        </row>
        <row r="4948">
          <cell r="G4948" t="str">
            <v>个</v>
          </cell>
          <cell r="H4948">
            <v>1</v>
          </cell>
          <cell r="I4948" t="str">
            <v>探矿、采矿、选矿和造团设备/采煤及支护机械/煤矿支护机械/双柱掩护液压支架</v>
          </cell>
        </row>
        <row r="4948">
          <cell r="K4948" t="str">
            <v>2003-10-31</v>
          </cell>
          <cell r="L4948">
            <v>859100</v>
          </cell>
          <cell r="M4948">
            <v>833327</v>
          </cell>
          <cell r="N4948">
            <v>25773</v>
          </cell>
        </row>
        <row r="4949">
          <cell r="C4949" t="str">
            <v>42194105A070200</v>
          </cell>
          <cell r="D4949" t="str">
            <v>液压支架</v>
          </cell>
          <cell r="E4949" t="str">
            <v>2*3716KN</v>
          </cell>
        </row>
        <row r="4949">
          <cell r="G4949" t="str">
            <v>个</v>
          </cell>
          <cell r="H4949">
            <v>1</v>
          </cell>
          <cell r="I4949" t="str">
            <v>探矿、采矿、选矿和造团设备/采煤及支护机械/煤矿支护机械/双柱掩护液压支架</v>
          </cell>
        </row>
        <row r="4949">
          <cell r="K4949" t="str">
            <v>2003-10-31</v>
          </cell>
          <cell r="L4949">
            <v>859100</v>
          </cell>
          <cell r="M4949">
            <v>833327</v>
          </cell>
          <cell r="N4949">
            <v>25773</v>
          </cell>
        </row>
        <row r="4950">
          <cell r="C4950" t="str">
            <v>42194105A070202</v>
          </cell>
          <cell r="D4950" t="str">
            <v>液压支架</v>
          </cell>
          <cell r="E4950" t="str">
            <v>2*3716KN</v>
          </cell>
        </row>
        <row r="4950">
          <cell r="G4950" t="str">
            <v>个</v>
          </cell>
          <cell r="H4950">
            <v>1</v>
          </cell>
          <cell r="I4950" t="str">
            <v>探矿、采矿、选矿和造团设备/采煤及支护机械/煤矿支护机械/双柱掩护液压支架</v>
          </cell>
        </row>
        <row r="4950">
          <cell r="K4950" t="str">
            <v>2003-10-31</v>
          </cell>
          <cell r="L4950">
            <v>859100</v>
          </cell>
          <cell r="M4950">
            <v>833327</v>
          </cell>
          <cell r="N4950">
            <v>25773</v>
          </cell>
        </row>
        <row r="4951">
          <cell r="C4951" t="str">
            <v>42194105A070203</v>
          </cell>
          <cell r="D4951" t="str">
            <v>液压支架</v>
          </cell>
          <cell r="E4951" t="str">
            <v>2*3716KN</v>
          </cell>
        </row>
        <row r="4951">
          <cell r="G4951" t="str">
            <v>个</v>
          </cell>
          <cell r="H4951">
            <v>1</v>
          </cell>
          <cell r="I4951" t="str">
            <v>探矿、采矿、选矿和造团设备/采煤及支护机械/煤矿支护机械/双柱掩护液压支架</v>
          </cell>
        </row>
        <row r="4951">
          <cell r="K4951" t="str">
            <v>2003-10-31</v>
          </cell>
          <cell r="L4951">
            <v>859100</v>
          </cell>
          <cell r="M4951">
            <v>833327</v>
          </cell>
          <cell r="N4951">
            <v>25773</v>
          </cell>
        </row>
        <row r="4952">
          <cell r="C4952" t="str">
            <v>42194105A070204</v>
          </cell>
          <cell r="D4952" t="str">
            <v>液压支架</v>
          </cell>
          <cell r="E4952" t="str">
            <v>2*3716KN</v>
          </cell>
        </row>
        <row r="4952">
          <cell r="G4952" t="str">
            <v>个</v>
          </cell>
          <cell r="H4952">
            <v>1</v>
          </cell>
          <cell r="I4952" t="str">
            <v>探矿、采矿、选矿和造团设备/采煤及支护机械/煤矿支护机械/双柱掩护液压支架</v>
          </cell>
        </row>
        <row r="4952">
          <cell r="K4952" t="str">
            <v>2003-10-31</v>
          </cell>
          <cell r="L4952">
            <v>859100</v>
          </cell>
          <cell r="M4952">
            <v>833327</v>
          </cell>
          <cell r="N4952">
            <v>25773</v>
          </cell>
        </row>
        <row r="4953">
          <cell r="C4953" t="str">
            <v>42194105A070205</v>
          </cell>
          <cell r="D4953" t="str">
            <v>液压支架</v>
          </cell>
          <cell r="E4953" t="str">
            <v>2*3716KN</v>
          </cell>
        </row>
        <row r="4953">
          <cell r="G4953" t="str">
            <v>个</v>
          </cell>
          <cell r="H4953">
            <v>1</v>
          </cell>
          <cell r="I4953" t="str">
            <v>探矿、采矿、选矿和造团设备/采煤及支护机械/煤矿支护机械/双柱掩护液压支架</v>
          </cell>
        </row>
        <row r="4953">
          <cell r="K4953" t="str">
            <v>2003-10-31</v>
          </cell>
          <cell r="L4953">
            <v>859100</v>
          </cell>
          <cell r="M4953">
            <v>833327</v>
          </cell>
          <cell r="N4953">
            <v>25773</v>
          </cell>
        </row>
        <row r="4954">
          <cell r="C4954" t="str">
            <v>42194105A070207</v>
          </cell>
          <cell r="D4954" t="str">
            <v>液压支架</v>
          </cell>
          <cell r="E4954" t="str">
            <v>2*3716KN</v>
          </cell>
        </row>
        <row r="4954">
          <cell r="G4954" t="str">
            <v>个</v>
          </cell>
          <cell r="H4954">
            <v>1</v>
          </cell>
          <cell r="I4954" t="str">
            <v>探矿、采矿、选矿和造团设备/采煤及支护机械/煤矿支护机械/双柱掩护液压支架</v>
          </cell>
        </row>
        <row r="4954">
          <cell r="K4954" t="str">
            <v>2003-10-31</v>
          </cell>
          <cell r="L4954">
            <v>859100</v>
          </cell>
          <cell r="M4954">
            <v>833327</v>
          </cell>
          <cell r="N4954">
            <v>25773</v>
          </cell>
        </row>
        <row r="4955">
          <cell r="C4955" t="str">
            <v>42194105A070208</v>
          </cell>
          <cell r="D4955" t="str">
            <v>液压支架</v>
          </cell>
          <cell r="E4955" t="str">
            <v>2*3716KN</v>
          </cell>
        </row>
        <row r="4955">
          <cell r="G4955" t="str">
            <v>个</v>
          </cell>
          <cell r="H4955">
            <v>1</v>
          </cell>
          <cell r="I4955" t="str">
            <v>探矿、采矿、选矿和造团设备/采煤及支护机械/煤矿支护机械/双柱掩护液压支架</v>
          </cell>
        </row>
        <row r="4955">
          <cell r="K4955" t="str">
            <v>2003-10-31</v>
          </cell>
          <cell r="L4955">
            <v>859100</v>
          </cell>
          <cell r="M4955">
            <v>833327</v>
          </cell>
          <cell r="N4955">
            <v>25773</v>
          </cell>
        </row>
        <row r="4956">
          <cell r="C4956" t="str">
            <v>42194105A070210</v>
          </cell>
          <cell r="D4956" t="str">
            <v>液压支架</v>
          </cell>
          <cell r="E4956" t="str">
            <v>2*3716KN</v>
          </cell>
        </row>
        <row r="4956">
          <cell r="G4956" t="str">
            <v>个</v>
          </cell>
          <cell r="H4956">
            <v>1</v>
          </cell>
          <cell r="I4956" t="str">
            <v>探矿、采矿、选矿和造团设备/采煤及支护机械/煤矿支护机械/双柱掩护液压支架</v>
          </cell>
        </row>
        <row r="4956">
          <cell r="K4956" t="str">
            <v>2003-10-31</v>
          </cell>
          <cell r="L4956">
            <v>859100</v>
          </cell>
          <cell r="M4956">
            <v>833327</v>
          </cell>
          <cell r="N4956">
            <v>25773</v>
          </cell>
        </row>
        <row r="4957">
          <cell r="C4957" t="str">
            <v>42194105A070211</v>
          </cell>
          <cell r="D4957" t="str">
            <v>液压支架</v>
          </cell>
          <cell r="E4957" t="str">
            <v>2*3716KN</v>
          </cell>
        </row>
        <row r="4957">
          <cell r="G4957" t="str">
            <v>个</v>
          </cell>
          <cell r="H4957">
            <v>1</v>
          </cell>
          <cell r="I4957" t="str">
            <v>探矿、采矿、选矿和造团设备/采煤及支护机械/煤矿支护机械/双柱掩护液压支架</v>
          </cell>
        </row>
        <row r="4957">
          <cell r="K4957" t="str">
            <v>2003-10-31</v>
          </cell>
          <cell r="L4957">
            <v>859100</v>
          </cell>
          <cell r="M4957">
            <v>833327</v>
          </cell>
          <cell r="N4957">
            <v>25773</v>
          </cell>
        </row>
        <row r="4958">
          <cell r="C4958" t="str">
            <v>42194105A070213</v>
          </cell>
          <cell r="D4958" t="str">
            <v>液压支架</v>
          </cell>
          <cell r="E4958" t="str">
            <v>2*3716KN</v>
          </cell>
        </row>
        <row r="4958">
          <cell r="G4958" t="str">
            <v>个</v>
          </cell>
          <cell r="H4958">
            <v>1</v>
          </cell>
          <cell r="I4958" t="str">
            <v>探矿、采矿、选矿和造团设备/采煤及支护机械/煤矿支护机械/双柱掩护液压支架</v>
          </cell>
        </row>
        <row r="4958">
          <cell r="K4958" t="str">
            <v>2003-10-31</v>
          </cell>
          <cell r="L4958">
            <v>859100</v>
          </cell>
          <cell r="M4958">
            <v>833327</v>
          </cell>
          <cell r="N4958">
            <v>25773</v>
          </cell>
        </row>
        <row r="4959">
          <cell r="C4959" t="str">
            <v>42194105A070217</v>
          </cell>
          <cell r="D4959" t="str">
            <v>液压支架</v>
          </cell>
          <cell r="E4959" t="str">
            <v>2*3716KN</v>
          </cell>
        </row>
        <row r="4959">
          <cell r="G4959" t="str">
            <v>个</v>
          </cell>
          <cell r="H4959">
            <v>1</v>
          </cell>
          <cell r="I4959" t="str">
            <v>探矿、采矿、选矿和造团设备/采煤及支护机械/煤矿支护机械/双柱掩护液压支架</v>
          </cell>
        </row>
        <row r="4959">
          <cell r="K4959" t="str">
            <v>2003-10-31</v>
          </cell>
          <cell r="L4959">
            <v>859100</v>
          </cell>
          <cell r="M4959">
            <v>833327</v>
          </cell>
          <cell r="N4959">
            <v>25773</v>
          </cell>
        </row>
        <row r="4960">
          <cell r="C4960" t="str">
            <v>42194105A070218</v>
          </cell>
          <cell r="D4960" t="str">
            <v>液压支架</v>
          </cell>
          <cell r="E4960" t="str">
            <v>2*3716KN</v>
          </cell>
        </row>
        <row r="4960">
          <cell r="G4960" t="str">
            <v>个</v>
          </cell>
          <cell r="H4960">
            <v>1</v>
          </cell>
          <cell r="I4960" t="str">
            <v>探矿、采矿、选矿和造团设备/采煤及支护机械/煤矿支护机械/双柱掩护液压支架</v>
          </cell>
        </row>
        <row r="4960">
          <cell r="K4960" t="str">
            <v>2003-10-31</v>
          </cell>
          <cell r="L4960">
            <v>859100</v>
          </cell>
          <cell r="M4960">
            <v>833327</v>
          </cell>
          <cell r="N4960">
            <v>25773</v>
          </cell>
        </row>
        <row r="4961">
          <cell r="C4961" t="str">
            <v>42194105A070223</v>
          </cell>
          <cell r="D4961" t="str">
            <v>液压支架</v>
          </cell>
          <cell r="E4961" t="str">
            <v>2*3716KN</v>
          </cell>
        </row>
        <row r="4961">
          <cell r="G4961" t="str">
            <v>个</v>
          </cell>
          <cell r="H4961">
            <v>1</v>
          </cell>
          <cell r="I4961" t="str">
            <v>探矿、采矿、选矿和造团设备/采煤及支护机械/煤矿支护机械/双柱掩护液压支架</v>
          </cell>
        </row>
        <row r="4961">
          <cell r="K4961" t="str">
            <v>2003-10-31</v>
          </cell>
          <cell r="L4961">
            <v>859100</v>
          </cell>
          <cell r="M4961">
            <v>833327</v>
          </cell>
          <cell r="N4961">
            <v>25773</v>
          </cell>
        </row>
        <row r="4962">
          <cell r="C4962" t="str">
            <v>42194105A070226</v>
          </cell>
          <cell r="D4962" t="str">
            <v>液压支架</v>
          </cell>
          <cell r="E4962" t="str">
            <v>2*3716KN</v>
          </cell>
        </row>
        <row r="4962">
          <cell r="G4962" t="str">
            <v>个</v>
          </cell>
          <cell r="H4962">
            <v>1</v>
          </cell>
          <cell r="I4962" t="str">
            <v>探矿、采矿、选矿和造团设备/采煤及支护机械/煤矿支护机械/双柱掩护液压支架</v>
          </cell>
        </row>
        <row r="4962">
          <cell r="K4962" t="str">
            <v>2003-10-31</v>
          </cell>
          <cell r="L4962">
            <v>859100</v>
          </cell>
          <cell r="M4962">
            <v>833327</v>
          </cell>
          <cell r="N4962">
            <v>25773</v>
          </cell>
        </row>
        <row r="4963">
          <cell r="C4963" t="str">
            <v>42194105A070227</v>
          </cell>
          <cell r="D4963" t="str">
            <v>液压支架</v>
          </cell>
          <cell r="E4963" t="str">
            <v>2*3716KN</v>
          </cell>
        </row>
        <row r="4963">
          <cell r="G4963" t="str">
            <v>个</v>
          </cell>
          <cell r="H4963">
            <v>1</v>
          </cell>
          <cell r="I4963" t="str">
            <v>探矿、采矿、选矿和造团设备/采煤及支护机械/煤矿支护机械/双柱掩护液压支架</v>
          </cell>
        </row>
        <row r="4963">
          <cell r="K4963" t="str">
            <v>2003-10-31</v>
          </cell>
          <cell r="L4963">
            <v>859100</v>
          </cell>
          <cell r="M4963">
            <v>833327</v>
          </cell>
          <cell r="N4963">
            <v>25773</v>
          </cell>
        </row>
        <row r="4964">
          <cell r="C4964" t="str">
            <v>42194105A070228</v>
          </cell>
          <cell r="D4964" t="str">
            <v>液压支架</v>
          </cell>
          <cell r="E4964" t="str">
            <v>2*3716KN</v>
          </cell>
        </row>
        <row r="4964">
          <cell r="G4964" t="str">
            <v>个</v>
          </cell>
          <cell r="H4964">
            <v>1</v>
          </cell>
          <cell r="I4964" t="str">
            <v>探矿、采矿、选矿和造团设备/采煤及支护机械/煤矿支护机械/双柱掩护液压支架</v>
          </cell>
        </row>
        <row r="4964">
          <cell r="K4964" t="str">
            <v>2003-10-31</v>
          </cell>
          <cell r="L4964">
            <v>859100</v>
          </cell>
          <cell r="M4964">
            <v>833327</v>
          </cell>
          <cell r="N4964">
            <v>25773</v>
          </cell>
        </row>
        <row r="4965">
          <cell r="C4965" t="str">
            <v>42194105A070162</v>
          </cell>
          <cell r="D4965" t="str">
            <v>液压支架</v>
          </cell>
          <cell r="E4965" t="str">
            <v>2*3716KN</v>
          </cell>
        </row>
        <row r="4965">
          <cell r="G4965" t="str">
            <v>个</v>
          </cell>
          <cell r="H4965">
            <v>1</v>
          </cell>
          <cell r="I4965" t="str">
            <v>探矿、采矿、选矿和造团设备/采煤及支护机械/煤矿支护机械/双柱掩护液压支架</v>
          </cell>
        </row>
        <row r="4965">
          <cell r="K4965" t="str">
            <v>2003-10-31</v>
          </cell>
          <cell r="L4965">
            <v>859100</v>
          </cell>
          <cell r="M4965">
            <v>833327</v>
          </cell>
          <cell r="N4965">
            <v>25773</v>
          </cell>
        </row>
        <row r="4966">
          <cell r="C4966" t="str">
            <v>42194105A070171</v>
          </cell>
          <cell r="D4966" t="str">
            <v>液压支架</v>
          </cell>
          <cell r="E4966" t="str">
            <v>2*3716KN</v>
          </cell>
        </row>
        <row r="4966">
          <cell r="G4966" t="str">
            <v>个</v>
          </cell>
          <cell r="H4966">
            <v>1</v>
          </cell>
          <cell r="I4966" t="str">
            <v>探矿、采矿、选矿和造团设备/采煤及支护机械/煤矿支护机械/双柱掩护液压支架</v>
          </cell>
        </row>
        <row r="4966">
          <cell r="K4966" t="str">
            <v>2003-10-31</v>
          </cell>
          <cell r="L4966">
            <v>859100</v>
          </cell>
          <cell r="M4966">
            <v>833327</v>
          </cell>
          <cell r="N4966">
            <v>25773</v>
          </cell>
        </row>
        <row r="4967">
          <cell r="C4967" t="str">
            <v>42194105A080010</v>
          </cell>
          <cell r="D4967" t="str">
            <v>端头液压支架</v>
          </cell>
          <cell r="E4967" t="str">
            <v>2*3716KN</v>
          </cell>
        </row>
        <row r="4967">
          <cell r="G4967" t="str">
            <v>个</v>
          </cell>
          <cell r="H4967">
            <v>1</v>
          </cell>
          <cell r="I4967" t="str">
            <v>探矿、采矿、选矿和造团设备/采煤及支护机械/煤矿支护机械/双柱掩护液压支架</v>
          </cell>
        </row>
        <row r="4967">
          <cell r="K4967" t="str">
            <v>2003-10-31</v>
          </cell>
          <cell r="L4967">
            <v>859100</v>
          </cell>
          <cell r="M4967">
            <v>833327</v>
          </cell>
          <cell r="N4967">
            <v>25773</v>
          </cell>
        </row>
        <row r="4968">
          <cell r="C4968" t="str">
            <v>42194105A070235</v>
          </cell>
          <cell r="D4968" t="str">
            <v>液压支架</v>
          </cell>
          <cell r="E4968" t="str">
            <v>2*3716KN</v>
          </cell>
        </row>
        <row r="4968">
          <cell r="G4968" t="str">
            <v>个</v>
          </cell>
          <cell r="H4968">
            <v>1</v>
          </cell>
          <cell r="I4968" t="str">
            <v>探矿、采矿、选矿和造团设备/采煤及支护机械/煤矿支护机械/双柱掩护液压支架</v>
          </cell>
        </row>
        <row r="4968">
          <cell r="K4968" t="str">
            <v>2003-10-31</v>
          </cell>
          <cell r="L4968">
            <v>859100</v>
          </cell>
          <cell r="M4968">
            <v>833327</v>
          </cell>
          <cell r="N4968">
            <v>25773</v>
          </cell>
        </row>
        <row r="4969">
          <cell r="C4969" t="str">
            <v>42194105A070168</v>
          </cell>
          <cell r="D4969" t="str">
            <v>液压支架</v>
          </cell>
          <cell r="E4969" t="str">
            <v>2*3716KN</v>
          </cell>
        </row>
        <row r="4969">
          <cell r="G4969" t="str">
            <v>个</v>
          </cell>
          <cell r="H4969">
            <v>1</v>
          </cell>
          <cell r="I4969" t="str">
            <v>探矿、采矿、选矿和造团设备/采煤及支护机械/煤矿支护机械/双柱掩护液压支架</v>
          </cell>
        </row>
        <row r="4969">
          <cell r="K4969" t="str">
            <v>2003-10-31</v>
          </cell>
          <cell r="L4969">
            <v>859100</v>
          </cell>
          <cell r="M4969">
            <v>833327</v>
          </cell>
          <cell r="N4969">
            <v>25773</v>
          </cell>
        </row>
        <row r="4970">
          <cell r="C4970" t="str">
            <v>42194105A070212</v>
          </cell>
          <cell r="D4970" t="str">
            <v>液压支架</v>
          </cell>
          <cell r="E4970" t="str">
            <v>2*3716KN</v>
          </cell>
        </row>
        <row r="4970">
          <cell r="G4970" t="str">
            <v>个</v>
          </cell>
          <cell r="H4970">
            <v>1</v>
          </cell>
          <cell r="I4970" t="str">
            <v>探矿、采矿、选矿和造团设备/采煤及支护机械/煤矿支护机械/双柱掩护液压支架</v>
          </cell>
        </row>
        <row r="4970">
          <cell r="K4970" t="str">
            <v>2003-10-31</v>
          </cell>
          <cell r="L4970">
            <v>859100</v>
          </cell>
          <cell r="M4970">
            <v>833327</v>
          </cell>
          <cell r="N4970">
            <v>25773</v>
          </cell>
        </row>
        <row r="4971">
          <cell r="C4971" t="str">
            <v>42194105A070220</v>
          </cell>
          <cell r="D4971" t="str">
            <v>液压支架</v>
          </cell>
          <cell r="E4971" t="str">
            <v>2*3716KN</v>
          </cell>
        </row>
        <row r="4971">
          <cell r="G4971" t="str">
            <v>个</v>
          </cell>
          <cell r="H4971">
            <v>1</v>
          </cell>
          <cell r="I4971" t="str">
            <v>探矿、采矿、选矿和造团设备/采煤及支护机械/煤矿支护机械/双柱掩护液压支架</v>
          </cell>
        </row>
        <row r="4971">
          <cell r="K4971" t="str">
            <v>2003-10-31</v>
          </cell>
          <cell r="L4971">
            <v>859100</v>
          </cell>
          <cell r="M4971">
            <v>833327</v>
          </cell>
          <cell r="N4971">
            <v>25773</v>
          </cell>
        </row>
        <row r="4972">
          <cell r="C4972" t="str">
            <v>42194105A070253</v>
          </cell>
          <cell r="D4972" t="str">
            <v>液压支架</v>
          </cell>
          <cell r="E4972" t="str">
            <v>2*3716KN</v>
          </cell>
        </row>
        <row r="4972">
          <cell r="G4972" t="str">
            <v>个</v>
          </cell>
          <cell r="H4972">
            <v>1</v>
          </cell>
          <cell r="I4972" t="str">
            <v>探矿、采矿、选矿和造团设备/采煤及支护机械/煤矿支护机械/双柱掩护液压支架</v>
          </cell>
        </row>
        <row r="4972">
          <cell r="K4972" t="str">
            <v>2003-10-31</v>
          </cell>
          <cell r="L4972">
            <v>859100</v>
          </cell>
          <cell r="M4972">
            <v>833327</v>
          </cell>
          <cell r="N4972">
            <v>25773</v>
          </cell>
        </row>
        <row r="4973">
          <cell r="C4973" t="str">
            <v>42194105A070278</v>
          </cell>
          <cell r="D4973" t="str">
            <v>液压支架</v>
          </cell>
          <cell r="E4973" t="str">
            <v>2*3716KN</v>
          </cell>
        </row>
        <row r="4973">
          <cell r="G4973" t="str">
            <v>个</v>
          </cell>
          <cell r="H4973">
            <v>1</v>
          </cell>
          <cell r="I4973" t="str">
            <v>探矿、采矿、选矿和造团设备/采煤及支护机械/煤矿支护机械/双柱掩护液压支架</v>
          </cell>
        </row>
        <row r="4973">
          <cell r="K4973" t="str">
            <v>2003-10-31</v>
          </cell>
          <cell r="L4973">
            <v>859100</v>
          </cell>
          <cell r="M4973">
            <v>833327</v>
          </cell>
          <cell r="N4973">
            <v>25773</v>
          </cell>
        </row>
        <row r="4974">
          <cell r="C4974" t="str">
            <v>42194105A070209</v>
          </cell>
          <cell r="D4974" t="str">
            <v>液压支架</v>
          </cell>
          <cell r="E4974" t="str">
            <v>2*3716KN</v>
          </cell>
        </row>
        <row r="4974">
          <cell r="G4974" t="str">
            <v>个</v>
          </cell>
          <cell r="H4974">
            <v>1</v>
          </cell>
          <cell r="I4974" t="str">
            <v>探矿、采矿、选矿和造团设备/采煤及支护机械/煤矿支护机械/双柱掩护液压支架</v>
          </cell>
        </row>
        <row r="4974">
          <cell r="K4974" t="str">
            <v>2003-10-31</v>
          </cell>
          <cell r="L4974">
            <v>859100</v>
          </cell>
          <cell r="M4974">
            <v>833327</v>
          </cell>
          <cell r="N4974">
            <v>25773</v>
          </cell>
        </row>
        <row r="4975">
          <cell r="C4975" t="str">
            <v>42194105A070159</v>
          </cell>
          <cell r="D4975" t="str">
            <v>液压支架</v>
          </cell>
          <cell r="E4975" t="str">
            <v>2*3716KN</v>
          </cell>
        </row>
        <row r="4975">
          <cell r="G4975" t="str">
            <v>个</v>
          </cell>
          <cell r="H4975">
            <v>1</v>
          </cell>
          <cell r="I4975" t="str">
            <v>探矿、采矿、选矿和造团设备/采煤及支护机械/煤矿支护机械/双柱掩护液压支架</v>
          </cell>
        </row>
        <row r="4975">
          <cell r="K4975" t="str">
            <v>2003-10-31</v>
          </cell>
          <cell r="L4975">
            <v>859100</v>
          </cell>
          <cell r="M4975">
            <v>833327</v>
          </cell>
          <cell r="N4975">
            <v>25773</v>
          </cell>
        </row>
        <row r="4976">
          <cell r="C4976" t="str">
            <v>42194105A070164</v>
          </cell>
          <cell r="D4976" t="str">
            <v>液压支架</v>
          </cell>
          <cell r="E4976" t="str">
            <v>2*3716KN</v>
          </cell>
        </row>
        <row r="4976">
          <cell r="G4976" t="str">
            <v>个</v>
          </cell>
          <cell r="H4976">
            <v>1</v>
          </cell>
          <cell r="I4976" t="str">
            <v>探矿、采矿、选矿和造团设备/采煤及支护机械/煤矿支护机械/双柱掩护液压支架</v>
          </cell>
        </row>
        <row r="4976">
          <cell r="K4976" t="str">
            <v>2003-10-31</v>
          </cell>
          <cell r="L4976">
            <v>859100</v>
          </cell>
          <cell r="M4976">
            <v>833327</v>
          </cell>
          <cell r="N4976">
            <v>25773</v>
          </cell>
        </row>
        <row r="4977">
          <cell r="C4977" t="str">
            <v>42194105A070194</v>
          </cell>
          <cell r="D4977" t="str">
            <v>液压支架</v>
          </cell>
          <cell r="E4977" t="str">
            <v>2*3716KN</v>
          </cell>
        </row>
        <row r="4977">
          <cell r="G4977" t="str">
            <v>个</v>
          </cell>
          <cell r="H4977">
            <v>1</v>
          </cell>
          <cell r="I4977" t="str">
            <v>探矿、采矿、选矿和造团设备/采煤及支护机械/煤矿支护机械/双柱掩护液压支架</v>
          </cell>
        </row>
        <row r="4977">
          <cell r="K4977" t="str">
            <v>2003-10-31</v>
          </cell>
          <cell r="L4977">
            <v>859100</v>
          </cell>
          <cell r="M4977">
            <v>833327</v>
          </cell>
          <cell r="N4977">
            <v>25773</v>
          </cell>
        </row>
        <row r="4978">
          <cell r="C4978" t="str">
            <v>42194105A070224</v>
          </cell>
          <cell r="D4978" t="str">
            <v>液压支架</v>
          </cell>
          <cell r="E4978" t="str">
            <v>2*3716KN</v>
          </cell>
        </row>
        <row r="4978">
          <cell r="G4978" t="str">
            <v>个</v>
          </cell>
          <cell r="H4978">
            <v>1</v>
          </cell>
          <cell r="I4978" t="str">
            <v>探矿、采矿、选矿和造团设备/采煤及支护机械/煤矿支护机械/双柱掩护液压支架</v>
          </cell>
        </row>
        <row r="4978">
          <cell r="K4978" t="str">
            <v>2003-10-31</v>
          </cell>
          <cell r="L4978">
            <v>859100</v>
          </cell>
          <cell r="M4978">
            <v>833327</v>
          </cell>
          <cell r="N4978">
            <v>25773</v>
          </cell>
        </row>
        <row r="4979">
          <cell r="C4979" t="str">
            <v>42194105A070155</v>
          </cell>
          <cell r="D4979" t="str">
            <v>液压支架</v>
          </cell>
          <cell r="E4979" t="str">
            <v>2*3716KN</v>
          </cell>
        </row>
        <row r="4979">
          <cell r="G4979" t="str">
            <v>个</v>
          </cell>
          <cell r="H4979">
            <v>1</v>
          </cell>
          <cell r="I4979" t="str">
            <v>探矿、采矿、选矿和造团设备/采煤及支护机械/煤矿支护机械/双柱掩护液压支架</v>
          </cell>
        </row>
        <row r="4979">
          <cell r="K4979" t="str">
            <v>2003-10-31</v>
          </cell>
          <cell r="L4979">
            <v>859100</v>
          </cell>
          <cell r="M4979">
            <v>833327</v>
          </cell>
          <cell r="N4979">
            <v>25773</v>
          </cell>
        </row>
        <row r="4980">
          <cell r="C4980" t="str">
            <v>42194105A070266</v>
          </cell>
          <cell r="D4980" t="str">
            <v>液压支架</v>
          </cell>
          <cell r="E4980" t="str">
            <v>2*3716KN</v>
          </cell>
        </row>
        <row r="4980">
          <cell r="G4980" t="str">
            <v>个</v>
          </cell>
          <cell r="H4980">
            <v>1</v>
          </cell>
          <cell r="I4980" t="str">
            <v>探矿、采矿、选矿和造团设备/采煤及支护机械/煤矿支护机械/双柱掩护液压支架</v>
          </cell>
        </row>
        <row r="4980">
          <cell r="K4980" t="str">
            <v>2003-10-31</v>
          </cell>
          <cell r="L4980">
            <v>859100</v>
          </cell>
          <cell r="M4980">
            <v>833327</v>
          </cell>
          <cell r="N4980">
            <v>25773</v>
          </cell>
        </row>
        <row r="4981">
          <cell r="C4981" t="str">
            <v>42194105A070163</v>
          </cell>
          <cell r="D4981" t="str">
            <v>液压支架</v>
          </cell>
          <cell r="E4981" t="str">
            <v>2*3716KN</v>
          </cell>
        </row>
        <row r="4981">
          <cell r="G4981" t="str">
            <v>个</v>
          </cell>
          <cell r="H4981">
            <v>1</v>
          </cell>
          <cell r="I4981" t="str">
            <v>探矿、采矿、选矿和造团设备/采煤及支护机械/煤矿支护机械/双柱掩护液压支架</v>
          </cell>
        </row>
        <row r="4981">
          <cell r="K4981" t="str">
            <v>2003-10-31</v>
          </cell>
          <cell r="L4981">
            <v>859100</v>
          </cell>
          <cell r="M4981">
            <v>833327</v>
          </cell>
          <cell r="N4981">
            <v>25773</v>
          </cell>
        </row>
        <row r="4982">
          <cell r="C4982" t="str">
            <v>42194105A070231</v>
          </cell>
          <cell r="D4982" t="str">
            <v>液压支架</v>
          </cell>
          <cell r="E4982" t="str">
            <v>2*3716KN</v>
          </cell>
        </row>
        <row r="4982">
          <cell r="G4982" t="str">
            <v>个</v>
          </cell>
          <cell r="H4982">
            <v>1</v>
          </cell>
          <cell r="I4982" t="str">
            <v>探矿、采矿、选矿和造团设备/采煤及支护机械/煤矿支护机械/双柱掩护液压支架</v>
          </cell>
        </row>
        <row r="4982">
          <cell r="K4982" t="str">
            <v>2003-10-31</v>
          </cell>
          <cell r="L4982">
            <v>859100</v>
          </cell>
          <cell r="M4982">
            <v>833327</v>
          </cell>
          <cell r="N4982">
            <v>25773</v>
          </cell>
        </row>
        <row r="4983">
          <cell r="C4983" t="str">
            <v>42194105A070178</v>
          </cell>
          <cell r="D4983" t="str">
            <v>液压支架</v>
          </cell>
          <cell r="E4983" t="str">
            <v>2*3716KN</v>
          </cell>
        </row>
        <row r="4983">
          <cell r="G4983" t="str">
            <v>个</v>
          </cell>
          <cell r="H4983">
            <v>1</v>
          </cell>
          <cell r="I4983" t="str">
            <v>探矿、采矿、选矿和造团设备/采煤及支护机械/煤矿支护机械/双柱掩护液压支架</v>
          </cell>
        </row>
        <row r="4983">
          <cell r="K4983" t="str">
            <v>2003-10-31</v>
          </cell>
          <cell r="L4983">
            <v>859100</v>
          </cell>
          <cell r="M4983">
            <v>833327</v>
          </cell>
          <cell r="N4983">
            <v>25773</v>
          </cell>
        </row>
        <row r="4984">
          <cell r="C4984" t="str">
            <v>42194105A080009</v>
          </cell>
          <cell r="D4984" t="str">
            <v>端头液压支架</v>
          </cell>
          <cell r="E4984" t="str">
            <v>2*3716KN</v>
          </cell>
        </row>
        <row r="4984">
          <cell r="G4984" t="str">
            <v>个</v>
          </cell>
          <cell r="H4984">
            <v>1</v>
          </cell>
          <cell r="I4984" t="str">
            <v>探矿、采矿、选矿和造团设备/采煤及支护机械/煤矿支护机械/双柱掩护液压支架</v>
          </cell>
        </row>
        <row r="4984">
          <cell r="K4984" t="str">
            <v>2003-10-31</v>
          </cell>
          <cell r="L4984">
            <v>859100</v>
          </cell>
          <cell r="M4984">
            <v>833327</v>
          </cell>
          <cell r="N4984">
            <v>25773</v>
          </cell>
        </row>
        <row r="4985">
          <cell r="C4985" t="str">
            <v>42194105A070161</v>
          </cell>
          <cell r="D4985" t="str">
            <v>液压支架</v>
          </cell>
          <cell r="E4985" t="str">
            <v>2*3716KN</v>
          </cell>
        </row>
        <row r="4985">
          <cell r="G4985" t="str">
            <v>个</v>
          </cell>
          <cell r="H4985">
            <v>1</v>
          </cell>
          <cell r="I4985" t="str">
            <v>探矿、采矿、选矿和造团设备/采煤及支护机械/煤矿支护机械/双柱掩护液压支架</v>
          </cell>
        </row>
        <row r="4985">
          <cell r="K4985" t="str">
            <v>2003-10-31</v>
          </cell>
          <cell r="L4985">
            <v>859100</v>
          </cell>
          <cell r="M4985">
            <v>833327</v>
          </cell>
          <cell r="N4985">
            <v>25773</v>
          </cell>
        </row>
        <row r="4986">
          <cell r="C4986" t="str">
            <v>42194105A070191</v>
          </cell>
          <cell r="D4986" t="str">
            <v>液压支架</v>
          </cell>
          <cell r="E4986" t="str">
            <v>2*3716KN</v>
          </cell>
        </row>
        <row r="4986">
          <cell r="G4986" t="str">
            <v>个</v>
          </cell>
          <cell r="H4986">
            <v>1</v>
          </cell>
          <cell r="I4986" t="str">
            <v>探矿、采矿、选矿和造团设备/采煤及支护机械/煤矿支护机械/双柱掩护液压支架</v>
          </cell>
        </row>
        <row r="4986">
          <cell r="K4986" t="str">
            <v>2003-10-31</v>
          </cell>
          <cell r="L4986">
            <v>859100</v>
          </cell>
          <cell r="M4986">
            <v>833327</v>
          </cell>
          <cell r="N4986">
            <v>25773</v>
          </cell>
        </row>
        <row r="4987">
          <cell r="C4987" t="str">
            <v>42194105A070216</v>
          </cell>
          <cell r="D4987" t="str">
            <v>液压支架</v>
          </cell>
          <cell r="E4987" t="str">
            <v>2*3716KN</v>
          </cell>
        </row>
        <row r="4987">
          <cell r="G4987" t="str">
            <v>个</v>
          </cell>
          <cell r="H4987">
            <v>1</v>
          </cell>
          <cell r="I4987" t="str">
            <v>探矿、采矿、选矿和造团设备/采煤及支护机械/煤矿支护机械/双柱掩护液压支架</v>
          </cell>
        </row>
        <row r="4987">
          <cell r="K4987" t="str">
            <v>2003-10-31</v>
          </cell>
          <cell r="L4987">
            <v>859100</v>
          </cell>
          <cell r="M4987">
            <v>833327</v>
          </cell>
          <cell r="N4987">
            <v>25773</v>
          </cell>
        </row>
        <row r="4988">
          <cell r="C4988" t="str">
            <v>42194105A070222</v>
          </cell>
          <cell r="D4988" t="str">
            <v>液压支架</v>
          </cell>
          <cell r="E4988" t="str">
            <v>2*3716KN</v>
          </cell>
        </row>
        <row r="4988">
          <cell r="G4988" t="str">
            <v>个</v>
          </cell>
          <cell r="H4988">
            <v>1</v>
          </cell>
          <cell r="I4988" t="str">
            <v>探矿、采矿、选矿和造团设备/采煤及支护机械/煤矿支护机械/双柱掩护液压支架</v>
          </cell>
        </row>
        <row r="4988">
          <cell r="K4988" t="str">
            <v>2003-10-31</v>
          </cell>
          <cell r="L4988">
            <v>859100</v>
          </cell>
          <cell r="M4988">
            <v>833327</v>
          </cell>
          <cell r="N4988">
            <v>25773</v>
          </cell>
        </row>
        <row r="4989">
          <cell r="C4989" t="str">
            <v>42194105A070264</v>
          </cell>
          <cell r="D4989" t="str">
            <v>液压支架</v>
          </cell>
          <cell r="E4989" t="str">
            <v>2*3716KN</v>
          </cell>
        </row>
        <row r="4989">
          <cell r="G4989" t="str">
            <v>个</v>
          </cell>
          <cell r="H4989">
            <v>1</v>
          </cell>
          <cell r="I4989" t="str">
            <v>探矿、采矿、选矿和造团设备/采煤及支护机械/煤矿支护机械/双柱掩护液压支架</v>
          </cell>
        </row>
        <row r="4989">
          <cell r="K4989" t="str">
            <v>2003-10-31</v>
          </cell>
          <cell r="L4989">
            <v>859100</v>
          </cell>
          <cell r="M4989">
            <v>833327</v>
          </cell>
          <cell r="N4989">
            <v>25773</v>
          </cell>
        </row>
        <row r="4990">
          <cell r="C4990" t="str">
            <v>42194105A070260</v>
          </cell>
          <cell r="D4990" t="str">
            <v>液压支架</v>
          </cell>
          <cell r="E4990" t="str">
            <v>2*3716KN</v>
          </cell>
        </row>
        <row r="4990">
          <cell r="G4990" t="str">
            <v>个</v>
          </cell>
          <cell r="H4990">
            <v>1</v>
          </cell>
          <cell r="I4990" t="str">
            <v>探矿、采矿、选矿和造团设备/采煤及支护机械/煤矿支护机械/双柱掩护液压支架</v>
          </cell>
        </row>
        <row r="4990">
          <cell r="K4990" t="str">
            <v>2003-10-31</v>
          </cell>
          <cell r="L4990">
            <v>859100</v>
          </cell>
          <cell r="M4990">
            <v>833327</v>
          </cell>
          <cell r="N4990">
            <v>25773</v>
          </cell>
        </row>
        <row r="4991">
          <cell r="C4991" t="str">
            <v>42194105A070272</v>
          </cell>
          <cell r="D4991" t="str">
            <v>液压支架</v>
          </cell>
          <cell r="E4991" t="str">
            <v>2*3716KN</v>
          </cell>
        </row>
        <row r="4991">
          <cell r="G4991" t="str">
            <v>个</v>
          </cell>
          <cell r="H4991">
            <v>1</v>
          </cell>
          <cell r="I4991" t="str">
            <v>探矿、采矿、选矿和造团设备/采煤及支护机械/煤矿支护机械/双柱掩护液压支架</v>
          </cell>
        </row>
        <row r="4991">
          <cell r="K4991" t="str">
            <v>2003-10-31</v>
          </cell>
          <cell r="L4991">
            <v>859100</v>
          </cell>
          <cell r="M4991">
            <v>833327</v>
          </cell>
          <cell r="N4991">
            <v>25773</v>
          </cell>
        </row>
        <row r="4992">
          <cell r="C4992" t="str">
            <v>42194105A070186</v>
          </cell>
          <cell r="D4992" t="str">
            <v>液压支架</v>
          </cell>
          <cell r="E4992" t="str">
            <v>2*3716KN</v>
          </cell>
        </row>
        <row r="4992">
          <cell r="G4992" t="str">
            <v>个</v>
          </cell>
          <cell r="H4992">
            <v>1</v>
          </cell>
          <cell r="I4992" t="str">
            <v>探矿、采矿、选矿和造团设备/采煤及支护机械/采煤机/滚筒式采煤机</v>
          </cell>
        </row>
        <row r="4992">
          <cell r="K4992" t="str">
            <v>2003-10-31</v>
          </cell>
          <cell r="L4992">
            <v>859100</v>
          </cell>
          <cell r="M4992">
            <v>833327</v>
          </cell>
          <cell r="N4992">
            <v>25773</v>
          </cell>
        </row>
        <row r="4993">
          <cell r="C4993" t="str">
            <v>44412011A070001</v>
          </cell>
          <cell r="D4993" t="str">
            <v>采煤机</v>
          </cell>
          <cell r="E4993" t="str">
            <v>6LS-05</v>
          </cell>
        </row>
        <row r="4993">
          <cell r="G4993" t="str">
            <v>个</v>
          </cell>
          <cell r="H4993">
            <v>1</v>
          </cell>
          <cell r="I4993" t="str">
            <v>探矿、采矿、选矿和造团设备/采煤及支护机械/采煤机/滚筒式采煤机</v>
          </cell>
        </row>
        <row r="4993">
          <cell r="K4993" t="str">
            <v>2002-12-31</v>
          </cell>
          <cell r="L4993">
            <v>19713900</v>
          </cell>
          <cell r="M4993">
            <v>19122483</v>
          </cell>
          <cell r="N4993">
            <v>591417</v>
          </cell>
        </row>
        <row r="4994">
          <cell r="C4994" t="str">
            <v>44412011A090001</v>
          </cell>
          <cell r="D4994" t="str">
            <v>采煤机</v>
          </cell>
          <cell r="E4994" t="str">
            <v>7LS6</v>
          </cell>
        </row>
        <row r="4994">
          <cell r="G4994" t="str">
            <v>个</v>
          </cell>
          <cell r="H4994">
            <v>1</v>
          </cell>
          <cell r="I4994" t="str">
            <v>探矿、采矿、选矿和造团设备/选矿和洗矿设备/破碎设备/锤式破碎机</v>
          </cell>
        </row>
        <row r="4994">
          <cell r="K4994" t="str">
            <v>2004-12-31</v>
          </cell>
          <cell r="L4994">
            <v>28729304.71</v>
          </cell>
          <cell r="M4994">
            <v>27867425.57</v>
          </cell>
          <cell r="N4994">
            <v>861879.140000001</v>
          </cell>
        </row>
        <row r="4995">
          <cell r="C4995" t="str">
            <v>44441055A070003</v>
          </cell>
          <cell r="D4995" t="str">
            <v>破碎机</v>
          </cell>
          <cell r="E4995" t="str">
            <v>375KW</v>
          </cell>
        </row>
        <row r="4995">
          <cell r="G4995" t="str">
            <v>个</v>
          </cell>
          <cell r="H4995">
            <v>1</v>
          </cell>
          <cell r="I4995" t="str">
            <v>输送设备/带式输送机械/其他带式输送机械/胶带转载机</v>
          </cell>
        </row>
        <row r="4995">
          <cell r="K4995" t="str">
            <v>2004-12-31</v>
          </cell>
          <cell r="L4995">
            <v>9024048.11</v>
          </cell>
          <cell r="M4995">
            <v>8753326.67</v>
          </cell>
          <cell r="N4995">
            <v>270721.439999999</v>
          </cell>
        </row>
        <row r="4996">
          <cell r="C4996" t="str">
            <v>43552015A060003</v>
          </cell>
          <cell r="D4996" t="str">
            <v>转载机</v>
          </cell>
          <cell r="E4996" t="str">
            <v>375KW　34mm双中链</v>
          </cell>
        </row>
        <row r="4996">
          <cell r="G4996" t="str">
            <v>个</v>
          </cell>
          <cell r="H4996">
            <v>1</v>
          </cell>
          <cell r="I4996" t="str">
            <v>输送设备/刮板、板式、悬挂、辊道输送机/刮板输送机/水平刮板输送机</v>
          </cell>
        </row>
        <row r="4996">
          <cell r="K4996" t="str">
            <v>2004-12-31</v>
          </cell>
          <cell r="L4996">
            <v>9024048.11</v>
          </cell>
          <cell r="M4996">
            <v>8753326.67</v>
          </cell>
          <cell r="N4996">
            <v>270721.439999999</v>
          </cell>
        </row>
        <row r="4997">
          <cell r="C4997" t="str">
            <v>43552016A050004</v>
          </cell>
          <cell r="D4997" t="str">
            <v>刮板机</v>
          </cell>
          <cell r="E4997" t="str">
            <v>L＝257.25m</v>
          </cell>
        </row>
        <row r="4997">
          <cell r="G4997" t="str">
            <v>个</v>
          </cell>
          <cell r="H4997">
            <v>1</v>
          </cell>
          <cell r="I4997" t="str">
            <v>探矿、采矿、选矿和造团设备/选矿和洗矿设备/破碎设备/锤式破碎机</v>
          </cell>
        </row>
        <row r="4997">
          <cell r="K4997" t="str">
            <v>2004-12-31</v>
          </cell>
          <cell r="L4997">
            <v>9024048.11</v>
          </cell>
          <cell r="M4997">
            <v>8753326.67</v>
          </cell>
          <cell r="N4997">
            <v>270721.439999999</v>
          </cell>
        </row>
        <row r="4998">
          <cell r="C4998" t="str">
            <v>44441055A070006</v>
          </cell>
          <cell r="D4998" t="str">
            <v>破碎机</v>
          </cell>
          <cell r="E4998" t="str">
            <v>375KW</v>
          </cell>
        </row>
        <row r="4998">
          <cell r="G4998" t="str">
            <v>个</v>
          </cell>
          <cell r="H4998">
            <v>1</v>
          </cell>
          <cell r="I4998" t="str">
            <v>输送设备/刮板、板式、悬挂、辊道输送机/刮板输送机/水平刮板输送机</v>
          </cell>
        </row>
        <row r="4998">
          <cell r="K4998" t="str">
            <v>2004-12-31</v>
          </cell>
          <cell r="L4998">
            <v>11077820.78</v>
          </cell>
          <cell r="M4998">
            <v>10745486.16</v>
          </cell>
          <cell r="N4998">
            <v>332334.619999999</v>
          </cell>
        </row>
        <row r="4999">
          <cell r="C4999" t="str">
            <v>43552016A060005</v>
          </cell>
          <cell r="D4999" t="str">
            <v>刮板机</v>
          </cell>
          <cell r="E4999" t="str">
            <v>L＝257.25m</v>
          </cell>
        </row>
        <row r="4999">
          <cell r="G4999" t="str">
            <v>个</v>
          </cell>
          <cell r="H4999">
            <v>1</v>
          </cell>
          <cell r="I4999" t="str">
            <v>输送设备/带式输送机械/其他带式输送机械/胶带转载机</v>
          </cell>
        </row>
        <row r="4999">
          <cell r="K4999" t="str">
            <v>2004-12-31</v>
          </cell>
          <cell r="L4999">
            <v>11077820.78</v>
          </cell>
          <cell r="M4999">
            <v>10745486.16</v>
          </cell>
          <cell r="N4999">
            <v>332334.619999999</v>
          </cell>
        </row>
        <row r="5000">
          <cell r="C5000" t="str">
            <v>43552015A060006</v>
          </cell>
          <cell r="D5000" t="str">
            <v>转载机</v>
          </cell>
          <cell r="E5000" t="str">
            <v>375KW　38mm*126mm</v>
          </cell>
        </row>
        <row r="5000">
          <cell r="G5000" t="str">
            <v>个</v>
          </cell>
          <cell r="H5000">
            <v>1</v>
          </cell>
          <cell r="I5000" t="str">
            <v>泵/旋流泵、往复泵/往复泵/其他往复泵</v>
          </cell>
        </row>
        <row r="5000">
          <cell r="K5000" t="str">
            <v>2004-12-31</v>
          </cell>
          <cell r="L5000">
            <v>11077820.78</v>
          </cell>
          <cell r="M5000">
            <v>10745486.16</v>
          </cell>
          <cell r="N5000">
            <v>332334.619999999</v>
          </cell>
        </row>
        <row r="5001">
          <cell r="C5001" t="str">
            <v>43225016A010029</v>
          </cell>
          <cell r="D5001" t="str">
            <v>喷雾泵</v>
          </cell>
          <cell r="E5001" t="str">
            <v>S200</v>
          </cell>
        </row>
        <row r="5001">
          <cell r="G5001" t="str">
            <v>个</v>
          </cell>
          <cell r="H5001">
            <v>1</v>
          </cell>
          <cell r="I5001" t="str">
            <v>泵/其他泵/其他泵/其他泵</v>
          </cell>
        </row>
        <row r="5001">
          <cell r="K5001" t="str">
            <v>2004-12-31</v>
          </cell>
          <cell r="L5001">
            <v>753662.82</v>
          </cell>
          <cell r="M5001">
            <v>731052.94</v>
          </cell>
          <cell r="N5001">
            <v>22609.88</v>
          </cell>
        </row>
        <row r="5002">
          <cell r="C5002" t="str">
            <v>43225015A030026</v>
          </cell>
          <cell r="D5002" t="str">
            <v>乳化泵</v>
          </cell>
          <cell r="E5002" t="str">
            <v>S300</v>
          </cell>
        </row>
        <row r="5002">
          <cell r="G5002" t="str">
            <v>个</v>
          </cell>
          <cell r="H5002">
            <v>1</v>
          </cell>
          <cell r="I5002" t="str">
            <v>泵/其他泵/其他泵/其他泵</v>
          </cell>
        </row>
        <row r="5002">
          <cell r="K5002" t="str">
            <v>2004-12-31</v>
          </cell>
          <cell r="L5002">
            <v>753662.82</v>
          </cell>
          <cell r="M5002">
            <v>731052.94</v>
          </cell>
          <cell r="N5002">
            <v>22609.88</v>
          </cell>
        </row>
        <row r="5003">
          <cell r="C5003" t="str">
            <v>43225015A030025</v>
          </cell>
          <cell r="D5003" t="str">
            <v>乳化泵</v>
          </cell>
          <cell r="E5003" t="str">
            <v>S300</v>
          </cell>
        </row>
        <row r="5003">
          <cell r="G5003" t="str">
            <v>个</v>
          </cell>
          <cell r="H5003">
            <v>1</v>
          </cell>
          <cell r="I5003" t="str">
            <v>泵/旋流泵、往复泵/往复泵/其他往复泵</v>
          </cell>
        </row>
        <row r="5003">
          <cell r="K5003" t="str">
            <v>2004-12-31</v>
          </cell>
          <cell r="L5003">
            <v>753662.83</v>
          </cell>
          <cell r="M5003">
            <v>731052.95</v>
          </cell>
          <cell r="N5003">
            <v>22609.88</v>
          </cell>
        </row>
        <row r="5004">
          <cell r="C5004" t="str">
            <v>42240002A010015</v>
          </cell>
          <cell r="D5004" t="str">
            <v>喷雾泵箱</v>
          </cell>
          <cell r="E5004" t="str">
            <v>S200</v>
          </cell>
        </row>
        <row r="5004">
          <cell r="G5004" t="str">
            <v>个</v>
          </cell>
          <cell r="H5004">
            <v>1</v>
          </cell>
          <cell r="I5004" t="str">
            <v>泵/旋流泵、往复泵/往复泵/乳化液泵</v>
          </cell>
        </row>
        <row r="5004">
          <cell r="K5004" t="str">
            <v>2004-12-31</v>
          </cell>
          <cell r="L5004">
            <v>768545.23</v>
          </cell>
          <cell r="M5004">
            <v>745930.68</v>
          </cell>
          <cell r="N5004">
            <v>22614.5499999999</v>
          </cell>
        </row>
        <row r="5005">
          <cell r="C5005" t="str">
            <v>42240001A120008</v>
          </cell>
          <cell r="D5005" t="str">
            <v>乳化液箱</v>
          </cell>
          <cell r="E5005" t="str">
            <v>S300</v>
          </cell>
        </row>
        <row r="5005">
          <cell r="G5005" t="str">
            <v>个</v>
          </cell>
          <cell r="H5005">
            <v>1</v>
          </cell>
          <cell r="I5005" t="str">
            <v>泵/其他泵/其他泵/其他泵</v>
          </cell>
        </row>
        <row r="5005">
          <cell r="K5005" t="str">
            <v>2004-12-31</v>
          </cell>
          <cell r="L5005">
            <v>347204.64</v>
          </cell>
          <cell r="M5005">
            <v>336788.5</v>
          </cell>
          <cell r="N5005">
            <v>10416.14</v>
          </cell>
        </row>
        <row r="5006">
          <cell r="C5006" t="str">
            <v>43225015A030027</v>
          </cell>
          <cell r="D5006" t="str">
            <v>乳化泵</v>
          </cell>
          <cell r="E5006" t="str">
            <v>S300</v>
          </cell>
        </row>
        <row r="5006">
          <cell r="G5006" t="str">
            <v>个</v>
          </cell>
          <cell r="H5006">
            <v>1</v>
          </cell>
          <cell r="I5006" t="str">
            <v>泵/其他泵/其他泵/其他泵</v>
          </cell>
        </row>
        <row r="5006">
          <cell r="K5006" t="str">
            <v>2004-12-31</v>
          </cell>
          <cell r="L5006">
            <v>753662.83</v>
          </cell>
          <cell r="M5006">
            <v>731052.95</v>
          </cell>
          <cell r="N5006">
            <v>22609.88</v>
          </cell>
        </row>
        <row r="5007">
          <cell r="C5007" t="str">
            <v>43225015A030024</v>
          </cell>
          <cell r="D5007" t="str">
            <v>乳化泵</v>
          </cell>
          <cell r="E5007" t="str">
            <v>S300</v>
          </cell>
        </row>
        <row r="5007">
          <cell r="G5007" t="str">
            <v>个</v>
          </cell>
          <cell r="H5007">
            <v>1</v>
          </cell>
          <cell r="I5007" t="str">
            <v>泵/旋流泵、往复泵/往复泵/其他往复泵</v>
          </cell>
        </row>
        <row r="5007">
          <cell r="K5007" t="str">
            <v>2004-12-31</v>
          </cell>
          <cell r="L5007">
            <v>753662.82</v>
          </cell>
          <cell r="M5007">
            <v>731052.94</v>
          </cell>
          <cell r="N5007">
            <v>22609.88</v>
          </cell>
        </row>
        <row r="5008">
          <cell r="C5008" t="str">
            <v>43225016A010028</v>
          </cell>
          <cell r="D5008" t="str">
            <v>喷雾泵</v>
          </cell>
          <cell r="E5008" t="str">
            <v>S200</v>
          </cell>
        </row>
        <row r="5008">
          <cell r="G5008" t="str">
            <v>个</v>
          </cell>
          <cell r="H5008">
            <v>1</v>
          </cell>
          <cell r="I5008" t="str">
            <v>泵/旋流泵、往复泵/往复泵/乳化液泵</v>
          </cell>
        </row>
        <row r="5008">
          <cell r="K5008" t="str">
            <v>2004-12-31</v>
          </cell>
          <cell r="L5008">
            <v>749818.17</v>
          </cell>
          <cell r="M5008">
            <v>727323.62</v>
          </cell>
          <cell r="N5008">
            <v>22494.55</v>
          </cell>
        </row>
        <row r="5009">
          <cell r="C5009" t="str">
            <v>42240001A120007</v>
          </cell>
          <cell r="D5009" t="str">
            <v>乳化液箱</v>
          </cell>
          <cell r="E5009" t="str">
            <v>S300</v>
          </cell>
        </row>
        <row r="5009">
          <cell r="G5009" t="str">
            <v>个</v>
          </cell>
          <cell r="H5009">
            <v>1</v>
          </cell>
          <cell r="I5009" t="str">
            <v>泵/旋流泵、往复泵/往复泵/其他往复泵</v>
          </cell>
        </row>
        <row r="5009">
          <cell r="K5009" t="str">
            <v>2004-12-31</v>
          </cell>
          <cell r="L5009">
            <v>355118.9</v>
          </cell>
          <cell r="M5009">
            <v>344465.33</v>
          </cell>
          <cell r="N5009">
            <v>10653.57</v>
          </cell>
        </row>
        <row r="5010">
          <cell r="C5010" t="str">
            <v>43225016A010027</v>
          </cell>
          <cell r="D5010" t="str">
            <v>喷雾泵</v>
          </cell>
          <cell r="E5010" t="str">
            <v>S200</v>
          </cell>
        </row>
        <row r="5010">
          <cell r="G5010" t="str">
            <v>个</v>
          </cell>
          <cell r="H5010">
            <v>1</v>
          </cell>
          <cell r="I5010" t="str">
            <v>泵/旋流泵、往复泵/往复泵/其他往复泵</v>
          </cell>
        </row>
        <row r="5010">
          <cell r="K5010" t="str">
            <v>2004-12-31</v>
          </cell>
          <cell r="L5010">
            <v>761577.08</v>
          </cell>
          <cell r="M5010">
            <v>738729.77</v>
          </cell>
          <cell r="N5010">
            <v>22847.3099999999</v>
          </cell>
        </row>
        <row r="5011">
          <cell r="C5011" t="str">
            <v>43225016A010026</v>
          </cell>
          <cell r="D5011" t="str">
            <v>喷雾泵</v>
          </cell>
          <cell r="E5011" t="str">
            <v>S200</v>
          </cell>
        </row>
        <row r="5011">
          <cell r="G5011" t="str">
            <v>个</v>
          </cell>
          <cell r="H5011">
            <v>1</v>
          </cell>
          <cell r="I5011" t="str">
            <v>泵/其他泵/其他泵/其他泵</v>
          </cell>
        </row>
        <row r="5011">
          <cell r="K5011" t="str">
            <v>2004-12-31</v>
          </cell>
          <cell r="L5011">
            <v>761577.08</v>
          </cell>
          <cell r="M5011">
            <v>738729.77</v>
          </cell>
          <cell r="N5011">
            <v>22847.3099999999</v>
          </cell>
        </row>
        <row r="5012">
          <cell r="C5012" t="str">
            <v>43225015A030021</v>
          </cell>
          <cell r="D5012" t="str">
            <v>乳化泵</v>
          </cell>
          <cell r="E5012" t="str">
            <v>S300</v>
          </cell>
        </row>
        <row r="5012">
          <cell r="G5012" t="str">
            <v>个</v>
          </cell>
          <cell r="H5012">
            <v>1</v>
          </cell>
          <cell r="I5012" t="str">
            <v>泵/其他泵/其他泵/其他泵</v>
          </cell>
        </row>
        <row r="5012">
          <cell r="K5012" t="str">
            <v>2004-12-31</v>
          </cell>
          <cell r="L5012">
            <v>766318.17</v>
          </cell>
          <cell r="M5012">
            <v>743328.62</v>
          </cell>
          <cell r="N5012">
            <v>22989.55</v>
          </cell>
        </row>
        <row r="5013">
          <cell r="C5013" t="str">
            <v>43225015A030022</v>
          </cell>
          <cell r="D5013" t="str">
            <v>乳化泵</v>
          </cell>
          <cell r="E5013" t="str">
            <v>S300</v>
          </cell>
        </row>
        <row r="5013">
          <cell r="G5013" t="str">
            <v>个</v>
          </cell>
          <cell r="H5013">
            <v>1</v>
          </cell>
          <cell r="I5013" t="str">
            <v>泵/其他泵/其他泵/其他泵</v>
          </cell>
        </row>
        <row r="5013">
          <cell r="K5013" t="str">
            <v>2004-12-31</v>
          </cell>
          <cell r="L5013">
            <v>761577.08</v>
          </cell>
          <cell r="M5013">
            <v>738729.77</v>
          </cell>
          <cell r="N5013">
            <v>22847.3099999999</v>
          </cell>
        </row>
        <row r="5014">
          <cell r="C5014" t="str">
            <v>43225015A030020</v>
          </cell>
          <cell r="D5014" t="str">
            <v>乳化泵</v>
          </cell>
          <cell r="E5014" t="str">
            <v>S300</v>
          </cell>
        </row>
        <row r="5014">
          <cell r="G5014" t="str">
            <v>个</v>
          </cell>
          <cell r="H5014">
            <v>1</v>
          </cell>
          <cell r="I5014" t="str">
            <v>泵/旋流泵、往复泵/往复泵/其他往复泵</v>
          </cell>
        </row>
        <row r="5014">
          <cell r="K5014" t="str">
            <v>2004-12-31</v>
          </cell>
          <cell r="L5014">
            <v>761577.08</v>
          </cell>
          <cell r="M5014">
            <v>738729.77</v>
          </cell>
          <cell r="N5014">
            <v>22847.3099999999</v>
          </cell>
        </row>
        <row r="5015">
          <cell r="C5015" t="str">
            <v>42240002A010014</v>
          </cell>
          <cell r="D5015" t="str">
            <v>喷雾泵箱</v>
          </cell>
          <cell r="E5015" t="str">
            <v>S200</v>
          </cell>
        </row>
        <row r="5015">
          <cell r="G5015" t="str">
            <v>个</v>
          </cell>
          <cell r="H5015">
            <v>1</v>
          </cell>
          <cell r="I5015" t="str">
            <v>泵/其他泵/其他泵/其他泵</v>
          </cell>
        </row>
        <row r="5015">
          <cell r="K5015" t="str">
            <v>2004-12-31</v>
          </cell>
          <cell r="L5015">
            <v>761577.08</v>
          </cell>
          <cell r="M5015">
            <v>738729.77</v>
          </cell>
          <cell r="N5015">
            <v>22847.3099999999</v>
          </cell>
        </row>
        <row r="5016">
          <cell r="C5016" t="str">
            <v>43225015A030023</v>
          </cell>
          <cell r="D5016" t="str">
            <v>乳化泵</v>
          </cell>
          <cell r="E5016" t="str">
            <v>S300</v>
          </cell>
        </row>
        <row r="5016">
          <cell r="G5016" t="str">
            <v>个</v>
          </cell>
          <cell r="H5016">
            <v>1</v>
          </cell>
          <cell r="I5016" t="str">
            <v>泵/旋流泵、往复泵/往复泵/乳化液泵</v>
          </cell>
        </row>
        <row r="5016">
          <cell r="K5016" t="str">
            <v>2005-06-14</v>
          </cell>
          <cell r="L5016">
            <v>761577.08</v>
          </cell>
          <cell r="M5016">
            <v>738729.77</v>
          </cell>
          <cell r="N5016">
            <v>22847.3099999999</v>
          </cell>
        </row>
        <row r="5017">
          <cell r="C5017" t="str">
            <v>43225016A010042</v>
          </cell>
          <cell r="D5017" t="str">
            <v>喷雾泵箱</v>
          </cell>
          <cell r="E5017" t="str">
            <v>S200</v>
          </cell>
        </row>
        <row r="5017">
          <cell r="G5017" t="str">
            <v>个</v>
          </cell>
          <cell r="H5017">
            <v>1</v>
          </cell>
          <cell r="I5017" t="str">
            <v>泵/旋流泵、往复泵/往复泵/乳化液泵</v>
          </cell>
        </row>
        <row r="5017">
          <cell r="K5017" t="str">
            <v>2005-06-14</v>
          </cell>
          <cell r="L5017">
            <v>905359.41</v>
          </cell>
          <cell r="M5017">
            <v>878198.63</v>
          </cell>
          <cell r="N5017">
            <v>27160.78</v>
          </cell>
        </row>
        <row r="5018">
          <cell r="C5018" t="str">
            <v>42240001A120012</v>
          </cell>
          <cell r="D5018" t="str">
            <v>乳化液箱</v>
          </cell>
          <cell r="E5018" t="str">
            <v>S300</v>
          </cell>
        </row>
        <row r="5018">
          <cell r="G5018" t="str">
            <v>个</v>
          </cell>
          <cell r="H5018">
            <v>1</v>
          </cell>
          <cell r="I5018" t="str">
            <v>泵/旋流泵、往复泵/往复泵/乳化液泵</v>
          </cell>
        </row>
        <row r="5018">
          <cell r="K5018" t="str">
            <v>2005-06-14</v>
          </cell>
          <cell r="L5018">
            <v>1714164.95</v>
          </cell>
          <cell r="M5018">
            <v>1662740</v>
          </cell>
          <cell r="N5018">
            <v>51424.95</v>
          </cell>
        </row>
        <row r="5019">
          <cell r="C5019" t="str">
            <v>43225016A010038</v>
          </cell>
          <cell r="D5019" t="str">
            <v>喷雾泵</v>
          </cell>
          <cell r="E5019" t="str">
            <v>S200</v>
          </cell>
        </row>
        <row r="5019">
          <cell r="G5019" t="str">
            <v>个</v>
          </cell>
          <cell r="H5019">
            <v>1</v>
          </cell>
          <cell r="I5019" t="str">
            <v>泵/旋流泵、往复泵/往复泵/乳化液泵</v>
          </cell>
        </row>
        <row r="5019">
          <cell r="K5019" t="str">
            <v>2005-06-14</v>
          </cell>
          <cell r="L5019">
            <v>604725.96</v>
          </cell>
          <cell r="M5019">
            <v>586584.18</v>
          </cell>
          <cell r="N5019">
            <v>18141.7799999999</v>
          </cell>
        </row>
        <row r="5020">
          <cell r="C5020" t="str">
            <v>43225016A010040</v>
          </cell>
          <cell r="D5020" t="str">
            <v>喷雾泵</v>
          </cell>
          <cell r="E5020" t="str">
            <v>S200</v>
          </cell>
        </row>
        <row r="5020">
          <cell r="G5020" t="str">
            <v>个</v>
          </cell>
          <cell r="H5020">
            <v>1</v>
          </cell>
          <cell r="I5020" t="str">
            <v>泵/旋流泵、往复泵/往复泵/乳化液泵</v>
          </cell>
        </row>
        <row r="5020">
          <cell r="K5020" t="str">
            <v>2005-06-14</v>
          </cell>
          <cell r="L5020">
            <v>604726.01</v>
          </cell>
          <cell r="M5020">
            <v>586584.23</v>
          </cell>
          <cell r="N5020">
            <v>18141.78</v>
          </cell>
        </row>
        <row r="5021">
          <cell r="C5021" t="str">
            <v>43225016A010039</v>
          </cell>
          <cell r="D5021" t="str">
            <v>喷雾泵</v>
          </cell>
          <cell r="E5021" t="str">
            <v>S200</v>
          </cell>
        </row>
        <row r="5021">
          <cell r="G5021" t="str">
            <v>个</v>
          </cell>
          <cell r="H5021">
            <v>1</v>
          </cell>
          <cell r="I5021" t="str">
            <v>泵/旋流泵、往复泵/往复泵/乳化液泵</v>
          </cell>
        </row>
        <row r="5021">
          <cell r="K5021" t="str">
            <v>2005-06-14</v>
          </cell>
          <cell r="L5021">
            <v>604725.96</v>
          </cell>
          <cell r="M5021">
            <v>586584.18</v>
          </cell>
          <cell r="N5021">
            <v>18141.7799999999</v>
          </cell>
        </row>
        <row r="5022">
          <cell r="C5022" t="str">
            <v>43225015A030040</v>
          </cell>
          <cell r="D5022" t="str">
            <v>乳化液泵</v>
          </cell>
          <cell r="E5022" t="str">
            <v>S300</v>
          </cell>
        </row>
        <row r="5022">
          <cell r="G5022" t="str">
            <v>个</v>
          </cell>
          <cell r="H5022">
            <v>1</v>
          </cell>
          <cell r="I5022" t="str">
            <v>泵/旋流泵、往复泵/往复泵/乳化液泵</v>
          </cell>
        </row>
        <row r="5022">
          <cell r="K5022" t="str">
            <v>2005-06-14</v>
          </cell>
          <cell r="L5022">
            <v>846218.34</v>
          </cell>
          <cell r="M5022">
            <v>820831.79</v>
          </cell>
          <cell r="N5022">
            <v>25386.5499999999</v>
          </cell>
        </row>
        <row r="5023">
          <cell r="C5023" t="str">
            <v>43225015A030041</v>
          </cell>
          <cell r="D5023" t="str">
            <v>乳化液泵</v>
          </cell>
          <cell r="E5023" t="str">
            <v>S300</v>
          </cell>
        </row>
        <row r="5023">
          <cell r="G5023" t="str">
            <v>个</v>
          </cell>
          <cell r="H5023">
            <v>1</v>
          </cell>
          <cell r="I5023" t="str">
            <v>泵/旋流泵、往复泵/往复泵/乳化液泵</v>
          </cell>
        </row>
        <row r="5023">
          <cell r="K5023" t="str">
            <v>2005-06-14</v>
          </cell>
          <cell r="L5023">
            <v>846218.34</v>
          </cell>
          <cell r="M5023">
            <v>820831.79</v>
          </cell>
          <cell r="N5023">
            <v>25386.5499999999</v>
          </cell>
        </row>
        <row r="5024">
          <cell r="C5024" t="str">
            <v>43225015A030042</v>
          </cell>
          <cell r="D5024" t="str">
            <v>乳化液泵</v>
          </cell>
          <cell r="E5024" t="str">
            <v>S300</v>
          </cell>
        </row>
        <row r="5024">
          <cell r="G5024" t="str">
            <v>个</v>
          </cell>
          <cell r="H5024">
            <v>1</v>
          </cell>
          <cell r="I5024" t="str">
            <v>泵/旋流泵、往复泵/往复泵/乳化液泵</v>
          </cell>
        </row>
        <row r="5024">
          <cell r="K5024" t="str">
            <v>2005-06-14</v>
          </cell>
          <cell r="L5024">
            <v>846218.34</v>
          </cell>
          <cell r="M5024">
            <v>820831.79</v>
          </cell>
          <cell r="N5024">
            <v>25386.5499999999</v>
          </cell>
        </row>
        <row r="5025">
          <cell r="C5025" t="str">
            <v>43225015A030043</v>
          </cell>
          <cell r="D5025" t="str">
            <v>乳化液泵</v>
          </cell>
          <cell r="E5025" t="str">
            <v>S300</v>
          </cell>
        </row>
        <row r="5025">
          <cell r="G5025" t="str">
            <v>个</v>
          </cell>
          <cell r="H5025">
            <v>1</v>
          </cell>
          <cell r="I5025" t="str">
            <v>探矿、采矿、选矿和造团设备/矿用掘进和装载设备/装载机/其他装载机</v>
          </cell>
        </row>
        <row r="5025">
          <cell r="K5025" t="str">
            <v>2002-12-31</v>
          </cell>
          <cell r="L5025">
            <v>846218.33</v>
          </cell>
          <cell r="M5025">
            <v>820831.78</v>
          </cell>
          <cell r="N5025">
            <v>25386.5499999999</v>
          </cell>
        </row>
        <row r="5026">
          <cell r="C5026" t="str">
            <v>43551024A030002</v>
          </cell>
          <cell r="D5026" t="str">
            <v>胶带机</v>
          </cell>
        </row>
        <row r="5026">
          <cell r="G5026" t="str">
            <v>个</v>
          </cell>
          <cell r="H5026">
            <v>1</v>
          </cell>
          <cell r="I5026" t="str">
            <v>输送设备/带式输送机械/普通胶带输送机/普通胶带输送机</v>
          </cell>
        </row>
        <row r="5026">
          <cell r="K5026" t="str">
            <v>2003-12-31</v>
          </cell>
          <cell r="L5026">
            <v>26290200</v>
          </cell>
          <cell r="M5026">
            <v>21820164.85</v>
          </cell>
          <cell r="N5026">
            <v>4470035.15</v>
          </cell>
        </row>
        <row r="5027">
          <cell r="C5027" t="str">
            <v>43551024A040002</v>
          </cell>
          <cell r="D5027" t="str">
            <v>顺槽胶带输送机</v>
          </cell>
          <cell r="E5027" t="str">
            <v>ACE3*375-1400MM/1140</v>
          </cell>
        </row>
        <row r="5027">
          <cell r="G5027" t="str">
            <v>个</v>
          </cell>
          <cell r="H5027">
            <v>1</v>
          </cell>
          <cell r="I5027" t="str">
            <v>输送设备/带式输送机械/普通胶带输送机/普通胶带输送机</v>
          </cell>
        </row>
        <row r="5027">
          <cell r="K5027" t="str">
            <v>2003-12-31</v>
          </cell>
          <cell r="L5027">
            <v>5284648.3</v>
          </cell>
          <cell r="M5027">
            <v>5128381.35</v>
          </cell>
          <cell r="N5027">
            <v>156266.95</v>
          </cell>
        </row>
        <row r="5028">
          <cell r="C5028" t="str">
            <v>43551024A040006</v>
          </cell>
          <cell r="D5028" t="str">
            <v>顺槽胶带输送机</v>
          </cell>
          <cell r="E5028" t="str">
            <v>ACE3*375-1400MM</v>
          </cell>
        </row>
        <row r="5028">
          <cell r="G5028" t="str">
            <v>个</v>
          </cell>
          <cell r="H5028">
            <v>1</v>
          </cell>
          <cell r="I5028" t="str">
            <v>其他掘进设备</v>
          </cell>
        </row>
        <row r="5028">
          <cell r="K5028" t="str">
            <v>2005-06-14</v>
          </cell>
          <cell r="L5028">
            <v>21168578</v>
          </cell>
          <cell r="M5028">
            <v>8340419.64</v>
          </cell>
          <cell r="N5028">
            <v>12828158.36</v>
          </cell>
        </row>
        <row r="5029">
          <cell r="C5029" t="str">
            <v>44412054A010002</v>
          </cell>
          <cell r="D5029" t="str">
            <v>掘锚机</v>
          </cell>
          <cell r="E5029" t="str">
            <v>12CM15-16DDVG</v>
          </cell>
        </row>
        <row r="5029">
          <cell r="G5029" t="str">
            <v>个</v>
          </cell>
          <cell r="H5029">
            <v>1</v>
          </cell>
          <cell r="I5029" t="str">
            <v>其他矿用掘进和装载设备</v>
          </cell>
        </row>
        <row r="5029">
          <cell r="K5029" t="str">
            <v>2003-12-31</v>
          </cell>
          <cell r="L5029">
            <v>22681340.35</v>
          </cell>
          <cell r="M5029">
            <v>22681340.35</v>
          </cell>
          <cell r="N5029">
            <v>0</v>
          </cell>
        </row>
        <row r="5030">
          <cell r="C5030" t="str">
            <v>44412054A010001</v>
          </cell>
          <cell r="D5030" t="str">
            <v>掘锚机</v>
          </cell>
          <cell r="E5030" t="str">
            <v>12CM-15WHBM</v>
          </cell>
        </row>
        <row r="5030">
          <cell r="G5030" t="str">
            <v>个</v>
          </cell>
          <cell r="H5030">
            <v>1</v>
          </cell>
          <cell r="I5030" t="str">
            <v>联合式破碎机</v>
          </cell>
        </row>
        <row r="5030">
          <cell r="K5030" t="str">
            <v>2002-01-02</v>
          </cell>
          <cell r="L5030">
            <v>16053200</v>
          </cell>
          <cell r="M5030">
            <v>16053200</v>
          </cell>
          <cell r="N5030">
            <v>0</v>
          </cell>
        </row>
        <row r="5031">
          <cell r="C5031" t="str">
            <v>44412039A010010</v>
          </cell>
          <cell r="D5031" t="str">
            <v>给料破碎机</v>
          </cell>
          <cell r="E5031" t="str">
            <v>MCH1030</v>
          </cell>
        </row>
        <row r="5031">
          <cell r="G5031" t="str">
            <v>个</v>
          </cell>
          <cell r="H5031">
            <v>1</v>
          </cell>
          <cell r="I5031" t="str">
            <v>其他矿用掘进和装载设备</v>
          </cell>
        </row>
        <row r="5031">
          <cell r="K5031" t="str">
            <v>2003-10-31</v>
          </cell>
          <cell r="L5031">
            <v>17300</v>
          </cell>
          <cell r="M5031">
            <v>16781</v>
          </cell>
          <cell r="N5031">
            <v>519</v>
          </cell>
        </row>
        <row r="5032">
          <cell r="C5032" t="str">
            <v>44412036A030004</v>
          </cell>
          <cell r="D5032" t="str">
            <v>运煤车</v>
          </cell>
          <cell r="E5032" t="str">
            <v>CH818</v>
          </cell>
        </row>
        <row r="5032">
          <cell r="G5032" t="str">
            <v>个</v>
          </cell>
          <cell r="H5032">
            <v>1</v>
          </cell>
          <cell r="I5032" t="str">
            <v>其他矿用掘进和装载设备</v>
          </cell>
        </row>
        <row r="5032">
          <cell r="K5032" t="str">
            <v>2002-01-03</v>
          </cell>
          <cell r="L5032">
            <v>3666000</v>
          </cell>
          <cell r="M5032">
            <v>3556020</v>
          </cell>
          <cell r="N5032">
            <v>109980</v>
          </cell>
        </row>
        <row r="5033">
          <cell r="C5033" t="str">
            <v>44412036A010006</v>
          </cell>
          <cell r="D5033" t="str">
            <v>运煤车</v>
          </cell>
          <cell r="E5033" t="str">
            <v>CH818</v>
          </cell>
        </row>
        <row r="5033">
          <cell r="G5033" t="str">
            <v>个</v>
          </cell>
          <cell r="H5033">
            <v>1</v>
          </cell>
          <cell r="I5033" t="str">
            <v>其他矿用掘进和装载设备</v>
          </cell>
        </row>
        <row r="5033">
          <cell r="K5033" t="str">
            <v>1997-01-01</v>
          </cell>
          <cell r="L5033">
            <v>3666000</v>
          </cell>
          <cell r="M5033">
            <v>3556020</v>
          </cell>
          <cell r="N5033">
            <v>109980</v>
          </cell>
        </row>
        <row r="5034">
          <cell r="C5034" t="str">
            <v>44412036A010013</v>
          </cell>
          <cell r="D5034" t="str">
            <v>运煤车</v>
          </cell>
          <cell r="E5034" t="str">
            <v>CH818</v>
          </cell>
        </row>
        <row r="5034">
          <cell r="G5034" t="str">
            <v>个</v>
          </cell>
          <cell r="H5034">
            <v>1</v>
          </cell>
          <cell r="I5034" t="str">
            <v>其他矿用掘进和装载设备</v>
          </cell>
        </row>
        <row r="5034">
          <cell r="K5034" t="str">
            <v>2002-01-02</v>
          </cell>
          <cell r="L5034">
            <v>3680148.13</v>
          </cell>
          <cell r="M5034">
            <v>3570170.58</v>
          </cell>
          <cell r="N5034">
            <v>109977.55</v>
          </cell>
        </row>
        <row r="5035">
          <cell r="C5035" t="str">
            <v>44412036A030009</v>
          </cell>
          <cell r="D5035" t="str">
            <v>运煤车</v>
          </cell>
          <cell r="E5035" t="str">
            <v>CH818</v>
          </cell>
        </row>
        <row r="5035">
          <cell r="G5035" t="str">
            <v>个</v>
          </cell>
          <cell r="H5035">
            <v>1</v>
          </cell>
          <cell r="I5035" t="str">
            <v>其他矿用掘进和装载设备</v>
          </cell>
        </row>
        <row r="5035">
          <cell r="K5035" t="str">
            <v>2002-01-02</v>
          </cell>
          <cell r="L5035">
            <v>3680148.13</v>
          </cell>
          <cell r="M5035">
            <v>3570170.58</v>
          </cell>
          <cell r="N5035">
            <v>109977.55</v>
          </cell>
        </row>
        <row r="5036">
          <cell r="C5036" t="str">
            <v>44412036A030012</v>
          </cell>
          <cell r="D5036" t="str">
            <v>运煤车</v>
          </cell>
          <cell r="E5036" t="str">
            <v>CH818</v>
          </cell>
        </row>
        <row r="5036">
          <cell r="G5036" t="str">
            <v>个</v>
          </cell>
          <cell r="H5036">
            <v>1</v>
          </cell>
          <cell r="I5036" t="str">
            <v>其他矿用掘进和装载设备</v>
          </cell>
        </row>
        <row r="5036">
          <cell r="K5036" t="str">
            <v>2002-01-03</v>
          </cell>
          <cell r="L5036">
            <v>3680148.13</v>
          </cell>
          <cell r="M5036">
            <v>3570170.58</v>
          </cell>
          <cell r="N5036">
            <v>109977.55</v>
          </cell>
        </row>
        <row r="5037">
          <cell r="C5037" t="str">
            <v>44412036A030018</v>
          </cell>
          <cell r="D5037" t="str">
            <v>运煤车</v>
          </cell>
          <cell r="E5037" t="str">
            <v>CH818</v>
          </cell>
        </row>
        <row r="5037">
          <cell r="G5037" t="str">
            <v>个</v>
          </cell>
          <cell r="H5037">
            <v>1</v>
          </cell>
          <cell r="I5037" t="str">
            <v>其他矿用掘进和装载设备</v>
          </cell>
        </row>
        <row r="5037">
          <cell r="K5037" t="str">
            <v>2002-01-02</v>
          </cell>
          <cell r="L5037">
            <v>3680148.13</v>
          </cell>
          <cell r="M5037">
            <v>3570170.58</v>
          </cell>
          <cell r="N5037">
            <v>109977.55</v>
          </cell>
        </row>
        <row r="5038">
          <cell r="C5038" t="str">
            <v>44412036A030019</v>
          </cell>
          <cell r="D5038" t="str">
            <v>运煤车</v>
          </cell>
          <cell r="E5038" t="str">
            <v>CH818</v>
          </cell>
        </row>
        <row r="5038">
          <cell r="G5038" t="str">
            <v>个</v>
          </cell>
          <cell r="H5038">
            <v>1</v>
          </cell>
          <cell r="I5038" t="str">
            <v>其他矿用掘进和装载设备</v>
          </cell>
        </row>
        <row r="5038">
          <cell r="K5038" t="str">
            <v>2002-01-02</v>
          </cell>
          <cell r="L5038">
            <v>3680148.13</v>
          </cell>
          <cell r="M5038">
            <v>3570170.58</v>
          </cell>
          <cell r="N5038">
            <v>109977.55</v>
          </cell>
        </row>
        <row r="5039">
          <cell r="C5039" t="str">
            <v>44412036A030023</v>
          </cell>
          <cell r="D5039" t="str">
            <v>运煤车</v>
          </cell>
          <cell r="E5039" t="str">
            <v>CH818</v>
          </cell>
        </row>
        <row r="5039">
          <cell r="G5039" t="str">
            <v>个</v>
          </cell>
          <cell r="H5039">
            <v>1</v>
          </cell>
          <cell r="I5039" t="str">
            <v>其他矿用掘进和装载设备</v>
          </cell>
        </row>
        <row r="5039">
          <cell r="K5039" t="str">
            <v>2002-01-02</v>
          </cell>
          <cell r="L5039">
            <v>3680148.13</v>
          </cell>
          <cell r="M5039">
            <v>3570170.58</v>
          </cell>
          <cell r="N5039">
            <v>109977.55</v>
          </cell>
        </row>
        <row r="5040">
          <cell r="C5040" t="str">
            <v>44412036A030014</v>
          </cell>
          <cell r="D5040" t="str">
            <v>运煤车</v>
          </cell>
          <cell r="E5040" t="str">
            <v>CH818</v>
          </cell>
        </row>
        <row r="5040">
          <cell r="G5040" t="str">
            <v>个</v>
          </cell>
          <cell r="H5040">
            <v>1</v>
          </cell>
          <cell r="I5040" t="str">
            <v>其他矿用掘进和装载设备</v>
          </cell>
        </row>
        <row r="5040">
          <cell r="K5040" t="str">
            <v>2002-01-02</v>
          </cell>
          <cell r="L5040">
            <v>3680148.13</v>
          </cell>
          <cell r="M5040">
            <v>3570170.58</v>
          </cell>
          <cell r="N5040">
            <v>109977.55</v>
          </cell>
        </row>
        <row r="5041">
          <cell r="C5041" t="str">
            <v>44412036A050006</v>
          </cell>
          <cell r="D5041" t="str">
            <v>运煤车</v>
          </cell>
          <cell r="E5041" t="str">
            <v>CH818</v>
          </cell>
        </row>
        <row r="5041">
          <cell r="G5041" t="str">
            <v>个</v>
          </cell>
          <cell r="H5041">
            <v>1</v>
          </cell>
          <cell r="I5041" t="str">
            <v>其他矿用掘进和装载设备</v>
          </cell>
        </row>
        <row r="5041">
          <cell r="K5041" t="str">
            <v>2003-12-31</v>
          </cell>
          <cell r="L5041">
            <v>3680148.13</v>
          </cell>
          <cell r="M5041">
            <v>3570170.58</v>
          </cell>
          <cell r="N5041">
            <v>109977.55</v>
          </cell>
        </row>
        <row r="5042">
          <cell r="C5042" t="str">
            <v>44412036A050019</v>
          </cell>
          <cell r="D5042" t="str">
            <v>运煤车</v>
          </cell>
          <cell r="E5042" t="str">
            <v>CH818</v>
          </cell>
        </row>
        <row r="5042">
          <cell r="G5042" t="str">
            <v>个</v>
          </cell>
          <cell r="H5042">
            <v>1</v>
          </cell>
          <cell r="I5042" t="str">
            <v>其他矿用掘进和装载设备</v>
          </cell>
        </row>
        <row r="5042">
          <cell r="K5042" t="str">
            <v>2003-12-31</v>
          </cell>
          <cell r="L5042">
            <v>3023881.41</v>
          </cell>
          <cell r="M5042">
            <v>3023881.41</v>
          </cell>
          <cell r="N5042">
            <v>0</v>
          </cell>
        </row>
        <row r="5043">
          <cell r="C5043" t="str">
            <v>44412036A050020</v>
          </cell>
          <cell r="D5043" t="str">
            <v>运煤车</v>
          </cell>
          <cell r="E5043" t="str">
            <v>CH818</v>
          </cell>
        </row>
        <row r="5043">
          <cell r="G5043" t="str">
            <v>个</v>
          </cell>
          <cell r="H5043">
            <v>1</v>
          </cell>
          <cell r="I5043" t="str">
            <v>其他矿用掘进和装载设备</v>
          </cell>
        </row>
        <row r="5043">
          <cell r="K5043" t="str">
            <v>2003-10-31</v>
          </cell>
          <cell r="L5043">
            <v>3023881.38</v>
          </cell>
          <cell r="M5043">
            <v>2933164.94</v>
          </cell>
          <cell r="N5043">
            <v>90716.4399999999</v>
          </cell>
        </row>
        <row r="5044">
          <cell r="C5044" t="str">
            <v>44412036A030020</v>
          </cell>
          <cell r="D5044" t="str">
            <v>运煤车</v>
          </cell>
          <cell r="E5044" t="str">
            <v>CH818</v>
          </cell>
        </row>
        <row r="5044">
          <cell r="G5044" t="str">
            <v>个</v>
          </cell>
          <cell r="H5044">
            <v>1</v>
          </cell>
          <cell r="I5044" t="str">
            <v>其他矿用掘进和装载设备</v>
          </cell>
        </row>
        <row r="5044">
          <cell r="K5044" t="str">
            <v>2003-10-31</v>
          </cell>
          <cell r="L5044">
            <v>3666000</v>
          </cell>
          <cell r="M5044">
            <v>3556020</v>
          </cell>
          <cell r="N5044">
            <v>109980</v>
          </cell>
        </row>
        <row r="5045">
          <cell r="C5045" t="str">
            <v>44412036A010009</v>
          </cell>
          <cell r="D5045" t="str">
            <v>运煤车</v>
          </cell>
          <cell r="E5045" t="str">
            <v>CH818</v>
          </cell>
        </row>
        <row r="5045">
          <cell r="G5045" t="str">
            <v>个</v>
          </cell>
          <cell r="H5045">
            <v>1</v>
          </cell>
          <cell r="I5045" t="str">
            <v>其他矿用掘进和装载设备</v>
          </cell>
        </row>
        <row r="5045">
          <cell r="K5045" t="str">
            <v>2002-01-03</v>
          </cell>
          <cell r="L5045">
            <v>3680148.13</v>
          </cell>
          <cell r="M5045">
            <v>3569743.69</v>
          </cell>
          <cell r="N5045">
            <v>110404.44</v>
          </cell>
        </row>
        <row r="5046">
          <cell r="C5046" t="str">
            <v>44412036A030015</v>
          </cell>
          <cell r="D5046" t="str">
            <v>运煤车</v>
          </cell>
          <cell r="E5046" t="str">
            <v>CH818</v>
          </cell>
        </row>
        <row r="5046">
          <cell r="G5046" t="str">
            <v>个</v>
          </cell>
          <cell r="H5046">
            <v>1</v>
          </cell>
          <cell r="I5046" t="str">
            <v>其他矿用掘进和装载设备</v>
          </cell>
        </row>
        <row r="5046">
          <cell r="K5046" t="str">
            <v>2002-01-03</v>
          </cell>
          <cell r="L5046">
            <v>3680148.13</v>
          </cell>
          <cell r="M5046">
            <v>3570170.58</v>
          </cell>
          <cell r="N5046">
            <v>109977.55</v>
          </cell>
        </row>
        <row r="5047">
          <cell r="C5047" t="str">
            <v>44412036A030005</v>
          </cell>
          <cell r="D5047" t="str">
            <v>运煤车</v>
          </cell>
          <cell r="E5047" t="str">
            <v>CH818</v>
          </cell>
        </row>
        <row r="5047">
          <cell r="G5047" t="str">
            <v>个</v>
          </cell>
          <cell r="H5047">
            <v>1</v>
          </cell>
          <cell r="I5047" t="str">
            <v>其他矿用掘进和装载设备</v>
          </cell>
        </row>
        <row r="5047">
          <cell r="K5047" t="str">
            <v>2002-01-02</v>
          </cell>
          <cell r="L5047">
            <v>3666000</v>
          </cell>
          <cell r="M5047">
            <v>3556020</v>
          </cell>
          <cell r="N5047">
            <v>109980</v>
          </cell>
        </row>
        <row r="5048">
          <cell r="C5048" t="str">
            <v>44412036A030021</v>
          </cell>
          <cell r="D5048" t="str">
            <v>运煤车</v>
          </cell>
          <cell r="E5048" t="str">
            <v>CH818</v>
          </cell>
        </row>
        <row r="5048">
          <cell r="G5048" t="str">
            <v>个</v>
          </cell>
          <cell r="H5048">
            <v>1</v>
          </cell>
          <cell r="I5048" t="str">
            <v>其他矿用掘进和装载设备</v>
          </cell>
        </row>
        <row r="5048">
          <cell r="K5048" t="str">
            <v>2002-01-02</v>
          </cell>
          <cell r="L5048">
            <v>3680148.13</v>
          </cell>
          <cell r="M5048">
            <v>3570170.58</v>
          </cell>
          <cell r="N5048">
            <v>109977.55</v>
          </cell>
        </row>
        <row r="5049">
          <cell r="C5049" t="str">
            <v>44412036A010005</v>
          </cell>
          <cell r="D5049" t="str">
            <v>运煤车</v>
          </cell>
          <cell r="E5049" t="str">
            <v>CH818</v>
          </cell>
        </row>
        <row r="5049">
          <cell r="G5049" t="str">
            <v>个</v>
          </cell>
          <cell r="H5049">
            <v>1</v>
          </cell>
          <cell r="I5049" t="str">
            <v>其他矿用掘进和装载设备</v>
          </cell>
        </row>
        <row r="5049">
          <cell r="K5049" t="str">
            <v>2002-01-02</v>
          </cell>
          <cell r="L5049">
            <v>3666000</v>
          </cell>
          <cell r="M5049">
            <v>3556020</v>
          </cell>
          <cell r="N5049">
            <v>109980</v>
          </cell>
        </row>
        <row r="5050">
          <cell r="C5050" t="str">
            <v>44412036A010007</v>
          </cell>
          <cell r="D5050" t="str">
            <v>运煤车</v>
          </cell>
          <cell r="E5050" t="str">
            <v>CH818</v>
          </cell>
        </row>
        <row r="5050">
          <cell r="G5050" t="str">
            <v>个</v>
          </cell>
          <cell r="H5050">
            <v>1</v>
          </cell>
          <cell r="I5050" t="str">
            <v>其他矿用掘进和装载设备</v>
          </cell>
        </row>
        <row r="5050">
          <cell r="K5050" t="str">
            <v>2002-01-02</v>
          </cell>
          <cell r="L5050">
            <v>3666000</v>
          </cell>
          <cell r="M5050">
            <v>3556020</v>
          </cell>
          <cell r="N5050">
            <v>109980</v>
          </cell>
        </row>
        <row r="5051">
          <cell r="C5051" t="str">
            <v>44412036A030013</v>
          </cell>
          <cell r="D5051" t="str">
            <v>运煤车</v>
          </cell>
          <cell r="E5051" t="str">
            <v>CH818</v>
          </cell>
        </row>
        <row r="5051">
          <cell r="G5051" t="str">
            <v>个</v>
          </cell>
          <cell r="H5051">
            <v>1</v>
          </cell>
          <cell r="I5051" t="str">
            <v>其他矿用掘进和装载设备</v>
          </cell>
        </row>
        <row r="5051">
          <cell r="K5051" t="str">
            <v>2003-12-31</v>
          </cell>
          <cell r="L5051">
            <v>3680148.13</v>
          </cell>
          <cell r="M5051">
            <v>3570170.58</v>
          </cell>
          <cell r="N5051">
            <v>109977.55</v>
          </cell>
        </row>
        <row r="5052">
          <cell r="C5052" t="str">
            <v>44412036A050018</v>
          </cell>
          <cell r="D5052" t="str">
            <v>运煤车</v>
          </cell>
          <cell r="E5052" t="str">
            <v>CH818</v>
          </cell>
        </row>
        <row r="5052">
          <cell r="G5052" t="str">
            <v>个</v>
          </cell>
          <cell r="H5052">
            <v>1</v>
          </cell>
          <cell r="I5052" t="str">
            <v>其他掘进设备</v>
          </cell>
        </row>
        <row r="5052">
          <cell r="K5052" t="str">
            <v>2006-12-30</v>
          </cell>
          <cell r="L5052">
            <v>3023881.41</v>
          </cell>
          <cell r="M5052">
            <v>3023881.41</v>
          </cell>
          <cell r="N5052">
            <v>0</v>
          </cell>
        </row>
        <row r="5053">
          <cell r="C5053" t="str">
            <v>44412054B075008</v>
          </cell>
          <cell r="D5053" t="str">
            <v>掘进机</v>
          </cell>
          <cell r="E5053" t="str">
            <v>EBH-132</v>
          </cell>
        </row>
        <row r="5053">
          <cell r="G5053" t="str">
            <v>个</v>
          </cell>
          <cell r="H5053">
            <v>1</v>
          </cell>
          <cell r="I5053" t="str">
            <v>其他掘进设备</v>
          </cell>
        </row>
        <row r="5053">
          <cell r="K5053" t="str">
            <v>2006-03-28</v>
          </cell>
          <cell r="L5053">
            <v>2360000</v>
          </cell>
          <cell r="M5053">
            <v>872460.58</v>
          </cell>
          <cell r="N5053">
            <v>1487539.42</v>
          </cell>
        </row>
        <row r="5054">
          <cell r="C5054" t="str">
            <v>44412054B070001</v>
          </cell>
          <cell r="D5054" t="str">
            <v>掘进机</v>
          </cell>
          <cell r="E5054" t="str">
            <v>EBZ-100</v>
          </cell>
        </row>
        <row r="5054">
          <cell r="G5054" t="str">
            <v>个</v>
          </cell>
          <cell r="H5054">
            <v>1</v>
          </cell>
          <cell r="I5054" t="str">
            <v>其他掘进设备</v>
          </cell>
        </row>
        <row r="5054">
          <cell r="K5054" t="str">
            <v>2006-12-28</v>
          </cell>
          <cell r="L5054">
            <v>2084954.65</v>
          </cell>
          <cell r="M5054">
            <v>1209159.42</v>
          </cell>
          <cell r="N5054">
            <v>875795.23</v>
          </cell>
        </row>
        <row r="5055">
          <cell r="C5055" t="str">
            <v>44412054B070002</v>
          </cell>
          <cell r="D5055" t="str">
            <v>掘进机（含转载机）</v>
          </cell>
          <cell r="E5055" t="str">
            <v>EBZ-100</v>
          </cell>
        </row>
        <row r="5055">
          <cell r="G5055" t="str">
            <v>个</v>
          </cell>
          <cell r="H5055">
            <v>1</v>
          </cell>
          <cell r="I5055" t="str">
            <v>其他掘进设备</v>
          </cell>
        </row>
        <row r="5055">
          <cell r="K5055" t="str">
            <v>2006-12-31</v>
          </cell>
          <cell r="L5055">
            <v>2084954.65</v>
          </cell>
          <cell r="M5055">
            <v>1209159.42</v>
          </cell>
          <cell r="N5055">
            <v>875795.23</v>
          </cell>
        </row>
        <row r="5056">
          <cell r="C5056" t="str">
            <v>44412054B078001</v>
          </cell>
          <cell r="D5056" t="str">
            <v>综掘机</v>
          </cell>
          <cell r="E5056" t="str">
            <v>EBH-132</v>
          </cell>
        </row>
        <row r="5056">
          <cell r="G5056" t="str">
            <v>个</v>
          </cell>
          <cell r="H5056">
            <v>1</v>
          </cell>
          <cell r="I5056" t="str">
            <v>其他掘进设备</v>
          </cell>
        </row>
        <row r="5056">
          <cell r="K5056" t="str">
            <v>2006-12-31</v>
          </cell>
          <cell r="L5056">
            <v>3876997.91</v>
          </cell>
          <cell r="M5056">
            <v>3130721.69</v>
          </cell>
          <cell r="N5056">
            <v>746276.22</v>
          </cell>
        </row>
        <row r="5057">
          <cell r="C5057" t="str">
            <v>44412054B078002</v>
          </cell>
          <cell r="D5057" t="str">
            <v>综掘机</v>
          </cell>
          <cell r="E5057" t="str">
            <v>EBH-132</v>
          </cell>
        </row>
        <row r="5057">
          <cell r="G5057" t="str">
            <v>个</v>
          </cell>
          <cell r="H5057">
            <v>1</v>
          </cell>
          <cell r="I5057" t="str">
            <v>其他掘进设备</v>
          </cell>
        </row>
        <row r="5057">
          <cell r="K5057" t="str">
            <v>2006-12-31</v>
          </cell>
          <cell r="L5057">
            <v>3876997.91</v>
          </cell>
          <cell r="M5057">
            <v>3130721.29</v>
          </cell>
          <cell r="N5057">
            <v>746276.62</v>
          </cell>
        </row>
        <row r="5058">
          <cell r="C5058" t="str">
            <v>44412054B078003</v>
          </cell>
          <cell r="D5058" t="str">
            <v>综掘机</v>
          </cell>
          <cell r="E5058" t="str">
            <v>EBH-132</v>
          </cell>
        </row>
        <row r="5058">
          <cell r="G5058" t="str">
            <v>个</v>
          </cell>
          <cell r="H5058">
            <v>1</v>
          </cell>
          <cell r="I5058" t="str">
            <v>探矿、采矿、选矿和造团设备/矿用掘进和装载设备/其他矿用掘进和装载设备/其他矿用掘进和装载设备</v>
          </cell>
        </row>
        <row r="5058">
          <cell r="K5058" t="str">
            <v>2003-10-31</v>
          </cell>
          <cell r="L5058">
            <v>3876997.9</v>
          </cell>
          <cell r="M5058">
            <v>3130721.79</v>
          </cell>
          <cell r="N5058">
            <v>746276.11</v>
          </cell>
        </row>
        <row r="5059">
          <cell r="C5059" t="str">
            <v>44412036A010001</v>
          </cell>
          <cell r="D5059" t="str">
            <v>运煤车</v>
          </cell>
          <cell r="E5059">
            <v>818</v>
          </cell>
        </row>
        <row r="5059">
          <cell r="G5059" t="str">
            <v>个</v>
          </cell>
          <cell r="H5059">
            <v>1</v>
          </cell>
          <cell r="I5059" t="str">
            <v>探矿、采矿、选矿和造团设备/矿用掘进和装载设备/其他矿用掘进和装载设备/其他矿用掘进和装载设备</v>
          </cell>
        </row>
        <row r="5059">
          <cell r="K5059" t="str">
            <v>2002-01-02</v>
          </cell>
          <cell r="L5059">
            <v>3680148.13</v>
          </cell>
          <cell r="M5059">
            <v>3569743.69</v>
          </cell>
          <cell r="N5059">
            <v>110404.44</v>
          </cell>
        </row>
        <row r="5060">
          <cell r="C5060" t="str">
            <v>44412037A040001</v>
          </cell>
          <cell r="D5060" t="str">
            <v>梭车</v>
          </cell>
          <cell r="E5060" t="str">
            <v>10SC32-36BXVG-4</v>
          </cell>
        </row>
        <row r="5060">
          <cell r="G5060" t="str">
            <v>个</v>
          </cell>
          <cell r="H5060">
            <v>1</v>
          </cell>
          <cell r="I5060" t="str">
            <v>探矿、采矿、选矿和造团设备/矿用掘进和装载设备/其他矿用掘进和装载设备/其他矿用掘进和装载设备</v>
          </cell>
        </row>
        <row r="5060">
          <cell r="K5060" t="str">
            <v>2003-12-31</v>
          </cell>
          <cell r="L5060">
            <v>3908748.13</v>
          </cell>
          <cell r="M5060">
            <v>3791911.74</v>
          </cell>
          <cell r="N5060">
            <v>116836.39</v>
          </cell>
        </row>
        <row r="5061">
          <cell r="C5061" t="str">
            <v>44412036A050016</v>
          </cell>
          <cell r="D5061" t="str">
            <v>运煤车</v>
          </cell>
          <cell r="E5061" t="str">
            <v>CH818</v>
          </cell>
        </row>
        <row r="5061">
          <cell r="G5061" t="str">
            <v>个</v>
          </cell>
          <cell r="H5061">
            <v>1</v>
          </cell>
          <cell r="I5061" t="str">
            <v>探矿、采矿、选矿和造团设备/矿用掘进和装载设备/其他矿用掘进和装载设备/其他矿用掘进和装载设备</v>
          </cell>
        </row>
        <row r="5061">
          <cell r="K5061" t="str">
            <v>2003-12-31</v>
          </cell>
          <cell r="L5061">
            <v>3023881.41</v>
          </cell>
          <cell r="M5061">
            <v>3023881.41</v>
          </cell>
          <cell r="N5061">
            <v>0</v>
          </cell>
        </row>
        <row r="5062">
          <cell r="C5062" t="str">
            <v>44412036A050017</v>
          </cell>
          <cell r="D5062" t="str">
            <v>运煤车</v>
          </cell>
          <cell r="E5062" t="str">
            <v>CH818</v>
          </cell>
        </row>
        <row r="5062">
          <cell r="G5062" t="str">
            <v>个</v>
          </cell>
          <cell r="H5062">
            <v>1</v>
          </cell>
          <cell r="I5062" t="str">
            <v>探矿、采矿、选矿和造团设备/采煤及支护机械/煤矿支护机械/双柱掩护液压支架</v>
          </cell>
        </row>
        <row r="5062">
          <cell r="K5062" t="str">
            <v>2010-04-28</v>
          </cell>
          <cell r="L5062">
            <v>3023881.41</v>
          </cell>
          <cell r="M5062">
            <v>3023881.41</v>
          </cell>
          <cell r="N5062">
            <v>0</v>
          </cell>
        </row>
        <row r="5063">
          <cell r="C5063" t="str">
            <v>42194105B835001</v>
          </cell>
          <cell r="D5063" t="str">
            <v>液压支架(中）</v>
          </cell>
          <cell r="E5063" t="str">
            <v>ZY10800/28/63D</v>
          </cell>
        </row>
        <row r="5063">
          <cell r="G5063" t="str">
            <v>个</v>
          </cell>
          <cell r="H5063">
            <v>1</v>
          </cell>
          <cell r="I5063" t="str">
            <v>探矿、采矿、选矿和造团设备/采煤及支护机械/煤矿支护机械/双柱掩护液压支架</v>
          </cell>
        </row>
        <row r="5063">
          <cell r="K5063" t="str">
            <v>2010-04-28</v>
          </cell>
          <cell r="L5063">
            <v>816239.32</v>
          </cell>
          <cell r="M5063">
            <v>288540.7</v>
          </cell>
          <cell r="N5063">
            <v>527698.62</v>
          </cell>
        </row>
        <row r="5064">
          <cell r="C5064" t="str">
            <v>42194105B835002</v>
          </cell>
          <cell r="D5064" t="str">
            <v>液压支架(中）</v>
          </cell>
          <cell r="E5064" t="str">
            <v>ZY10800/28/63D</v>
          </cell>
        </row>
        <row r="5064">
          <cell r="G5064" t="str">
            <v>个</v>
          </cell>
          <cell r="H5064">
            <v>1</v>
          </cell>
          <cell r="I5064" t="str">
            <v>探矿、采矿、选矿和造团设备/采煤及支护机械/采煤机/滚筒式采煤机</v>
          </cell>
        </row>
        <row r="5064">
          <cell r="K5064" t="str">
            <v>2005-06-14</v>
          </cell>
          <cell r="L5064">
            <v>816239.32</v>
          </cell>
          <cell r="M5064">
            <v>288540.7</v>
          </cell>
          <cell r="N5064">
            <v>527698.62</v>
          </cell>
        </row>
        <row r="5065">
          <cell r="D5065" t="str">
            <v>LWS572采煤机</v>
          </cell>
          <cell r="E5065" t="str">
            <v>7LS6</v>
          </cell>
        </row>
        <row r="5065">
          <cell r="G5065" t="str">
            <v>个</v>
          </cell>
          <cell r="H5065">
            <v>1</v>
          </cell>
          <cell r="I5065" t="str">
            <v>探矿、采矿、选矿和造团设备/采煤及支护机械/采煤机/滚筒式采煤机</v>
          </cell>
        </row>
        <row r="5065">
          <cell r="K5065" t="str">
            <v>2005-09-30</v>
          </cell>
          <cell r="L5065">
            <v>26437414.64</v>
          </cell>
          <cell r="M5065">
            <v>26437414.64</v>
          </cell>
          <cell r="N5065">
            <v>0</v>
          </cell>
        </row>
        <row r="5066">
          <cell r="C5066" t="str">
            <v>44412011A090005</v>
          </cell>
          <cell r="D5066" t="str">
            <v>LWS579采煤机</v>
          </cell>
          <cell r="E5066" t="str">
            <v>7LS-6</v>
          </cell>
        </row>
        <row r="5066">
          <cell r="G5066" t="str">
            <v>个</v>
          </cell>
          <cell r="H5066">
            <v>1</v>
          </cell>
          <cell r="I5066" t="str">
            <v>探矿、采矿、选矿和造团设备/采煤及支护机械/采煤机/滚筒式采煤机</v>
          </cell>
        </row>
        <row r="5066">
          <cell r="K5066" t="str">
            <v>2006-03-31</v>
          </cell>
          <cell r="L5066">
            <v>30026651.36</v>
          </cell>
          <cell r="M5066">
            <v>30026651.36</v>
          </cell>
          <cell r="N5066">
            <v>0</v>
          </cell>
        </row>
        <row r="5067">
          <cell r="C5067" t="str">
            <v>44412011A090006</v>
          </cell>
          <cell r="D5067" t="str">
            <v>LWS580采煤机</v>
          </cell>
          <cell r="E5067" t="str">
            <v>7LS6</v>
          </cell>
        </row>
        <row r="5067">
          <cell r="G5067" t="str">
            <v>个</v>
          </cell>
          <cell r="H5067">
            <v>1</v>
          </cell>
          <cell r="I5067" t="str">
            <v>探矿、采矿、选矿和造团设备/采煤及支护机械/采煤机/滚筒式采煤机</v>
          </cell>
        </row>
        <row r="5067">
          <cell r="K5067" t="str">
            <v>2004-12-31</v>
          </cell>
          <cell r="L5067">
            <v>30028627.79</v>
          </cell>
          <cell r="M5067">
            <v>30028627.79</v>
          </cell>
          <cell r="N5067">
            <v>0</v>
          </cell>
        </row>
        <row r="5068">
          <cell r="C5068" t="str">
            <v>44412011A060003</v>
          </cell>
          <cell r="D5068" t="str">
            <v>6459采煤机</v>
          </cell>
          <cell r="E5068" t="str">
            <v>SL500</v>
          </cell>
        </row>
        <row r="5068">
          <cell r="G5068" t="str">
            <v>个</v>
          </cell>
          <cell r="H5068">
            <v>1</v>
          </cell>
          <cell r="I5068" t="str">
            <v>探矿、采矿、选矿和造团设备/采煤及支护机械/采煤机/滚筒式采煤机</v>
          </cell>
        </row>
        <row r="5068">
          <cell r="K5068" t="str">
            <v>2004-12-31</v>
          </cell>
          <cell r="L5068">
            <v>20772210.52</v>
          </cell>
          <cell r="M5068">
            <v>11295078.57</v>
          </cell>
          <cell r="N5068">
            <v>9477131.95</v>
          </cell>
        </row>
        <row r="5069">
          <cell r="C5069" t="str">
            <v>44412011A060004</v>
          </cell>
          <cell r="D5069" t="str">
            <v>6468采煤机</v>
          </cell>
          <cell r="E5069" t="str">
            <v>SL500</v>
          </cell>
        </row>
        <row r="5069">
          <cell r="G5069" t="str">
            <v>个</v>
          </cell>
          <cell r="H5069">
            <v>1</v>
          </cell>
          <cell r="I5069" t="str">
            <v>探矿、采矿、选矿和造团设备/采煤及支护机械/采煤机/滚筒式采煤机</v>
          </cell>
        </row>
        <row r="5069">
          <cell r="K5069" t="str">
            <v>2004-12-31</v>
          </cell>
          <cell r="L5069">
            <v>20984639.59</v>
          </cell>
          <cell r="M5069">
            <v>20984639.59</v>
          </cell>
          <cell r="N5069">
            <v>0</v>
          </cell>
        </row>
        <row r="5070">
          <cell r="C5070" t="str">
            <v>44412011A060005</v>
          </cell>
          <cell r="D5070" t="str">
            <v>6469采煤机</v>
          </cell>
          <cell r="E5070" t="str">
            <v>SL500</v>
          </cell>
        </row>
        <row r="5070">
          <cell r="G5070" t="str">
            <v>个</v>
          </cell>
          <cell r="H5070">
            <v>1</v>
          </cell>
          <cell r="I5070" t="str">
            <v>探矿、采矿、选矿和造团设备/采煤及支护机械/采煤机/滚筒式采煤机</v>
          </cell>
        </row>
        <row r="5070">
          <cell r="K5070" t="str">
            <v>2005-12-31</v>
          </cell>
          <cell r="L5070">
            <v>20717376.84</v>
          </cell>
          <cell r="M5070">
            <v>20717376.84</v>
          </cell>
          <cell r="N5070">
            <v>0</v>
          </cell>
        </row>
        <row r="5071">
          <cell r="C5071" t="str">
            <v>44412011A060007</v>
          </cell>
          <cell r="D5071" t="str">
            <v>6491采煤机</v>
          </cell>
          <cell r="E5071" t="str">
            <v>SL500</v>
          </cell>
        </row>
        <row r="5071">
          <cell r="G5071" t="str">
            <v>个</v>
          </cell>
          <cell r="H5071">
            <v>1</v>
          </cell>
          <cell r="I5071" t="str">
            <v>探矿、采矿、选矿和造团设备/采煤及支护机械/采煤机/滚筒式采煤机</v>
          </cell>
        </row>
        <row r="5071">
          <cell r="K5071" t="str">
            <v>2004-12-31</v>
          </cell>
          <cell r="L5071">
            <v>31378350.56</v>
          </cell>
          <cell r="M5071">
            <v>31378350.56</v>
          </cell>
          <cell r="N5071">
            <v>0</v>
          </cell>
        </row>
        <row r="5072">
          <cell r="C5072" t="str">
            <v>44412011A060002</v>
          </cell>
          <cell r="D5072" t="str">
            <v>6458采煤机</v>
          </cell>
          <cell r="E5072" t="str">
            <v>SL500</v>
          </cell>
        </row>
        <row r="5072">
          <cell r="G5072" t="str">
            <v>个</v>
          </cell>
          <cell r="H5072">
            <v>1</v>
          </cell>
          <cell r="I5072" t="str">
            <v>探矿、采矿、选矿和造团设备/采煤及支护机械/采煤机/滚筒式采煤机</v>
          </cell>
        </row>
        <row r="5072">
          <cell r="K5072" t="str">
            <v>2004-12-31</v>
          </cell>
          <cell r="L5072">
            <v>20772210.54</v>
          </cell>
          <cell r="M5072">
            <v>11295078.59</v>
          </cell>
          <cell r="N5072">
            <v>9477131.95</v>
          </cell>
        </row>
        <row r="5073">
          <cell r="C5073" t="str">
            <v>44412011A090003</v>
          </cell>
          <cell r="D5073" t="str">
            <v>LWS536采煤机</v>
          </cell>
          <cell r="E5073" t="str">
            <v>7LS-6</v>
          </cell>
        </row>
        <row r="5073">
          <cell r="G5073" t="str">
            <v>个</v>
          </cell>
          <cell r="H5073">
            <v>1</v>
          </cell>
          <cell r="I5073" t="str">
            <v>探矿、采矿、选矿和造团设备/采煤及支护机械/采煤机/滚筒式采煤机</v>
          </cell>
        </row>
        <row r="5073">
          <cell r="K5073" t="str">
            <v>2004-12-31</v>
          </cell>
          <cell r="L5073">
            <v>20647265.86</v>
          </cell>
          <cell r="M5073">
            <v>17298302.72</v>
          </cell>
          <cell r="N5073">
            <v>3348963.14</v>
          </cell>
        </row>
        <row r="5074">
          <cell r="C5074" t="str">
            <v>44412011A090002</v>
          </cell>
          <cell r="D5074" t="str">
            <v>LWS537采煤机</v>
          </cell>
          <cell r="E5074" t="str">
            <v>7LS6</v>
          </cell>
        </row>
        <row r="5074">
          <cell r="G5074" t="str">
            <v>个</v>
          </cell>
          <cell r="H5074">
            <v>1</v>
          </cell>
          <cell r="I5074" t="str">
            <v>探矿、采矿、选矿和造团设备/采煤及支护机械/采煤机/滚筒式采煤机</v>
          </cell>
        </row>
        <row r="5074">
          <cell r="K5074" t="str">
            <v>2006-09-30</v>
          </cell>
          <cell r="L5074">
            <v>20913641.97</v>
          </cell>
          <cell r="M5074">
            <v>20913641.97</v>
          </cell>
          <cell r="N5074">
            <v>0</v>
          </cell>
        </row>
        <row r="5075">
          <cell r="C5075" t="str">
            <v>44412011A090007</v>
          </cell>
          <cell r="D5075" t="str">
            <v>LWS603采煤机</v>
          </cell>
          <cell r="E5075" t="str">
            <v>7LS6</v>
          </cell>
        </row>
        <row r="5075">
          <cell r="G5075" t="str">
            <v>个</v>
          </cell>
          <cell r="H5075">
            <v>1</v>
          </cell>
          <cell r="I5075" t="str">
            <v>输送设备/刮板、板式、悬挂、辊道输送机/刮板输送机/水平刮板输送机</v>
          </cell>
        </row>
        <row r="5075">
          <cell r="K5075" t="str">
            <v>2004-12-31</v>
          </cell>
          <cell r="L5075">
            <v>31515881.71</v>
          </cell>
          <cell r="M5075">
            <v>31515881.71</v>
          </cell>
          <cell r="N5075">
            <v>0</v>
          </cell>
        </row>
        <row r="5076">
          <cell r="C5076" t="str">
            <v>43552016A060004</v>
          </cell>
          <cell r="D5076" t="str">
            <v>工作面刮板输送机</v>
          </cell>
          <cell r="E5076" t="str">
            <v>3X700</v>
          </cell>
        </row>
        <row r="5076">
          <cell r="G5076" t="str">
            <v>个</v>
          </cell>
          <cell r="H5076">
            <v>1</v>
          </cell>
          <cell r="I5076" t="str">
            <v>输送设备/带式输送机械/普通胶带输送机/普通胶带输送机</v>
          </cell>
        </row>
        <row r="5076">
          <cell r="K5076" t="str">
            <v>2004-12-31</v>
          </cell>
          <cell r="L5076">
            <v>11121919.69</v>
          </cell>
          <cell r="M5076">
            <v>9428113.48</v>
          </cell>
          <cell r="N5076">
            <v>1693806.21</v>
          </cell>
        </row>
        <row r="5077">
          <cell r="C5077" t="str">
            <v>43551024A040011</v>
          </cell>
          <cell r="D5077" t="str">
            <v>顺槽胶带输送机</v>
          </cell>
          <cell r="E5077" t="str">
            <v>ACE3X375-1400MM/1140</v>
          </cell>
        </row>
        <row r="5077">
          <cell r="G5077" t="str">
            <v>个</v>
          </cell>
          <cell r="H5077">
            <v>1</v>
          </cell>
          <cell r="I5077" t="str">
            <v>输送设备/带式输送机械/普通胶带输送机/普通胶带输送机</v>
          </cell>
        </row>
        <row r="5077">
          <cell r="K5077" t="str">
            <v>2004-12-31</v>
          </cell>
          <cell r="L5077">
            <v>20468413.81</v>
          </cell>
          <cell r="M5077">
            <v>20468413.81</v>
          </cell>
          <cell r="N5077">
            <v>0</v>
          </cell>
        </row>
        <row r="5078">
          <cell r="C5078" t="str">
            <v>43551024A040012</v>
          </cell>
          <cell r="D5078" t="str">
            <v>顺槽胶带输送机</v>
          </cell>
          <cell r="E5078" t="str">
            <v>ACE3X375-1400MM/1140</v>
          </cell>
        </row>
        <row r="5078">
          <cell r="G5078" t="str">
            <v>个</v>
          </cell>
          <cell r="H5078">
            <v>1</v>
          </cell>
          <cell r="I5078" t="str">
            <v>生产辅助用电器/开关电器和断路器/开关电器设备/开关电器设备</v>
          </cell>
        </row>
        <row r="5078">
          <cell r="K5078" t="str">
            <v>2007-06-30</v>
          </cell>
          <cell r="L5078">
            <v>20814648.28</v>
          </cell>
          <cell r="M5078">
            <v>20814648.28</v>
          </cell>
          <cell r="N5078">
            <v>0</v>
          </cell>
        </row>
        <row r="5079">
          <cell r="C5079" t="str">
            <v>46211605B600027</v>
          </cell>
          <cell r="D5079" t="str">
            <v>智能型真空馈电开关</v>
          </cell>
          <cell r="E5079" t="str">
            <v>KBZ-200/1140</v>
          </cell>
        </row>
        <row r="5079">
          <cell r="G5079" t="str">
            <v>个</v>
          </cell>
          <cell r="H5079">
            <v>1</v>
          </cell>
          <cell r="I5079" t="str">
            <v>生产辅助用电器/开关电器和断路器/开关电器设备/开关电器设备</v>
          </cell>
        </row>
        <row r="5079">
          <cell r="K5079" t="str">
            <v>2007-06-30</v>
          </cell>
          <cell r="L5079">
            <v>9393</v>
          </cell>
          <cell r="M5079">
            <v>9393</v>
          </cell>
          <cell r="N5079">
            <v>0</v>
          </cell>
        </row>
        <row r="5080">
          <cell r="C5080" t="str">
            <v>46211605B600028</v>
          </cell>
          <cell r="D5080" t="str">
            <v>智能型真空馈电开关</v>
          </cell>
          <cell r="E5080" t="str">
            <v>KBZ-200/1140</v>
          </cell>
        </row>
        <row r="5080">
          <cell r="G5080" t="str">
            <v>个</v>
          </cell>
          <cell r="H5080">
            <v>1</v>
          </cell>
          <cell r="I5080" t="str">
            <v>生产辅助用电器/开关电器和断路器/开关电器设备/开关电器设备</v>
          </cell>
        </row>
        <row r="5080">
          <cell r="K5080" t="str">
            <v>2007-06-30</v>
          </cell>
          <cell r="L5080">
            <v>9393</v>
          </cell>
          <cell r="M5080">
            <v>9393</v>
          </cell>
          <cell r="N5080">
            <v>0</v>
          </cell>
        </row>
        <row r="5081">
          <cell r="C5081" t="str">
            <v>46211605B600029</v>
          </cell>
          <cell r="D5081" t="str">
            <v>智能型真空馈电开关</v>
          </cell>
          <cell r="E5081" t="str">
            <v>KBZ-200/1140</v>
          </cell>
        </row>
        <row r="5081">
          <cell r="G5081" t="str">
            <v>个</v>
          </cell>
          <cell r="H5081">
            <v>1</v>
          </cell>
          <cell r="I5081" t="str">
            <v>生产辅助用电器/开关电器和断路器/开关电器设备/开关电器设备</v>
          </cell>
        </row>
        <row r="5081">
          <cell r="K5081" t="str">
            <v>2007-06-30</v>
          </cell>
          <cell r="L5081">
            <v>9393</v>
          </cell>
          <cell r="M5081">
            <v>9393</v>
          </cell>
          <cell r="N5081">
            <v>0</v>
          </cell>
        </row>
        <row r="5082">
          <cell r="C5082" t="str">
            <v>46211605B600030</v>
          </cell>
          <cell r="D5082" t="str">
            <v>智能型真空馈电开关</v>
          </cell>
          <cell r="E5082" t="str">
            <v>KBZ-200/1140</v>
          </cell>
        </row>
        <row r="5082">
          <cell r="G5082" t="str">
            <v>个</v>
          </cell>
          <cell r="H5082">
            <v>1</v>
          </cell>
          <cell r="I5082" t="str">
            <v>生产辅助用电器/开关电器和断路器/开关电器设备/开关电器设备</v>
          </cell>
        </row>
        <row r="5082">
          <cell r="K5082" t="str">
            <v>2007-06-30</v>
          </cell>
          <cell r="L5082">
            <v>9393</v>
          </cell>
          <cell r="M5082">
            <v>9393</v>
          </cell>
          <cell r="N5082">
            <v>0</v>
          </cell>
        </row>
        <row r="5083">
          <cell r="C5083" t="str">
            <v>46211605B600031</v>
          </cell>
          <cell r="D5083" t="str">
            <v>智能型真空馈电开关</v>
          </cell>
          <cell r="E5083" t="str">
            <v>KBZ-200/1140</v>
          </cell>
        </row>
        <row r="5083">
          <cell r="G5083" t="str">
            <v>个</v>
          </cell>
          <cell r="H5083">
            <v>1</v>
          </cell>
          <cell r="I5083" t="str">
            <v>生产辅助用电器/开关电器和断路器/开关电器设备/开关电器设备</v>
          </cell>
        </row>
        <row r="5083">
          <cell r="K5083" t="str">
            <v>2007-06-30</v>
          </cell>
          <cell r="L5083">
            <v>9393</v>
          </cell>
          <cell r="M5083">
            <v>9393</v>
          </cell>
          <cell r="N5083">
            <v>0</v>
          </cell>
        </row>
        <row r="5084">
          <cell r="C5084" t="str">
            <v>46211605B600032</v>
          </cell>
          <cell r="D5084" t="str">
            <v>智能型真空馈电开关</v>
          </cell>
          <cell r="E5084" t="str">
            <v>KBZ-200/1140</v>
          </cell>
        </row>
        <row r="5084">
          <cell r="G5084" t="str">
            <v>个</v>
          </cell>
          <cell r="H5084">
            <v>1</v>
          </cell>
          <cell r="I5084" t="str">
            <v>生产辅助用电器/开关电器和断路器/开关电器设备/开关电器设备</v>
          </cell>
        </row>
        <row r="5084">
          <cell r="K5084" t="str">
            <v>2007-06-30</v>
          </cell>
          <cell r="L5084">
            <v>9393</v>
          </cell>
          <cell r="M5084">
            <v>9393</v>
          </cell>
          <cell r="N5084">
            <v>0</v>
          </cell>
        </row>
        <row r="5085">
          <cell r="C5085" t="str">
            <v>46211605B600033</v>
          </cell>
          <cell r="D5085" t="str">
            <v>智能型真空馈电开关</v>
          </cell>
          <cell r="E5085" t="str">
            <v>KBZ-200/1140</v>
          </cell>
        </row>
        <row r="5085">
          <cell r="G5085" t="str">
            <v>个</v>
          </cell>
          <cell r="H5085">
            <v>1</v>
          </cell>
          <cell r="I5085" t="str">
            <v>生产辅助用电器/开关电器和断路器/开关电器设备/开关电器设备</v>
          </cell>
        </row>
        <row r="5085">
          <cell r="K5085" t="str">
            <v>2007-06-30</v>
          </cell>
          <cell r="L5085">
            <v>9393</v>
          </cell>
          <cell r="M5085">
            <v>9393</v>
          </cell>
          <cell r="N5085">
            <v>0</v>
          </cell>
        </row>
        <row r="5086">
          <cell r="C5086" t="str">
            <v>46211605B600034</v>
          </cell>
          <cell r="D5086" t="str">
            <v>智能型真空馈电开关</v>
          </cell>
          <cell r="E5086" t="str">
            <v>KBZ-200/1140</v>
          </cell>
        </row>
        <row r="5086">
          <cell r="G5086" t="str">
            <v>个</v>
          </cell>
          <cell r="H5086">
            <v>1</v>
          </cell>
          <cell r="I5086" t="str">
            <v>生产辅助用电器/开关电器和断路器/开关电器设备/开关电器设备</v>
          </cell>
        </row>
        <row r="5086">
          <cell r="K5086" t="str">
            <v>2007-06-30</v>
          </cell>
          <cell r="L5086">
            <v>9393</v>
          </cell>
          <cell r="M5086">
            <v>9393</v>
          </cell>
          <cell r="N5086">
            <v>0</v>
          </cell>
        </row>
        <row r="5087">
          <cell r="C5087" t="str">
            <v>46211605B600035</v>
          </cell>
          <cell r="D5087" t="str">
            <v>智能型真空馈电开关</v>
          </cell>
          <cell r="E5087" t="str">
            <v>KBZ-200/1140</v>
          </cell>
        </row>
        <row r="5087">
          <cell r="G5087" t="str">
            <v>个</v>
          </cell>
          <cell r="H5087">
            <v>1</v>
          </cell>
          <cell r="I5087" t="str">
            <v>生产辅助用电器/开关电器和断路器/开关电器设备/开关电器设备</v>
          </cell>
        </row>
        <row r="5087">
          <cell r="K5087" t="str">
            <v>2007-06-30</v>
          </cell>
          <cell r="L5087">
            <v>9393</v>
          </cell>
          <cell r="M5087">
            <v>9393</v>
          </cell>
          <cell r="N5087">
            <v>0</v>
          </cell>
        </row>
        <row r="5088">
          <cell r="C5088" t="str">
            <v>46211605B600036</v>
          </cell>
          <cell r="D5088" t="str">
            <v>智能型真空馈电开关</v>
          </cell>
          <cell r="E5088" t="str">
            <v>KBZ-200/1140</v>
          </cell>
        </row>
        <row r="5088">
          <cell r="G5088" t="str">
            <v>个</v>
          </cell>
          <cell r="H5088">
            <v>1</v>
          </cell>
          <cell r="I5088" t="str">
            <v>生产辅助用电器/开关电器和断路器/开关电器设备/开关电器设备</v>
          </cell>
        </row>
        <row r="5088">
          <cell r="K5088" t="str">
            <v>2007-06-30</v>
          </cell>
          <cell r="L5088">
            <v>9393</v>
          </cell>
          <cell r="M5088">
            <v>9393</v>
          </cell>
          <cell r="N5088">
            <v>0</v>
          </cell>
        </row>
        <row r="5089">
          <cell r="C5089" t="str">
            <v>46211605B600037</v>
          </cell>
          <cell r="D5089" t="str">
            <v>智能型真空馈电开关</v>
          </cell>
          <cell r="E5089" t="str">
            <v>KBZ-200/1140</v>
          </cell>
        </row>
        <row r="5089">
          <cell r="G5089" t="str">
            <v>个</v>
          </cell>
          <cell r="H5089">
            <v>1</v>
          </cell>
          <cell r="I5089" t="str">
            <v>生产辅助用电器/开关电器和断路器/开关电器设备/开关电器设备</v>
          </cell>
        </row>
        <row r="5089">
          <cell r="K5089" t="str">
            <v>2007-06-30</v>
          </cell>
          <cell r="L5089">
            <v>9393</v>
          </cell>
          <cell r="M5089">
            <v>9393</v>
          </cell>
          <cell r="N5089">
            <v>0</v>
          </cell>
        </row>
        <row r="5090">
          <cell r="C5090" t="str">
            <v>46211605B600038</v>
          </cell>
          <cell r="D5090" t="str">
            <v>智能型真空馈电开关</v>
          </cell>
          <cell r="E5090" t="str">
            <v>KBZ-200/1140</v>
          </cell>
        </row>
        <row r="5090">
          <cell r="G5090" t="str">
            <v>个</v>
          </cell>
          <cell r="H5090">
            <v>1</v>
          </cell>
          <cell r="I5090" t="str">
            <v>生产辅助用电器/开关电器和断路器/开关电器设备/开关电器设备</v>
          </cell>
        </row>
        <row r="5090">
          <cell r="K5090" t="str">
            <v>2007-06-30</v>
          </cell>
          <cell r="L5090">
            <v>9393</v>
          </cell>
          <cell r="M5090">
            <v>9393</v>
          </cell>
          <cell r="N5090">
            <v>0</v>
          </cell>
        </row>
        <row r="5091">
          <cell r="C5091" t="str">
            <v>46211605B600039</v>
          </cell>
          <cell r="D5091" t="str">
            <v>智能型真空馈电开关</v>
          </cell>
          <cell r="E5091" t="str">
            <v>KBZ-200/1140</v>
          </cell>
        </row>
        <row r="5091">
          <cell r="G5091" t="str">
            <v>个</v>
          </cell>
          <cell r="H5091">
            <v>1</v>
          </cell>
          <cell r="I5091" t="str">
            <v>生产辅助用电器/开关电器和断路器/开关电器设备/开关电器设备</v>
          </cell>
        </row>
        <row r="5091">
          <cell r="K5091" t="str">
            <v>2007-06-30</v>
          </cell>
          <cell r="L5091">
            <v>9393</v>
          </cell>
          <cell r="M5091">
            <v>9393</v>
          </cell>
          <cell r="N5091">
            <v>0</v>
          </cell>
        </row>
        <row r="5092">
          <cell r="C5092" t="str">
            <v>46211605B600040</v>
          </cell>
          <cell r="D5092" t="str">
            <v>智能型真空馈电开关</v>
          </cell>
          <cell r="E5092" t="str">
            <v>KBZ-200/1140</v>
          </cell>
        </row>
        <row r="5092">
          <cell r="G5092" t="str">
            <v>个</v>
          </cell>
          <cell r="H5092">
            <v>1</v>
          </cell>
          <cell r="I5092" t="str">
            <v>生产辅助用电器/开关电器和断路器/开关电器设备/开关电器设备</v>
          </cell>
        </row>
        <row r="5092">
          <cell r="K5092" t="str">
            <v>2007-06-30</v>
          </cell>
          <cell r="L5092">
            <v>9393</v>
          </cell>
          <cell r="M5092">
            <v>9393</v>
          </cell>
          <cell r="N5092">
            <v>0</v>
          </cell>
        </row>
        <row r="5093">
          <cell r="C5093" t="str">
            <v>46211605B600041</v>
          </cell>
          <cell r="D5093" t="str">
            <v>智能型真空馈电开关</v>
          </cell>
          <cell r="E5093" t="str">
            <v>KBZ-200/1140</v>
          </cell>
        </row>
        <row r="5093">
          <cell r="G5093" t="str">
            <v>个</v>
          </cell>
          <cell r="H5093">
            <v>1</v>
          </cell>
          <cell r="I5093" t="str">
            <v>生产辅助用电器/开关电器和断路器/开关电器设备/开关电器设备</v>
          </cell>
        </row>
        <row r="5093">
          <cell r="K5093" t="str">
            <v>2007-06-30</v>
          </cell>
          <cell r="L5093">
            <v>9393</v>
          </cell>
          <cell r="M5093">
            <v>9393</v>
          </cell>
          <cell r="N5093">
            <v>0</v>
          </cell>
        </row>
        <row r="5094">
          <cell r="C5094" t="str">
            <v>46211605B600042</v>
          </cell>
          <cell r="D5094" t="str">
            <v>智能型真空馈电开关</v>
          </cell>
          <cell r="E5094" t="str">
            <v>KBZ-200/1140</v>
          </cell>
        </row>
        <row r="5094">
          <cell r="G5094" t="str">
            <v>个</v>
          </cell>
          <cell r="H5094">
            <v>1</v>
          </cell>
          <cell r="I5094" t="str">
            <v>生产辅助用电器/开关电器和断路器/开关电器设备/开关电器设备</v>
          </cell>
        </row>
        <row r="5094">
          <cell r="K5094" t="str">
            <v>2007-06-30</v>
          </cell>
          <cell r="L5094">
            <v>9393</v>
          </cell>
          <cell r="M5094">
            <v>9393</v>
          </cell>
          <cell r="N5094">
            <v>0</v>
          </cell>
        </row>
        <row r="5095">
          <cell r="C5095" t="str">
            <v>46211605B600043</v>
          </cell>
          <cell r="D5095" t="str">
            <v>智能型真空馈电开关</v>
          </cell>
          <cell r="E5095" t="str">
            <v>KBZ-200/1140</v>
          </cell>
        </row>
        <row r="5095">
          <cell r="G5095" t="str">
            <v>个</v>
          </cell>
          <cell r="H5095">
            <v>1</v>
          </cell>
          <cell r="I5095" t="str">
            <v>生产辅助用电器/开关电器和断路器/开关电器设备/开关电器设备</v>
          </cell>
        </row>
        <row r="5095">
          <cell r="K5095" t="str">
            <v>2007-06-30</v>
          </cell>
          <cell r="L5095">
            <v>9393</v>
          </cell>
          <cell r="M5095">
            <v>9393</v>
          </cell>
          <cell r="N5095">
            <v>0</v>
          </cell>
        </row>
        <row r="5096">
          <cell r="C5096" t="str">
            <v>46211605B600044</v>
          </cell>
          <cell r="D5096" t="str">
            <v>智能型真空馈电开关</v>
          </cell>
          <cell r="E5096" t="str">
            <v>KBZ-200/1140</v>
          </cell>
        </row>
        <row r="5096">
          <cell r="G5096" t="str">
            <v>个</v>
          </cell>
          <cell r="H5096">
            <v>1</v>
          </cell>
          <cell r="I5096" t="str">
            <v>生产辅助用电器/开关电器和断路器/开关电器设备/开关电器设备</v>
          </cell>
        </row>
        <row r="5096">
          <cell r="K5096" t="str">
            <v>2007-12-27</v>
          </cell>
          <cell r="L5096">
            <v>9393</v>
          </cell>
          <cell r="M5096">
            <v>9393</v>
          </cell>
          <cell r="N5096">
            <v>0</v>
          </cell>
        </row>
        <row r="5097">
          <cell r="C5097" t="str">
            <v>46211605B470227</v>
          </cell>
          <cell r="D5097" t="str">
            <v>矿用隔爆型真空溃电开关</v>
          </cell>
          <cell r="E5097" t="str">
            <v>KBZ2-200/1140/660</v>
          </cell>
        </row>
        <row r="5097">
          <cell r="G5097" t="str">
            <v>个</v>
          </cell>
          <cell r="H5097">
            <v>1</v>
          </cell>
          <cell r="I5097" t="str">
            <v>生产辅助用电器/开关电器和断路器/开关电器设备/开关电器设备</v>
          </cell>
        </row>
        <row r="5097">
          <cell r="K5097" t="str">
            <v>2007-12-27</v>
          </cell>
          <cell r="L5097">
            <v>9090</v>
          </cell>
          <cell r="M5097">
            <v>9090</v>
          </cell>
          <cell r="N5097">
            <v>0</v>
          </cell>
        </row>
        <row r="5098">
          <cell r="C5098" t="str">
            <v>46211605B470228</v>
          </cell>
          <cell r="D5098" t="str">
            <v>矿用隔爆型真空溃电开关</v>
          </cell>
          <cell r="E5098" t="str">
            <v>KBZ2-200/1140/660</v>
          </cell>
        </row>
        <row r="5098">
          <cell r="G5098" t="str">
            <v>个</v>
          </cell>
          <cell r="H5098">
            <v>1</v>
          </cell>
          <cell r="I5098" t="str">
            <v>生产辅助用电器/开关电器和断路器/开关电器设备/开关电器设备</v>
          </cell>
        </row>
        <row r="5098">
          <cell r="K5098" t="str">
            <v>2007-12-27</v>
          </cell>
          <cell r="L5098">
            <v>9090</v>
          </cell>
          <cell r="M5098">
            <v>9090</v>
          </cell>
          <cell r="N5098">
            <v>0</v>
          </cell>
        </row>
        <row r="5099">
          <cell r="C5099" t="str">
            <v>46211605B470229</v>
          </cell>
          <cell r="D5099" t="str">
            <v>矿用隔爆型真空溃电开关</v>
          </cell>
          <cell r="E5099" t="str">
            <v>KBZ2-200/1140/660</v>
          </cell>
        </row>
        <row r="5099">
          <cell r="G5099" t="str">
            <v>个</v>
          </cell>
          <cell r="H5099">
            <v>1</v>
          </cell>
          <cell r="I5099" t="str">
            <v>生产辅助用电器/开关电器和断路器/开关电器设备/开关电器设备</v>
          </cell>
        </row>
        <row r="5099">
          <cell r="K5099" t="str">
            <v>2007-12-27</v>
          </cell>
          <cell r="L5099">
            <v>9090</v>
          </cell>
          <cell r="M5099">
            <v>9090</v>
          </cell>
          <cell r="N5099">
            <v>0</v>
          </cell>
        </row>
        <row r="5100">
          <cell r="C5100" t="str">
            <v>46211605B470230</v>
          </cell>
          <cell r="D5100" t="str">
            <v>矿用隔爆型真空溃电开关</v>
          </cell>
          <cell r="E5100" t="str">
            <v>KBZ2-200/1140/660</v>
          </cell>
        </row>
        <row r="5100">
          <cell r="G5100" t="str">
            <v>个</v>
          </cell>
          <cell r="H5100">
            <v>1</v>
          </cell>
          <cell r="I5100" t="str">
            <v>生产辅助用电器/开关电器和断路器/开关电器设备/开关电器设备</v>
          </cell>
        </row>
        <row r="5100">
          <cell r="K5100" t="str">
            <v>2007-12-27</v>
          </cell>
          <cell r="L5100">
            <v>9090</v>
          </cell>
          <cell r="M5100">
            <v>9090</v>
          </cell>
          <cell r="N5100">
            <v>0</v>
          </cell>
        </row>
        <row r="5101">
          <cell r="C5101" t="str">
            <v>46211605B470231</v>
          </cell>
          <cell r="D5101" t="str">
            <v>矿用隔爆型真空溃电开关</v>
          </cell>
          <cell r="E5101" t="str">
            <v>KBZ2-200/1140/660</v>
          </cell>
        </row>
        <row r="5101">
          <cell r="G5101" t="str">
            <v>个</v>
          </cell>
          <cell r="H5101">
            <v>1</v>
          </cell>
          <cell r="I5101" t="str">
            <v>生产辅助用电器/开关电器和断路器/开关电器设备/开关电器设备</v>
          </cell>
        </row>
        <row r="5101">
          <cell r="K5101" t="str">
            <v>2007-12-27</v>
          </cell>
          <cell r="L5101">
            <v>9090</v>
          </cell>
          <cell r="M5101">
            <v>9090</v>
          </cell>
          <cell r="N5101">
            <v>0</v>
          </cell>
        </row>
        <row r="5102">
          <cell r="C5102" t="str">
            <v>46211605B470232</v>
          </cell>
          <cell r="D5102" t="str">
            <v>矿用隔爆型真空溃电开关</v>
          </cell>
          <cell r="E5102" t="str">
            <v>KBZ2-200/1140/660</v>
          </cell>
        </row>
        <row r="5102">
          <cell r="G5102" t="str">
            <v>个</v>
          </cell>
          <cell r="H5102">
            <v>1</v>
          </cell>
          <cell r="I5102" t="str">
            <v>生产辅助用电器/开关电器和断路器/开关电器设备/开关电器设备</v>
          </cell>
        </row>
        <row r="5102">
          <cell r="K5102" t="str">
            <v>2007-12-27</v>
          </cell>
          <cell r="L5102">
            <v>9090</v>
          </cell>
          <cell r="M5102">
            <v>9090</v>
          </cell>
          <cell r="N5102">
            <v>0</v>
          </cell>
        </row>
        <row r="5103">
          <cell r="C5103" t="str">
            <v>46211605B470233</v>
          </cell>
          <cell r="D5103" t="str">
            <v>矿用隔爆型真空溃电开关</v>
          </cell>
          <cell r="E5103" t="str">
            <v>KBZ2-200/1140/660</v>
          </cell>
        </row>
        <row r="5103">
          <cell r="G5103" t="str">
            <v>个</v>
          </cell>
          <cell r="H5103">
            <v>1</v>
          </cell>
          <cell r="I5103" t="str">
            <v>生产辅助用电器/开关电器和断路器/开关电器设备/开关电器设备</v>
          </cell>
        </row>
        <row r="5103">
          <cell r="K5103" t="str">
            <v>2007-12-27</v>
          </cell>
          <cell r="L5103">
            <v>9090</v>
          </cell>
          <cell r="M5103">
            <v>9090</v>
          </cell>
          <cell r="N5103">
            <v>0</v>
          </cell>
        </row>
        <row r="5104">
          <cell r="C5104" t="str">
            <v>46211605B470234</v>
          </cell>
          <cell r="D5104" t="str">
            <v>矿用隔爆型真空溃电开关</v>
          </cell>
          <cell r="E5104" t="str">
            <v>KBZ2-200/1140/660</v>
          </cell>
        </row>
        <row r="5104">
          <cell r="G5104" t="str">
            <v>个</v>
          </cell>
          <cell r="H5104">
            <v>1</v>
          </cell>
          <cell r="I5104" t="str">
            <v>生产辅助用电器/开关电器和断路器/开关电器设备/开关电器设备</v>
          </cell>
        </row>
        <row r="5104">
          <cell r="K5104" t="str">
            <v>2007-12-27</v>
          </cell>
          <cell r="L5104">
            <v>9090</v>
          </cell>
          <cell r="M5104">
            <v>9090</v>
          </cell>
          <cell r="N5104">
            <v>0</v>
          </cell>
        </row>
        <row r="5105">
          <cell r="C5105" t="str">
            <v>46211605B470235</v>
          </cell>
          <cell r="D5105" t="str">
            <v>矿用隔爆型真空溃电开关</v>
          </cell>
          <cell r="E5105" t="str">
            <v>KBZ2-200/1140/660</v>
          </cell>
        </row>
        <row r="5105">
          <cell r="G5105" t="str">
            <v>个</v>
          </cell>
          <cell r="H5105">
            <v>1</v>
          </cell>
          <cell r="I5105" t="str">
            <v>生产辅助用电器/开关电器和断路器/开关电器设备/开关电器设备</v>
          </cell>
        </row>
        <row r="5105">
          <cell r="K5105" t="str">
            <v>2007-12-27</v>
          </cell>
          <cell r="L5105">
            <v>9090</v>
          </cell>
          <cell r="M5105">
            <v>9090</v>
          </cell>
          <cell r="N5105">
            <v>0</v>
          </cell>
        </row>
        <row r="5106">
          <cell r="C5106" t="str">
            <v>46211605B470236</v>
          </cell>
          <cell r="D5106" t="str">
            <v>矿用隔爆型真空溃电开关</v>
          </cell>
          <cell r="E5106" t="str">
            <v>KBZ2-200/1140/660</v>
          </cell>
        </row>
        <row r="5106">
          <cell r="G5106" t="str">
            <v>个</v>
          </cell>
          <cell r="H5106">
            <v>1</v>
          </cell>
          <cell r="I5106" t="str">
            <v>生产辅助用电器/开关电器和断路器/开关电器设备/开关电器设备</v>
          </cell>
        </row>
        <row r="5106">
          <cell r="K5106" t="str">
            <v>2007-12-27</v>
          </cell>
          <cell r="L5106">
            <v>9090</v>
          </cell>
          <cell r="M5106">
            <v>9090</v>
          </cell>
          <cell r="N5106">
            <v>0</v>
          </cell>
        </row>
        <row r="5107">
          <cell r="C5107" t="str">
            <v>46211605B470237</v>
          </cell>
          <cell r="D5107" t="str">
            <v>矿用隔爆型真空溃电开关</v>
          </cell>
          <cell r="E5107" t="str">
            <v>KBZ2-200/1140/660</v>
          </cell>
        </row>
        <row r="5107">
          <cell r="G5107" t="str">
            <v>个</v>
          </cell>
          <cell r="H5107">
            <v>1</v>
          </cell>
          <cell r="I5107" t="str">
            <v>生产辅助用电器/开关电器和断路器/开关电器设备/开关电器设备</v>
          </cell>
        </row>
        <row r="5107">
          <cell r="K5107" t="str">
            <v>2007-12-27</v>
          </cell>
          <cell r="L5107">
            <v>9090</v>
          </cell>
          <cell r="M5107">
            <v>9090</v>
          </cell>
          <cell r="N5107">
            <v>0</v>
          </cell>
        </row>
        <row r="5108">
          <cell r="C5108" t="str">
            <v>46211605B470238</v>
          </cell>
          <cell r="D5108" t="str">
            <v>矿用隔爆型真空溃电开关</v>
          </cell>
          <cell r="E5108" t="str">
            <v>KBZ2-200/1140/660</v>
          </cell>
        </row>
        <row r="5108">
          <cell r="G5108" t="str">
            <v>个</v>
          </cell>
          <cell r="H5108">
            <v>1</v>
          </cell>
          <cell r="I5108" t="str">
            <v>生产辅助用电器/开关电器和断路器/开关电器设备/开关电器设备</v>
          </cell>
        </row>
        <row r="5108">
          <cell r="K5108" t="str">
            <v>2007-12-27</v>
          </cell>
          <cell r="L5108">
            <v>9090</v>
          </cell>
          <cell r="M5108">
            <v>9090</v>
          </cell>
          <cell r="N5108">
            <v>0</v>
          </cell>
        </row>
        <row r="5109">
          <cell r="C5109" t="str">
            <v>46211605B470239</v>
          </cell>
          <cell r="D5109" t="str">
            <v>矿用隔爆型真空溃电开关</v>
          </cell>
          <cell r="E5109" t="str">
            <v>KBZ2-200/1140/660</v>
          </cell>
        </row>
        <row r="5109">
          <cell r="G5109" t="str">
            <v>个</v>
          </cell>
          <cell r="H5109">
            <v>1</v>
          </cell>
          <cell r="I5109" t="str">
            <v>生产辅助用电器/开关电器和断路器/开关电器设备/开关电器设备</v>
          </cell>
        </row>
        <row r="5109">
          <cell r="K5109" t="str">
            <v>2007-12-27</v>
          </cell>
          <cell r="L5109">
            <v>9090</v>
          </cell>
          <cell r="M5109">
            <v>9090</v>
          </cell>
          <cell r="N5109">
            <v>0</v>
          </cell>
        </row>
        <row r="5110">
          <cell r="C5110" t="str">
            <v>46211605B470240</v>
          </cell>
          <cell r="D5110" t="str">
            <v>矿用隔爆型真空溃电开关</v>
          </cell>
          <cell r="E5110" t="str">
            <v>KBZ2-200/1140/660</v>
          </cell>
        </row>
        <row r="5110">
          <cell r="G5110" t="str">
            <v>个</v>
          </cell>
          <cell r="H5110">
            <v>1</v>
          </cell>
          <cell r="I5110" t="str">
            <v>生产辅助用电器/开关电器和断路器/开关电器设备/开关电器设备</v>
          </cell>
        </row>
        <row r="5110">
          <cell r="K5110" t="str">
            <v>2007-12-27</v>
          </cell>
          <cell r="L5110">
            <v>9090</v>
          </cell>
          <cell r="M5110">
            <v>9090</v>
          </cell>
          <cell r="N5110">
            <v>0</v>
          </cell>
        </row>
        <row r="5111">
          <cell r="C5111" t="str">
            <v>46211605B470241</v>
          </cell>
          <cell r="D5111" t="str">
            <v>矿用隔爆型真空溃电开关</v>
          </cell>
          <cell r="E5111" t="str">
            <v>KBZ2-200/1140/660</v>
          </cell>
        </row>
        <row r="5111">
          <cell r="G5111" t="str">
            <v>个</v>
          </cell>
          <cell r="H5111">
            <v>1</v>
          </cell>
          <cell r="I5111" t="str">
            <v>生产辅助用电器/开关电器和断路器/开关电器设备/开关电器设备</v>
          </cell>
        </row>
        <row r="5111">
          <cell r="K5111" t="str">
            <v>2007-12-27</v>
          </cell>
          <cell r="L5111">
            <v>9090</v>
          </cell>
          <cell r="M5111">
            <v>9090</v>
          </cell>
          <cell r="N5111">
            <v>0</v>
          </cell>
        </row>
        <row r="5112">
          <cell r="C5112" t="str">
            <v>46211605B470242</v>
          </cell>
          <cell r="D5112" t="str">
            <v>矿用隔爆型真空溃电开关</v>
          </cell>
          <cell r="E5112" t="str">
            <v>KBZ2-200/1140/660</v>
          </cell>
        </row>
        <row r="5112">
          <cell r="G5112" t="str">
            <v>个</v>
          </cell>
          <cell r="H5112">
            <v>1</v>
          </cell>
          <cell r="I5112" t="str">
            <v>生产辅助用电器/开关电器和断路器/开关电器设备/开关电器设备</v>
          </cell>
        </row>
        <row r="5112">
          <cell r="K5112" t="str">
            <v>2007-12-27</v>
          </cell>
          <cell r="L5112">
            <v>9090</v>
          </cell>
          <cell r="M5112">
            <v>9090</v>
          </cell>
          <cell r="N5112">
            <v>0</v>
          </cell>
        </row>
        <row r="5113">
          <cell r="C5113" t="str">
            <v>46211605B470243</v>
          </cell>
          <cell r="D5113" t="str">
            <v>矿用隔爆型真空溃电开关</v>
          </cell>
          <cell r="E5113" t="str">
            <v>KBZ2-200/1140/660</v>
          </cell>
        </row>
        <row r="5113">
          <cell r="G5113" t="str">
            <v>个</v>
          </cell>
          <cell r="H5113">
            <v>1</v>
          </cell>
          <cell r="I5113" t="str">
            <v>生产辅助用电器/开关电器和断路器/开关电器设备/开关电器设备</v>
          </cell>
        </row>
        <row r="5113">
          <cell r="K5113" t="str">
            <v>2007-12-27</v>
          </cell>
          <cell r="L5113">
            <v>9090</v>
          </cell>
          <cell r="M5113">
            <v>9090</v>
          </cell>
          <cell r="N5113">
            <v>0</v>
          </cell>
        </row>
        <row r="5114">
          <cell r="C5114" t="str">
            <v>46211605B470244</v>
          </cell>
          <cell r="D5114" t="str">
            <v>矿用隔爆型真空溃电开关</v>
          </cell>
          <cell r="E5114" t="str">
            <v>KBZ2-200/1140/660</v>
          </cell>
        </row>
        <row r="5114">
          <cell r="G5114" t="str">
            <v>个</v>
          </cell>
          <cell r="H5114">
            <v>1</v>
          </cell>
          <cell r="I5114" t="str">
            <v>生产辅助用电器/开关电器和断路器/开关电器设备/开关电器设备</v>
          </cell>
        </row>
        <row r="5114">
          <cell r="K5114" t="str">
            <v>2009-11-30</v>
          </cell>
          <cell r="L5114">
            <v>9090</v>
          </cell>
          <cell r="M5114">
            <v>9090</v>
          </cell>
          <cell r="N5114">
            <v>0</v>
          </cell>
        </row>
        <row r="5115">
          <cell r="C5115" t="str">
            <v>46211605B600442</v>
          </cell>
          <cell r="D5115" t="str">
            <v>智能型真空馈电开关</v>
          </cell>
          <cell r="E5115" t="str">
            <v>KBZ-200/1140(660)</v>
          </cell>
        </row>
        <row r="5115">
          <cell r="G5115" t="str">
            <v>个</v>
          </cell>
          <cell r="H5115">
            <v>1</v>
          </cell>
          <cell r="I5115" t="str">
            <v>生产辅助用电器/开关电器和断路器/开关电器设备/开关电器设备</v>
          </cell>
        </row>
        <row r="5115">
          <cell r="K5115" t="str">
            <v>2009-11-30</v>
          </cell>
          <cell r="L5115">
            <v>9052.84</v>
          </cell>
          <cell r="M5115">
            <v>9052.84</v>
          </cell>
          <cell r="N5115">
            <v>0</v>
          </cell>
        </row>
        <row r="5116">
          <cell r="C5116" t="str">
            <v>46211605B600328</v>
          </cell>
          <cell r="D5116" t="str">
            <v>智能型真空馈电开关</v>
          </cell>
          <cell r="E5116" t="str">
            <v>KBZ-200/1140(660)</v>
          </cell>
        </row>
        <row r="5116">
          <cell r="G5116" t="str">
            <v>个</v>
          </cell>
          <cell r="H5116">
            <v>1</v>
          </cell>
          <cell r="I5116" t="str">
            <v>生产辅助用电器/开关电器和断路器/开关电器设备/开关电器设备</v>
          </cell>
        </row>
        <row r="5116">
          <cell r="K5116" t="str">
            <v>2009-11-30</v>
          </cell>
          <cell r="L5116">
            <v>9052.84</v>
          </cell>
          <cell r="M5116">
            <v>9052.84</v>
          </cell>
          <cell r="N5116">
            <v>0</v>
          </cell>
        </row>
        <row r="5117">
          <cell r="C5117" t="str">
            <v>46211605B600329</v>
          </cell>
          <cell r="D5117" t="str">
            <v>智能型真空馈电开关</v>
          </cell>
          <cell r="E5117" t="str">
            <v>KBZ-200/1140(660)</v>
          </cell>
        </row>
        <row r="5117">
          <cell r="G5117" t="str">
            <v>个</v>
          </cell>
          <cell r="H5117">
            <v>1</v>
          </cell>
          <cell r="I5117" t="str">
            <v>生产辅助用电器/开关电器和断路器/开关电器设备/开关电器设备</v>
          </cell>
        </row>
        <row r="5117">
          <cell r="K5117" t="str">
            <v>2009-11-30</v>
          </cell>
          <cell r="L5117">
            <v>9052.84</v>
          </cell>
          <cell r="M5117">
            <v>9052.84</v>
          </cell>
          <cell r="N5117">
            <v>0</v>
          </cell>
        </row>
        <row r="5118">
          <cell r="C5118" t="str">
            <v>46211605B600330</v>
          </cell>
          <cell r="D5118" t="str">
            <v>智能型真空馈电开关</v>
          </cell>
          <cell r="E5118" t="str">
            <v>KBZ-200/1140(660)</v>
          </cell>
        </row>
        <row r="5118">
          <cell r="G5118" t="str">
            <v>个</v>
          </cell>
          <cell r="H5118">
            <v>1</v>
          </cell>
          <cell r="I5118" t="str">
            <v>生产辅助用电器/开关电器和断路器/开关电器设备/开关电器设备</v>
          </cell>
        </row>
        <row r="5118">
          <cell r="K5118" t="str">
            <v>2009-11-30</v>
          </cell>
          <cell r="L5118">
            <v>9052.84</v>
          </cell>
          <cell r="M5118">
            <v>9052.84</v>
          </cell>
          <cell r="N5118">
            <v>0</v>
          </cell>
        </row>
        <row r="5119">
          <cell r="C5119" t="str">
            <v>46211605B600331</v>
          </cell>
          <cell r="D5119" t="str">
            <v>智能型真空馈电开关</v>
          </cell>
          <cell r="E5119" t="str">
            <v>KBZ-200/1140(660)</v>
          </cell>
        </row>
        <row r="5119">
          <cell r="G5119" t="str">
            <v>个</v>
          </cell>
          <cell r="H5119">
            <v>1</v>
          </cell>
          <cell r="I5119" t="str">
            <v>生产辅助用电器/开关电器和断路器/开关电器设备/开关电器设备</v>
          </cell>
        </row>
        <row r="5119">
          <cell r="K5119" t="str">
            <v>2009-11-30</v>
          </cell>
          <cell r="L5119">
            <v>9052.84</v>
          </cell>
          <cell r="M5119">
            <v>9052.84</v>
          </cell>
          <cell r="N5119">
            <v>0</v>
          </cell>
        </row>
        <row r="5120">
          <cell r="C5120" t="str">
            <v>46211605B600332</v>
          </cell>
          <cell r="D5120" t="str">
            <v>智能型真空馈电开关</v>
          </cell>
          <cell r="E5120" t="str">
            <v>KBZ-200/1140(660)</v>
          </cell>
        </row>
        <row r="5120">
          <cell r="G5120" t="str">
            <v>个</v>
          </cell>
          <cell r="H5120">
            <v>1</v>
          </cell>
          <cell r="I5120" t="str">
            <v>生产辅助用电器/开关电器和断路器/开关电器设备/开关电器设备</v>
          </cell>
        </row>
        <row r="5120">
          <cell r="K5120" t="str">
            <v>2009-11-30</v>
          </cell>
          <cell r="L5120">
            <v>9052.84</v>
          </cell>
          <cell r="M5120">
            <v>9052.84</v>
          </cell>
          <cell r="N5120">
            <v>0</v>
          </cell>
        </row>
        <row r="5121">
          <cell r="C5121" t="str">
            <v>46211605B600333</v>
          </cell>
          <cell r="D5121" t="str">
            <v>智能型真空馈电开关</v>
          </cell>
          <cell r="E5121" t="str">
            <v>KBZ-200/1140(660)</v>
          </cell>
        </row>
        <row r="5121">
          <cell r="G5121" t="str">
            <v>个</v>
          </cell>
          <cell r="H5121">
            <v>1</v>
          </cell>
          <cell r="I5121" t="str">
            <v>生产辅助用电器/开关电器和断路器/开关电器设备/开关电器设备</v>
          </cell>
        </row>
        <row r="5121">
          <cell r="K5121" t="str">
            <v>2009-11-30</v>
          </cell>
          <cell r="L5121">
            <v>9052.84</v>
          </cell>
          <cell r="M5121">
            <v>9052.84</v>
          </cell>
          <cell r="N5121">
            <v>0</v>
          </cell>
        </row>
        <row r="5122">
          <cell r="C5122" t="str">
            <v>46211605B600334</v>
          </cell>
          <cell r="D5122" t="str">
            <v>智能型真空馈电开关</v>
          </cell>
          <cell r="E5122" t="str">
            <v>KBZ-200/1140(660)</v>
          </cell>
        </row>
        <row r="5122">
          <cell r="G5122" t="str">
            <v>个</v>
          </cell>
          <cell r="H5122">
            <v>1</v>
          </cell>
          <cell r="I5122" t="str">
            <v>生产辅助用电器/开关电器和断路器/开关电器设备/开关电器设备</v>
          </cell>
        </row>
        <row r="5122">
          <cell r="K5122" t="str">
            <v>2009-11-30</v>
          </cell>
          <cell r="L5122">
            <v>9052.84</v>
          </cell>
          <cell r="M5122">
            <v>9052.84</v>
          </cell>
          <cell r="N5122">
            <v>0</v>
          </cell>
        </row>
        <row r="5123">
          <cell r="C5123" t="str">
            <v>46211605B600335</v>
          </cell>
          <cell r="D5123" t="str">
            <v>智能型真空馈电开关</v>
          </cell>
          <cell r="E5123" t="str">
            <v>KBZ-200/1140(660)</v>
          </cell>
        </row>
        <row r="5123">
          <cell r="G5123" t="str">
            <v>个</v>
          </cell>
          <cell r="H5123">
            <v>1</v>
          </cell>
          <cell r="I5123" t="str">
            <v>生产辅助用电器/开关电器和断路器/开关电器设备/开关电器设备</v>
          </cell>
        </row>
        <row r="5123">
          <cell r="K5123" t="str">
            <v>2009-11-30</v>
          </cell>
          <cell r="L5123">
            <v>9052.84</v>
          </cell>
          <cell r="M5123">
            <v>9052.84</v>
          </cell>
          <cell r="N5123">
            <v>0</v>
          </cell>
        </row>
        <row r="5124">
          <cell r="C5124" t="str">
            <v>46211605B600336</v>
          </cell>
          <cell r="D5124" t="str">
            <v>智能型真空馈电开关</v>
          </cell>
          <cell r="E5124" t="str">
            <v>KBZ-200/1140(660)</v>
          </cell>
        </row>
        <row r="5124">
          <cell r="G5124" t="str">
            <v>个</v>
          </cell>
          <cell r="H5124">
            <v>1</v>
          </cell>
          <cell r="I5124" t="str">
            <v>生产辅助用电器/开关电器和断路器/开关电器设备/开关电器设备</v>
          </cell>
        </row>
        <row r="5124">
          <cell r="K5124" t="str">
            <v>2009-11-30</v>
          </cell>
          <cell r="L5124">
            <v>9052.84</v>
          </cell>
          <cell r="M5124">
            <v>9052.84</v>
          </cell>
          <cell r="N5124">
            <v>0</v>
          </cell>
        </row>
        <row r="5125">
          <cell r="C5125" t="str">
            <v>46211605B600337</v>
          </cell>
          <cell r="D5125" t="str">
            <v>智能型真空馈电开关</v>
          </cell>
          <cell r="E5125" t="str">
            <v>KBZ-200/1140(660)</v>
          </cell>
        </row>
        <row r="5125">
          <cell r="G5125" t="str">
            <v>个</v>
          </cell>
          <cell r="H5125">
            <v>1</v>
          </cell>
          <cell r="I5125" t="str">
            <v>生产辅助用电器/开关电器和断路器/开关电器设备/开关电器设备</v>
          </cell>
        </row>
        <row r="5125">
          <cell r="K5125" t="str">
            <v>2009-11-30</v>
          </cell>
          <cell r="L5125">
            <v>9052.84</v>
          </cell>
          <cell r="M5125">
            <v>9052.84</v>
          </cell>
          <cell r="N5125">
            <v>0</v>
          </cell>
        </row>
        <row r="5126">
          <cell r="C5126" t="str">
            <v>46211605B600338</v>
          </cell>
          <cell r="D5126" t="str">
            <v>智能型真空馈电开关</v>
          </cell>
          <cell r="E5126" t="str">
            <v>KBZ-200/1140(660)</v>
          </cell>
        </row>
        <row r="5126">
          <cell r="G5126" t="str">
            <v>个</v>
          </cell>
          <cell r="H5126">
            <v>1</v>
          </cell>
          <cell r="I5126" t="str">
            <v>生产辅助用电器/开关电器和断路器/开关电器设备/开关电器设备</v>
          </cell>
        </row>
        <row r="5126">
          <cell r="K5126" t="str">
            <v>2009-11-30</v>
          </cell>
          <cell r="L5126">
            <v>9052.84</v>
          </cell>
          <cell r="M5126">
            <v>9052.84</v>
          </cell>
          <cell r="N5126">
            <v>0</v>
          </cell>
        </row>
        <row r="5127">
          <cell r="C5127" t="str">
            <v>46211605B600339</v>
          </cell>
          <cell r="D5127" t="str">
            <v>智能型真空馈电开关</v>
          </cell>
          <cell r="E5127" t="str">
            <v>KBZ-200/1140(660)</v>
          </cell>
        </row>
        <row r="5127">
          <cell r="G5127" t="str">
            <v>个</v>
          </cell>
          <cell r="H5127">
            <v>1</v>
          </cell>
          <cell r="I5127" t="str">
            <v>生产辅助用电器/开关电器和断路器/开关电器设备/开关电器设备</v>
          </cell>
        </row>
        <row r="5127">
          <cell r="K5127" t="str">
            <v>2009-11-30</v>
          </cell>
          <cell r="L5127">
            <v>9052.84</v>
          </cell>
          <cell r="M5127">
            <v>9052.84</v>
          </cell>
          <cell r="N5127">
            <v>0</v>
          </cell>
        </row>
        <row r="5128">
          <cell r="C5128" t="str">
            <v>46211605B600340</v>
          </cell>
          <cell r="D5128" t="str">
            <v>智能型真空馈电开关</v>
          </cell>
          <cell r="E5128" t="str">
            <v>KBZ-200/1140(660)</v>
          </cell>
        </row>
        <row r="5128">
          <cell r="G5128" t="str">
            <v>个</v>
          </cell>
          <cell r="H5128">
            <v>1</v>
          </cell>
          <cell r="I5128" t="str">
            <v>生产辅助用电器/开关电器和断路器/开关电器设备/开关电器设备</v>
          </cell>
        </row>
        <row r="5128">
          <cell r="K5128" t="str">
            <v>2009-11-30</v>
          </cell>
          <cell r="L5128">
            <v>9052.84</v>
          </cell>
          <cell r="M5128">
            <v>9052.84</v>
          </cell>
          <cell r="N5128">
            <v>0</v>
          </cell>
        </row>
        <row r="5129">
          <cell r="C5129" t="str">
            <v>46211605B600341</v>
          </cell>
          <cell r="D5129" t="str">
            <v>智能型真空馈电开关</v>
          </cell>
          <cell r="E5129" t="str">
            <v>KBZ-200/1140(660)</v>
          </cell>
        </row>
        <row r="5129">
          <cell r="G5129" t="str">
            <v>个</v>
          </cell>
          <cell r="H5129">
            <v>1</v>
          </cell>
          <cell r="I5129" t="str">
            <v>生产辅助用电器/开关电器和断路器/开关电器设备/开关电器设备</v>
          </cell>
        </row>
        <row r="5129">
          <cell r="K5129" t="str">
            <v>2009-11-30</v>
          </cell>
          <cell r="L5129">
            <v>9052.84</v>
          </cell>
          <cell r="M5129">
            <v>9052.84</v>
          </cell>
          <cell r="N5129">
            <v>0</v>
          </cell>
        </row>
        <row r="5130">
          <cell r="C5130" t="str">
            <v>46211605B600342</v>
          </cell>
          <cell r="D5130" t="str">
            <v>智能型真空馈电开关</v>
          </cell>
          <cell r="E5130" t="str">
            <v>KBZ-200/1140(660)</v>
          </cell>
        </row>
        <row r="5130">
          <cell r="G5130" t="str">
            <v>个</v>
          </cell>
          <cell r="H5130">
            <v>1</v>
          </cell>
          <cell r="I5130" t="str">
            <v>生产辅助用电器/开关电器和断路器/开关电器设备/开关电器设备</v>
          </cell>
        </row>
        <row r="5130">
          <cell r="K5130" t="str">
            <v>2009-11-30</v>
          </cell>
          <cell r="L5130">
            <v>9052.84</v>
          </cell>
          <cell r="M5130">
            <v>9052.84</v>
          </cell>
          <cell r="N5130">
            <v>0</v>
          </cell>
        </row>
        <row r="5131">
          <cell r="C5131" t="str">
            <v>46211605B600343</v>
          </cell>
          <cell r="D5131" t="str">
            <v>智能型真空馈电开关</v>
          </cell>
          <cell r="E5131" t="str">
            <v>KBZ-200/1140(660)</v>
          </cell>
        </row>
        <row r="5131">
          <cell r="G5131" t="str">
            <v>个</v>
          </cell>
          <cell r="H5131">
            <v>1</v>
          </cell>
          <cell r="I5131" t="str">
            <v>生产辅助用电器/开关电器和断路器/开关电器设备/开关电器设备</v>
          </cell>
        </row>
        <row r="5131">
          <cell r="K5131" t="str">
            <v>2009-11-30</v>
          </cell>
          <cell r="L5131">
            <v>9052.84</v>
          </cell>
          <cell r="M5131">
            <v>9052.84</v>
          </cell>
          <cell r="N5131">
            <v>0</v>
          </cell>
        </row>
        <row r="5132">
          <cell r="C5132" t="str">
            <v>46211605B600344</v>
          </cell>
          <cell r="D5132" t="str">
            <v>智能型真空馈电开关</v>
          </cell>
          <cell r="E5132" t="str">
            <v>KBZ-200/1140(660)</v>
          </cell>
        </row>
        <row r="5132">
          <cell r="G5132" t="str">
            <v>个</v>
          </cell>
          <cell r="H5132">
            <v>1</v>
          </cell>
          <cell r="I5132" t="str">
            <v>生产辅助用电器/开关电器和断路器/开关电器设备/开关电器设备</v>
          </cell>
        </row>
        <row r="5132">
          <cell r="K5132" t="str">
            <v>2009-11-30</v>
          </cell>
          <cell r="L5132">
            <v>9052.84</v>
          </cell>
          <cell r="M5132">
            <v>9052.84</v>
          </cell>
          <cell r="N5132">
            <v>0</v>
          </cell>
        </row>
        <row r="5133">
          <cell r="C5133" t="str">
            <v>46211605B600345</v>
          </cell>
          <cell r="D5133" t="str">
            <v>智能型真空馈电开关</v>
          </cell>
          <cell r="E5133" t="str">
            <v>KBZ-200/1140(660)</v>
          </cell>
        </row>
        <row r="5133">
          <cell r="G5133" t="str">
            <v>个</v>
          </cell>
          <cell r="H5133">
            <v>1</v>
          </cell>
          <cell r="I5133" t="str">
            <v>生产辅助用电器/开关电器和断路器/开关电器设备/开关电器设备</v>
          </cell>
        </row>
        <row r="5133">
          <cell r="K5133" t="str">
            <v>2009-11-30</v>
          </cell>
          <cell r="L5133">
            <v>9052.84</v>
          </cell>
          <cell r="M5133">
            <v>9052.84</v>
          </cell>
          <cell r="N5133">
            <v>0</v>
          </cell>
        </row>
        <row r="5134">
          <cell r="C5134" t="str">
            <v>46211605B600346</v>
          </cell>
          <cell r="D5134" t="str">
            <v>智能型真空馈电开关</v>
          </cell>
          <cell r="E5134" t="str">
            <v>KBZ-200/1140(660)</v>
          </cell>
        </row>
        <row r="5134">
          <cell r="G5134" t="str">
            <v>个</v>
          </cell>
          <cell r="H5134">
            <v>1</v>
          </cell>
          <cell r="I5134" t="str">
            <v>生产辅助用电器/开关电器和断路器/开关电器设备/开关电器设备</v>
          </cell>
        </row>
        <row r="5134">
          <cell r="K5134" t="str">
            <v>2009-11-30</v>
          </cell>
          <cell r="L5134">
            <v>9052.84</v>
          </cell>
          <cell r="M5134">
            <v>9052.84</v>
          </cell>
          <cell r="N5134">
            <v>0</v>
          </cell>
        </row>
        <row r="5135">
          <cell r="C5135" t="str">
            <v>46211605B600347</v>
          </cell>
          <cell r="D5135" t="str">
            <v>智能型真空馈电开关</v>
          </cell>
          <cell r="E5135" t="str">
            <v>KBZ-200/1140(660)</v>
          </cell>
        </row>
        <row r="5135">
          <cell r="G5135" t="str">
            <v>个</v>
          </cell>
          <cell r="H5135">
            <v>1</v>
          </cell>
          <cell r="I5135" t="str">
            <v>生产辅助用电器/开关电器和断路器/开关电器设备/开关电器设备</v>
          </cell>
        </row>
        <row r="5135">
          <cell r="K5135" t="str">
            <v>2009-11-30</v>
          </cell>
          <cell r="L5135">
            <v>9052.84</v>
          </cell>
          <cell r="M5135">
            <v>9052.84</v>
          </cell>
          <cell r="N5135">
            <v>0</v>
          </cell>
        </row>
        <row r="5136">
          <cell r="C5136" t="str">
            <v>46211605B600348</v>
          </cell>
          <cell r="D5136" t="str">
            <v>智能型真空馈电开关</v>
          </cell>
          <cell r="E5136" t="str">
            <v>KBZ-200/1140(660)</v>
          </cell>
        </row>
        <row r="5136">
          <cell r="G5136" t="str">
            <v>个</v>
          </cell>
          <cell r="H5136">
            <v>1</v>
          </cell>
          <cell r="I5136" t="str">
            <v>生产辅助用电器/开关电器和断路器/开关电器设备/开关电器设备</v>
          </cell>
        </row>
        <row r="5136">
          <cell r="K5136" t="str">
            <v>2009-11-30</v>
          </cell>
          <cell r="L5136">
            <v>9052.84</v>
          </cell>
          <cell r="M5136">
            <v>9052.84</v>
          </cell>
          <cell r="N5136">
            <v>0</v>
          </cell>
        </row>
        <row r="5137">
          <cell r="C5137" t="str">
            <v>46211605B600349</v>
          </cell>
          <cell r="D5137" t="str">
            <v>智能型真空馈电开关</v>
          </cell>
          <cell r="E5137" t="str">
            <v>KBZ-200/1140(660)</v>
          </cell>
        </row>
        <row r="5137">
          <cell r="G5137" t="str">
            <v>个</v>
          </cell>
          <cell r="H5137">
            <v>1</v>
          </cell>
          <cell r="I5137" t="str">
            <v>生产辅助用电器/开关电器和断路器/开关电器设备/开关电器设备</v>
          </cell>
        </row>
        <row r="5137">
          <cell r="K5137" t="str">
            <v>2009-11-30</v>
          </cell>
          <cell r="L5137">
            <v>9052.84</v>
          </cell>
          <cell r="M5137">
            <v>9052.84</v>
          </cell>
          <cell r="N5137">
            <v>0</v>
          </cell>
        </row>
        <row r="5138">
          <cell r="C5138" t="str">
            <v>46211605B600350</v>
          </cell>
          <cell r="D5138" t="str">
            <v>智能型真空馈电开关</v>
          </cell>
          <cell r="E5138" t="str">
            <v>KBZ-200/1140(660)</v>
          </cell>
        </row>
        <row r="5138">
          <cell r="G5138" t="str">
            <v>个</v>
          </cell>
          <cell r="H5138">
            <v>1</v>
          </cell>
          <cell r="I5138" t="str">
            <v>生产辅助用电器/开关电器和断路器/开关电器设备/开关电器设备</v>
          </cell>
        </row>
        <row r="5138">
          <cell r="K5138" t="str">
            <v>2009-11-30</v>
          </cell>
          <cell r="L5138">
            <v>9052.84</v>
          </cell>
          <cell r="M5138">
            <v>9052.84</v>
          </cell>
          <cell r="N5138">
            <v>0</v>
          </cell>
        </row>
        <row r="5139">
          <cell r="C5139" t="str">
            <v>46211605B600351</v>
          </cell>
          <cell r="D5139" t="str">
            <v>智能型真空馈电开关</v>
          </cell>
          <cell r="E5139" t="str">
            <v>KBZ-200/1140(660)</v>
          </cell>
        </row>
        <row r="5139">
          <cell r="G5139" t="str">
            <v>个</v>
          </cell>
          <cell r="H5139">
            <v>1</v>
          </cell>
          <cell r="I5139" t="str">
            <v>生产辅助用电器/开关电器和断路器/开关电器设备/开关电器设备</v>
          </cell>
        </row>
        <row r="5139">
          <cell r="K5139" t="str">
            <v>2009-11-30</v>
          </cell>
          <cell r="L5139">
            <v>9052.84</v>
          </cell>
          <cell r="M5139">
            <v>9052.84</v>
          </cell>
          <cell r="N5139">
            <v>0</v>
          </cell>
        </row>
        <row r="5140">
          <cell r="C5140" t="str">
            <v>46211605B600352</v>
          </cell>
          <cell r="D5140" t="str">
            <v>智能型真空馈电开关</v>
          </cell>
          <cell r="E5140" t="str">
            <v>KBZ-200/1140(660)</v>
          </cell>
        </row>
        <row r="5140">
          <cell r="G5140" t="str">
            <v>个</v>
          </cell>
          <cell r="H5140">
            <v>1</v>
          </cell>
          <cell r="I5140" t="str">
            <v>生产辅助用电器/开关电器和断路器/开关电器设备/开关电器设备</v>
          </cell>
        </row>
        <row r="5140">
          <cell r="K5140" t="str">
            <v>2009-11-30</v>
          </cell>
          <cell r="L5140">
            <v>9052.84</v>
          </cell>
          <cell r="M5140">
            <v>9052.84</v>
          </cell>
          <cell r="N5140">
            <v>0</v>
          </cell>
        </row>
        <row r="5141">
          <cell r="C5141" t="str">
            <v>46211605B600353</v>
          </cell>
          <cell r="D5141" t="str">
            <v>智能型真空馈电开关</v>
          </cell>
          <cell r="E5141" t="str">
            <v>KBZ-200/1140(660)</v>
          </cell>
        </row>
        <row r="5141">
          <cell r="G5141" t="str">
            <v>个</v>
          </cell>
          <cell r="H5141">
            <v>1</v>
          </cell>
          <cell r="I5141" t="str">
            <v>生产辅助用电器/开关电器和断路器/开关电器设备/开关电器设备</v>
          </cell>
        </row>
        <row r="5141">
          <cell r="K5141" t="str">
            <v>2009-11-30</v>
          </cell>
          <cell r="L5141">
            <v>9052.84</v>
          </cell>
          <cell r="M5141">
            <v>9052.84</v>
          </cell>
          <cell r="N5141">
            <v>0</v>
          </cell>
        </row>
        <row r="5142">
          <cell r="C5142" t="str">
            <v>46211605B600354</v>
          </cell>
          <cell r="D5142" t="str">
            <v>智能型真空馈电开关</v>
          </cell>
          <cell r="E5142" t="str">
            <v>KBZ-200/1140(660)</v>
          </cell>
        </row>
        <row r="5142">
          <cell r="G5142" t="str">
            <v>个</v>
          </cell>
          <cell r="H5142">
            <v>1</v>
          </cell>
          <cell r="I5142" t="str">
            <v>生产辅助用电器/开关电器和断路器/开关电器设备/开关电器设备</v>
          </cell>
        </row>
        <row r="5142">
          <cell r="K5142" t="str">
            <v>2009-11-30</v>
          </cell>
          <cell r="L5142">
            <v>9052.84</v>
          </cell>
          <cell r="M5142">
            <v>9052.84</v>
          </cell>
          <cell r="N5142">
            <v>0</v>
          </cell>
        </row>
        <row r="5143">
          <cell r="C5143" t="str">
            <v>46211605B600355</v>
          </cell>
          <cell r="D5143" t="str">
            <v>智能型真空馈电开关</v>
          </cell>
          <cell r="E5143" t="str">
            <v>KBZ-200/1140(660)</v>
          </cell>
        </row>
        <row r="5143">
          <cell r="G5143" t="str">
            <v>个</v>
          </cell>
          <cell r="H5143">
            <v>1</v>
          </cell>
          <cell r="I5143" t="str">
            <v>生产辅助用电器/开关电器和断路器/开关电器设备/开关电器设备</v>
          </cell>
        </row>
        <row r="5143">
          <cell r="K5143" t="str">
            <v>2009-11-30</v>
          </cell>
          <cell r="L5143">
            <v>9052.84</v>
          </cell>
          <cell r="M5143">
            <v>9052.84</v>
          </cell>
          <cell r="N5143">
            <v>0</v>
          </cell>
        </row>
        <row r="5144">
          <cell r="C5144" t="str">
            <v>46211605B600356</v>
          </cell>
          <cell r="D5144" t="str">
            <v>智能型真空馈电开关</v>
          </cell>
          <cell r="E5144" t="str">
            <v>KBZ-200/1140(660)</v>
          </cell>
        </row>
        <row r="5144">
          <cell r="G5144" t="str">
            <v>个</v>
          </cell>
          <cell r="H5144">
            <v>1</v>
          </cell>
          <cell r="I5144" t="str">
            <v>生产辅助用电器/开关电器和断路器/开关电器设备/开关电器设备</v>
          </cell>
        </row>
        <row r="5144">
          <cell r="K5144" t="str">
            <v>2009-11-30</v>
          </cell>
          <cell r="L5144">
            <v>9052.84</v>
          </cell>
          <cell r="M5144">
            <v>9052.84</v>
          </cell>
          <cell r="N5144">
            <v>0</v>
          </cell>
        </row>
        <row r="5145">
          <cell r="C5145" t="str">
            <v>46211605B600357</v>
          </cell>
          <cell r="D5145" t="str">
            <v>智能型真空馈电开关</v>
          </cell>
          <cell r="E5145" t="str">
            <v>KBZ-200/1140(660)</v>
          </cell>
        </row>
        <row r="5145">
          <cell r="G5145" t="str">
            <v>个</v>
          </cell>
          <cell r="H5145">
            <v>1</v>
          </cell>
          <cell r="I5145" t="str">
            <v>生产辅助用电器/开关电器和断路器/开关电器设备/开关电器设备</v>
          </cell>
        </row>
        <row r="5145">
          <cell r="K5145" t="str">
            <v>2009-11-30</v>
          </cell>
          <cell r="L5145">
            <v>9052.84</v>
          </cell>
          <cell r="M5145">
            <v>9052.84</v>
          </cell>
          <cell r="N5145">
            <v>0</v>
          </cell>
        </row>
        <row r="5146">
          <cell r="C5146" t="str">
            <v>46211605B600358</v>
          </cell>
          <cell r="D5146" t="str">
            <v>智能型真空馈电开关</v>
          </cell>
          <cell r="E5146" t="str">
            <v>KBZ-200/1140(660)</v>
          </cell>
        </row>
        <row r="5146">
          <cell r="G5146" t="str">
            <v>个</v>
          </cell>
          <cell r="H5146">
            <v>1</v>
          </cell>
          <cell r="I5146" t="str">
            <v>生产辅助用电器/开关电器和断路器/开关电器设备/开关电器设备</v>
          </cell>
        </row>
        <row r="5146">
          <cell r="K5146" t="str">
            <v>2009-11-30</v>
          </cell>
          <cell r="L5146">
            <v>9052.84</v>
          </cell>
          <cell r="M5146">
            <v>9052.84</v>
          </cell>
          <cell r="N5146">
            <v>0</v>
          </cell>
        </row>
        <row r="5147">
          <cell r="C5147" t="str">
            <v>46211605B600359</v>
          </cell>
          <cell r="D5147" t="str">
            <v>智能型真空馈电开关</v>
          </cell>
          <cell r="E5147" t="str">
            <v>KBZ-200/1140(660)</v>
          </cell>
        </row>
        <row r="5147">
          <cell r="G5147" t="str">
            <v>个</v>
          </cell>
          <cell r="H5147">
            <v>1</v>
          </cell>
          <cell r="I5147" t="str">
            <v>生产辅助用电器/开关电器和断路器/开关电器设备/开关电器设备</v>
          </cell>
        </row>
        <row r="5147">
          <cell r="K5147" t="str">
            <v>2009-11-30</v>
          </cell>
          <cell r="L5147">
            <v>9052.84</v>
          </cell>
          <cell r="M5147">
            <v>9052.84</v>
          </cell>
          <cell r="N5147">
            <v>0</v>
          </cell>
        </row>
        <row r="5148">
          <cell r="C5148" t="str">
            <v>46211605B600406</v>
          </cell>
          <cell r="D5148" t="str">
            <v>智能型真空馈电开关</v>
          </cell>
          <cell r="E5148" t="str">
            <v>KBZ-200/1140(660)</v>
          </cell>
        </row>
        <row r="5148">
          <cell r="G5148" t="str">
            <v>个</v>
          </cell>
          <cell r="H5148">
            <v>1</v>
          </cell>
          <cell r="I5148" t="str">
            <v>生产辅助用电器/开关电器和断路器/开关电器设备/开关电器设备</v>
          </cell>
        </row>
        <row r="5148">
          <cell r="K5148" t="str">
            <v>2009-11-30</v>
          </cell>
          <cell r="L5148">
            <v>9052.84</v>
          </cell>
          <cell r="M5148">
            <v>9052.84</v>
          </cell>
          <cell r="N5148">
            <v>0</v>
          </cell>
        </row>
        <row r="5149">
          <cell r="C5149" t="str">
            <v>46211605B600407</v>
          </cell>
          <cell r="D5149" t="str">
            <v>智能型真空馈电开关</v>
          </cell>
          <cell r="E5149" t="str">
            <v>KBZ-200/1140(660)</v>
          </cell>
        </row>
        <row r="5149">
          <cell r="G5149" t="str">
            <v>个</v>
          </cell>
          <cell r="H5149">
            <v>1</v>
          </cell>
          <cell r="I5149" t="str">
            <v>生产辅助用电器/开关电器和断路器/开关电器设备/开关电器设备</v>
          </cell>
        </row>
        <row r="5149">
          <cell r="K5149" t="str">
            <v>2009-11-30</v>
          </cell>
          <cell r="L5149">
            <v>9052.84</v>
          </cell>
          <cell r="M5149">
            <v>9052.84</v>
          </cell>
          <cell r="N5149">
            <v>0</v>
          </cell>
        </row>
        <row r="5150">
          <cell r="C5150" t="str">
            <v>46211605B600408</v>
          </cell>
          <cell r="D5150" t="str">
            <v>智能型真空馈电开关</v>
          </cell>
          <cell r="E5150" t="str">
            <v>KBZ-200/1140(660)</v>
          </cell>
        </row>
        <row r="5150">
          <cell r="G5150" t="str">
            <v>个</v>
          </cell>
          <cell r="H5150">
            <v>1</v>
          </cell>
          <cell r="I5150" t="str">
            <v>生产辅助用电器/开关电器和断路器/开关电器设备/开关电器设备</v>
          </cell>
        </row>
        <row r="5150">
          <cell r="K5150" t="str">
            <v>2009-11-30</v>
          </cell>
          <cell r="L5150">
            <v>9052.84</v>
          </cell>
          <cell r="M5150">
            <v>9052.84</v>
          </cell>
          <cell r="N5150">
            <v>0</v>
          </cell>
        </row>
        <row r="5151">
          <cell r="C5151" t="str">
            <v>46211605B600409</v>
          </cell>
          <cell r="D5151" t="str">
            <v>智能型真空馈电开关</v>
          </cell>
          <cell r="E5151" t="str">
            <v>KBZ-200/1140(660)</v>
          </cell>
        </row>
        <row r="5151">
          <cell r="G5151" t="str">
            <v>个</v>
          </cell>
          <cell r="H5151">
            <v>1</v>
          </cell>
          <cell r="I5151" t="str">
            <v>生产辅助用电器/开关电器和断路器/开关电器设备/开关电器设备</v>
          </cell>
        </row>
        <row r="5151">
          <cell r="K5151" t="str">
            <v>2009-11-30</v>
          </cell>
          <cell r="L5151">
            <v>9052.84</v>
          </cell>
          <cell r="M5151">
            <v>9052.84</v>
          </cell>
          <cell r="N5151">
            <v>0</v>
          </cell>
        </row>
        <row r="5152">
          <cell r="C5152" t="str">
            <v>46211605B600410</v>
          </cell>
          <cell r="D5152" t="str">
            <v>智能型真空馈电开关</v>
          </cell>
          <cell r="E5152" t="str">
            <v>KBZ-200/1140(660)</v>
          </cell>
        </row>
        <row r="5152">
          <cell r="G5152" t="str">
            <v>个</v>
          </cell>
          <cell r="H5152">
            <v>1</v>
          </cell>
          <cell r="I5152" t="str">
            <v>生产辅助用电器/开关电器和断路器/开关电器设备/开关电器设备</v>
          </cell>
        </row>
        <row r="5152">
          <cell r="K5152" t="str">
            <v>2009-11-30</v>
          </cell>
          <cell r="L5152">
            <v>9052.84</v>
          </cell>
          <cell r="M5152">
            <v>9052.84</v>
          </cell>
          <cell r="N5152">
            <v>0</v>
          </cell>
        </row>
        <row r="5153">
          <cell r="C5153" t="str">
            <v>46211605B600411</v>
          </cell>
          <cell r="D5153" t="str">
            <v>智能型真空馈电开关</v>
          </cell>
          <cell r="E5153" t="str">
            <v>KBZ-200/1140(660)</v>
          </cell>
        </row>
        <row r="5153">
          <cell r="G5153" t="str">
            <v>个</v>
          </cell>
          <cell r="H5153">
            <v>1</v>
          </cell>
          <cell r="I5153" t="str">
            <v>生产辅助用电器/开关电器和断路器/开关电器设备/开关电器设备</v>
          </cell>
        </row>
        <row r="5153">
          <cell r="K5153" t="str">
            <v>2009-11-30</v>
          </cell>
          <cell r="L5153">
            <v>9052.84</v>
          </cell>
          <cell r="M5153">
            <v>9052.84</v>
          </cell>
          <cell r="N5153">
            <v>0</v>
          </cell>
        </row>
        <row r="5154">
          <cell r="C5154" t="str">
            <v>46211605B600412</v>
          </cell>
          <cell r="D5154" t="str">
            <v>智能型真空馈电开关</v>
          </cell>
          <cell r="E5154" t="str">
            <v>KBZ-200/1140(660)</v>
          </cell>
        </row>
        <row r="5154">
          <cell r="G5154" t="str">
            <v>个</v>
          </cell>
          <cell r="H5154">
            <v>1</v>
          </cell>
          <cell r="I5154" t="str">
            <v>生产辅助用电器/开关电器和断路器/开关电器设备/开关电器设备</v>
          </cell>
        </row>
        <row r="5154">
          <cell r="K5154" t="str">
            <v>2009-11-30</v>
          </cell>
          <cell r="L5154">
            <v>9052.84</v>
          </cell>
          <cell r="M5154">
            <v>9052.84</v>
          </cell>
          <cell r="N5154">
            <v>0</v>
          </cell>
        </row>
        <row r="5155">
          <cell r="C5155" t="str">
            <v>46211605B600413</v>
          </cell>
          <cell r="D5155" t="str">
            <v>智能型真空馈电开关</v>
          </cell>
          <cell r="E5155" t="str">
            <v>KBZ-200/1140(660)</v>
          </cell>
        </row>
        <row r="5155">
          <cell r="G5155" t="str">
            <v>个</v>
          </cell>
          <cell r="H5155">
            <v>1</v>
          </cell>
          <cell r="I5155" t="str">
            <v>生产辅助用电器/开关电器和断路器/开关电器设备/开关电器设备</v>
          </cell>
        </row>
        <row r="5155">
          <cell r="K5155" t="str">
            <v>2009-11-30</v>
          </cell>
          <cell r="L5155">
            <v>9052.84</v>
          </cell>
          <cell r="M5155">
            <v>9052.84</v>
          </cell>
          <cell r="N5155">
            <v>0</v>
          </cell>
        </row>
        <row r="5156">
          <cell r="C5156" t="str">
            <v>46211605B600414</v>
          </cell>
          <cell r="D5156" t="str">
            <v>智能型真空馈电开关</v>
          </cell>
          <cell r="E5156" t="str">
            <v>KBZ-200/1140(660)</v>
          </cell>
        </row>
        <row r="5156">
          <cell r="G5156" t="str">
            <v>个</v>
          </cell>
          <cell r="H5156">
            <v>1</v>
          </cell>
          <cell r="I5156" t="str">
            <v>生产辅助用电器/开关电器和断路器/开关电器设备/开关电器设备</v>
          </cell>
        </row>
        <row r="5156">
          <cell r="K5156" t="str">
            <v>2009-11-30</v>
          </cell>
          <cell r="L5156">
            <v>9052.84</v>
          </cell>
          <cell r="M5156">
            <v>9052.84</v>
          </cell>
          <cell r="N5156">
            <v>0</v>
          </cell>
        </row>
        <row r="5157">
          <cell r="C5157" t="str">
            <v>46211605B600439</v>
          </cell>
          <cell r="D5157" t="str">
            <v>智能型真空馈电开关</v>
          </cell>
          <cell r="E5157" t="str">
            <v>KBZ-200/1140(660)</v>
          </cell>
        </row>
        <row r="5157">
          <cell r="G5157" t="str">
            <v>个</v>
          </cell>
          <cell r="H5157">
            <v>1</v>
          </cell>
          <cell r="I5157" t="str">
            <v>生产辅助用电器/开关电器和断路器/开关电器设备/开关电器设备</v>
          </cell>
        </row>
        <row r="5157">
          <cell r="K5157" t="str">
            <v>2009-11-30</v>
          </cell>
          <cell r="L5157">
            <v>9052.84</v>
          </cell>
          <cell r="M5157">
            <v>9052.84</v>
          </cell>
          <cell r="N5157">
            <v>0</v>
          </cell>
        </row>
        <row r="5158">
          <cell r="C5158" t="str">
            <v>46211605B600440</v>
          </cell>
          <cell r="D5158" t="str">
            <v>智能型真空馈电开关</v>
          </cell>
          <cell r="E5158" t="str">
            <v>KBZ-200/1140(660)</v>
          </cell>
        </row>
        <row r="5158">
          <cell r="G5158" t="str">
            <v>个</v>
          </cell>
          <cell r="H5158">
            <v>1</v>
          </cell>
          <cell r="I5158" t="str">
            <v>生产辅助用电器/开关电器和断路器/开关电器设备/开关电器设备</v>
          </cell>
        </row>
        <row r="5158">
          <cell r="K5158" t="str">
            <v>2009-11-30</v>
          </cell>
          <cell r="L5158">
            <v>9052.84</v>
          </cell>
          <cell r="M5158">
            <v>9052.84</v>
          </cell>
          <cell r="N5158">
            <v>0</v>
          </cell>
        </row>
        <row r="5159">
          <cell r="C5159" t="str">
            <v>46211605B600441</v>
          </cell>
          <cell r="D5159" t="str">
            <v>智能型真空馈电开关</v>
          </cell>
          <cell r="E5159" t="str">
            <v>KBZ-200/1140(660)</v>
          </cell>
        </row>
        <row r="5159">
          <cell r="G5159" t="str">
            <v>个</v>
          </cell>
          <cell r="H5159">
            <v>1</v>
          </cell>
          <cell r="I5159" t="str">
            <v>生产辅助用电器/开关电器和断路器/开关电器设备/开关电器设备</v>
          </cell>
        </row>
        <row r="5159">
          <cell r="K5159" t="str">
            <v>2010-06-30</v>
          </cell>
          <cell r="L5159">
            <v>9052.84</v>
          </cell>
          <cell r="M5159">
            <v>9052.84</v>
          </cell>
          <cell r="N5159">
            <v>0</v>
          </cell>
        </row>
        <row r="5160">
          <cell r="C5160" t="str">
            <v>46211605B600443</v>
          </cell>
          <cell r="D5160" t="str">
            <v>智能型真空馈电开关</v>
          </cell>
          <cell r="E5160" t="str">
            <v>KBZ-200/11</v>
          </cell>
        </row>
        <row r="5160">
          <cell r="G5160" t="str">
            <v>个</v>
          </cell>
          <cell r="H5160">
            <v>1</v>
          </cell>
          <cell r="I5160" t="str">
            <v>生产辅助用电器/开关电器和断路器/开关电器设备/开关电器设备</v>
          </cell>
        </row>
        <row r="5160">
          <cell r="K5160" t="str">
            <v>2010-06-30</v>
          </cell>
          <cell r="L5160">
            <v>7769.23</v>
          </cell>
          <cell r="M5160">
            <v>7769.23</v>
          </cell>
          <cell r="N5160">
            <v>0</v>
          </cell>
        </row>
        <row r="5161">
          <cell r="C5161" t="str">
            <v>46211605B600444</v>
          </cell>
          <cell r="D5161" t="str">
            <v>智能型真空馈电开关</v>
          </cell>
          <cell r="E5161" t="str">
            <v>KBZ-200/11</v>
          </cell>
        </row>
        <row r="5161">
          <cell r="G5161" t="str">
            <v>个</v>
          </cell>
          <cell r="H5161">
            <v>1</v>
          </cell>
          <cell r="I5161" t="str">
            <v>生产辅助用电器/开关电器和断路器/开关电器设备/开关电器设备</v>
          </cell>
        </row>
        <row r="5161">
          <cell r="K5161" t="str">
            <v>2010-06-30</v>
          </cell>
          <cell r="L5161">
            <v>7769.23</v>
          </cell>
          <cell r="M5161">
            <v>7769.23</v>
          </cell>
          <cell r="N5161">
            <v>0</v>
          </cell>
        </row>
        <row r="5162">
          <cell r="C5162" t="str">
            <v>46211605B600445</v>
          </cell>
          <cell r="D5162" t="str">
            <v>智能型真空馈电开关</v>
          </cell>
          <cell r="E5162" t="str">
            <v>KBZ-200/11</v>
          </cell>
        </row>
        <row r="5162">
          <cell r="G5162" t="str">
            <v>个</v>
          </cell>
          <cell r="H5162">
            <v>1</v>
          </cell>
          <cell r="I5162" t="str">
            <v>生产辅助用电器/开关电器和断路器/开关电器设备/开关电器设备</v>
          </cell>
        </row>
        <row r="5162">
          <cell r="K5162" t="str">
            <v>2010-06-30</v>
          </cell>
          <cell r="L5162">
            <v>7769.23</v>
          </cell>
          <cell r="M5162">
            <v>7769.23</v>
          </cell>
          <cell r="N5162">
            <v>0</v>
          </cell>
        </row>
        <row r="5163">
          <cell r="C5163" t="str">
            <v>46211605B600446</v>
          </cell>
          <cell r="D5163" t="str">
            <v>智能型真空馈电开关</v>
          </cell>
          <cell r="E5163" t="str">
            <v>KBZ-200/11</v>
          </cell>
        </row>
        <row r="5163">
          <cell r="G5163" t="str">
            <v>个</v>
          </cell>
          <cell r="H5163">
            <v>1</v>
          </cell>
          <cell r="I5163" t="str">
            <v>生产辅助用电器/开关电器和断路器/开关电器设备/开关电器设备</v>
          </cell>
        </row>
        <row r="5163">
          <cell r="K5163" t="str">
            <v>2010-06-30</v>
          </cell>
          <cell r="L5163">
            <v>7769.23</v>
          </cell>
          <cell r="M5163">
            <v>7769.23</v>
          </cell>
          <cell r="N5163">
            <v>0</v>
          </cell>
        </row>
        <row r="5164">
          <cell r="C5164" t="str">
            <v>46211605B600447</v>
          </cell>
          <cell r="D5164" t="str">
            <v>智能型真空馈电开关</v>
          </cell>
          <cell r="E5164" t="str">
            <v>KBZ-200/11</v>
          </cell>
        </row>
        <row r="5164">
          <cell r="G5164" t="str">
            <v>个</v>
          </cell>
          <cell r="H5164">
            <v>1</v>
          </cell>
          <cell r="I5164" t="str">
            <v>生产辅助用电器/开关电器和断路器/开关电器设备/开关电器设备</v>
          </cell>
        </row>
        <row r="5164">
          <cell r="K5164" t="str">
            <v>2010-06-30</v>
          </cell>
          <cell r="L5164">
            <v>7769.23</v>
          </cell>
          <cell r="M5164">
            <v>7769.23</v>
          </cell>
          <cell r="N5164">
            <v>0</v>
          </cell>
        </row>
        <row r="5165">
          <cell r="C5165" t="str">
            <v>46211605B600448</v>
          </cell>
          <cell r="D5165" t="str">
            <v>智能型真空馈电开关</v>
          </cell>
          <cell r="E5165" t="str">
            <v>KBZ-200/11</v>
          </cell>
        </row>
        <row r="5165">
          <cell r="G5165" t="str">
            <v>个</v>
          </cell>
          <cell r="H5165">
            <v>1</v>
          </cell>
          <cell r="I5165" t="str">
            <v>生产辅助用电器/开关电器和断路器/开关电器设备/开关电器设备</v>
          </cell>
        </row>
        <row r="5165">
          <cell r="K5165" t="str">
            <v>2010-06-30</v>
          </cell>
          <cell r="L5165">
            <v>7769.23</v>
          </cell>
          <cell r="M5165">
            <v>7769.23</v>
          </cell>
          <cell r="N5165">
            <v>0</v>
          </cell>
        </row>
        <row r="5166">
          <cell r="C5166" t="str">
            <v>46211605B600449</v>
          </cell>
          <cell r="D5166" t="str">
            <v>智能型真空馈电开关</v>
          </cell>
          <cell r="E5166" t="str">
            <v>KBZ-200/11</v>
          </cell>
        </row>
        <row r="5166">
          <cell r="G5166" t="str">
            <v>个</v>
          </cell>
          <cell r="H5166">
            <v>1</v>
          </cell>
          <cell r="I5166" t="str">
            <v>生产辅助用电器/开关电器和断路器/开关电器设备/开关电器设备</v>
          </cell>
        </row>
        <row r="5166">
          <cell r="K5166" t="str">
            <v>2010-06-30</v>
          </cell>
          <cell r="L5166">
            <v>7769.23</v>
          </cell>
          <cell r="M5166">
            <v>7769.23</v>
          </cell>
          <cell r="N5166">
            <v>0</v>
          </cell>
        </row>
        <row r="5167">
          <cell r="C5167" t="str">
            <v>46211605B600450</v>
          </cell>
          <cell r="D5167" t="str">
            <v>智能型真空馈电开关</v>
          </cell>
          <cell r="E5167" t="str">
            <v>KBZ-200/11</v>
          </cell>
        </row>
        <row r="5167">
          <cell r="G5167" t="str">
            <v>个</v>
          </cell>
          <cell r="H5167">
            <v>1</v>
          </cell>
          <cell r="I5167" t="str">
            <v>生产辅助用电器/开关电器和断路器/开关电器设备/开关电器设备</v>
          </cell>
        </row>
        <row r="5167">
          <cell r="K5167" t="str">
            <v>2010-06-30</v>
          </cell>
          <cell r="L5167">
            <v>7769.23</v>
          </cell>
          <cell r="M5167">
            <v>7769.23</v>
          </cell>
          <cell r="N5167">
            <v>0</v>
          </cell>
        </row>
        <row r="5168">
          <cell r="C5168" t="str">
            <v>46211605B600451</v>
          </cell>
          <cell r="D5168" t="str">
            <v>智能型真空馈电开关</v>
          </cell>
          <cell r="E5168" t="str">
            <v>KBZ-200/11</v>
          </cell>
        </row>
        <row r="5168">
          <cell r="G5168" t="str">
            <v>个</v>
          </cell>
          <cell r="H5168">
            <v>1</v>
          </cell>
          <cell r="I5168" t="str">
            <v>生产辅助用电器/开关电器和断路器/开关电器设备/开关电器设备</v>
          </cell>
        </row>
        <row r="5168">
          <cell r="K5168" t="str">
            <v>2010-06-30</v>
          </cell>
          <cell r="L5168">
            <v>7769.23</v>
          </cell>
          <cell r="M5168">
            <v>7769.23</v>
          </cell>
          <cell r="N5168">
            <v>0</v>
          </cell>
        </row>
        <row r="5169">
          <cell r="C5169" t="str">
            <v>46211605B600452</v>
          </cell>
          <cell r="D5169" t="str">
            <v>智能型真空馈电开关</v>
          </cell>
          <cell r="E5169" t="str">
            <v>KBZ-200/11</v>
          </cell>
        </row>
        <row r="5169">
          <cell r="G5169" t="str">
            <v>个</v>
          </cell>
          <cell r="H5169">
            <v>1</v>
          </cell>
          <cell r="I5169" t="str">
            <v>生产辅助用电器/开关电器和断路器/开关电器设备/开关电器设备</v>
          </cell>
        </row>
        <row r="5169">
          <cell r="K5169" t="str">
            <v>2010-06-30</v>
          </cell>
          <cell r="L5169">
            <v>7769.23</v>
          </cell>
          <cell r="M5169">
            <v>7769.23</v>
          </cell>
          <cell r="N5169">
            <v>0</v>
          </cell>
        </row>
        <row r="5170">
          <cell r="C5170" t="str">
            <v>46211605B600453</v>
          </cell>
          <cell r="D5170" t="str">
            <v>智能型真空馈电开关</v>
          </cell>
          <cell r="E5170" t="str">
            <v>KBZ-200/11</v>
          </cell>
        </row>
        <row r="5170">
          <cell r="G5170" t="str">
            <v>个</v>
          </cell>
          <cell r="H5170">
            <v>1</v>
          </cell>
          <cell r="I5170" t="str">
            <v>生产辅助用电器/开关电器和断路器/开关电器设备/开关电器设备</v>
          </cell>
        </row>
        <row r="5170">
          <cell r="K5170" t="str">
            <v>2010-06-30</v>
          </cell>
          <cell r="L5170">
            <v>7769.23</v>
          </cell>
          <cell r="M5170">
            <v>7769.23</v>
          </cell>
          <cell r="N5170">
            <v>0</v>
          </cell>
        </row>
        <row r="5171">
          <cell r="C5171" t="str">
            <v>46211605B600454</v>
          </cell>
          <cell r="D5171" t="str">
            <v>智能型真空馈电开关</v>
          </cell>
          <cell r="E5171" t="str">
            <v>KBZ-200/11</v>
          </cell>
        </row>
        <row r="5171">
          <cell r="G5171" t="str">
            <v>个</v>
          </cell>
          <cell r="H5171">
            <v>1</v>
          </cell>
          <cell r="I5171" t="str">
            <v>生产辅助用电器/开关电器和断路器/开关电器设备/开关电器设备</v>
          </cell>
        </row>
        <row r="5171">
          <cell r="K5171" t="str">
            <v>2010-06-30</v>
          </cell>
          <cell r="L5171">
            <v>7769.23</v>
          </cell>
          <cell r="M5171">
            <v>7769.23</v>
          </cell>
          <cell r="N5171">
            <v>0</v>
          </cell>
        </row>
        <row r="5172">
          <cell r="C5172" t="str">
            <v>46211605B600455</v>
          </cell>
          <cell r="D5172" t="str">
            <v>智能型真空馈电开关</v>
          </cell>
          <cell r="E5172" t="str">
            <v>KBZ-200/11</v>
          </cell>
        </row>
        <row r="5172">
          <cell r="G5172" t="str">
            <v>个</v>
          </cell>
          <cell r="H5172">
            <v>1</v>
          </cell>
          <cell r="I5172" t="str">
            <v>生产辅助用电器/开关电器和断路器/开关电器设备/开关电器设备</v>
          </cell>
        </row>
        <row r="5172">
          <cell r="K5172" t="str">
            <v>2010-06-30</v>
          </cell>
          <cell r="L5172">
            <v>7769.23</v>
          </cell>
          <cell r="M5172">
            <v>7769.23</v>
          </cell>
          <cell r="N5172">
            <v>0</v>
          </cell>
        </row>
        <row r="5173">
          <cell r="C5173" t="str">
            <v>46211605B600456</v>
          </cell>
          <cell r="D5173" t="str">
            <v>智能型真空馈电开关</v>
          </cell>
          <cell r="E5173" t="str">
            <v>KBZ-200/11</v>
          </cell>
        </row>
        <row r="5173">
          <cell r="G5173" t="str">
            <v>个</v>
          </cell>
          <cell r="H5173">
            <v>1</v>
          </cell>
          <cell r="I5173" t="str">
            <v>生产辅助用电器/开关电器和断路器/开关电器设备/开关电器设备</v>
          </cell>
        </row>
        <row r="5173">
          <cell r="K5173" t="str">
            <v>2010-06-30</v>
          </cell>
          <cell r="L5173">
            <v>7769.23</v>
          </cell>
          <cell r="M5173">
            <v>7769.23</v>
          </cell>
          <cell r="N5173">
            <v>0</v>
          </cell>
        </row>
        <row r="5174">
          <cell r="C5174" t="str">
            <v>46211605B600457</v>
          </cell>
          <cell r="D5174" t="str">
            <v>智能型真空馈电开关</v>
          </cell>
          <cell r="E5174" t="str">
            <v>KBZ-200/11</v>
          </cell>
        </row>
        <row r="5174">
          <cell r="G5174" t="str">
            <v>个</v>
          </cell>
          <cell r="H5174">
            <v>1</v>
          </cell>
          <cell r="I5174" t="str">
            <v>生产辅助用电器/开关电器和断路器/开关电器设备/开关电器设备</v>
          </cell>
        </row>
        <row r="5174">
          <cell r="K5174" t="str">
            <v>2010-06-30</v>
          </cell>
          <cell r="L5174">
            <v>7769.23</v>
          </cell>
          <cell r="M5174">
            <v>7769.23</v>
          </cell>
          <cell r="N5174">
            <v>0</v>
          </cell>
        </row>
        <row r="5175">
          <cell r="C5175" t="str">
            <v>46211605B600458</v>
          </cell>
          <cell r="D5175" t="str">
            <v>智能型真空馈电开关</v>
          </cell>
          <cell r="E5175" t="str">
            <v>KBZ-200/11</v>
          </cell>
        </row>
        <row r="5175">
          <cell r="G5175" t="str">
            <v>个</v>
          </cell>
          <cell r="H5175">
            <v>1</v>
          </cell>
          <cell r="I5175" t="str">
            <v>生产辅助用电器/开关电器和断路器/开关电器设备/开关电器设备</v>
          </cell>
        </row>
        <row r="5175">
          <cell r="K5175" t="str">
            <v>2010-06-30</v>
          </cell>
          <cell r="L5175">
            <v>7769.23</v>
          </cell>
          <cell r="M5175">
            <v>7769.23</v>
          </cell>
          <cell r="N5175">
            <v>0</v>
          </cell>
        </row>
        <row r="5176">
          <cell r="C5176" t="str">
            <v>46211605B600459</v>
          </cell>
          <cell r="D5176" t="str">
            <v>智能型真空馈电开关</v>
          </cell>
          <cell r="E5176" t="str">
            <v>KBZ-200/11</v>
          </cell>
        </row>
        <row r="5176">
          <cell r="G5176" t="str">
            <v>个</v>
          </cell>
          <cell r="H5176">
            <v>1</v>
          </cell>
          <cell r="I5176" t="str">
            <v>生产辅助用电器/开关电器和断路器/开关电器设备/开关电器设备</v>
          </cell>
        </row>
        <row r="5176">
          <cell r="K5176" t="str">
            <v>2010-06-30</v>
          </cell>
          <cell r="L5176">
            <v>7769.23</v>
          </cell>
          <cell r="M5176">
            <v>7769.23</v>
          </cell>
          <cell r="N5176">
            <v>0</v>
          </cell>
        </row>
        <row r="5177">
          <cell r="C5177" t="str">
            <v>46211605B600460</v>
          </cell>
          <cell r="D5177" t="str">
            <v>智能型真空馈电开关</v>
          </cell>
          <cell r="E5177" t="str">
            <v>KBZ-200/11</v>
          </cell>
        </row>
        <row r="5177">
          <cell r="G5177" t="str">
            <v>个</v>
          </cell>
          <cell r="H5177">
            <v>1</v>
          </cell>
          <cell r="I5177" t="str">
            <v>生产辅助用电器/开关电器和断路器/开关电器设备/开关电器设备</v>
          </cell>
        </row>
        <row r="5177">
          <cell r="K5177" t="str">
            <v>2010-06-30</v>
          </cell>
          <cell r="L5177">
            <v>7769.23</v>
          </cell>
          <cell r="M5177">
            <v>7769.23</v>
          </cell>
          <cell r="N5177">
            <v>0</v>
          </cell>
        </row>
        <row r="5178">
          <cell r="C5178" t="str">
            <v>46211605B600461</v>
          </cell>
          <cell r="D5178" t="str">
            <v>智能型真空馈电开关</v>
          </cell>
          <cell r="E5178" t="str">
            <v>KBZ-200/11</v>
          </cell>
        </row>
        <row r="5178">
          <cell r="G5178" t="str">
            <v>个</v>
          </cell>
          <cell r="H5178">
            <v>1</v>
          </cell>
          <cell r="I5178" t="str">
            <v>生产辅助用电器/开关电器和断路器/开关电器设备/开关电器设备</v>
          </cell>
        </row>
        <row r="5178">
          <cell r="K5178" t="str">
            <v>2010-06-30</v>
          </cell>
          <cell r="L5178">
            <v>7769.23</v>
          </cell>
          <cell r="M5178">
            <v>7769.23</v>
          </cell>
          <cell r="N5178">
            <v>0</v>
          </cell>
        </row>
        <row r="5179">
          <cell r="C5179" t="str">
            <v>46211605B600462</v>
          </cell>
          <cell r="D5179" t="str">
            <v>智能型真空馈电开关</v>
          </cell>
          <cell r="E5179" t="str">
            <v>KBZ-200/11</v>
          </cell>
        </row>
        <row r="5179">
          <cell r="G5179" t="str">
            <v>个</v>
          </cell>
          <cell r="H5179">
            <v>1</v>
          </cell>
          <cell r="I5179" t="str">
            <v>生产辅助用电器/开关电器和断路器/开关电器设备/开关电器设备</v>
          </cell>
        </row>
        <row r="5179">
          <cell r="K5179" t="str">
            <v>2010-06-30</v>
          </cell>
          <cell r="L5179">
            <v>7769.23</v>
          </cell>
          <cell r="M5179">
            <v>7769.23</v>
          </cell>
          <cell r="N5179">
            <v>0</v>
          </cell>
        </row>
        <row r="5180">
          <cell r="C5180" t="str">
            <v>46211605B600463</v>
          </cell>
          <cell r="D5180" t="str">
            <v>智能型真空馈电开关</v>
          </cell>
          <cell r="E5180" t="str">
            <v>KBZ-200/11</v>
          </cell>
        </row>
        <row r="5180">
          <cell r="G5180" t="str">
            <v>个</v>
          </cell>
          <cell r="H5180">
            <v>1</v>
          </cell>
          <cell r="I5180" t="str">
            <v>生产辅助用电器/开关电器和断路器/开关电器设备/开关电器设备</v>
          </cell>
        </row>
        <row r="5180">
          <cell r="K5180" t="str">
            <v>2010-06-30</v>
          </cell>
          <cell r="L5180">
            <v>7769.23</v>
          </cell>
          <cell r="M5180">
            <v>7769.23</v>
          </cell>
          <cell r="N5180">
            <v>0</v>
          </cell>
        </row>
        <row r="5181">
          <cell r="C5181" t="str">
            <v>46211605B600464</v>
          </cell>
          <cell r="D5181" t="str">
            <v>智能型真空馈电开关</v>
          </cell>
          <cell r="E5181" t="str">
            <v>KBZ-200/11</v>
          </cell>
        </row>
        <row r="5181">
          <cell r="G5181" t="str">
            <v>个</v>
          </cell>
          <cell r="H5181">
            <v>1</v>
          </cell>
          <cell r="I5181" t="str">
            <v>生产辅助用电器/开关电器和断路器/开关电器设备/开关电器设备</v>
          </cell>
        </row>
        <row r="5181">
          <cell r="K5181" t="str">
            <v>2010-06-30</v>
          </cell>
          <cell r="L5181">
            <v>7769.23</v>
          </cell>
          <cell r="M5181">
            <v>7769.23</v>
          </cell>
          <cell r="N5181">
            <v>0</v>
          </cell>
        </row>
        <row r="5182">
          <cell r="C5182" t="str">
            <v>46211605B600465</v>
          </cell>
          <cell r="D5182" t="str">
            <v>智能型真空馈电开关</v>
          </cell>
          <cell r="E5182" t="str">
            <v>KBZ-200/11</v>
          </cell>
        </row>
        <row r="5182">
          <cell r="G5182" t="str">
            <v>个</v>
          </cell>
          <cell r="H5182">
            <v>1</v>
          </cell>
          <cell r="I5182" t="str">
            <v>生产辅助用电器/开关电器和断路器/开关电器设备/开关电器设备</v>
          </cell>
        </row>
        <row r="5182">
          <cell r="K5182" t="str">
            <v>2010-06-30</v>
          </cell>
          <cell r="L5182">
            <v>7769.23</v>
          </cell>
          <cell r="M5182">
            <v>7769.23</v>
          </cell>
          <cell r="N5182">
            <v>0</v>
          </cell>
        </row>
        <row r="5183">
          <cell r="C5183" t="str">
            <v>46211605B600466</v>
          </cell>
          <cell r="D5183" t="str">
            <v>智能型真空馈电开关</v>
          </cell>
          <cell r="E5183" t="str">
            <v>KBZ-200/11</v>
          </cell>
        </row>
        <row r="5183">
          <cell r="G5183" t="str">
            <v>个</v>
          </cell>
          <cell r="H5183">
            <v>1</v>
          </cell>
          <cell r="I5183" t="str">
            <v>生产辅助用电器/开关电器和断路器/开关电器设备/开关电器设备</v>
          </cell>
        </row>
        <row r="5183">
          <cell r="K5183" t="str">
            <v>2010-06-30</v>
          </cell>
          <cell r="L5183">
            <v>7769.23</v>
          </cell>
          <cell r="M5183">
            <v>7769.23</v>
          </cell>
          <cell r="N5183">
            <v>0</v>
          </cell>
        </row>
        <row r="5184">
          <cell r="C5184" t="str">
            <v>46211605B600467</v>
          </cell>
          <cell r="D5184" t="str">
            <v>智能型真空馈电开关</v>
          </cell>
          <cell r="E5184" t="str">
            <v>KBZ-200/11</v>
          </cell>
        </row>
        <row r="5184">
          <cell r="G5184" t="str">
            <v>个</v>
          </cell>
          <cell r="H5184">
            <v>1</v>
          </cell>
          <cell r="I5184" t="str">
            <v>生产辅助用电器/开关电器和断路器/开关电器设备/开关电器设备</v>
          </cell>
        </row>
        <row r="5184">
          <cell r="K5184" t="str">
            <v>2010-06-30</v>
          </cell>
          <cell r="L5184">
            <v>7769.23</v>
          </cell>
          <cell r="M5184">
            <v>7769.23</v>
          </cell>
          <cell r="N5184">
            <v>0</v>
          </cell>
        </row>
        <row r="5185">
          <cell r="C5185" t="str">
            <v>46211605B600468</v>
          </cell>
          <cell r="D5185" t="str">
            <v>智能型真空馈电开关</v>
          </cell>
          <cell r="E5185" t="str">
            <v>KBZ-200/11</v>
          </cell>
        </row>
        <row r="5185">
          <cell r="G5185" t="str">
            <v>个</v>
          </cell>
          <cell r="H5185">
            <v>1</v>
          </cell>
          <cell r="I5185" t="str">
            <v>生产辅助用电器/开关电器和断路器/开关电器设备/开关电器设备</v>
          </cell>
        </row>
        <row r="5185">
          <cell r="K5185" t="str">
            <v>2010-06-30</v>
          </cell>
          <cell r="L5185">
            <v>7769.23</v>
          </cell>
          <cell r="M5185">
            <v>7769.23</v>
          </cell>
          <cell r="N5185">
            <v>0</v>
          </cell>
        </row>
        <row r="5186">
          <cell r="C5186" t="str">
            <v>46211605B600469</v>
          </cell>
          <cell r="D5186" t="str">
            <v>智能型真空馈电开关</v>
          </cell>
          <cell r="E5186" t="str">
            <v>KBZ-200/11</v>
          </cell>
        </row>
        <row r="5186">
          <cell r="G5186" t="str">
            <v>个</v>
          </cell>
          <cell r="H5186">
            <v>1</v>
          </cell>
          <cell r="I5186" t="str">
            <v>生产辅助用电器/开关电器和断路器/开关电器设备/开关电器设备</v>
          </cell>
        </row>
        <row r="5186">
          <cell r="K5186" t="str">
            <v>2010-06-30</v>
          </cell>
          <cell r="L5186">
            <v>7769.23</v>
          </cell>
          <cell r="M5186">
            <v>7769.23</v>
          </cell>
          <cell r="N5186">
            <v>0</v>
          </cell>
        </row>
        <row r="5187">
          <cell r="C5187" t="str">
            <v>46211605B600470</v>
          </cell>
          <cell r="D5187" t="str">
            <v>智能型真空馈电开关</v>
          </cell>
          <cell r="E5187" t="str">
            <v>KBZ-200/11</v>
          </cell>
        </row>
        <row r="5187">
          <cell r="G5187" t="str">
            <v>个</v>
          </cell>
          <cell r="H5187">
            <v>1</v>
          </cell>
          <cell r="I5187" t="str">
            <v>生产辅助用电器/开关电器和断路器/开关电器设备/开关电器设备</v>
          </cell>
        </row>
        <row r="5187">
          <cell r="K5187" t="str">
            <v>2010-06-30</v>
          </cell>
          <cell r="L5187">
            <v>7769.23</v>
          </cell>
          <cell r="M5187">
            <v>7769.23</v>
          </cell>
          <cell r="N5187">
            <v>0</v>
          </cell>
        </row>
        <row r="5188">
          <cell r="C5188" t="str">
            <v>46211605B600471</v>
          </cell>
          <cell r="D5188" t="str">
            <v>智能型真空馈电开关</v>
          </cell>
          <cell r="E5188" t="str">
            <v>KBZ-200/11</v>
          </cell>
        </row>
        <row r="5188">
          <cell r="G5188" t="str">
            <v>个</v>
          </cell>
          <cell r="H5188">
            <v>1</v>
          </cell>
          <cell r="I5188" t="str">
            <v>生产辅助用电器/开关电器和断路器/开关电器设备/开关电器设备</v>
          </cell>
        </row>
        <row r="5188">
          <cell r="K5188" t="str">
            <v>2010-06-30</v>
          </cell>
          <cell r="L5188">
            <v>7769.23</v>
          </cell>
          <cell r="M5188">
            <v>7769.23</v>
          </cell>
          <cell r="N5188">
            <v>0</v>
          </cell>
        </row>
        <row r="5189">
          <cell r="C5189" t="str">
            <v>46211605B600472</v>
          </cell>
          <cell r="D5189" t="str">
            <v>智能型真空馈电开关</v>
          </cell>
          <cell r="E5189" t="str">
            <v>KBZ-200/11</v>
          </cell>
        </row>
        <row r="5189">
          <cell r="G5189" t="str">
            <v>个</v>
          </cell>
          <cell r="H5189">
            <v>1</v>
          </cell>
          <cell r="I5189" t="str">
            <v>生产辅助用电器/开关电器和断路器/开关电器设备/开关电器设备</v>
          </cell>
        </row>
        <row r="5189">
          <cell r="K5189" t="str">
            <v>2010-06-30</v>
          </cell>
          <cell r="L5189">
            <v>7769.23</v>
          </cell>
          <cell r="M5189">
            <v>7769.23</v>
          </cell>
          <cell r="N5189">
            <v>0</v>
          </cell>
        </row>
        <row r="5190">
          <cell r="C5190" t="str">
            <v>46211605B600473</v>
          </cell>
          <cell r="D5190" t="str">
            <v>智能型真空馈电开关</v>
          </cell>
          <cell r="E5190" t="str">
            <v>KBZ-200/11</v>
          </cell>
        </row>
        <row r="5190">
          <cell r="G5190" t="str">
            <v>个</v>
          </cell>
          <cell r="H5190">
            <v>1</v>
          </cell>
          <cell r="I5190" t="str">
            <v>生产辅助用电器/开关电器和断路器/开关电器设备/开关电器设备</v>
          </cell>
        </row>
        <row r="5190">
          <cell r="K5190" t="str">
            <v>2010-06-30</v>
          </cell>
          <cell r="L5190">
            <v>7769.23</v>
          </cell>
          <cell r="M5190">
            <v>7769.23</v>
          </cell>
          <cell r="N5190">
            <v>0</v>
          </cell>
        </row>
        <row r="5191">
          <cell r="C5191" t="str">
            <v>46211605B600474</v>
          </cell>
          <cell r="D5191" t="str">
            <v>智能型真空馈电开关</v>
          </cell>
          <cell r="E5191" t="str">
            <v>KBZ-200/11</v>
          </cell>
        </row>
        <row r="5191">
          <cell r="G5191" t="str">
            <v>个</v>
          </cell>
          <cell r="H5191">
            <v>1</v>
          </cell>
          <cell r="I5191" t="str">
            <v>生产辅助用电器/开关电器和断路器/开关电器设备/开关电器设备</v>
          </cell>
        </row>
        <row r="5191">
          <cell r="K5191" t="str">
            <v>2010-06-30</v>
          </cell>
          <cell r="L5191">
            <v>7769.23</v>
          </cell>
          <cell r="M5191">
            <v>7769.23</v>
          </cell>
          <cell r="N5191">
            <v>0</v>
          </cell>
        </row>
        <row r="5192">
          <cell r="C5192" t="str">
            <v>46211605B600475</v>
          </cell>
          <cell r="D5192" t="str">
            <v>智能型真空馈电开关</v>
          </cell>
          <cell r="E5192" t="str">
            <v>KBZ-200/11</v>
          </cell>
        </row>
        <row r="5192">
          <cell r="G5192" t="str">
            <v>个</v>
          </cell>
          <cell r="H5192">
            <v>1</v>
          </cell>
          <cell r="I5192" t="str">
            <v>生产辅助用电器/开关电器和断路器/开关电器设备/开关电器设备</v>
          </cell>
        </row>
        <row r="5192">
          <cell r="K5192" t="str">
            <v>2010-06-30</v>
          </cell>
          <cell r="L5192">
            <v>7769.23</v>
          </cell>
          <cell r="M5192">
            <v>7769.23</v>
          </cell>
          <cell r="N5192">
            <v>0</v>
          </cell>
        </row>
        <row r="5193">
          <cell r="C5193" t="str">
            <v>46211605B600476</v>
          </cell>
          <cell r="D5193" t="str">
            <v>智能型真空馈电开关</v>
          </cell>
          <cell r="E5193" t="str">
            <v>KBZ-200/11</v>
          </cell>
        </row>
        <row r="5193">
          <cell r="G5193" t="str">
            <v>个</v>
          </cell>
          <cell r="H5193">
            <v>1</v>
          </cell>
          <cell r="I5193" t="str">
            <v>生产辅助用电器/开关电器和断路器/开关电器设备/开关电器设备</v>
          </cell>
        </row>
        <row r="5193">
          <cell r="K5193" t="str">
            <v>2010-06-30</v>
          </cell>
          <cell r="L5193">
            <v>7769.23</v>
          </cell>
          <cell r="M5193">
            <v>7769.23</v>
          </cell>
          <cell r="N5193">
            <v>0</v>
          </cell>
        </row>
        <row r="5194">
          <cell r="C5194" t="str">
            <v>46211605B600477</v>
          </cell>
          <cell r="D5194" t="str">
            <v>智能型真空馈电开关</v>
          </cell>
          <cell r="E5194" t="str">
            <v>KBZ-200/11</v>
          </cell>
        </row>
        <row r="5194">
          <cell r="G5194" t="str">
            <v>个</v>
          </cell>
          <cell r="H5194">
            <v>1</v>
          </cell>
          <cell r="I5194" t="str">
            <v>生产辅助用电器/开关电器和断路器/开关电器设备/开关电器设备</v>
          </cell>
        </row>
        <row r="5194">
          <cell r="K5194" t="str">
            <v>2010-06-30</v>
          </cell>
          <cell r="L5194">
            <v>7769.23</v>
          </cell>
          <cell r="M5194">
            <v>7769.23</v>
          </cell>
          <cell r="N5194">
            <v>0</v>
          </cell>
        </row>
        <row r="5195">
          <cell r="C5195" t="str">
            <v>46211605B600478</v>
          </cell>
          <cell r="D5195" t="str">
            <v>智能型真空馈电开关</v>
          </cell>
          <cell r="E5195" t="str">
            <v>KBZ-200/11</v>
          </cell>
        </row>
        <row r="5195">
          <cell r="G5195" t="str">
            <v>个</v>
          </cell>
          <cell r="H5195">
            <v>1</v>
          </cell>
          <cell r="I5195" t="str">
            <v>生产辅助用电器/开关电器和断路器/开关电器设备/开关电器设备</v>
          </cell>
        </row>
        <row r="5195">
          <cell r="K5195" t="str">
            <v>2010-06-30</v>
          </cell>
          <cell r="L5195">
            <v>7769.23</v>
          </cell>
          <cell r="M5195">
            <v>7769.23</v>
          </cell>
          <cell r="N5195">
            <v>0</v>
          </cell>
        </row>
        <row r="5196">
          <cell r="C5196" t="str">
            <v>46211605B600479</v>
          </cell>
          <cell r="D5196" t="str">
            <v>智能型真空馈电开关</v>
          </cell>
          <cell r="E5196" t="str">
            <v>KBZ-200/11</v>
          </cell>
        </row>
        <row r="5196">
          <cell r="G5196" t="str">
            <v>个</v>
          </cell>
          <cell r="H5196">
            <v>1</v>
          </cell>
          <cell r="I5196" t="str">
            <v>生产辅助用电器/开关电器和断路器/开关电器设备/开关电器设备</v>
          </cell>
        </row>
        <row r="5196">
          <cell r="K5196" t="str">
            <v>2010-06-30</v>
          </cell>
          <cell r="L5196">
            <v>7769.23</v>
          </cell>
          <cell r="M5196">
            <v>7769.23</v>
          </cell>
          <cell r="N5196">
            <v>0</v>
          </cell>
        </row>
        <row r="5197">
          <cell r="C5197" t="str">
            <v>46211605B600480</v>
          </cell>
          <cell r="D5197" t="str">
            <v>智能型真空馈电开关</v>
          </cell>
          <cell r="E5197" t="str">
            <v>KBZ-200/11</v>
          </cell>
        </row>
        <row r="5197">
          <cell r="G5197" t="str">
            <v>个</v>
          </cell>
          <cell r="H5197">
            <v>1</v>
          </cell>
          <cell r="I5197" t="str">
            <v>探矿、采矿、选矿和造团设备/矿用掘进和装载设备/掘进设备/其他掘进设备</v>
          </cell>
        </row>
        <row r="5197">
          <cell r="K5197" t="str">
            <v>2006-05-31</v>
          </cell>
          <cell r="L5197">
            <v>7769.23</v>
          </cell>
          <cell r="M5197">
            <v>7769.23</v>
          </cell>
          <cell r="N5197">
            <v>0</v>
          </cell>
        </row>
        <row r="5198">
          <cell r="C5198" t="str">
            <v>44412054A020001</v>
          </cell>
          <cell r="D5198" t="str">
            <v>067掘锚机</v>
          </cell>
          <cell r="E5198" t="str">
            <v>ABM20</v>
          </cell>
        </row>
        <row r="5198">
          <cell r="G5198" t="str">
            <v>个</v>
          </cell>
          <cell r="H5198">
            <v>1</v>
          </cell>
          <cell r="I5198" t="str">
            <v>探矿、采矿、选矿和造团设备/矿用掘进和装载设备/掘进设备/其他掘进设备</v>
          </cell>
        </row>
        <row r="5198">
          <cell r="K5198" t="str">
            <v>2006-05-31</v>
          </cell>
          <cell r="L5198">
            <v>24440667.49</v>
          </cell>
          <cell r="M5198">
            <v>24440667.49</v>
          </cell>
          <cell r="N5198">
            <v>0</v>
          </cell>
        </row>
        <row r="5199">
          <cell r="C5199" t="str">
            <v>44412054A020002</v>
          </cell>
          <cell r="D5199" t="str">
            <v>068掘锚机</v>
          </cell>
          <cell r="E5199" t="str">
            <v>ABM20</v>
          </cell>
        </row>
        <row r="5199">
          <cell r="G5199" t="str">
            <v>个</v>
          </cell>
          <cell r="H5199">
            <v>1</v>
          </cell>
          <cell r="I5199" t="str">
            <v>探矿、采矿、选矿和造团设备/矿用掘进和装载设备/其他矿用掘进和装载设备/其他矿用掘进和装载设备</v>
          </cell>
        </row>
        <row r="5199">
          <cell r="K5199" t="str">
            <v>2004-12-31</v>
          </cell>
          <cell r="L5199">
            <v>24440667.49</v>
          </cell>
          <cell r="M5199">
            <v>24440667.49</v>
          </cell>
          <cell r="N5199">
            <v>0</v>
          </cell>
        </row>
        <row r="5200">
          <cell r="C5200" t="str">
            <v>44412038B020004</v>
          </cell>
          <cell r="D5200" t="str">
            <v>连续运煤系统</v>
          </cell>
          <cell r="E5200" t="str">
            <v>LY2000/980-10</v>
          </cell>
        </row>
        <row r="5200">
          <cell r="G5200" t="str">
            <v>个</v>
          </cell>
          <cell r="H5200">
            <v>1</v>
          </cell>
          <cell r="I5200" t="str">
            <v>探矿、采矿、选矿和造团设备/矿用掘进和装载设备/其他矿用掘进和装载设备/其他矿用掘进和装载设备</v>
          </cell>
        </row>
        <row r="5200">
          <cell r="K5200" t="str">
            <v>2004-12-31</v>
          </cell>
          <cell r="L5200">
            <v>10685800</v>
          </cell>
          <cell r="M5200">
            <v>10685800</v>
          </cell>
          <cell r="N5200">
            <v>0</v>
          </cell>
        </row>
        <row r="5201">
          <cell r="C5201" t="str">
            <v>44412038B020005</v>
          </cell>
          <cell r="D5201" t="str">
            <v>连续运煤系统</v>
          </cell>
          <cell r="E5201" t="str">
            <v>LY2000/980-10</v>
          </cell>
        </row>
        <row r="5201">
          <cell r="G5201" t="str">
            <v>个</v>
          </cell>
          <cell r="H5201">
            <v>1</v>
          </cell>
          <cell r="I5201" t="str">
            <v>探矿、采矿、选矿和造团设备/矿用掘进和装载设备/其他矿用掘进和装载设备/其他矿用掘进和装载设备</v>
          </cell>
        </row>
        <row r="5201">
          <cell r="K5201" t="str">
            <v>2004-12-31</v>
          </cell>
          <cell r="L5201">
            <v>11794704</v>
          </cell>
          <cell r="M5201">
            <v>11794704</v>
          </cell>
          <cell r="N5201">
            <v>0</v>
          </cell>
        </row>
        <row r="5202">
          <cell r="C5202" t="str">
            <v>44412038B020007</v>
          </cell>
          <cell r="D5202" t="str">
            <v>连续运煤系统</v>
          </cell>
          <cell r="E5202" t="str">
            <v>LY2000/980-10</v>
          </cell>
        </row>
        <row r="5202">
          <cell r="G5202" t="str">
            <v>个</v>
          </cell>
          <cell r="H5202">
            <v>1</v>
          </cell>
          <cell r="I5202" t="str">
            <v>探矿、采矿、选矿和造团设备/矿用掘进和装载设备/其他矿用掘进和装载设备/其他矿用掘进和装载设备</v>
          </cell>
        </row>
        <row r="5202">
          <cell r="K5202" t="str">
            <v>2004-12-31</v>
          </cell>
          <cell r="L5202">
            <v>11794704</v>
          </cell>
          <cell r="M5202">
            <v>11794704</v>
          </cell>
          <cell r="N5202">
            <v>0</v>
          </cell>
        </row>
        <row r="5203">
          <cell r="C5203" t="str">
            <v>44412038B020006</v>
          </cell>
          <cell r="D5203" t="str">
            <v>连续运煤系统</v>
          </cell>
          <cell r="E5203" t="str">
            <v>LY2000/980-10</v>
          </cell>
        </row>
        <row r="5203">
          <cell r="G5203" t="str">
            <v>个</v>
          </cell>
          <cell r="H5203">
            <v>1</v>
          </cell>
          <cell r="I5203" t="str">
            <v>探矿、采矿、选矿和造团设备/矿用掘进和装载设备/其他矿用掘进和装载设备/其他矿用掘进和装载设备</v>
          </cell>
        </row>
        <row r="5203">
          <cell r="K5203" t="str">
            <v>2004-12-31</v>
          </cell>
          <cell r="L5203">
            <v>11794704.25</v>
          </cell>
          <cell r="M5203">
            <v>11794704.25</v>
          </cell>
          <cell r="N5203">
            <v>0</v>
          </cell>
        </row>
        <row r="5204">
          <cell r="C5204" t="str">
            <v>44412038B030001</v>
          </cell>
          <cell r="D5204" t="str">
            <v>重叠式连续运煤系统</v>
          </cell>
          <cell r="E5204" t="str">
            <v>LY2000/980-10C</v>
          </cell>
        </row>
        <row r="5204">
          <cell r="G5204" t="str">
            <v>个</v>
          </cell>
          <cell r="H5204">
            <v>1</v>
          </cell>
          <cell r="I5204" t="str">
            <v>探矿、采矿、选矿和造团设备/矿用掘进和装载设备/其他矿用掘进和装载设备/其他矿用掘进和装载设备</v>
          </cell>
        </row>
        <row r="5204">
          <cell r="K5204" t="str">
            <v>2003-12-31</v>
          </cell>
          <cell r="L5204">
            <v>12544864.78</v>
          </cell>
          <cell r="M5204">
            <v>12544864.78</v>
          </cell>
          <cell r="N5204">
            <v>0</v>
          </cell>
        </row>
        <row r="5205">
          <cell r="C5205" t="str">
            <v>44412042A040008</v>
          </cell>
          <cell r="D5205" t="str">
            <v>铲车</v>
          </cell>
          <cell r="E5205" t="str">
            <v>UN-488</v>
          </cell>
        </row>
        <row r="5205">
          <cell r="G5205" t="str">
            <v>个</v>
          </cell>
          <cell r="H5205">
            <v>1</v>
          </cell>
          <cell r="I5205" t="str">
            <v>探矿、采矿、选矿和造团设备/矿用掘进和装载设备/其他矿用掘进和装载设备/其他矿用掘进和装载设备</v>
          </cell>
        </row>
        <row r="5205">
          <cell r="K5205" t="str">
            <v>2003-12-31</v>
          </cell>
          <cell r="L5205">
            <v>2905620.07</v>
          </cell>
          <cell r="M5205">
            <v>2905620.07</v>
          </cell>
          <cell r="N5205">
            <v>0</v>
          </cell>
        </row>
        <row r="5206">
          <cell r="C5206" t="str">
            <v>44412042A040009</v>
          </cell>
          <cell r="D5206" t="str">
            <v>铲车</v>
          </cell>
          <cell r="E5206" t="str">
            <v>UN-488</v>
          </cell>
        </row>
        <row r="5206">
          <cell r="G5206" t="str">
            <v>个</v>
          </cell>
          <cell r="H5206">
            <v>1</v>
          </cell>
          <cell r="I5206" t="str">
            <v>探矿、采矿、选矿和造团设备/矿用掘进和装载设备/其他矿用掘进和装载设备/其他矿用掘进和装载设备</v>
          </cell>
        </row>
        <row r="5206">
          <cell r="K5206" t="str">
            <v>2003-12-31</v>
          </cell>
          <cell r="L5206">
            <v>2919768.2</v>
          </cell>
          <cell r="M5206">
            <v>2919768.2</v>
          </cell>
          <cell r="N5206">
            <v>0</v>
          </cell>
        </row>
        <row r="5207">
          <cell r="C5207" t="str">
            <v>44412042A040010</v>
          </cell>
          <cell r="D5207" t="str">
            <v>铲车</v>
          </cell>
          <cell r="E5207" t="str">
            <v>UN-488</v>
          </cell>
        </row>
        <row r="5207">
          <cell r="G5207" t="str">
            <v>个</v>
          </cell>
          <cell r="H5207">
            <v>1</v>
          </cell>
          <cell r="I5207" t="str">
            <v>探矿、采矿、选矿和造团设备/矿用掘进和装载设备/其他矿用掘进和装载设备/其他矿用掘进和装载设备</v>
          </cell>
        </row>
        <row r="5207">
          <cell r="K5207" t="str">
            <v>2003-12-31</v>
          </cell>
          <cell r="L5207">
            <v>2905620.07</v>
          </cell>
          <cell r="M5207">
            <v>2905620.07</v>
          </cell>
          <cell r="N5207">
            <v>0</v>
          </cell>
        </row>
        <row r="5208">
          <cell r="C5208" t="str">
            <v>44412042A040011</v>
          </cell>
          <cell r="D5208" t="str">
            <v>铲车</v>
          </cell>
          <cell r="E5208" t="str">
            <v>UN-488</v>
          </cell>
        </row>
        <row r="5208">
          <cell r="G5208" t="str">
            <v>个</v>
          </cell>
          <cell r="H5208">
            <v>1</v>
          </cell>
          <cell r="I5208" t="str">
            <v>探矿、采矿、选矿和造团设备/矿用掘进和装载设备/其他矿用掘进和装载设备/其他矿用掘进和装载设备</v>
          </cell>
        </row>
        <row r="5208">
          <cell r="K5208" t="str">
            <v>2003-12-31</v>
          </cell>
          <cell r="L5208">
            <v>2905620.07</v>
          </cell>
          <cell r="M5208">
            <v>2905620.07</v>
          </cell>
          <cell r="N5208">
            <v>0</v>
          </cell>
        </row>
        <row r="5209">
          <cell r="C5209" t="str">
            <v>44412042A040012</v>
          </cell>
          <cell r="D5209" t="str">
            <v>铲车</v>
          </cell>
          <cell r="E5209" t="str">
            <v>UN-488</v>
          </cell>
        </row>
        <row r="5209">
          <cell r="G5209" t="str">
            <v>个</v>
          </cell>
          <cell r="H5209">
            <v>1</v>
          </cell>
          <cell r="I5209" t="str">
            <v>探矿、采矿、选矿和造团设备/选矿和洗矿设备/破碎设备/联合式破碎机</v>
          </cell>
        </row>
        <row r="5209">
          <cell r="K5209" t="str">
            <v>1997-01-02</v>
          </cell>
          <cell r="L5209">
            <v>2905620.07</v>
          </cell>
          <cell r="M5209">
            <v>2905620.07</v>
          </cell>
          <cell r="N5209">
            <v>0</v>
          </cell>
        </row>
        <row r="5210">
          <cell r="C5210" t="str">
            <v>44412039A010001</v>
          </cell>
          <cell r="D5210" t="str">
            <v>给料破碎机</v>
          </cell>
          <cell r="E5210" t="str">
            <v>MCH1030</v>
          </cell>
        </row>
        <row r="5210">
          <cell r="G5210" t="str">
            <v>个</v>
          </cell>
          <cell r="H5210">
            <v>1</v>
          </cell>
          <cell r="I5210" t="str">
            <v>探矿、采矿、选矿和造团设备/选矿和洗矿设备/破碎设备/联合式破碎机</v>
          </cell>
        </row>
        <row r="5210">
          <cell r="K5210" t="str">
            <v>1996-10-02</v>
          </cell>
          <cell r="L5210">
            <v>64500</v>
          </cell>
          <cell r="M5210">
            <v>62565</v>
          </cell>
          <cell r="N5210">
            <v>1935</v>
          </cell>
        </row>
        <row r="5211">
          <cell r="C5211" t="str">
            <v>44412039A010011</v>
          </cell>
          <cell r="D5211" t="str">
            <v>给料破碎机</v>
          </cell>
          <cell r="E5211" t="str">
            <v>MCH1030</v>
          </cell>
        </row>
        <row r="5211">
          <cell r="G5211" t="str">
            <v>个</v>
          </cell>
          <cell r="H5211">
            <v>1</v>
          </cell>
          <cell r="I5211" t="str">
            <v>探矿、采矿、选矿和造团设备/选矿和洗矿设备/破碎设备/联合式破碎机</v>
          </cell>
        </row>
        <row r="5211">
          <cell r="K5211" t="str">
            <v>2002-01-02</v>
          </cell>
          <cell r="L5211">
            <v>64500</v>
          </cell>
          <cell r="M5211">
            <v>62565</v>
          </cell>
          <cell r="N5211">
            <v>1935</v>
          </cell>
        </row>
        <row r="5212">
          <cell r="C5212" t="str">
            <v>44412039A010014</v>
          </cell>
          <cell r="D5212" t="str">
            <v>给料破碎机</v>
          </cell>
          <cell r="E5212" t="str">
            <v>MCH1030</v>
          </cell>
        </row>
        <row r="5212">
          <cell r="G5212" t="str">
            <v>个</v>
          </cell>
          <cell r="H5212">
            <v>1</v>
          </cell>
          <cell r="I5212" t="str">
            <v>探矿、采矿、选矿和造团设备/选矿和洗矿设备/破碎设备/联合式破碎机</v>
          </cell>
        </row>
        <row r="5212">
          <cell r="K5212" t="str">
            <v>2002-01-02</v>
          </cell>
          <cell r="L5212">
            <v>116600</v>
          </cell>
          <cell r="M5212">
            <v>113102</v>
          </cell>
          <cell r="N5212">
            <v>3498</v>
          </cell>
        </row>
        <row r="5213">
          <cell r="C5213" t="str">
            <v>44412039A010003</v>
          </cell>
          <cell r="D5213" t="str">
            <v>给料破碎机</v>
          </cell>
          <cell r="E5213" t="str">
            <v>MCH1030</v>
          </cell>
        </row>
        <row r="5213">
          <cell r="G5213" t="str">
            <v>个</v>
          </cell>
          <cell r="H5213">
            <v>1</v>
          </cell>
          <cell r="I5213" t="str">
            <v>探矿、采矿、选矿和造团设备/选矿和洗矿设备/破碎设备/联合式破碎机</v>
          </cell>
        </row>
        <row r="5213">
          <cell r="K5213" t="str">
            <v>2002-01-02</v>
          </cell>
          <cell r="L5213">
            <v>116600</v>
          </cell>
          <cell r="M5213">
            <v>113102</v>
          </cell>
          <cell r="N5213">
            <v>3498</v>
          </cell>
        </row>
        <row r="5214">
          <cell r="C5214" t="str">
            <v>44412039A010018</v>
          </cell>
          <cell r="D5214" t="str">
            <v>给料破碎机</v>
          </cell>
          <cell r="E5214" t="str">
            <v>MCH1030</v>
          </cell>
        </row>
        <row r="5214">
          <cell r="G5214" t="str">
            <v>个</v>
          </cell>
          <cell r="H5214">
            <v>1</v>
          </cell>
          <cell r="I5214" t="str">
            <v>探矿、采矿、选矿和造团设备/选矿和洗矿设备/破碎设备/联合式破碎机</v>
          </cell>
        </row>
        <row r="5214">
          <cell r="K5214" t="str">
            <v>2002-01-02</v>
          </cell>
          <cell r="L5214">
            <v>132300</v>
          </cell>
          <cell r="M5214">
            <v>128331</v>
          </cell>
          <cell r="N5214">
            <v>3969</v>
          </cell>
        </row>
        <row r="5215">
          <cell r="C5215" t="str">
            <v>44412039A010019</v>
          </cell>
          <cell r="D5215" t="str">
            <v>给料破碎机</v>
          </cell>
          <cell r="E5215" t="str">
            <v>MCH1030</v>
          </cell>
        </row>
        <row r="5215">
          <cell r="G5215" t="str">
            <v>个</v>
          </cell>
          <cell r="H5215">
            <v>1</v>
          </cell>
          <cell r="I5215" t="str">
            <v>探矿、采矿、选矿和造团设备/选矿和洗矿设备/破碎设备/联合式破碎机</v>
          </cell>
        </row>
        <row r="5215">
          <cell r="K5215" t="str">
            <v>2002-01-03</v>
          </cell>
          <cell r="L5215">
            <v>11400</v>
          </cell>
          <cell r="M5215">
            <v>11058</v>
          </cell>
          <cell r="N5215">
            <v>342</v>
          </cell>
        </row>
        <row r="5216">
          <cell r="C5216" t="str">
            <v>44412039A010015</v>
          </cell>
          <cell r="D5216" t="str">
            <v>给料破碎机</v>
          </cell>
          <cell r="E5216" t="str">
            <v>MCH1030</v>
          </cell>
        </row>
        <row r="5216">
          <cell r="G5216" t="str">
            <v>个</v>
          </cell>
          <cell r="H5216">
            <v>1</v>
          </cell>
          <cell r="I5216" t="str">
            <v>探矿、采矿、选矿和造团设备/选矿和洗矿设备/破碎设备/联合式破碎机</v>
          </cell>
        </row>
        <row r="5216">
          <cell r="K5216" t="str">
            <v>2002-01-03</v>
          </cell>
          <cell r="L5216">
            <v>11400</v>
          </cell>
          <cell r="M5216">
            <v>11058</v>
          </cell>
          <cell r="N5216">
            <v>342</v>
          </cell>
        </row>
        <row r="5217">
          <cell r="C5217" t="str">
            <v>44412039A010017</v>
          </cell>
          <cell r="D5217" t="str">
            <v>给料破碎机</v>
          </cell>
          <cell r="E5217" t="str">
            <v>MCH1030</v>
          </cell>
        </row>
        <row r="5217">
          <cell r="G5217" t="str">
            <v>个</v>
          </cell>
          <cell r="H5217">
            <v>1</v>
          </cell>
          <cell r="I5217" t="str">
            <v>探矿、采矿、选矿和造团设备/选矿和洗矿设备/破碎设备/锤式破碎机</v>
          </cell>
        </row>
        <row r="5217">
          <cell r="K5217" t="str">
            <v>2004-12-31</v>
          </cell>
          <cell r="L5217">
            <v>52500</v>
          </cell>
          <cell r="M5217">
            <v>50925</v>
          </cell>
          <cell r="N5217">
            <v>1575</v>
          </cell>
        </row>
        <row r="5218">
          <cell r="C5218" t="str">
            <v>44412039B010023</v>
          </cell>
          <cell r="D5218" t="str">
            <v>给料破碎机</v>
          </cell>
          <cell r="E5218" t="str">
            <v>GP460/150</v>
          </cell>
        </row>
        <row r="5218">
          <cell r="G5218" t="str">
            <v>个</v>
          </cell>
          <cell r="H5218">
            <v>1</v>
          </cell>
          <cell r="I5218" t="str">
            <v>探矿、采矿、选矿和造团设备/选矿和洗矿设备/破碎设备/锤式破碎机</v>
          </cell>
        </row>
        <row r="5218">
          <cell r="K5218" t="str">
            <v>2004-12-31</v>
          </cell>
          <cell r="L5218">
            <v>980000</v>
          </cell>
          <cell r="M5218">
            <v>980000</v>
          </cell>
          <cell r="N5218">
            <v>0</v>
          </cell>
        </row>
        <row r="5219">
          <cell r="C5219" t="str">
            <v>44412039B010024</v>
          </cell>
          <cell r="D5219" t="str">
            <v>给料破碎机</v>
          </cell>
          <cell r="E5219" t="str">
            <v>GP460/150</v>
          </cell>
        </row>
        <row r="5219">
          <cell r="G5219" t="str">
            <v>个</v>
          </cell>
          <cell r="H5219">
            <v>1</v>
          </cell>
          <cell r="I5219" t="str">
            <v>探矿、采矿、选矿和造团设备/选矿和洗矿设备/破碎设备/联合式破碎机</v>
          </cell>
        </row>
        <row r="5219">
          <cell r="K5219" t="str">
            <v>2005-12-31</v>
          </cell>
          <cell r="L5219">
            <v>980000</v>
          </cell>
          <cell r="M5219">
            <v>980000</v>
          </cell>
          <cell r="N5219">
            <v>0</v>
          </cell>
        </row>
        <row r="5220">
          <cell r="C5220" t="str">
            <v>44412039B010025</v>
          </cell>
          <cell r="D5220" t="str">
            <v>给料破碎机</v>
          </cell>
          <cell r="E5220" t="str">
            <v>GP460/150</v>
          </cell>
        </row>
        <row r="5220">
          <cell r="G5220" t="str">
            <v>个</v>
          </cell>
          <cell r="H5220">
            <v>1</v>
          </cell>
          <cell r="I5220" t="str">
            <v>探矿、采矿、选矿和造团设备/选矿和洗矿设备/破碎设备/联合式破碎机</v>
          </cell>
        </row>
        <row r="5220">
          <cell r="K5220" t="str">
            <v>2005-12-31</v>
          </cell>
          <cell r="L5220">
            <v>1170000</v>
          </cell>
          <cell r="M5220">
            <v>1134900</v>
          </cell>
          <cell r="N5220">
            <v>35100</v>
          </cell>
        </row>
        <row r="5221">
          <cell r="C5221" t="str">
            <v>44412039B010026</v>
          </cell>
          <cell r="D5221" t="str">
            <v>给料破碎机</v>
          </cell>
          <cell r="E5221" t="str">
            <v>GP460/150</v>
          </cell>
        </row>
        <row r="5221">
          <cell r="G5221" t="str">
            <v>个</v>
          </cell>
          <cell r="H5221">
            <v>1</v>
          </cell>
          <cell r="I5221" t="str">
            <v>探矿、采矿、选矿和造团设备/选矿和洗矿设备/破碎设备/联合式破碎机</v>
          </cell>
        </row>
        <row r="5221">
          <cell r="K5221" t="str">
            <v>2005-12-31</v>
          </cell>
          <cell r="L5221">
            <v>1170000</v>
          </cell>
          <cell r="M5221">
            <v>1134900</v>
          </cell>
          <cell r="N5221">
            <v>35100</v>
          </cell>
        </row>
        <row r="5222">
          <cell r="C5222" t="str">
            <v>44412039B010027</v>
          </cell>
          <cell r="D5222" t="str">
            <v>给料破碎机</v>
          </cell>
          <cell r="E5222" t="str">
            <v>GP460/150</v>
          </cell>
        </row>
        <row r="5222">
          <cell r="G5222" t="str">
            <v>个</v>
          </cell>
          <cell r="H5222">
            <v>1</v>
          </cell>
          <cell r="I5222" t="str">
            <v>探矿、采矿、选矿和造团设备/选矿和洗矿设备/破碎设备/联合式破碎机</v>
          </cell>
        </row>
        <row r="5222">
          <cell r="K5222" t="str">
            <v>2005-12-31</v>
          </cell>
          <cell r="L5222">
            <v>1170000</v>
          </cell>
          <cell r="M5222">
            <v>1134900</v>
          </cell>
          <cell r="N5222">
            <v>35100</v>
          </cell>
        </row>
        <row r="5223">
          <cell r="C5223" t="str">
            <v>44412039B010028</v>
          </cell>
          <cell r="D5223" t="str">
            <v>给料破碎机</v>
          </cell>
          <cell r="E5223" t="str">
            <v>GP460/150</v>
          </cell>
        </row>
        <row r="5223">
          <cell r="G5223" t="str">
            <v>个</v>
          </cell>
          <cell r="H5223">
            <v>1</v>
          </cell>
          <cell r="I5223" t="str">
            <v>探矿、采矿、选矿和造团设备/选矿和洗矿设备/破碎设备/联合式破碎机</v>
          </cell>
        </row>
        <row r="5223">
          <cell r="K5223" t="str">
            <v>2006-12-31</v>
          </cell>
          <cell r="L5223">
            <v>1170000</v>
          </cell>
          <cell r="M5223">
            <v>1134900</v>
          </cell>
          <cell r="N5223">
            <v>35100</v>
          </cell>
        </row>
        <row r="5224">
          <cell r="C5224" t="str">
            <v>44412039B010005</v>
          </cell>
          <cell r="D5224" t="str">
            <v>给料破碎机</v>
          </cell>
          <cell r="E5224" t="str">
            <v>GP460/150</v>
          </cell>
        </row>
        <row r="5224">
          <cell r="G5224" t="str">
            <v>个</v>
          </cell>
          <cell r="H5224">
            <v>1</v>
          </cell>
          <cell r="I5224" t="str">
            <v>探矿、采矿、选矿和造团设备/选矿和洗矿设备/破碎设备/联合式破碎机</v>
          </cell>
        </row>
        <row r="5224">
          <cell r="K5224" t="str">
            <v>2006-12-31</v>
          </cell>
          <cell r="L5224">
            <v>1170000</v>
          </cell>
          <cell r="M5224">
            <v>1170000</v>
          </cell>
          <cell r="N5224">
            <v>0</v>
          </cell>
        </row>
        <row r="5225">
          <cell r="C5225" t="str">
            <v>44412039B010006</v>
          </cell>
          <cell r="D5225" t="str">
            <v>给料破碎机</v>
          </cell>
          <cell r="E5225" t="str">
            <v>GP460/150</v>
          </cell>
        </row>
        <row r="5225">
          <cell r="G5225" t="str">
            <v>个</v>
          </cell>
          <cell r="H5225">
            <v>1</v>
          </cell>
          <cell r="I5225" t="str">
            <v>探矿、采矿、选矿和造团设备/选矿和洗矿设备/破碎设备/联合式破碎机</v>
          </cell>
        </row>
        <row r="5225">
          <cell r="K5225" t="str">
            <v>2006-12-31</v>
          </cell>
          <cell r="L5225">
            <v>1170000</v>
          </cell>
          <cell r="M5225">
            <v>1170000</v>
          </cell>
          <cell r="N5225">
            <v>0</v>
          </cell>
        </row>
        <row r="5226">
          <cell r="C5226" t="str">
            <v>44412039B010007</v>
          </cell>
          <cell r="D5226" t="str">
            <v>给料破碎机</v>
          </cell>
          <cell r="E5226" t="str">
            <v>GP460/150</v>
          </cell>
        </row>
        <row r="5226">
          <cell r="G5226" t="str">
            <v>个</v>
          </cell>
          <cell r="H5226">
            <v>1</v>
          </cell>
          <cell r="I5226" t="str">
            <v>探矿、采矿、选矿和造团设备/选矿和洗矿设备/破碎设备/联合式破碎机</v>
          </cell>
        </row>
        <row r="5226">
          <cell r="K5226" t="str">
            <v>2006-12-31</v>
          </cell>
          <cell r="L5226">
            <v>1170000</v>
          </cell>
          <cell r="M5226">
            <v>1170000</v>
          </cell>
          <cell r="N5226">
            <v>0</v>
          </cell>
        </row>
        <row r="5227">
          <cell r="C5227" t="str">
            <v>44412039B010029</v>
          </cell>
          <cell r="D5227" t="str">
            <v>给料破碎机</v>
          </cell>
          <cell r="E5227" t="str">
            <v>GP460/150</v>
          </cell>
        </row>
        <row r="5227">
          <cell r="G5227" t="str">
            <v>个</v>
          </cell>
          <cell r="H5227">
            <v>1</v>
          </cell>
          <cell r="I5227" t="str">
            <v>探矿、采矿、选矿和造团设备/选矿和洗矿设备/破碎设备/联合式破碎机</v>
          </cell>
        </row>
        <row r="5227">
          <cell r="K5227" t="str">
            <v>2006-12-31</v>
          </cell>
          <cell r="L5227">
            <v>1170000</v>
          </cell>
          <cell r="M5227">
            <v>1170000</v>
          </cell>
          <cell r="N5227">
            <v>0</v>
          </cell>
        </row>
        <row r="5228">
          <cell r="C5228" t="str">
            <v>44412039B010030</v>
          </cell>
          <cell r="D5228" t="str">
            <v>给料破碎机</v>
          </cell>
          <cell r="E5228" t="str">
            <v>GP460/150</v>
          </cell>
        </row>
        <row r="5228">
          <cell r="G5228" t="str">
            <v>个</v>
          </cell>
          <cell r="H5228">
            <v>1</v>
          </cell>
          <cell r="I5228" t="str">
            <v>探矿、采矿、选矿和造团设备/选矿和洗矿设备/破碎设备/联合式破碎机</v>
          </cell>
        </row>
        <row r="5228">
          <cell r="K5228" t="str">
            <v>2006-12-31</v>
          </cell>
          <cell r="L5228">
            <v>1170000</v>
          </cell>
          <cell r="M5228">
            <v>1170000</v>
          </cell>
          <cell r="N5228">
            <v>0</v>
          </cell>
        </row>
        <row r="5229">
          <cell r="C5229" t="str">
            <v>44412039B010031</v>
          </cell>
          <cell r="D5229" t="str">
            <v>给料破碎机</v>
          </cell>
          <cell r="E5229" t="str">
            <v>GP460/150</v>
          </cell>
        </row>
        <row r="5229">
          <cell r="G5229" t="str">
            <v>个</v>
          </cell>
          <cell r="H5229">
            <v>1</v>
          </cell>
          <cell r="I5229" t="str">
            <v>探矿、采矿、选矿和造团设备/选矿和洗矿设备/破碎设备/联合式破碎机</v>
          </cell>
        </row>
        <row r="5229">
          <cell r="K5229" t="str">
            <v>2006-12-31</v>
          </cell>
          <cell r="L5229">
            <v>1170000</v>
          </cell>
          <cell r="M5229">
            <v>1170000</v>
          </cell>
          <cell r="N5229">
            <v>0</v>
          </cell>
        </row>
        <row r="5230">
          <cell r="C5230" t="str">
            <v>44412039B010032</v>
          </cell>
          <cell r="D5230" t="str">
            <v>给料破碎机</v>
          </cell>
          <cell r="E5230" t="str">
            <v>GP460/150</v>
          </cell>
        </row>
        <row r="5230">
          <cell r="G5230" t="str">
            <v>个</v>
          </cell>
          <cell r="H5230">
            <v>1</v>
          </cell>
          <cell r="I5230" t="str">
            <v>探矿、采矿、选矿和造团设备/选矿和洗矿设备/破碎设备/联合式破碎机</v>
          </cell>
        </row>
        <row r="5230">
          <cell r="K5230" t="str">
            <v>2006-12-31</v>
          </cell>
          <cell r="L5230">
            <v>1170000</v>
          </cell>
          <cell r="M5230">
            <v>1170000</v>
          </cell>
          <cell r="N5230">
            <v>0</v>
          </cell>
        </row>
        <row r="5231">
          <cell r="C5231" t="str">
            <v>44412039B010033</v>
          </cell>
          <cell r="D5231" t="str">
            <v>给料破碎机</v>
          </cell>
          <cell r="E5231" t="str">
            <v>GP460/150</v>
          </cell>
        </row>
        <row r="5231">
          <cell r="G5231" t="str">
            <v>个</v>
          </cell>
          <cell r="H5231">
            <v>1</v>
          </cell>
          <cell r="I5231" t="str">
            <v>探矿、采矿、选矿和造团设备/选矿和洗矿设备/破碎设备/联合式破碎机</v>
          </cell>
        </row>
        <row r="5231">
          <cell r="K5231" t="str">
            <v>2006-12-31</v>
          </cell>
          <cell r="L5231">
            <v>1170000</v>
          </cell>
          <cell r="M5231">
            <v>1170000</v>
          </cell>
          <cell r="N5231">
            <v>0</v>
          </cell>
        </row>
        <row r="5232">
          <cell r="C5232" t="str">
            <v>44412039B010003</v>
          </cell>
          <cell r="D5232" t="str">
            <v>给料破碎机</v>
          </cell>
          <cell r="E5232" t="str">
            <v>GP460/150</v>
          </cell>
        </row>
        <row r="5232">
          <cell r="G5232" t="str">
            <v>个</v>
          </cell>
          <cell r="H5232">
            <v>1</v>
          </cell>
          <cell r="I5232" t="str">
            <v>探矿、采矿、选矿和造团设备/选矿和洗矿设备/破碎设备/联合式破碎机</v>
          </cell>
        </row>
        <row r="5232">
          <cell r="K5232" t="str">
            <v>2006-12-31</v>
          </cell>
          <cell r="L5232">
            <v>1170000</v>
          </cell>
          <cell r="M5232">
            <v>1170000</v>
          </cell>
          <cell r="N5232">
            <v>0</v>
          </cell>
        </row>
        <row r="5233">
          <cell r="C5233" t="str">
            <v>44412039B010004</v>
          </cell>
          <cell r="D5233" t="str">
            <v>给料破碎机</v>
          </cell>
          <cell r="E5233" t="str">
            <v>GP460/150</v>
          </cell>
        </row>
        <row r="5233">
          <cell r="G5233" t="str">
            <v>个</v>
          </cell>
          <cell r="H5233">
            <v>1</v>
          </cell>
          <cell r="I5233" t="str">
            <v>探矿、采矿、选矿和造团设备/选矿和洗矿设备/破碎设备/锤式破碎机</v>
          </cell>
        </row>
        <row r="5233">
          <cell r="K5233" t="str">
            <v>2007-06-30</v>
          </cell>
          <cell r="L5233">
            <v>1170000</v>
          </cell>
          <cell r="M5233">
            <v>1170000</v>
          </cell>
          <cell r="N5233">
            <v>0</v>
          </cell>
        </row>
        <row r="5234">
          <cell r="C5234" t="str">
            <v>44412039B010034</v>
          </cell>
          <cell r="D5234" t="str">
            <v>给料破碎机</v>
          </cell>
          <cell r="E5234" t="str">
            <v>GP460/150</v>
          </cell>
        </row>
        <row r="5234">
          <cell r="G5234" t="str">
            <v>个</v>
          </cell>
          <cell r="H5234">
            <v>1</v>
          </cell>
          <cell r="I5234" t="str">
            <v>探矿、采矿、选矿和造团设备/选矿和洗矿设备/破碎设备/锤式破碎机</v>
          </cell>
        </row>
        <row r="5234">
          <cell r="K5234" t="str">
            <v>2007-06-30</v>
          </cell>
          <cell r="L5234">
            <v>1170000</v>
          </cell>
          <cell r="M5234">
            <v>1170000</v>
          </cell>
          <cell r="N5234">
            <v>0</v>
          </cell>
        </row>
        <row r="5235">
          <cell r="C5235" t="str">
            <v>44412039B010035</v>
          </cell>
          <cell r="D5235" t="str">
            <v>给料破碎机</v>
          </cell>
          <cell r="E5235" t="str">
            <v>GP460/150</v>
          </cell>
        </row>
        <row r="5235">
          <cell r="G5235" t="str">
            <v>个</v>
          </cell>
          <cell r="H5235">
            <v>1</v>
          </cell>
          <cell r="I5235" t="str">
            <v>探矿、采矿、选矿和造团设备/选矿和洗矿设备/破碎设备/锤式破碎机</v>
          </cell>
        </row>
        <row r="5235">
          <cell r="K5235" t="str">
            <v>2009-11-30</v>
          </cell>
          <cell r="L5235">
            <v>1170000</v>
          </cell>
          <cell r="M5235">
            <v>1170000</v>
          </cell>
          <cell r="N5235">
            <v>0</v>
          </cell>
        </row>
        <row r="5236">
          <cell r="C5236" t="str">
            <v>44441055B210001</v>
          </cell>
          <cell r="D5236" t="str">
            <v>履带转载破碎机</v>
          </cell>
          <cell r="E5236" t="str">
            <v>PZL460/150A</v>
          </cell>
        </row>
        <row r="5236">
          <cell r="G5236" t="str">
            <v>个</v>
          </cell>
          <cell r="H5236">
            <v>1</v>
          </cell>
          <cell r="I5236" t="str">
            <v>探矿、采矿、选矿和造团设备/采煤及支护机械/其他采煤及支护机械/锚杆机</v>
          </cell>
        </row>
        <row r="5236">
          <cell r="K5236" t="str">
            <v>2002-01-02</v>
          </cell>
          <cell r="L5236">
            <v>1000000</v>
          </cell>
          <cell r="M5236">
            <v>1000000</v>
          </cell>
          <cell r="N5236">
            <v>0</v>
          </cell>
        </row>
        <row r="5237">
          <cell r="C5237" t="str">
            <v>44412040A100007</v>
          </cell>
          <cell r="D5237" t="str">
            <v>锚杆机</v>
          </cell>
          <cell r="E5237" t="str">
            <v>ARO-40-RELMB-CWT</v>
          </cell>
        </row>
        <row r="5237">
          <cell r="G5237" t="str">
            <v>个</v>
          </cell>
          <cell r="H5237">
            <v>1</v>
          </cell>
          <cell r="I5237" t="str">
            <v>探矿、采矿、选矿和造团设备/采煤及支护机械/其他采煤及支护机械/锚杆机</v>
          </cell>
        </row>
        <row r="5237">
          <cell r="K5237" t="str">
            <v>2002-01-02</v>
          </cell>
          <cell r="L5237">
            <v>29548.13</v>
          </cell>
          <cell r="M5237">
            <v>29086.14</v>
          </cell>
          <cell r="N5237">
            <v>461.990000000002</v>
          </cell>
        </row>
        <row r="5238">
          <cell r="C5238" t="str">
            <v>44412040A100009</v>
          </cell>
          <cell r="D5238" t="str">
            <v>锚杆机</v>
          </cell>
          <cell r="E5238" t="str">
            <v>ARO-40-RELMB-CWT</v>
          </cell>
        </row>
        <row r="5238">
          <cell r="G5238" t="str">
            <v>个</v>
          </cell>
          <cell r="H5238">
            <v>1</v>
          </cell>
          <cell r="I5238" t="str">
            <v>探矿、采矿、选矿和造团设备/采煤及支护机械/其他采煤及支护机械/锚杆机</v>
          </cell>
        </row>
        <row r="5238">
          <cell r="K5238" t="str">
            <v>2004-12-31</v>
          </cell>
          <cell r="L5238">
            <v>29548.13</v>
          </cell>
          <cell r="M5238">
            <v>29086.14</v>
          </cell>
          <cell r="N5238">
            <v>461.990000000002</v>
          </cell>
        </row>
        <row r="5239">
          <cell r="C5239" t="str">
            <v>44412040A130019</v>
          </cell>
          <cell r="D5239" t="str">
            <v>锚杆机</v>
          </cell>
          <cell r="E5239" t="str">
            <v>4E00-2250-WT</v>
          </cell>
        </row>
        <row r="5239">
          <cell r="G5239" t="str">
            <v>个</v>
          </cell>
          <cell r="H5239">
            <v>1</v>
          </cell>
          <cell r="I5239" t="str">
            <v>探矿、采矿、选矿和造团设备/矿用掘进和装载设备/其他矿用掘进和装载设备/其他矿用掘进和装载设备</v>
          </cell>
        </row>
        <row r="5239">
          <cell r="K5239" t="str">
            <v>2003-12-31</v>
          </cell>
          <cell r="L5239">
            <v>4226178.08</v>
          </cell>
          <cell r="M5239">
            <v>4226178.08</v>
          </cell>
          <cell r="N5239">
            <v>0</v>
          </cell>
        </row>
        <row r="5240">
          <cell r="C5240" t="str">
            <v>44412036A050015</v>
          </cell>
          <cell r="D5240" t="str">
            <v>运煤车</v>
          </cell>
          <cell r="E5240" t="str">
            <v>CH818</v>
          </cell>
        </row>
        <row r="5240">
          <cell r="G5240" t="str">
            <v>个</v>
          </cell>
          <cell r="H5240">
            <v>1</v>
          </cell>
          <cell r="I5240" t="str">
            <v>汽车、电车（含地铁车辆）、摩托车及非机动车辆/汽车/专用汽车/特种作业专用汽车</v>
          </cell>
        </row>
        <row r="5240">
          <cell r="K5240" t="str">
            <v>2002-01-03</v>
          </cell>
          <cell r="L5240">
            <v>3023881.41</v>
          </cell>
          <cell r="M5240">
            <v>3023881.41</v>
          </cell>
          <cell r="N5240">
            <v>0</v>
          </cell>
        </row>
        <row r="5241">
          <cell r="C5241" t="str">
            <v>44412365A020002</v>
          </cell>
          <cell r="D5241" t="str">
            <v>多用途车</v>
          </cell>
          <cell r="E5241" t="str">
            <v>912DE</v>
          </cell>
        </row>
        <row r="5241">
          <cell r="G5241" t="str">
            <v>个</v>
          </cell>
          <cell r="H5241">
            <v>1</v>
          </cell>
          <cell r="I5241" t="str">
            <v>汽车、电车（含地铁车辆）、摩托车及非机动车辆/汽车/专用汽车/特种作业专用汽车</v>
          </cell>
        </row>
        <row r="5241">
          <cell r="K5241" t="str">
            <v>2005-12-31</v>
          </cell>
          <cell r="L5241">
            <v>86000</v>
          </cell>
          <cell r="M5241">
            <v>82560</v>
          </cell>
          <cell r="N5241">
            <v>3440</v>
          </cell>
        </row>
        <row r="5242">
          <cell r="C5242" t="str">
            <v>49114011B600004</v>
          </cell>
          <cell r="D5242" t="str">
            <v>庆铃低污染皮卡指挥车</v>
          </cell>
          <cell r="E5242" t="str">
            <v>QJ6490YJ</v>
          </cell>
        </row>
        <row r="5242">
          <cell r="G5242" t="str">
            <v>个</v>
          </cell>
          <cell r="H5242">
            <v>1</v>
          </cell>
          <cell r="I5242" t="str">
            <v>汽车、电车（含地铁车辆）、摩托车及非机动车辆/汽车/载货汽车/轻型载货汽车</v>
          </cell>
        </row>
        <row r="5242">
          <cell r="K5242" t="str">
            <v>2005-12-31</v>
          </cell>
          <cell r="L5242">
            <v>140344.64</v>
          </cell>
          <cell r="M5242">
            <v>140344.64</v>
          </cell>
          <cell r="N5242">
            <v>0</v>
          </cell>
        </row>
        <row r="5243">
          <cell r="C5243" t="str">
            <v>49114011B710419</v>
          </cell>
          <cell r="D5243" t="str">
            <v>低污染车</v>
          </cell>
          <cell r="E5243" t="str">
            <v>JX5026XXYD</v>
          </cell>
        </row>
        <row r="5243">
          <cell r="G5243" t="str">
            <v>个</v>
          </cell>
          <cell r="H5243">
            <v>1</v>
          </cell>
          <cell r="I5243" t="str">
            <v>汽车、电车（含地铁车辆）、摩托车及非机动车辆/汽车/载货汽车/轻型载货汽车</v>
          </cell>
        </row>
        <row r="5243">
          <cell r="K5243" t="str">
            <v>2005-12-31</v>
          </cell>
          <cell r="L5243">
            <v>119038.6</v>
          </cell>
          <cell r="M5243">
            <v>119038.6</v>
          </cell>
          <cell r="N5243">
            <v>0</v>
          </cell>
        </row>
        <row r="5244">
          <cell r="C5244" t="str">
            <v>49114011B870005</v>
          </cell>
          <cell r="D5244" t="str">
            <v>低污染车</v>
          </cell>
          <cell r="E5244" t="str">
            <v>JX5026XXYD</v>
          </cell>
        </row>
        <row r="5244">
          <cell r="G5244" t="str">
            <v>个</v>
          </cell>
          <cell r="H5244">
            <v>1</v>
          </cell>
          <cell r="I5244" t="str">
            <v>汽车、电车（含地铁车辆）、摩托车及非机动车辆/汽车/专用汽车/其他专用汽车</v>
          </cell>
        </row>
        <row r="5244">
          <cell r="K5244" t="str">
            <v>2006-12-31</v>
          </cell>
          <cell r="L5244">
            <v>119038.6</v>
          </cell>
          <cell r="M5244">
            <v>119038.6</v>
          </cell>
          <cell r="N5244">
            <v>0</v>
          </cell>
        </row>
        <row r="5245">
          <cell r="C5245" t="str">
            <v>44412364B050004</v>
          </cell>
          <cell r="D5245" t="str">
            <v>矿用运人车</v>
          </cell>
          <cell r="E5245" t="str">
            <v>WrC20/2J（高）</v>
          </cell>
        </row>
        <row r="5245">
          <cell r="G5245" t="str">
            <v>个</v>
          </cell>
          <cell r="H5245">
            <v>1</v>
          </cell>
          <cell r="I5245" t="str">
            <v>汽车、电车（含地铁车辆）、摩托车及非机动车辆/汽车/自卸汽车/中型自卸汽车</v>
          </cell>
        </row>
        <row r="5245">
          <cell r="K5245" t="str">
            <v>2006-12-31</v>
          </cell>
          <cell r="L5245">
            <v>380000</v>
          </cell>
          <cell r="M5245">
            <v>380000</v>
          </cell>
          <cell r="N5245">
            <v>0</v>
          </cell>
        </row>
        <row r="5246">
          <cell r="C5246" t="str">
            <v>49114011B710024</v>
          </cell>
          <cell r="D5246" t="str">
            <v>庆铃低污染自卸车</v>
          </cell>
          <cell r="E5246" t="str">
            <v>NKR77GLLACJD</v>
          </cell>
        </row>
        <row r="5246">
          <cell r="G5246" t="str">
            <v>个</v>
          </cell>
          <cell r="H5246">
            <v>1</v>
          </cell>
          <cell r="I5246" t="str">
            <v>汽车、电车（含地铁车辆）、摩托车及非机动车辆/汽车/专用汽车/其他专用汽车</v>
          </cell>
        </row>
        <row r="5246">
          <cell r="K5246" t="str">
            <v>2007-06-30</v>
          </cell>
          <cell r="L5246">
            <v>137158</v>
          </cell>
          <cell r="M5246">
            <v>137158</v>
          </cell>
          <cell r="N5246">
            <v>0</v>
          </cell>
        </row>
        <row r="5247">
          <cell r="C5247" t="str">
            <v>49114011B790009</v>
          </cell>
          <cell r="D5247" t="str">
            <v>防爆胶轮车</v>
          </cell>
          <cell r="E5247" t="str">
            <v>WqC2J(矮型指挥车)</v>
          </cell>
        </row>
        <row r="5247">
          <cell r="G5247" t="str">
            <v>个</v>
          </cell>
          <cell r="H5247">
            <v>1</v>
          </cell>
          <cell r="I5247" t="str">
            <v>汽车、电车（含地铁车辆）、摩托车及非机动车辆/汽车/专用汽车/其他专用汽车</v>
          </cell>
        </row>
        <row r="5247">
          <cell r="K5247" t="str">
            <v>2007-06-30</v>
          </cell>
          <cell r="L5247">
            <v>352490</v>
          </cell>
          <cell r="M5247">
            <v>352490</v>
          </cell>
          <cell r="N5247">
            <v>0</v>
          </cell>
        </row>
        <row r="5248">
          <cell r="C5248" t="str">
            <v>49114011B750002</v>
          </cell>
          <cell r="D5248" t="str">
            <v>防爆胶轮车</v>
          </cell>
          <cell r="E5248" t="str">
            <v>WqC2J(矮型指挥车)</v>
          </cell>
        </row>
        <row r="5248">
          <cell r="G5248" t="str">
            <v>个</v>
          </cell>
          <cell r="H5248">
            <v>1</v>
          </cell>
          <cell r="I5248" t="str">
            <v>汽车、电车（含地铁车辆）、摩托车及非机动车辆/汽车/自卸汽车/中型自卸汽车</v>
          </cell>
        </row>
        <row r="5248">
          <cell r="K5248" t="str">
            <v>2007-06-30</v>
          </cell>
          <cell r="L5248">
            <v>352490</v>
          </cell>
          <cell r="M5248">
            <v>352490</v>
          </cell>
          <cell r="N5248">
            <v>0</v>
          </cell>
        </row>
        <row r="5249">
          <cell r="C5249" t="str">
            <v>44412364B030022</v>
          </cell>
          <cell r="D5249" t="str">
            <v>矿用工程自卸车</v>
          </cell>
          <cell r="E5249" t="str">
            <v>WCQ-3B(高)</v>
          </cell>
        </row>
        <row r="5249">
          <cell r="G5249" t="str">
            <v>个</v>
          </cell>
          <cell r="H5249">
            <v>1</v>
          </cell>
          <cell r="I5249" t="str">
            <v>汽车、电车（含地铁车辆）、摩托车及非机动车辆/汽车/载货汽车/轻型载货汽车</v>
          </cell>
        </row>
        <row r="5249">
          <cell r="K5249" t="str">
            <v>2007-12-26</v>
          </cell>
          <cell r="L5249">
            <v>375852.48</v>
          </cell>
          <cell r="M5249">
            <v>375852.48</v>
          </cell>
          <cell r="N5249">
            <v>0</v>
          </cell>
        </row>
        <row r="5250">
          <cell r="C5250" t="str">
            <v>49114011B660049</v>
          </cell>
          <cell r="D5250" t="str">
            <v>庆铃连体皮卡</v>
          </cell>
          <cell r="E5250" t="str">
            <v>QL6490YJ</v>
          </cell>
        </row>
        <row r="5250">
          <cell r="G5250" t="str">
            <v>个</v>
          </cell>
          <cell r="H5250">
            <v>1</v>
          </cell>
          <cell r="I5250" t="str">
            <v>汽车、电车（含地铁车辆）、摩托车及非机动车辆/汽车/载货汽车/轻型载货汽车</v>
          </cell>
        </row>
        <row r="5250">
          <cell r="K5250" t="str">
            <v>2005-12-31</v>
          </cell>
          <cell r="L5250">
            <v>141804</v>
          </cell>
          <cell r="M5250">
            <v>141804</v>
          </cell>
          <cell r="N5250">
            <v>0</v>
          </cell>
        </row>
        <row r="5251">
          <cell r="C5251" t="str">
            <v>49114011B710303</v>
          </cell>
          <cell r="D5251" t="str">
            <v>庆铃皮卡</v>
          </cell>
          <cell r="E5251" t="str">
            <v>QL6490YJ</v>
          </cell>
        </row>
        <row r="5251">
          <cell r="G5251" t="str">
            <v>个</v>
          </cell>
          <cell r="H5251">
            <v>1</v>
          </cell>
          <cell r="I5251" t="str">
            <v>汽车、电车（含地铁车辆）、摩托车及非机动车辆/汽车/专用汽车/特种作业专用汽车</v>
          </cell>
        </row>
        <row r="5251">
          <cell r="K5251" t="str">
            <v>2007-12-26</v>
          </cell>
          <cell r="L5251">
            <v>141804</v>
          </cell>
          <cell r="M5251">
            <v>141804</v>
          </cell>
          <cell r="N5251">
            <v>0</v>
          </cell>
        </row>
        <row r="5252">
          <cell r="C5252" t="str">
            <v>44425599B040038</v>
          </cell>
          <cell r="D5252" t="str">
            <v>防爆装载机</v>
          </cell>
          <cell r="E5252" t="str">
            <v>FBZL16(1.6吨）</v>
          </cell>
        </row>
        <row r="5252">
          <cell r="G5252" t="str">
            <v>个</v>
          </cell>
          <cell r="H5252">
            <v>1</v>
          </cell>
          <cell r="I5252" t="str">
            <v>汽车、电车（含地铁车辆）、摩托车及非机动车辆/汽车/自卸汽车/中型自卸汽车</v>
          </cell>
        </row>
        <row r="5252">
          <cell r="K5252" t="str">
            <v>2007-06-30</v>
          </cell>
          <cell r="L5252">
            <v>269417.5</v>
          </cell>
          <cell r="M5252">
            <v>269417.5</v>
          </cell>
          <cell r="N5252">
            <v>0</v>
          </cell>
        </row>
        <row r="5253">
          <cell r="C5253" t="str">
            <v>44412364B030046</v>
          </cell>
          <cell r="D5253" t="str">
            <v>矿用工程自卸车</v>
          </cell>
          <cell r="E5253" t="str">
            <v>WCQ-3B(高)</v>
          </cell>
        </row>
        <row r="5253">
          <cell r="G5253" t="str">
            <v>个</v>
          </cell>
          <cell r="H5253">
            <v>1</v>
          </cell>
          <cell r="I5253" t="str">
            <v>汽车、电车（含地铁车辆）、摩托车及非机动车辆/汽车/自卸汽车/中型自卸汽车</v>
          </cell>
        </row>
        <row r="5253">
          <cell r="K5253" t="str">
            <v>2007-06-30</v>
          </cell>
          <cell r="L5253">
            <v>379509.48</v>
          </cell>
          <cell r="M5253">
            <v>379509.48</v>
          </cell>
          <cell r="N5253">
            <v>0</v>
          </cell>
        </row>
        <row r="5254">
          <cell r="C5254" t="str">
            <v>44412364B030160</v>
          </cell>
          <cell r="D5254" t="str">
            <v>矿用工程自卸车</v>
          </cell>
          <cell r="E5254" t="str">
            <v>WCQ-3B(高)</v>
          </cell>
        </row>
        <row r="5254">
          <cell r="G5254" t="str">
            <v>个</v>
          </cell>
          <cell r="H5254">
            <v>1</v>
          </cell>
          <cell r="I5254" t="str">
            <v>汽车、电车（含地铁车辆）、摩托车及非机动车辆/汽车/自卸汽车/中型自卸汽车</v>
          </cell>
        </row>
        <row r="5254">
          <cell r="K5254" t="str">
            <v>2005-12-31</v>
          </cell>
          <cell r="L5254">
            <v>379509.48</v>
          </cell>
          <cell r="M5254">
            <v>379509.48</v>
          </cell>
          <cell r="N5254">
            <v>0</v>
          </cell>
        </row>
        <row r="5255">
          <cell r="C5255" t="str">
            <v>49114011B390002</v>
          </cell>
          <cell r="D5255" t="str">
            <v>庆铃低污染自卸车</v>
          </cell>
          <cell r="E5255" t="str">
            <v>NKR77GLNACJAY</v>
          </cell>
        </row>
        <row r="5255">
          <cell r="G5255" t="str">
            <v>个</v>
          </cell>
          <cell r="H5255">
            <v>1</v>
          </cell>
          <cell r="I5255" t="str">
            <v>汽车、电车（含地铁车辆）、摩托车及非机动车辆/汽车/自卸汽车/中型自卸汽车</v>
          </cell>
        </row>
        <row r="5255">
          <cell r="K5255" t="str">
            <v>2006-12-31</v>
          </cell>
          <cell r="L5255">
            <v>137267.8</v>
          </cell>
          <cell r="M5255">
            <v>137267.8</v>
          </cell>
          <cell r="N5255">
            <v>0</v>
          </cell>
        </row>
        <row r="5256">
          <cell r="C5256" t="str">
            <v>49114011B710068</v>
          </cell>
          <cell r="D5256" t="str">
            <v>庆铃低污染自卸车</v>
          </cell>
          <cell r="E5256" t="str">
            <v>NKR77GLLACJD</v>
          </cell>
        </row>
        <row r="5256">
          <cell r="G5256" t="str">
            <v>个</v>
          </cell>
          <cell r="H5256">
            <v>1</v>
          </cell>
          <cell r="I5256" t="str">
            <v>汽车、电车（含地铁车辆）、摩托车及非机动车辆/汽车/专用汽车/其他专用汽车</v>
          </cell>
        </row>
        <row r="5256">
          <cell r="K5256" t="str">
            <v>2006-12-31</v>
          </cell>
          <cell r="L5256">
            <v>137158</v>
          </cell>
          <cell r="M5256">
            <v>137158</v>
          </cell>
          <cell r="N5256">
            <v>0</v>
          </cell>
        </row>
        <row r="5257">
          <cell r="C5257" t="str">
            <v>44412364B050003</v>
          </cell>
          <cell r="D5257" t="str">
            <v>矿用运人车</v>
          </cell>
          <cell r="E5257" t="str">
            <v>WrC20/2J（高）</v>
          </cell>
        </row>
        <row r="5257">
          <cell r="G5257" t="str">
            <v>个</v>
          </cell>
          <cell r="H5257">
            <v>1</v>
          </cell>
          <cell r="I5257" t="str">
            <v>汽车、电车（含地铁车辆）、摩托车及非机动车辆/汽车/自卸汽车/中型自卸汽车</v>
          </cell>
        </row>
        <row r="5257">
          <cell r="K5257" t="str">
            <v>2007-12-31</v>
          </cell>
          <cell r="L5257">
            <v>380000</v>
          </cell>
          <cell r="M5257">
            <v>380000</v>
          </cell>
          <cell r="N5257">
            <v>0</v>
          </cell>
        </row>
        <row r="5258">
          <cell r="C5258" t="str">
            <v>44412364B030199</v>
          </cell>
          <cell r="D5258" t="str">
            <v>矿用工程自卸车</v>
          </cell>
          <cell r="E5258" t="str">
            <v>WCQ-3B（高）</v>
          </cell>
        </row>
        <row r="5258">
          <cell r="G5258" t="str">
            <v>个</v>
          </cell>
          <cell r="H5258">
            <v>1</v>
          </cell>
          <cell r="I5258" t="str">
            <v>汽车、电车（含地铁车辆）、摩托车及非机动车辆/汽车/专用汽车/其他专用汽车</v>
          </cell>
        </row>
        <row r="5258">
          <cell r="K5258" t="str">
            <v>2006-12-31</v>
          </cell>
          <cell r="L5258">
            <v>371166.89</v>
          </cell>
          <cell r="M5258">
            <v>371166.89</v>
          </cell>
          <cell r="N5258">
            <v>0</v>
          </cell>
        </row>
        <row r="5259">
          <cell r="C5259" t="str">
            <v>44412364B050002</v>
          </cell>
          <cell r="D5259" t="str">
            <v>矿用运人车</v>
          </cell>
          <cell r="E5259" t="str">
            <v>WrC20/2J（高）</v>
          </cell>
        </row>
        <row r="5259">
          <cell r="G5259" t="str">
            <v>个</v>
          </cell>
          <cell r="H5259">
            <v>1</v>
          </cell>
          <cell r="I5259" t="str">
            <v>汽车、电车（含地铁车辆）、摩托车及非机动车辆/汽车/专用汽车/其他专用汽车</v>
          </cell>
        </row>
        <row r="5259">
          <cell r="K5259" t="str">
            <v>2007-06-30</v>
          </cell>
          <cell r="L5259">
            <v>380000</v>
          </cell>
          <cell r="M5259">
            <v>380000</v>
          </cell>
          <cell r="N5259">
            <v>0</v>
          </cell>
        </row>
        <row r="5260">
          <cell r="C5260" t="str">
            <v>49114011B750036</v>
          </cell>
          <cell r="D5260" t="str">
            <v>防爆胶轮车</v>
          </cell>
          <cell r="E5260" t="str">
            <v>WqC2J(矮型指挥车)</v>
          </cell>
        </row>
        <row r="5260">
          <cell r="G5260" t="str">
            <v>个</v>
          </cell>
          <cell r="H5260">
            <v>1</v>
          </cell>
          <cell r="I5260" t="str">
            <v>汽车、电车（含地铁车辆）、摩托车及非机动车辆/汽车/专用汽车/其他专用汽车</v>
          </cell>
        </row>
        <row r="5260">
          <cell r="K5260" t="str">
            <v>2007-06-30</v>
          </cell>
          <cell r="L5260">
            <v>352490</v>
          </cell>
          <cell r="M5260">
            <v>352490</v>
          </cell>
          <cell r="N5260">
            <v>0</v>
          </cell>
        </row>
        <row r="5261">
          <cell r="C5261" t="str">
            <v>49114011B790017</v>
          </cell>
          <cell r="D5261" t="str">
            <v>防爆胶轮车</v>
          </cell>
          <cell r="E5261" t="str">
            <v>WqC2J(矮型指挥车)</v>
          </cell>
        </row>
        <row r="5261">
          <cell r="G5261" t="str">
            <v>个</v>
          </cell>
          <cell r="H5261">
            <v>1</v>
          </cell>
          <cell r="I5261" t="str">
            <v>汽车、电车（含地铁车辆）、摩托车及非机动车辆/汽车/自卸汽车/中型自卸汽车</v>
          </cell>
        </row>
        <row r="5261">
          <cell r="K5261" t="str">
            <v>2006-12-31</v>
          </cell>
          <cell r="L5261">
            <v>352490</v>
          </cell>
          <cell r="M5261">
            <v>352490</v>
          </cell>
          <cell r="N5261">
            <v>0</v>
          </cell>
        </row>
        <row r="5262">
          <cell r="C5262" t="str">
            <v>49114011B710056</v>
          </cell>
          <cell r="D5262" t="str">
            <v>庆铃低污染自卸车</v>
          </cell>
          <cell r="E5262" t="str">
            <v>NKR77GLLACJD</v>
          </cell>
        </row>
        <row r="5262">
          <cell r="G5262" t="str">
            <v>个</v>
          </cell>
          <cell r="H5262">
            <v>1</v>
          </cell>
          <cell r="I5262" t="str">
            <v>汽车、电车（含地铁车辆）、摩托车及非机动车辆/汽车/自卸汽车/中型自卸汽车</v>
          </cell>
        </row>
        <row r="5262">
          <cell r="K5262" t="str">
            <v>2006-12-31</v>
          </cell>
          <cell r="L5262">
            <v>137158</v>
          </cell>
          <cell r="M5262">
            <v>137158</v>
          </cell>
          <cell r="N5262">
            <v>0</v>
          </cell>
        </row>
        <row r="5263">
          <cell r="C5263" t="str">
            <v>49114011B780044</v>
          </cell>
          <cell r="D5263" t="str">
            <v>庆铃低污染自卸车</v>
          </cell>
          <cell r="E5263" t="str">
            <v>NKR77GLLACJD</v>
          </cell>
        </row>
        <row r="5263">
          <cell r="G5263" t="str">
            <v>个</v>
          </cell>
          <cell r="H5263">
            <v>1</v>
          </cell>
          <cell r="I5263" t="str">
            <v>汽车、电车（含地铁车辆）、摩托车及非机动车辆/汽车/专用汽车/其他专用汽车</v>
          </cell>
        </row>
        <row r="5263">
          <cell r="K5263" t="str">
            <v>2007-06-30</v>
          </cell>
          <cell r="L5263">
            <v>137158</v>
          </cell>
          <cell r="M5263">
            <v>137158</v>
          </cell>
          <cell r="N5263">
            <v>0</v>
          </cell>
        </row>
        <row r="5264">
          <cell r="C5264" t="str">
            <v>49119499B210032</v>
          </cell>
          <cell r="D5264" t="str">
            <v>防爆胶轮车</v>
          </cell>
          <cell r="E5264" t="str">
            <v>WC5(5吨自卸式,铰接式)</v>
          </cell>
        </row>
        <row r="5264">
          <cell r="G5264" t="str">
            <v>个</v>
          </cell>
          <cell r="H5264">
            <v>1</v>
          </cell>
          <cell r="I5264" t="str">
            <v>汽车、电车（含地铁车辆）、摩托车及非机动车辆/汽车/专用汽车/其他专用汽车</v>
          </cell>
        </row>
        <row r="5264">
          <cell r="K5264" t="str">
            <v>2006-12-31</v>
          </cell>
          <cell r="L5264">
            <v>686800</v>
          </cell>
          <cell r="M5264">
            <v>686800</v>
          </cell>
          <cell r="N5264">
            <v>0</v>
          </cell>
        </row>
        <row r="5265">
          <cell r="C5265" t="str">
            <v>44412364B115002</v>
          </cell>
          <cell r="D5265" t="str">
            <v>人车</v>
          </cell>
          <cell r="E5265" t="str">
            <v>wrc20/2J</v>
          </cell>
        </row>
        <row r="5265">
          <cell r="G5265" t="str">
            <v>个</v>
          </cell>
          <cell r="H5265">
            <v>1</v>
          </cell>
          <cell r="I5265" t="str">
            <v>汽车、电车（含地铁车辆）、摩托车及非机动车辆/汽车/专用汽车/其他专用汽车</v>
          </cell>
        </row>
        <row r="5265">
          <cell r="K5265" t="str">
            <v>2007-06-30</v>
          </cell>
          <cell r="L5265">
            <v>376200</v>
          </cell>
          <cell r="M5265">
            <v>171583.54</v>
          </cell>
          <cell r="N5265">
            <v>204616.46</v>
          </cell>
        </row>
        <row r="5266">
          <cell r="C5266" t="str">
            <v>49114011B750035</v>
          </cell>
          <cell r="D5266" t="str">
            <v>防爆胶轮车</v>
          </cell>
          <cell r="E5266" t="str">
            <v>WqC2J(矮型指挥车)</v>
          </cell>
        </row>
        <row r="5266">
          <cell r="G5266" t="str">
            <v>个</v>
          </cell>
          <cell r="H5266">
            <v>1</v>
          </cell>
          <cell r="I5266" t="str">
            <v>汽车、电车（含地铁车辆）、摩托车及非机动车辆/汽车/自卸汽车/中型自卸汽车</v>
          </cell>
        </row>
        <row r="5266">
          <cell r="K5266" t="str">
            <v>2007-06-30</v>
          </cell>
          <cell r="L5266">
            <v>352490</v>
          </cell>
          <cell r="M5266">
            <v>352490</v>
          </cell>
          <cell r="N5266">
            <v>0</v>
          </cell>
        </row>
        <row r="5267">
          <cell r="C5267" t="str">
            <v>44412364B030075</v>
          </cell>
          <cell r="D5267" t="str">
            <v>矿用工程自卸车</v>
          </cell>
          <cell r="E5267" t="str">
            <v>WCQ-3B(高)</v>
          </cell>
        </row>
        <row r="5267">
          <cell r="G5267" t="str">
            <v>个</v>
          </cell>
          <cell r="H5267">
            <v>1</v>
          </cell>
          <cell r="I5267" t="str">
            <v>汽车、电车（含地铁车辆）、摩托车及非机动车辆/汽车/专用汽车/其他专用汽车</v>
          </cell>
        </row>
        <row r="5267">
          <cell r="K5267" t="str">
            <v>2007-06-30</v>
          </cell>
          <cell r="L5267">
            <v>379509.48</v>
          </cell>
          <cell r="M5267">
            <v>379509.48</v>
          </cell>
          <cell r="N5267">
            <v>0</v>
          </cell>
        </row>
        <row r="5268">
          <cell r="C5268" t="str">
            <v>49114011B750032</v>
          </cell>
          <cell r="D5268" t="str">
            <v>防爆胶轮车</v>
          </cell>
          <cell r="E5268" t="str">
            <v>WqC2J(矮型指挥车)</v>
          </cell>
        </row>
        <row r="5268">
          <cell r="G5268" t="str">
            <v>个</v>
          </cell>
          <cell r="H5268">
            <v>1</v>
          </cell>
          <cell r="I5268" t="str">
            <v>汽车、电车（含地铁车辆）、摩托车及非机动车辆/汽车/专用汽车/其他专用汽车</v>
          </cell>
        </row>
        <row r="5268">
          <cell r="K5268" t="str">
            <v>2006-12-31</v>
          </cell>
          <cell r="L5268">
            <v>352490</v>
          </cell>
          <cell r="M5268">
            <v>352490</v>
          </cell>
          <cell r="N5268">
            <v>0</v>
          </cell>
        </row>
        <row r="5269">
          <cell r="C5269" t="str">
            <v>44412364B050010</v>
          </cell>
          <cell r="D5269" t="str">
            <v>矿用运人车</v>
          </cell>
          <cell r="E5269" t="str">
            <v>WrC20/2J（高）</v>
          </cell>
        </row>
        <row r="5269">
          <cell r="G5269" t="str">
            <v>个</v>
          </cell>
          <cell r="H5269">
            <v>1</v>
          </cell>
          <cell r="I5269" t="str">
            <v>汽车、电车（含地铁车辆）、摩托车及非机动车辆/汽车/自卸汽车/中型自卸汽车</v>
          </cell>
        </row>
        <row r="5269">
          <cell r="K5269" t="str">
            <v>2007-06-30</v>
          </cell>
          <cell r="L5269">
            <v>380000</v>
          </cell>
          <cell r="M5269">
            <v>380000</v>
          </cell>
          <cell r="N5269">
            <v>0</v>
          </cell>
        </row>
        <row r="5270">
          <cell r="C5270" t="str">
            <v>44412364B030122</v>
          </cell>
          <cell r="D5270" t="str">
            <v>矿用工程自卸车</v>
          </cell>
          <cell r="E5270" t="str">
            <v>WCQ-3B(高)</v>
          </cell>
        </row>
        <row r="5270">
          <cell r="G5270" t="str">
            <v>个</v>
          </cell>
          <cell r="H5270">
            <v>1</v>
          </cell>
          <cell r="I5270" t="str">
            <v>汽车、电车（含地铁车辆）、摩托车及非机动车辆/汽车/专用汽车/其他专用汽车</v>
          </cell>
        </row>
        <row r="5270">
          <cell r="K5270" t="str">
            <v>2007-06-30</v>
          </cell>
          <cell r="L5270">
            <v>379509.48</v>
          </cell>
          <cell r="M5270">
            <v>379509.48</v>
          </cell>
          <cell r="N5270">
            <v>0</v>
          </cell>
        </row>
        <row r="5271">
          <cell r="C5271" t="str">
            <v>49114011B800017</v>
          </cell>
          <cell r="D5271" t="str">
            <v>庆铃五十铃单排货车</v>
          </cell>
          <cell r="E5271" t="str">
            <v>NKR77GLLACJD</v>
          </cell>
        </row>
        <row r="5271">
          <cell r="G5271" t="str">
            <v>个</v>
          </cell>
          <cell r="H5271">
            <v>1</v>
          </cell>
          <cell r="I5271" t="str">
            <v>汽车、电车（含地铁车辆）、摩托车及非机动车辆/汽车/专用汽车/其他专用汽车</v>
          </cell>
        </row>
        <row r="5271">
          <cell r="K5271" t="str">
            <v>2006-12-31</v>
          </cell>
          <cell r="L5271">
            <v>128169</v>
          </cell>
          <cell r="M5271">
            <v>128169</v>
          </cell>
          <cell r="N5271">
            <v>0</v>
          </cell>
        </row>
        <row r="5272">
          <cell r="C5272" t="str">
            <v>49119499B210018</v>
          </cell>
          <cell r="D5272" t="str">
            <v>防爆胶轮车</v>
          </cell>
          <cell r="E5272" t="str">
            <v>WC5（5吨自卸式，饺接式）</v>
          </cell>
        </row>
        <row r="5272">
          <cell r="G5272" t="str">
            <v>个</v>
          </cell>
          <cell r="H5272">
            <v>1</v>
          </cell>
          <cell r="I5272" t="str">
            <v>汽车、电车（含地铁车辆）、摩托车及非机动车辆/汽车/专用汽车/其他专用汽车</v>
          </cell>
        </row>
        <row r="5272">
          <cell r="K5272" t="str">
            <v>2007-06-30</v>
          </cell>
          <cell r="L5272">
            <v>850000</v>
          </cell>
          <cell r="M5272">
            <v>850000</v>
          </cell>
          <cell r="N5272">
            <v>0</v>
          </cell>
        </row>
        <row r="5273">
          <cell r="C5273" t="str">
            <v>49114011B800030</v>
          </cell>
          <cell r="D5273" t="str">
            <v>庆铃低污染自卸车</v>
          </cell>
          <cell r="E5273" t="str">
            <v>NKR77GLLACJD</v>
          </cell>
        </row>
        <row r="5273">
          <cell r="G5273" t="str">
            <v>个</v>
          </cell>
          <cell r="H5273">
            <v>1</v>
          </cell>
          <cell r="I5273" t="str">
            <v>汽车、电车（含地铁车辆）、摩托车及非机动车辆/汽车/专用汽车/其他专用汽车</v>
          </cell>
        </row>
        <row r="5273">
          <cell r="K5273" t="str">
            <v>2007-06-30</v>
          </cell>
          <cell r="L5273">
            <v>128169</v>
          </cell>
          <cell r="M5273">
            <v>128169</v>
          </cell>
          <cell r="N5273">
            <v>0</v>
          </cell>
        </row>
        <row r="5274">
          <cell r="C5274" t="str">
            <v>49114011B750027</v>
          </cell>
          <cell r="D5274" t="str">
            <v>防爆胶轮车</v>
          </cell>
          <cell r="E5274" t="str">
            <v>WqC2J(矮型指挥车)</v>
          </cell>
        </row>
        <row r="5274">
          <cell r="G5274" t="str">
            <v>个</v>
          </cell>
          <cell r="H5274">
            <v>1</v>
          </cell>
          <cell r="I5274" t="str">
            <v>汽车、电车（含地铁车辆）、摩托车及非机动车辆/汽车/自卸汽车/中型自卸汽车</v>
          </cell>
        </row>
        <row r="5274">
          <cell r="K5274" t="str">
            <v>2006-12-31</v>
          </cell>
          <cell r="L5274">
            <v>352490</v>
          </cell>
          <cell r="M5274">
            <v>352490</v>
          </cell>
          <cell r="N5274">
            <v>0</v>
          </cell>
        </row>
        <row r="5275">
          <cell r="C5275" t="str">
            <v>49114011B710414</v>
          </cell>
          <cell r="D5275" t="str">
            <v>庆铃低污染自卸车</v>
          </cell>
          <cell r="E5275" t="str">
            <v>NKR77GLLACJD</v>
          </cell>
        </row>
        <row r="5275">
          <cell r="G5275" t="str">
            <v>个</v>
          </cell>
          <cell r="H5275">
            <v>1</v>
          </cell>
          <cell r="I5275" t="str">
            <v>汽车、电车（含地铁车辆）、摩托车及非机动车辆/汽车/自卸汽车/中型自卸汽车</v>
          </cell>
        </row>
        <row r="5275">
          <cell r="K5275" t="str">
            <v>2006-12-31</v>
          </cell>
          <cell r="L5275">
            <v>137158</v>
          </cell>
          <cell r="M5275">
            <v>137158</v>
          </cell>
          <cell r="N5275">
            <v>0</v>
          </cell>
        </row>
        <row r="5276">
          <cell r="C5276" t="str">
            <v>49114011B710065</v>
          </cell>
          <cell r="D5276" t="str">
            <v>庆铃低污染自卸车</v>
          </cell>
          <cell r="E5276" t="str">
            <v>NKR77GLLACJD</v>
          </cell>
        </row>
        <row r="5276">
          <cell r="G5276" t="str">
            <v>个</v>
          </cell>
          <cell r="H5276">
            <v>1</v>
          </cell>
          <cell r="I5276" t="str">
            <v>汽车、电车（含地铁车辆）、摩托车及非机动车辆/汽车/自卸汽车/中型自卸汽车</v>
          </cell>
        </row>
        <row r="5276">
          <cell r="K5276" t="str">
            <v>2007-06-30</v>
          </cell>
          <cell r="L5276">
            <v>137158</v>
          </cell>
          <cell r="M5276">
            <v>137158</v>
          </cell>
          <cell r="N5276">
            <v>0</v>
          </cell>
        </row>
        <row r="5277">
          <cell r="C5277" t="str">
            <v>44412364B100001</v>
          </cell>
          <cell r="D5277" t="str">
            <v>矿用工程自卸车</v>
          </cell>
          <cell r="E5277" t="str">
            <v>WCQ-3B(高)</v>
          </cell>
        </row>
        <row r="5277">
          <cell r="G5277" t="str">
            <v>个</v>
          </cell>
          <cell r="H5277">
            <v>1</v>
          </cell>
          <cell r="I5277" t="str">
            <v>汽车、电车（含地铁车辆）、摩托车及非机动车辆/汽车/专用汽车/其他专用汽车</v>
          </cell>
        </row>
        <row r="5277">
          <cell r="K5277" t="str">
            <v>2006-12-31</v>
          </cell>
          <cell r="L5277">
            <v>379509.48</v>
          </cell>
          <cell r="M5277">
            <v>379509.48</v>
          </cell>
          <cell r="N5277">
            <v>0</v>
          </cell>
        </row>
        <row r="5278">
          <cell r="C5278" t="str">
            <v>49119499B200026</v>
          </cell>
          <cell r="D5278" t="str">
            <v>防爆胶轮车</v>
          </cell>
          <cell r="E5278" t="str">
            <v>WqC3J（3吨自卸式，整体式）</v>
          </cell>
        </row>
        <row r="5278">
          <cell r="G5278" t="str">
            <v>个</v>
          </cell>
          <cell r="H5278">
            <v>1</v>
          </cell>
          <cell r="I5278" t="str">
            <v>汽车、电车（含地铁车辆）、摩托车及非机动车辆/汽车/自卸汽车/中型自卸汽车</v>
          </cell>
        </row>
        <row r="5278">
          <cell r="K5278" t="str">
            <v>2007-06-30</v>
          </cell>
          <cell r="L5278">
            <v>369000</v>
          </cell>
          <cell r="M5278">
            <v>369000</v>
          </cell>
          <cell r="N5278">
            <v>0</v>
          </cell>
        </row>
        <row r="5279">
          <cell r="C5279" t="str">
            <v>44412364B030097</v>
          </cell>
          <cell r="D5279" t="str">
            <v>矿用工程自卸车</v>
          </cell>
          <cell r="E5279" t="str">
            <v>WCQ-3B(高)</v>
          </cell>
        </row>
        <row r="5279">
          <cell r="G5279" t="str">
            <v>个</v>
          </cell>
          <cell r="H5279">
            <v>1</v>
          </cell>
          <cell r="I5279" t="str">
            <v>汽车、电车（含地铁车辆）、摩托车及非机动车辆/汽车/自卸汽车/中型自卸汽车</v>
          </cell>
        </row>
        <row r="5279">
          <cell r="K5279" t="str">
            <v>2007-06-30</v>
          </cell>
          <cell r="L5279">
            <v>379509.48</v>
          </cell>
          <cell r="M5279">
            <v>379509.48</v>
          </cell>
          <cell r="N5279">
            <v>0</v>
          </cell>
        </row>
        <row r="5280">
          <cell r="C5280" t="str">
            <v>44412364B030052</v>
          </cell>
          <cell r="D5280" t="str">
            <v>矿用工程自卸车</v>
          </cell>
          <cell r="E5280" t="str">
            <v>WCQ-3B(高)</v>
          </cell>
        </row>
        <row r="5280">
          <cell r="G5280" t="str">
            <v>个</v>
          </cell>
          <cell r="H5280">
            <v>1</v>
          </cell>
          <cell r="I5280" t="str">
            <v>汽车、电车（含地铁车辆）、摩托车及非机动车辆/汽车/专用汽车/其他专用汽车</v>
          </cell>
        </row>
        <row r="5280">
          <cell r="K5280" t="str">
            <v>2007-06-30</v>
          </cell>
          <cell r="L5280">
            <v>379509.48</v>
          </cell>
          <cell r="M5280">
            <v>379509.48</v>
          </cell>
          <cell r="N5280">
            <v>0</v>
          </cell>
        </row>
        <row r="5281">
          <cell r="C5281" t="str">
            <v>49114011B790005</v>
          </cell>
          <cell r="D5281" t="str">
            <v>防爆胶轮车</v>
          </cell>
          <cell r="E5281" t="str">
            <v>WqC2J(矮型指挥车)</v>
          </cell>
        </row>
        <row r="5281">
          <cell r="G5281" t="str">
            <v>个</v>
          </cell>
          <cell r="H5281">
            <v>1</v>
          </cell>
          <cell r="I5281" t="str">
            <v>汽车、电车（含地铁车辆）、摩托车及非机动车辆/汽车/自卸汽车/中型自卸汽车</v>
          </cell>
        </row>
        <row r="5281">
          <cell r="K5281" t="str">
            <v>2007-06-30</v>
          </cell>
          <cell r="L5281">
            <v>352490</v>
          </cell>
          <cell r="M5281">
            <v>352490</v>
          </cell>
          <cell r="N5281">
            <v>0</v>
          </cell>
        </row>
        <row r="5282">
          <cell r="C5282" t="str">
            <v>44412364B030184</v>
          </cell>
          <cell r="D5282" t="str">
            <v>矿用工程自卸车</v>
          </cell>
          <cell r="E5282" t="str">
            <v>WCQ-3B(高)</v>
          </cell>
        </row>
        <row r="5282">
          <cell r="G5282" t="str">
            <v>个</v>
          </cell>
          <cell r="H5282">
            <v>1</v>
          </cell>
          <cell r="I5282" t="str">
            <v>汽车、电车（含地铁车辆）、摩托车及非机动车辆/汽车/专用汽车/其他专用汽车</v>
          </cell>
        </row>
        <row r="5282">
          <cell r="K5282" t="str">
            <v>2007-12-26</v>
          </cell>
          <cell r="L5282">
            <v>379509.49</v>
          </cell>
          <cell r="M5282">
            <v>379509.49</v>
          </cell>
          <cell r="N5282">
            <v>0</v>
          </cell>
        </row>
        <row r="5283">
          <cell r="C5283" t="str">
            <v>49114011B800048</v>
          </cell>
          <cell r="D5283" t="str">
            <v>庆铃五十铃单排货车</v>
          </cell>
          <cell r="E5283" t="str">
            <v>NKR77LLLACJD</v>
          </cell>
        </row>
        <row r="5283">
          <cell r="G5283" t="str">
            <v>个</v>
          </cell>
          <cell r="H5283">
            <v>1</v>
          </cell>
          <cell r="I5283" t="str">
            <v>汽车、电车（含地铁车辆）、摩托车及非机动车辆/汽车/专用汽车/其他专用汽车</v>
          </cell>
        </row>
        <row r="5283">
          <cell r="K5283" t="str">
            <v>2006-12-31</v>
          </cell>
          <cell r="L5283">
            <v>128169</v>
          </cell>
          <cell r="M5283">
            <v>128169</v>
          </cell>
          <cell r="N5283">
            <v>0</v>
          </cell>
        </row>
        <row r="5284">
          <cell r="C5284" t="str">
            <v>49114011B310033</v>
          </cell>
          <cell r="D5284" t="str">
            <v>防爆客货胶轮车</v>
          </cell>
          <cell r="E5284" t="str">
            <v>WqC2J（短货箱）</v>
          </cell>
        </row>
        <row r="5284">
          <cell r="G5284" t="str">
            <v>个</v>
          </cell>
          <cell r="H5284">
            <v>1</v>
          </cell>
          <cell r="I5284" t="str">
            <v>汽车、电车（含地铁车辆）、摩托车及非机动车辆/汽车/自卸汽车/中型自卸汽车</v>
          </cell>
        </row>
        <row r="5284">
          <cell r="K5284" t="str">
            <v>2007-06-30</v>
          </cell>
          <cell r="L5284">
            <v>363600</v>
          </cell>
          <cell r="M5284">
            <v>363600</v>
          </cell>
          <cell r="N5284">
            <v>0</v>
          </cell>
        </row>
        <row r="5285">
          <cell r="C5285" t="str">
            <v>44412364B030185</v>
          </cell>
          <cell r="D5285" t="str">
            <v>矿用工程自卸车</v>
          </cell>
          <cell r="E5285" t="str">
            <v>WCQ-3B(高)</v>
          </cell>
        </row>
        <row r="5285">
          <cell r="G5285" t="str">
            <v>个</v>
          </cell>
          <cell r="H5285">
            <v>1</v>
          </cell>
          <cell r="I5285" t="str">
            <v>汽车、电车（含地铁车辆）、摩托车及非机动车辆/汽车/自卸汽车/中型自卸汽车</v>
          </cell>
        </row>
        <row r="5285">
          <cell r="K5285" t="str">
            <v>2007-06-30</v>
          </cell>
          <cell r="L5285">
            <v>379509.49</v>
          </cell>
          <cell r="M5285">
            <v>379509.49</v>
          </cell>
          <cell r="N5285">
            <v>0</v>
          </cell>
        </row>
        <row r="5286">
          <cell r="C5286" t="str">
            <v>44412364B030166</v>
          </cell>
          <cell r="D5286" t="str">
            <v>矿用工程自卸车</v>
          </cell>
          <cell r="E5286" t="str">
            <v>WCQ-3B(高)</v>
          </cell>
        </row>
        <row r="5286">
          <cell r="G5286" t="str">
            <v>个</v>
          </cell>
          <cell r="H5286">
            <v>1</v>
          </cell>
          <cell r="I5286" t="str">
            <v>汽车、电车（含地铁车辆）、摩托车及非机动车辆/汽车/自卸汽车/中型自卸汽车</v>
          </cell>
        </row>
        <row r="5286">
          <cell r="K5286" t="str">
            <v>2007-12-26</v>
          </cell>
          <cell r="L5286">
            <v>379509.48</v>
          </cell>
          <cell r="M5286">
            <v>379509.48</v>
          </cell>
          <cell r="N5286">
            <v>0</v>
          </cell>
        </row>
        <row r="5287">
          <cell r="C5287" t="str">
            <v>49114011B710407</v>
          </cell>
          <cell r="D5287" t="str">
            <v>庆铃低污染自卸车</v>
          </cell>
          <cell r="E5287" t="str">
            <v>NKR77GLLACJD</v>
          </cell>
        </row>
        <row r="5287">
          <cell r="G5287" t="str">
            <v>个</v>
          </cell>
          <cell r="H5287">
            <v>1</v>
          </cell>
          <cell r="I5287" t="str">
            <v>汽车、电车（含地铁车辆）、摩托车及非机动车辆/汽车/载客汽车/微型客车</v>
          </cell>
        </row>
        <row r="5287">
          <cell r="K5287" t="str">
            <v>2010-12-31</v>
          </cell>
          <cell r="L5287">
            <v>137158</v>
          </cell>
          <cell r="M5287">
            <v>137158</v>
          </cell>
          <cell r="N5287">
            <v>0</v>
          </cell>
        </row>
        <row r="5288">
          <cell r="C5288" t="str">
            <v>49119499B710012</v>
          </cell>
          <cell r="D5288" t="str">
            <v>防爆顺槽双向材料车</v>
          </cell>
          <cell r="E5288" t="str">
            <v>WC3Y/D</v>
          </cell>
        </row>
        <row r="5288">
          <cell r="G5288" t="str">
            <v>个</v>
          </cell>
          <cell r="H5288">
            <v>1</v>
          </cell>
          <cell r="I5288" t="str">
            <v>汽车、电车（含地铁车辆）、摩托车及非机动车辆/汽车/专用汽车/特种作业专用汽车</v>
          </cell>
        </row>
        <row r="5288">
          <cell r="K5288" t="str">
            <v>2007-12-26</v>
          </cell>
          <cell r="L5288">
            <v>632760.68</v>
          </cell>
          <cell r="M5288">
            <v>632760.68</v>
          </cell>
          <cell r="N5288">
            <v>0</v>
          </cell>
        </row>
        <row r="5289">
          <cell r="C5289" t="str">
            <v>44425599B040026</v>
          </cell>
          <cell r="D5289" t="str">
            <v>防爆装载机</v>
          </cell>
          <cell r="E5289" t="str">
            <v>FBZL16(1.6吨）</v>
          </cell>
        </row>
        <row r="5289">
          <cell r="G5289" t="str">
            <v>个</v>
          </cell>
          <cell r="H5289">
            <v>1</v>
          </cell>
          <cell r="I5289" t="str">
            <v>汽车、电车（含地铁车辆）、摩托车及非机动车辆/汽车/自卸汽车/中型自卸汽车</v>
          </cell>
        </row>
        <row r="5289">
          <cell r="K5289" t="str">
            <v>2007-12-31</v>
          </cell>
          <cell r="L5289">
            <v>269417.5</v>
          </cell>
          <cell r="M5289">
            <v>269417.5</v>
          </cell>
          <cell r="N5289">
            <v>0</v>
          </cell>
        </row>
        <row r="5290">
          <cell r="C5290" t="str">
            <v>44412364B030214</v>
          </cell>
          <cell r="D5290" t="str">
            <v>矿用工程自卸车</v>
          </cell>
          <cell r="E5290" t="str">
            <v>WCQ-3B（高）</v>
          </cell>
        </row>
        <row r="5290">
          <cell r="G5290" t="str">
            <v>个</v>
          </cell>
          <cell r="H5290">
            <v>1</v>
          </cell>
          <cell r="I5290" t="str">
            <v>汽车、电车（含地铁车辆）、摩托车及非机动车辆/汽车/自卸汽车/中型自卸汽车</v>
          </cell>
        </row>
        <row r="5290">
          <cell r="K5290" t="str">
            <v>2006-12-31</v>
          </cell>
          <cell r="L5290">
            <v>371166.89</v>
          </cell>
          <cell r="M5290">
            <v>371166.89</v>
          </cell>
          <cell r="N5290">
            <v>0</v>
          </cell>
        </row>
        <row r="5291">
          <cell r="C5291" t="str">
            <v>49114011B710050</v>
          </cell>
          <cell r="D5291" t="str">
            <v>庆铃低污染自卸车</v>
          </cell>
          <cell r="E5291" t="str">
            <v>NKR77GLLACJD</v>
          </cell>
        </row>
        <row r="5291">
          <cell r="G5291" t="str">
            <v>个</v>
          </cell>
          <cell r="H5291">
            <v>1</v>
          </cell>
          <cell r="I5291" t="str">
            <v>汽车、电车（含地铁车辆）、摩托车及非机动车辆/汽车/载客汽车/微型客车</v>
          </cell>
        </row>
        <row r="5291">
          <cell r="K5291" t="str">
            <v>2010-12-31</v>
          </cell>
          <cell r="L5291">
            <v>137158</v>
          </cell>
          <cell r="M5291">
            <v>137158</v>
          </cell>
          <cell r="N5291">
            <v>0</v>
          </cell>
        </row>
        <row r="5292">
          <cell r="C5292" t="str">
            <v>49119499B710018</v>
          </cell>
          <cell r="D5292" t="str">
            <v>防爆顺槽双向材料车</v>
          </cell>
          <cell r="E5292" t="str">
            <v>WC3Y/D</v>
          </cell>
        </row>
        <row r="5292">
          <cell r="G5292" t="str">
            <v>个</v>
          </cell>
          <cell r="H5292">
            <v>1</v>
          </cell>
          <cell r="I5292" t="str">
            <v>汽车、电车（含地铁车辆）、摩托车及非机动车辆/汽车/专用汽车/其他专用汽车</v>
          </cell>
        </row>
        <row r="5292">
          <cell r="K5292" t="str">
            <v>2007-06-30</v>
          </cell>
          <cell r="L5292">
            <v>632760.68</v>
          </cell>
          <cell r="M5292">
            <v>632760.68</v>
          </cell>
          <cell r="N5292">
            <v>0</v>
          </cell>
        </row>
        <row r="5293">
          <cell r="C5293" t="str">
            <v>49114011B790006</v>
          </cell>
          <cell r="D5293" t="str">
            <v>防爆胶轮车</v>
          </cell>
          <cell r="E5293" t="str">
            <v>WqC2J(矮型指挥车)</v>
          </cell>
        </row>
        <row r="5293">
          <cell r="G5293" t="str">
            <v>个</v>
          </cell>
          <cell r="H5293">
            <v>1</v>
          </cell>
          <cell r="I5293" t="str">
            <v>汽车、电车（含地铁车辆）、摩托车及非机动车辆/汽车/自卸汽车/中型自卸汽车</v>
          </cell>
        </row>
        <row r="5293">
          <cell r="K5293" t="str">
            <v>2006-12-31</v>
          </cell>
          <cell r="L5293">
            <v>352490</v>
          </cell>
          <cell r="M5293">
            <v>352490</v>
          </cell>
          <cell r="N5293">
            <v>0</v>
          </cell>
        </row>
        <row r="5294">
          <cell r="C5294" t="str">
            <v>49114011B710099</v>
          </cell>
          <cell r="D5294" t="str">
            <v>庆铃低污染自卸车</v>
          </cell>
          <cell r="E5294" t="str">
            <v>NKR77GLLACJD</v>
          </cell>
        </row>
        <row r="5294">
          <cell r="G5294" t="str">
            <v>个</v>
          </cell>
          <cell r="H5294">
            <v>1</v>
          </cell>
          <cell r="I5294" t="str">
            <v>汽车、电车（含地铁车辆）、摩托车及非机动车辆/汽车/自卸汽车/中型自卸汽车</v>
          </cell>
        </row>
        <row r="5294">
          <cell r="K5294" t="str">
            <v>2008-08-30</v>
          </cell>
          <cell r="L5294">
            <v>137158</v>
          </cell>
          <cell r="M5294">
            <v>137158</v>
          </cell>
          <cell r="N5294">
            <v>0</v>
          </cell>
        </row>
        <row r="5295">
          <cell r="C5295" t="str">
            <v>49111013B250004</v>
          </cell>
          <cell r="D5295" t="str">
            <v>防爆工程自卸车</v>
          </cell>
          <cell r="E5295" t="str">
            <v>WCQ-5B</v>
          </cell>
        </row>
        <row r="5295">
          <cell r="G5295" t="str">
            <v>个</v>
          </cell>
          <cell r="H5295">
            <v>1</v>
          </cell>
          <cell r="I5295" t="str">
            <v>汽车、电车（含地铁车辆）、摩托车及非机动车辆/汽车/自卸汽车/中型自卸汽车</v>
          </cell>
        </row>
        <row r="5295">
          <cell r="K5295" t="str">
            <v>2006-12-31</v>
          </cell>
          <cell r="L5295">
            <v>577013</v>
          </cell>
          <cell r="M5295">
            <v>577013</v>
          </cell>
          <cell r="N5295">
            <v>0</v>
          </cell>
        </row>
        <row r="5296">
          <cell r="C5296" t="str">
            <v>44412364B030014</v>
          </cell>
          <cell r="D5296" t="str">
            <v>庆铃低污染自卸车</v>
          </cell>
          <cell r="E5296" t="str">
            <v>NKR77GLLACJD</v>
          </cell>
        </row>
        <row r="5296">
          <cell r="G5296" t="str">
            <v>个</v>
          </cell>
          <cell r="H5296">
            <v>1</v>
          </cell>
          <cell r="I5296" t="str">
            <v>汽车、电车（含地铁车辆）、摩托车及非机动车辆/汽车/专用汽车/其他专用汽车</v>
          </cell>
        </row>
        <row r="5296">
          <cell r="K5296" t="str">
            <v>2007-06-30</v>
          </cell>
          <cell r="L5296">
            <v>137158</v>
          </cell>
          <cell r="M5296">
            <v>137158</v>
          </cell>
          <cell r="N5296">
            <v>0</v>
          </cell>
        </row>
        <row r="5297">
          <cell r="C5297" t="str">
            <v>49114011B780002</v>
          </cell>
          <cell r="D5297" t="str">
            <v>防爆胶轮车</v>
          </cell>
          <cell r="E5297" t="str">
            <v>WqC3J(矮型材料车)</v>
          </cell>
        </row>
        <row r="5297">
          <cell r="G5297" t="str">
            <v>个</v>
          </cell>
          <cell r="H5297">
            <v>1</v>
          </cell>
          <cell r="I5297" t="str">
            <v>汽车、电车（含地铁车辆）、摩托车及非机动车辆/汽车/专用汽车/工程汽车</v>
          </cell>
        </row>
        <row r="5297">
          <cell r="K5297" t="str">
            <v>2002-01-02</v>
          </cell>
          <cell r="L5297">
            <v>364610</v>
          </cell>
          <cell r="M5297">
            <v>364610</v>
          </cell>
          <cell r="N5297">
            <v>0</v>
          </cell>
        </row>
        <row r="5298">
          <cell r="C5298" t="str">
            <v>44425104B120005</v>
          </cell>
          <cell r="D5298" t="str">
            <v>装载机</v>
          </cell>
          <cell r="E5298" t="str">
            <v>ZL50B</v>
          </cell>
        </row>
        <row r="5298">
          <cell r="G5298" t="str">
            <v>个</v>
          </cell>
          <cell r="H5298">
            <v>1</v>
          </cell>
          <cell r="I5298" t="str">
            <v>汽车、电车（含地铁车辆）、摩托车及非机动车辆/汽车/专用汽车/其他专用汽车</v>
          </cell>
        </row>
        <row r="5298">
          <cell r="K5298" t="str">
            <v>2006-12-31</v>
          </cell>
          <cell r="L5298">
            <v>320000</v>
          </cell>
          <cell r="M5298">
            <v>307200</v>
          </cell>
          <cell r="N5298">
            <v>12800</v>
          </cell>
        </row>
        <row r="5299">
          <cell r="C5299" t="str">
            <v>49119499B200027</v>
          </cell>
          <cell r="D5299" t="str">
            <v>防爆胶轮车</v>
          </cell>
          <cell r="E5299" t="str">
            <v>WqC3J（3吨自卸式，整体式）</v>
          </cell>
        </row>
        <row r="5299">
          <cell r="G5299" t="str">
            <v>个</v>
          </cell>
          <cell r="H5299">
            <v>1</v>
          </cell>
          <cell r="I5299" t="str">
            <v>汽车、电车（含地铁车辆）、摩托车及非机动车辆/汽车/专用汽车/其他专用汽车</v>
          </cell>
        </row>
        <row r="5299">
          <cell r="K5299" t="str">
            <v>2006-12-31</v>
          </cell>
          <cell r="L5299">
            <v>369000</v>
          </cell>
          <cell r="M5299">
            <v>369000</v>
          </cell>
          <cell r="N5299">
            <v>0</v>
          </cell>
        </row>
        <row r="5300">
          <cell r="C5300" t="str">
            <v>49119499B200024</v>
          </cell>
          <cell r="D5300" t="str">
            <v>防爆胶轮车</v>
          </cell>
          <cell r="E5300" t="str">
            <v>WqC3J（3吨自卸式，整体式）</v>
          </cell>
        </row>
        <row r="5300">
          <cell r="G5300" t="str">
            <v>个</v>
          </cell>
          <cell r="H5300">
            <v>1</v>
          </cell>
          <cell r="I5300" t="str">
            <v>汽车、电车（含地铁车辆）、摩托车及非机动车辆/汽车/自卸汽车/中型自卸汽车</v>
          </cell>
        </row>
        <row r="5300">
          <cell r="K5300" t="str">
            <v>2007-06-30</v>
          </cell>
          <cell r="L5300">
            <v>369000</v>
          </cell>
          <cell r="M5300">
            <v>369000</v>
          </cell>
          <cell r="N5300">
            <v>0</v>
          </cell>
        </row>
        <row r="5301">
          <cell r="C5301" t="str">
            <v>49114011B710155</v>
          </cell>
          <cell r="D5301" t="str">
            <v>庆铃低污染自卸车</v>
          </cell>
          <cell r="E5301" t="str">
            <v>NKR77GLLACJD</v>
          </cell>
        </row>
        <row r="5301">
          <cell r="G5301" t="str">
            <v>个</v>
          </cell>
          <cell r="H5301">
            <v>1</v>
          </cell>
          <cell r="I5301" t="str">
            <v>汽车、电车（含地铁车辆）、摩托车及非机动车辆/汽车/专用汽车/其他专用汽车</v>
          </cell>
        </row>
        <row r="5301">
          <cell r="K5301" t="str">
            <v>2007-06-30</v>
          </cell>
          <cell r="L5301">
            <v>137158</v>
          </cell>
          <cell r="M5301">
            <v>137158</v>
          </cell>
          <cell r="N5301">
            <v>0</v>
          </cell>
        </row>
        <row r="5302">
          <cell r="C5302" t="str">
            <v>44412364BF15004</v>
          </cell>
          <cell r="D5302" t="str">
            <v>防爆胶轮车</v>
          </cell>
          <cell r="E5302" t="str">
            <v>WqC3J(矮型材料车)</v>
          </cell>
        </row>
        <row r="5302">
          <cell r="G5302" t="str">
            <v>个</v>
          </cell>
          <cell r="H5302">
            <v>1</v>
          </cell>
          <cell r="I5302" t="str">
            <v>汽车、电车（含地铁车辆）、摩托车及非机动车辆/汽车/专用汽车/特种作业专用汽车</v>
          </cell>
        </row>
        <row r="5302">
          <cell r="K5302" t="str">
            <v>2007-12-26</v>
          </cell>
          <cell r="L5302">
            <v>364610</v>
          </cell>
          <cell r="M5302">
            <v>364610</v>
          </cell>
          <cell r="N5302">
            <v>0</v>
          </cell>
        </row>
        <row r="5303">
          <cell r="C5303" t="str">
            <v>44425599B040052</v>
          </cell>
          <cell r="D5303" t="str">
            <v>防爆装载机</v>
          </cell>
          <cell r="E5303" t="str">
            <v>FBZL16(1.6吨）</v>
          </cell>
        </row>
        <row r="5303">
          <cell r="G5303" t="str">
            <v>个</v>
          </cell>
          <cell r="H5303">
            <v>1</v>
          </cell>
          <cell r="I5303" t="str">
            <v>汽车、电车（含地铁车辆）、摩托车及非机动车辆/汽车/专用汽车/其他专用汽车</v>
          </cell>
        </row>
        <row r="5303">
          <cell r="K5303" t="str">
            <v>2006-06-30</v>
          </cell>
          <cell r="L5303">
            <v>269417.5</v>
          </cell>
          <cell r="M5303">
            <v>269417.5</v>
          </cell>
          <cell r="N5303">
            <v>0</v>
          </cell>
        </row>
        <row r="5304">
          <cell r="C5304" t="str">
            <v>49119499B370001</v>
          </cell>
          <cell r="D5304" t="str">
            <v>防爆型无轨胶轮车</v>
          </cell>
          <cell r="E5304" t="str">
            <v>WCQ-3B</v>
          </cell>
        </row>
        <row r="5304">
          <cell r="G5304" t="str">
            <v>个</v>
          </cell>
          <cell r="H5304">
            <v>1</v>
          </cell>
          <cell r="I5304" t="str">
            <v>汽车、电车（含地铁车辆）、摩托车及非机动车辆/汽车/自卸汽车/中型自卸汽车</v>
          </cell>
        </row>
        <row r="5304">
          <cell r="K5304" t="str">
            <v>2007-12-31</v>
          </cell>
          <cell r="L5304">
            <v>380000</v>
          </cell>
          <cell r="M5304">
            <v>380000</v>
          </cell>
          <cell r="N5304">
            <v>0</v>
          </cell>
        </row>
        <row r="5305">
          <cell r="C5305" t="str">
            <v>44412364B030202</v>
          </cell>
          <cell r="D5305" t="str">
            <v>矿用工程自卸车</v>
          </cell>
          <cell r="E5305" t="str">
            <v>WCQ-3B（高）</v>
          </cell>
        </row>
        <row r="5305">
          <cell r="G5305" t="str">
            <v>个</v>
          </cell>
          <cell r="H5305">
            <v>1</v>
          </cell>
          <cell r="I5305" t="str">
            <v>汽车、电车（含地铁车辆）、摩托车及非机动车辆/汽车/专用汽车/其他专用汽车</v>
          </cell>
        </row>
        <row r="5305">
          <cell r="K5305" t="str">
            <v>2007-12-26</v>
          </cell>
          <cell r="L5305">
            <v>371166.89</v>
          </cell>
          <cell r="M5305">
            <v>371166.89</v>
          </cell>
          <cell r="N5305">
            <v>0</v>
          </cell>
        </row>
        <row r="5306">
          <cell r="C5306" t="str">
            <v>49114011B800051</v>
          </cell>
          <cell r="D5306" t="str">
            <v>庆铃五十铃单排货车</v>
          </cell>
          <cell r="E5306" t="str">
            <v>NKR77LLLACJD</v>
          </cell>
        </row>
        <row r="5306">
          <cell r="G5306" t="str">
            <v>个</v>
          </cell>
          <cell r="H5306">
            <v>1</v>
          </cell>
          <cell r="I5306" t="str">
            <v>汽车、电车（含地铁车辆）、摩托车及非机动车辆/汽车/专用汽车/其他专用汽车</v>
          </cell>
        </row>
        <row r="5306">
          <cell r="K5306" t="str">
            <v>2006-12-31</v>
          </cell>
          <cell r="L5306">
            <v>128169</v>
          </cell>
          <cell r="M5306">
            <v>128169</v>
          </cell>
          <cell r="N5306">
            <v>0</v>
          </cell>
        </row>
        <row r="5307">
          <cell r="C5307" t="str">
            <v>49114011B320010</v>
          </cell>
          <cell r="D5307" t="str">
            <v>防爆客货胶轮车</v>
          </cell>
          <cell r="E5307" t="str">
            <v>WqC2J(长货箱)</v>
          </cell>
        </row>
        <row r="5307">
          <cell r="G5307" t="str">
            <v>个</v>
          </cell>
          <cell r="H5307">
            <v>1</v>
          </cell>
          <cell r="I5307" t="str">
            <v>汽车、电车（含地铁车辆）、摩托车及非机动车辆/汽车/专用汽车/其他专用汽车</v>
          </cell>
        </row>
        <row r="5307">
          <cell r="K5307" t="str">
            <v>2007-06-30</v>
          </cell>
          <cell r="L5307">
            <v>363600</v>
          </cell>
          <cell r="M5307">
            <v>363600</v>
          </cell>
          <cell r="N5307">
            <v>0</v>
          </cell>
        </row>
        <row r="5308">
          <cell r="C5308" t="str">
            <v>49114011B760057</v>
          </cell>
          <cell r="D5308" t="str">
            <v>防爆胶轮车</v>
          </cell>
          <cell r="E5308" t="str">
            <v>WqC2J(高型材料车)</v>
          </cell>
        </row>
        <row r="5308">
          <cell r="G5308" t="str">
            <v>个</v>
          </cell>
          <cell r="H5308">
            <v>1</v>
          </cell>
          <cell r="I5308" t="str">
            <v>汽车、电车（含地铁车辆）、摩托车及非机动车辆/汽车/专用汽车/其他专用汽车</v>
          </cell>
        </row>
        <row r="5308">
          <cell r="K5308" t="str">
            <v>2006-12-31</v>
          </cell>
          <cell r="L5308">
            <v>345420</v>
          </cell>
          <cell r="M5308">
            <v>345420</v>
          </cell>
          <cell r="N5308">
            <v>0</v>
          </cell>
        </row>
        <row r="5309">
          <cell r="C5309" t="str">
            <v>49114011B310035</v>
          </cell>
          <cell r="D5309" t="str">
            <v>防爆客货胶轮车</v>
          </cell>
          <cell r="E5309" t="str">
            <v>WqC2J（短货箱）</v>
          </cell>
        </row>
        <row r="5309">
          <cell r="G5309" t="str">
            <v>个</v>
          </cell>
          <cell r="H5309">
            <v>1</v>
          </cell>
          <cell r="I5309" t="str">
            <v>汽车、电车（含地铁车辆）、摩托车及非机动车辆/汽车/专用汽车/其他专用汽车</v>
          </cell>
        </row>
        <row r="5309">
          <cell r="K5309" t="str">
            <v>2007-06-30</v>
          </cell>
          <cell r="L5309">
            <v>363600</v>
          </cell>
          <cell r="M5309">
            <v>363600</v>
          </cell>
          <cell r="N5309">
            <v>0</v>
          </cell>
        </row>
        <row r="5310">
          <cell r="C5310" t="str">
            <v>49114011B760058</v>
          </cell>
          <cell r="D5310" t="str">
            <v>防爆胶轮车</v>
          </cell>
          <cell r="E5310" t="str">
            <v>WqC2J(高型材料车)</v>
          </cell>
        </row>
        <row r="5310">
          <cell r="G5310" t="str">
            <v>个</v>
          </cell>
          <cell r="H5310">
            <v>1</v>
          </cell>
          <cell r="I5310" t="str">
            <v>汽车、电车（含地铁车辆）、摩托车及非机动车辆/汽车/自卸汽车/中型自卸汽车</v>
          </cell>
        </row>
        <row r="5310">
          <cell r="K5310" t="str">
            <v>2007-12-31</v>
          </cell>
          <cell r="L5310">
            <v>345420</v>
          </cell>
          <cell r="M5310">
            <v>345420</v>
          </cell>
          <cell r="N5310">
            <v>0</v>
          </cell>
        </row>
        <row r="5311">
          <cell r="C5311" t="str">
            <v>44412364B030204</v>
          </cell>
          <cell r="D5311" t="str">
            <v>矿用工程自卸车</v>
          </cell>
          <cell r="E5311" t="str">
            <v>WCQ-3B（高）</v>
          </cell>
        </row>
        <row r="5311">
          <cell r="G5311" t="str">
            <v>个</v>
          </cell>
          <cell r="H5311">
            <v>1</v>
          </cell>
          <cell r="I5311" t="str">
            <v>汽车、电车（含地铁车辆）、摩托车及非机动车辆/汽车/自卸汽车/中型自卸汽车</v>
          </cell>
        </row>
        <row r="5311">
          <cell r="K5311" t="str">
            <v>2007-12-26</v>
          </cell>
          <cell r="L5311">
            <v>371166.89</v>
          </cell>
          <cell r="M5311">
            <v>371166.89</v>
          </cell>
          <cell r="N5311">
            <v>0</v>
          </cell>
        </row>
        <row r="5312">
          <cell r="C5312" t="str">
            <v>49114011B710363</v>
          </cell>
          <cell r="D5312" t="str">
            <v>庆铃低污染自卸车</v>
          </cell>
          <cell r="E5312" t="str">
            <v>NKR77GLLACJD</v>
          </cell>
        </row>
        <row r="5312">
          <cell r="G5312" t="str">
            <v>个</v>
          </cell>
          <cell r="H5312">
            <v>1</v>
          </cell>
          <cell r="I5312" t="str">
            <v>汽车、电车（含地铁车辆）、摩托车及非机动车辆/汽车/专用汽车/其他专用汽车</v>
          </cell>
        </row>
        <row r="5312">
          <cell r="K5312" t="str">
            <v>2007-06-30</v>
          </cell>
          <cell r="L5312">
            <v>137158</v>
          </cell>
          <cell r="M5312">
            <v>137158</v>
          </cell>
          <cell r="N5312">
            <v>0</v>
          </cell>
        </row>
        <row r="5313">
          <cell r="C5313" t="str">
            <v>49114011B800040</v>
          </cell>
          <cell r="D5313" t="str">
            <v>庆铃低污染自卸车</v>
          </cell>
          <cell r="E5313" t="str">
            <v>NKR77GLLACJD</v>
          </cell>
        </row>
        <row r="5313">
          <cell r="G5313" t="str">
            <v>个</v>
          </cell>
          <cell r="H5313">
            <v>1</v>
          </cell>
          <cell r="I5313" t="str">
            <v>汽车、电车（含地铁车辆）、摩托车及非机动车辆/汽车/自卸汽车/中型自卸汽车</v>
          </cell>
        </row>
        <row r="5313">
          <cell r="K5313" t="str">
            <v>2006-12-31</v>
          </cell>
          <cell r="L5313">
            <v>128169</v>
          </cell>
          <cell r="M5313">
            <v>128169</v>
          </cell>
          <cell r="N5313">
            <v>0</v>
          </cell>
        </row>
        <row r="5314">
          <cell r="C5314" t="str">
            <v>49114011B710039</v>
          </cell>
          <cell r="D5314" t="str">
            <v>庆铃低污染自卸车</v>
          </cell>
          <cell r="E5314" t="str">
            <v>NKR77GLLACJD</v>
          </cell>
        </row>
        <row r="5314">
          <cell r="G5314" t="str">
            <v>个</v>
          </cell>
          <cell r="H5314">
            <v>1</v>
          </cell>
          <cell r="I5314" t="str">
            <v>汽车、电车（含地铁车辆）、摩托车及非机动车辆/汽车/自卸汽车/中型自卸汽车</v>
          </cell>
        </row>
        <row r="5314">
          <cell r="K5314" t="str">
            <v>2007-06-30</v>
          </cell>
          <cell r="L5314">
            <v>137158</v>
          </cell>
          <cell r="M5314">
            <v>137158</v>
          </cell>
          <cell r="N5314">
            <v>0</v>
          </cell>
        </row>
        <row r="5315">
          <cell r="C5315" t="str">
            <v>44412364B030110</v>
          </cell>
          <cell r="D5315" t="str">
            <v>矿用工程自卸车</v>
          </cell>
          <cell r="E5315" t="str">
            <v>WCQ-3B(高)</v>
          </cell>
        </row>
        <row r="5315">
          <cell r="G5315" t="str">
            <v>个</v>
          </cell>
          <cell r="H5315">
            <v>1</v>
          </cell>
          <cell r="I5315" t="str">
            <v>汽车、电车（含地铁车辆）、摩托车及非机动车辆/汽车/自卸汽车/中型自卸汽车</v>
          </cell>
        </row>
        <row r="5315">
          <cell r="K5315" t="str">
            <v>2006-12-31</v>
          </cell>
          <cell r="L5315">
            <v>379509.48</v>
          </cell>
          <cell r="M5315">
            <v>379509.48</v>
          </cell>
          <cell r="N5315">
            <v>0</v>
          </cell>
        </row>
        <row r="5316">
          <cell r="C5316" t="str">
            <v>49114011B710098</v>
          </cell>
          <cell r="D5316" t="str">
            <v>庆铃低污染自卸车</v>
          </cell>
          <cell r="E5316" t="str">
            <v>NKR77GLLACJD</v>
          </cell>
        </row>
        <row r="5316">
          <cell r="G5316" t="str">
            <v>个</v>
          </cell>
          <cell r="H5316">
            <v>1</v>
          </cell>
          <cell r="I5316" t="str">
            <v>汽车、电车（含地铁车辆）、摩托车及非机动车辆/汽车/载客汽车/其他载客汽车</v>
          </cell>
        </row>
        <row r="5316">
          <cell r="K5316" t="str">
            <v>2002-10-31</v>
          </cell>
          <cell r="L5316">
            <v>137158</v>
          </cell>
          <cell r="M5316">
            <v>137158</v>
          </cell>
          <cell r="N5316">
            <v>0</v>
          </cell>
        </row>
        <row r="5317">
          <cell r="C5317" t="str">
            <v>49114011B180010</v>
          </cell>
          <cell r="D5317" t="str">
            <v>轻型货车</v>
          </cell>
          <cell r="E5317" t="str">
            <v>ZKR55LLCWAJ</v>
          </cell>
        </row>
        <row r="5317">
          <cell r="G5317" t="str">
            <v>个</v>
          </cell>
          <cell r="H5317">
            <v>1</v>
          </cell>
          <cell r="I5317" t="str">
            <v>汽车、电车（含地铁车辆）、摩托车及非机动车辆/汽车/自卸汽车/中型自卸汽车</v>
          </cell>
        </row>
        <row r="5317">
          <cell r="K5317" t="str">
            <v>2006-12-31</v>
          </cell>
          <cell r="L5317">
            <v>103600</v>
          </cell>
          <cell r="M5317">
            <v>99456</v>
          </cell>
          <cell r="N5317">
            <v>4144</v>
          </cell>
        </row>
        <row r="5318">
          <cell r="C5318" t="str">
            <v>49114011B710114</v>
          </cell>
          <cell r="D5318" t="str">
            <v>庆铃低污染自卸车</v>
          </cell>
          <cell r="E5318" t="str">
            <v>NKR77GLLACJD</v>
          </cell>
        </row>
        <row r="5318">
          <cell r="G5318" t="str">
            <v>个</v>
          </cell>
          <cell r="H5318">
            <v>1</v>
          </cell>
          <cell r="I5318" t="str">
            <v>汽车、电车（含地铁车辆）、摩托车及非机动车辆/汽车/自卸汽车/中型自卸汽车</v>
          </cell>
        </row>
        <row r="5318">
          <cell r="K5318" t="str">
            <v>2007-12-26</v>
          </cell>
          <cell r="L5318">
            <v>137158</v>
          </cell>
          <cell r="M5318">
            <v>137158</v>
          </cell>
          <cell r="N5318">
            <v>0</v>
          </cell>
        </row>
        <row r="5319">
          <cell r="C5319" t="str">
            <v>49114011B710339</v>
          </cell>
          <cell r="D5319" t="str">
            <v>庆铃低污染自卸车</v>
          </cell>
          <cell r="E5319" t="str">
            <v>NKR77GLLACJD</v>
          </cell>
        </row>
        <row r="5319">
          <cell r="G5319" t="str">
            <v>个</v>
          </cell>
          <cell r="H5319">
            <v>1</v>
          </cell>
          <cell r="I5319" t="str">
            <v>汽车、电车（含地铁车辆）、摩托车及非机动车辆/汽车/自卸汽车/中型自卸汽车</v>
          </cell>
        </row>
        <row r="5319">
          <cell r="K5319" t="str">
            <v>2007-12-26</v>
          </cell>
          <cell r="L5319">
            <v>137158</v>
          </cell>
          <cell r="M5319">
            <v>137158</v>
          </cell>
          <cell r="N5319">
            <v>0</v>
          </cell>
        </row>
        <row r="5320">
          <cell r="C5320" t="str">
            <v>49114011B710364</v>
          </cell>
          <cell r="D5320" t="str">
            <v>庆铃低污染自卸车</v>
          </cell>
          <cell r="E5320" t="str">
            <v>NKR77GLLACJD</v>
          </cell>
        </row>
        <row r="5320">
          <cell r="G5320" t="str">
            <v>个</v>
          </cell>
          <cell r="H5320">
            <v>1</v>
          </cell>
          <cell r="I5320" t="str">
            <v>汽车、电车（含地铁车辆）、摩托车及非机动车辆/汽车/自卸汽车/中型自卸汽车</v>
          </cell>
        </row>
        <row r="5320">
          <cell r="K5320" t="str">
            <v>2007-06-30</v>
          </cell>
          <cell r="L5320">
            <v>137158</v>
          </cell>
          <cell r="M5320">
            <v>137158</v>
          </cell>
          <cell r="N5320">
            <v>0</v>
          </cell>
        </row>
        <row r="5321">
          <cell r="C5321" t="str">
            <v>44412364B030145</v>
          </cell>
          <cell r="D5321" t="str">
            <v>矿用工程自卸车</v>
          </cell>
          <cell r="E5321" t="str">
            <v>WCQ-3B(高)</v>
          </cell>
        </row>
        <row r="5321">
          <cell r="G5321" t="str">
            <v>个</v>
          </cell>
          <cell r="H5321">
            <v>1</v>
          </cell>
          <cell r="I5321" t="str">
            <v>汽车、电车（含地铁车辆）、摩托车及非机动车辆/汽车/专用汽车/其他专用汽车</v>
          </cell>
        </row>
        <row r="5321">
          <cell r="K5321" t="str">
            <v>2007-06-30</v>
          </cell>
          <cell r="L5321">
            <v>379509.48</v>
          </cell>
          <cell r="M5321">
            <v>379509.48</v>
          </cell>
          <cell r="N5321">
            <v>0</v>
          </cell>
        </row>
        <row r="5322">
          <cell r="C5322" t="str">
            <v>49114011B800039</v>
          </cell>
          <cell r="D5322" t="str">
            <v>庆铃低污染自卸车</v>
          </cell>
          <cell r="E5322" t="str">
            <v>NKR77GLLACJD</v>
          </cell>
        </row>
        <row r="5322">
          <cell r="G5322" t="str">
            <v>个</v>
          </cell>
          <cell r="H5322">
            <v>1</v>
          </cell>
          <cell r="I5322" t="str">
            <v>汽车、电车（含地铁车辆）、摩托车及非机动车辆/汽车/专用汽车/其他专用汽车</v>
          </cell>
        </row>
        <row r="5322">
          <cell r="K5322" t="str">
            <v>2007-06-30</v>
          </cell>
          <cell r="L5322">
            <v>128169</v>
          </cell>
          <cell r="M5322">
            <v>128169</v>
          </cell>
          <cell r="N5322">
            <v>0</v>
          </cell>
        </row>
        <row r="5323">
          <cell r="C5323" t="str">
            <v>49114011B710203</v>
          </cell>
          <cell r="D5323" t="str">
            <v>庆铃低污染自卸车</v>
          </cell>
          <cell r="E5323" t="str">
            <v>NKR77GLLACJD</v>
          </cell>
        </row>
        <row r="5323">
          <cell r="G5323" t="str">
            <v>个</v>
          </cell>
          <cell r="H5323">
            <v>1</v>
          </cell>
          <cell r="I5323" t="str">
            <v>汽车、电车（含地铁车辆）、摩托车及非机动车辆/汽车/自卸汽车/中型自卸汽车</v>
          </cell>
        </row>
        <row r="5323">
          <cell r="K5323" t="str">
            <v>2006-12-31</v>
          </cell>
          <cell r="L5323">
            <v>137158</v>
          </cell>
          <cell r="M5323">
            <v>137158</v>
          </cell>
          <cell r="N5323">
            <v>0</v>
          </cell>
        </row>
        <row r="5324">
          <cell r="C5324" t="str">
            <v>49114011B710421</v>
          </cell>
          <cell r="D5324" t="str">
            <v>庆铃低污染自卸车</v>
          </cell>
          <cell r="E5324" t="str">
            <v>NKR77GLLACJD</v>
          </cell>
        </row>
        <row r="5324">
          <cell r="G5324" t="str">
            <v>个</v>
          </cell>
          <cell r="H5324">
            <v>1</v>
          </cell>
          <cell r="I5324" t="str">
            <v>汽车、电车（含地铁车辆）、摩托车及非机动车辆/汽车/专用汽车/特种作业专用汽车</v>
          </cell>
        </row>
        <row r="5324">
          <cell r="K5324" t="str">
            <v>2006-12-31</v>
          </cell>
          <cell r="L5324">
            <v>137158</v>
          </cell>
          <cell r="M5324">
            <v>137158</v>
          </cell>
          <cell r="N5324">
            <v>0</v>
          </cell>
        </row>
        <row r="5325">
          <cell r="C5325" t="str">
            <v>44412364B115013</v>
          </cell>
          <cell r="D5325" t="str">
            <v>生产指挥车</v>
          </cell>
          <cell r="E5325" t="str">
            <v>WRC20/2J</v>
          </cell>
        </row>
        <row r="5325">
          <cell r="G5325" t="str">
            <v>个</v>
          </cell>
          <cell r="H5325">
            <v>1</v>
          </cell>
          <cell r="I5325" t="str">
            <v>汽车、电车（含地铁车辆）、摩托车及非机动车辆/汽车/专用汽车/其他专用汽车</v>
          </cell>
        </row>
        <row r="5325">
          <cell r="K5325" t="str">
            <v>2006-12-31</v>
          </cell>
          <cell r="L5325">
            <v>356400</v>
          </cell>
          <cell r="M5325">
            <v>160733</v>
          </cell>
          <cell r="N5325">
            <v>195667</v>
          </cell>
        </row>
        <row r="5326">
          <cell r="C5326" t="str">
            <v>49119499B210020</v>
          </cell>
          <cell r="D5326" t="str">
            <v>防爆胶轮车</v>
          </cell>
          <cell r="E5326" t="str">
            <v>WC5（5吨自卸式，饺接式）</v>
          </cell>
        </row>
        <row r="5326">
          <cell r="G5326" t="str">
            <v>个</v>
          </cell>
          <cell r="H5326">
            <v>1</v>
          </cell>
          <cell r="I5326" t="str">
            <v>汽车、电车（含地铁车辆）、摩托车及非机动车辆/汽车/专用汽车/其他专用汽车</v>
          </cell>
        </row>
        <row r="5326">
          <cell r="K5326" t="str">
            <v>2006-12-31</v>
          </cell>
          <cell r="L5326">
            <v>850000</v>
          </cell>
          <cell r="M5326">
            <v>850000</v>
          </cell>
          <cell r="N5326">
            <v>0</v>
          </cell>
        </row>
        <row r="5327">
          <cell r="C5327" t="str">
            <v>49114011B320008</v>
          </cell>
          <cell r="D5327" t="str">
            <v>防爆客货胶轮车</v>
          </cell>
          <cell r="E5327" t="str">
            <v>WqC2J(长货箱)</v>
          </cell>
        </row>
        <row r="5327">
          <cell r="G5327" t="str">
            <v>个</v>
          </cell>
          <cell r="H5327">
            <v>1</v>
          </cell>
          <cell r="I5327" t="str">
            <v>汽车、电车（含地铁车辆）、摩托车及非机动车辆/汽车/自卸汽车/中型自卸汽车</v>
          </cell>
        </row>
        <row r="5327">
          <cell r="K5327" t="str">
            <v>2007-12-26</v>
          </cell>
          <cell r="L5327">
            <v>363600</v>
          </cell>
          <cell r="M5327">
            <v>363600</v>
          </cell>
          <cell r="N5327">
            <v>0</v>
          </cell>
        </row>
        <row r="5328">
          <cell r="C5328" t="str">
            <v>49114011B710402</v>
          </cell>
          <cell r="D5328" t="str">
            <v>庆铃低污染自卸车</v>
          </cell>
          <cell r="E5328" t="str">
            <v>NKR77GLLACJD</v>
          </cell>
        </row>
        <row r="5328">
          <cell r="G5328" t="str">
            <v>个</v>
          </cell>
          <cell r="H5328">
            <v>1</v>
          </cell>
          <cell r="I5328" t="str">
            <v>汽车、电车（含地铁车辆）、摩托车及非机动车辆/汽车/专用汽车/其他专用汽车</v>
          </cell>
        </row>
        <row r="5328">
          <cell r="K5328" t="str">
            <v>2007-06-30</v>
          </cell>
          <cell r="L5328">
            <v>137158</v>
          </cell>
          <cell r="M5328">
            <v>137158</v>
          </cell>
          <cell r="N5328">
            <v>0</v>
          </cell>
        </row>
        <row r="5329">
          <cell r="C5329" t="str">
            <v>49114011B710241</v>
          </cell>
          <cell r="D5329" t="str">
            <v>庆铃低污染自卸车</v>
          </cell>
          <cell r="E5329" t="str">
            <v>NKR77GLLACJD</v>
          </cell>
        </row>
        <row r="5329">
          <cell r="G5329" t="str">
            <v>个</v>
          </cell>
          <cell r="H5329">
            <v>1</v>
          </cell>
          <cell r="I5329" t="str">
            <v>汽车、电车（含地铁车辆）、摩托车及非机动车辆/汽车/专用汽车/其他专用汽车</v>
          </cell>
        </row>
        <row r="5329">
          <cell r="K5329" t="str">
            <v>2007-06-30</v>
          </cell>
          <cell r="L5329">
            <v>137158</v>
          </cell>
          <cell r="M5329">
            <v>137158</v>
          </cell>
          <cell r="N5329">
            <v>0</v>
          </cell>
        </row>
        <row r="5330">
          <cell r="C5330" t="str">
            <v>49114011B790003</v>
          </cell>
          <cell r="D5330" t="str">
            <v>防爆胶轮车</v>
          </cell>
          <cell r="E5330" t="str">
            <v>WqC2J(矮型指挥车)</v>
          </cell>
        </row>
        <row r="5330">
          <cell r="G5330" t="str">
            <v>个</v>
          </cell>
          <cell r="H5330">
            <v>1</v>
          </cell>
          <cell r="I5330" t="str">
            <v>汽车、电车（含地铁车辆）、摩托车及非机动车辆/汽车/专用汽车/其他专用汽车</v>
          </cell>
        </row>
        <row r="5330">
          <cell r="K5330" t="str">
            <v>2007-06-30</v>
          </cell>
          <cell r="L5330">
            <v>352490</v>
          </cell>
          <cell r="M5330">
            <v>352490</v>
          </cell>
          <cell r="N5330">
            <v>0</v>
          </cell>
        </row>
        <row r="5331">
          <cell r="C5331" t="str">
            <v>49114011B780035</v>
          </cell>
          <cell r="D5331" t="str">
            <v>防爆胶轮车</v>
          </cell>
          <cell r="E5331" t="str">
            <v>WqC3J(矮型材料车)</v>
          </cell>
        </row>
        <row r="5331">
          <cell r="G5331" t="str">
            <v>个</v>
          </cell>
          <cell r="H5331">
            <v>1</v>
          </cell>
          <cell r="I5331" t="str">
            <v>汽车、电车（含地铁车辆）、摩托车及非机动车辆/汽车/专用汽车/其他专用汽车</v>
          </cell>
        </row>
        <row r="5331">
          <cell r="K5331" t="str">
            <v>2006-12-31</v>
          </cell>
          <cell r="L5331">
            <v>364610</v>
          </cell>
          <cell r="M5331">
            <v>364610</v>
          </cell>
          <cell r="N5331">
            <v>0</v>
          </cell>
        </row>
        <row r="5332">
          <cell r="C5332" t="str">
            <v>49119499B200036</v>
          </cell>
          <cell r="D5332" t="str">
            <v>防爆胶轮车</v>
          </cell>
          <cell r="E5332" t="str">
            <v>WqC3J（3吨自卸式，整体式）</v>
          </cell>
        </row>
        <row r="5332">
          <cell r="G5332" t="str">
            <v>个</v>
          </cell>
          <cell r="H5332">
            <v>1</v>
          </cell>
          <cell r="I5332" t="str">
            <v>汽车、电车（含地铁车辆）、摩托车及非机动车辆/汽车/专用汽车/其他专用汽车</v>
          </cell>
        </row>
        <row r="5332">
          <cell r="K5332" t="str">
            <v>2007-06-30</v>
          </cell>
          <cell r="L5332">
            <v>369000</v>
          </cell>
          <cell r="M5332">
            <v>369000</v>
          </cell>
          <cell r="N5332">
            <v>0</v>
          </cell>
        </row>
        <row r="5333">
          <cell r="C5333" t="str">
            <v>49114011B750012</v>
          </cell>
          <cell r="D5333" t="str">
            <v>防爆胶轮车</v>
          </cell>
          <cell r="E5333" t="str">
            <v>WqC2J(矮型指挥车)</v>
          </cell>
        </row>
        <row r="5333">
          <cell r="G5333" t="str">
            <v>个</v>
          </cell>
          <cell r="H5333">
            <v>1</v>
          </cell>
          <cell r="I5333" t="str">
            <v>汽车、电车（含地铁车辆）、摩托车及非机动车辆/汽车/专用汽车/其他专用汽车</v>
          </cell>
        </row>
        <row r="5333">
          <cell r="K5333" t="str">
            <v>2007-06-30</v>
          </cell>
          <cell r="L5333">
            <v>352490</v>
          </cell>
          <cell r="M5333">
            <v>352490</v>
          </cell>
          <cell r="N5333">
            <v>0</v>
          </cell>
        </row>
        <row r="5334">
          <cell r="C5334" t="str">
            <v>49114011B710284</v>
          </cell>
          <cell r="D5334" t="str">
            <v>庆铃低污染自卸车</v>
          </cell>
          <cell r="E5334" t="str">
            <v>NKR77GLLACJD</v>
          </cell>
        </row>
        <row r="5334">
          <cell r="G5334" t="str">
            <v>个</v>
          </cell>
          <cell r="H5334">
            <v>1</v>
          </cell>
          <cell r="I5334" t="str">
            <v>汽车、电车（含地铁车辆）、摩托车及非机动车辆/汽车/自卸汽车/中型自卸汽车</v>
          </cell>
        </row>
        <row r="5334">
          <cell r="K5334" t="str">
            <v>2007-12-31</v>
          </cell>
          <cell r="L5334">
            <v>137158</v>
          </cell>
          <cell r="M5334">
            <v>137158</v>
          </cell>
          <cell r="N5334">
            <v>0</v>
          </cell>
        </row>
        <row r="5335">
          <cell r="C5335" t="str">
            <v>44412364B030239</v>
          </cell>
          <cell r="D5335" t="str">
            <v>矿用工程自卸车</v>
          </cell>
          <cell r="E5335" t="str">
            <v>WCQ-3B（高）</v>
          </cell>
        </row>
        <row r="5335">
          <cell r="G5335" t="str">
            <v>个</v>
          </cell>
          <cell r="H5335">
            <v>1</v>
          </cell>
          <cell r="I5335" t="str">
            <v>汽车、电车（含地铁车辆）、摩托车及非机动车辆/汽车/自卸汽车/中型自卸汽车</v>
          </cell>
        </row>
        <row r="5335">
          <cell r="K5335" t="str">
            <v>2007-12-26</v>
          </cell>
          <cell r="L5335">
            <v>371166.89</v>
          </cell>
          <cell r="M5335">
            <v>371166.89</v>
          </cell>
          <cell r="N5335">
            <v>0</v>
          </cell>
        </row>
        <row r="5336">
          <cell r="C5336" t="str">
            <v>49114011B710357</v>
          </cell>
          <cell r="D5336" t="str">
            <v>庆铃低污染自卸车</v>
          </cell>
          <cell r="E5336" t="str">
            <v>NKR77GLLACJD</v>
          </cell>
        </row>
        <row r="5336">
          <cell r="G5336" t="str">
            <v>个</v>
          </cell>
          <cell r="H5336">
            <v>1</v>
          </cell>
          <cell r="I5336" t="str">
            <v>汽车、电车（含地铁车辆）、摩托车及非机动车辆/汽车/专用汽车/其他专用汽车</v>
          </cell>
        </row>
        <row r="5336">
          <cell r="K5336" t="str">
            <v>2007-06-30</v>
          </cell>
          <cell r="L5336">
            <v>137158</v>
          </cell>
          <cell r="M5336">
            <v>137158</v>
          </cell>
          <cell r="N5336">
            <v>0</v>
          </cell>
        </row>
        <row r="5337">
          <cell r="C5337" t="str">
            <v>49114011B710195</v>
          </cell>
          <cell r="D5337" t="str">
            <v>庆铃低污染自卸车</v>
          </cell>
          <cell r="E5337" t="str">
            <v>NKR77GLLACJD</v>
          </cell>
        </row>
        <row r="5337">
          <cell r="G5337" t="str">
            <v>个</v>
          </cell>
          <cell r="H5337">
            <v>1</v>
          </cell>
          <cell r="I5337" t="str">
            <v>汽车、电车（含地铁车辆）、摩托车及非机动车辆/汽车/专用汽车/其他专用汽车</v>
          </cell>
        </row>
        <row r="5337">
          <cell r="K5337" t="str">
            <v>2005-06-14</v>
          </cell>
          <cell r="L5337">
            <v>137158</v>
          </cell>
          <cell r="M5337">
            <v>137158</v>
          </cell>
          <cell r="N5337">
            <v>0</v>
          </cell>
        </row>
        <row r="5338">
          <cell r="C5338" t="str">
            <v>49119499B200013</v>
          </cell>
          <cell r="D5338" t="str">
            <v>自卸式防爆胶轮车</v>
          </cell>
          <cell r="E5338" t="str">
            <v>3T</v>
          </cell>
        </row>
        <row r="5338">
          <cell r="G5338" t="str">
            <v>个</v>
          </cell>
          <cell r="H5338">
            <v>1</v>
          </cell>
          <cell r="I5338" t="str">
            <v>汽车、电车（含地铁车辆）、摩托车及非机动车辆/汽车/自卸汽车/中型自卸汽车</v>
          </cell>
        </row>
        <row r="5338">
          <cell r="K5338" t="str">
            <v>2008-08-30</v>
          </cell>
          <cell r="L5338">
            <v>348000</v>
          </cell>
          <cell r="M5338">
            <v>348000</v>
          </cell>
          <cell r="N5338">
            <v>0</v>
          </cell>
        </row>
        <row r="5339">
          <cell r="C5339" t="str">
            <v>44412364B030133</v>
          </cell>
          <cell r="D5339" t="str">
            <v>防爆工程自卸车</v>
          </cell>
          <cell r="E5339" t="str">
            <v>WCQ-5B</v>
          </cell>
        </row>
        <row r="5339">
          <cell r="G5339" t="str">
            <v>个</v>
          </cell>
          <cell r="H5339">
            <v>1</v>
          </cell>
          <cell r="I5339" t="str">
            <v>汽车、电车（含地铁车辆）、摩托车及非机动车辆/汽车/专用汽车/其他专用汽车</v>
          </cell>
        </row>
        <row r="5339">
          <cell r="K5339" t="str">
            <v>2005-06-14</v>
          </cell>
          <cell r="L5339">
            <v>577013</v>
          </cell>
          <cell r="M5339">
            <v>577013</v>
          </cell>
          <cell r="N5339">
            <v>0</v>
          </cell>
        </row>
        <row r="5340">
          <cell r="C5340" t="str">
            <v>49119499B200012</v>
          </cell>
          <cell r="D5340" t="str">
            <v>自卸式防爆胶轮车</v>
          </cell>
          <cell r="E5340" t="str">
            <v>3T</v>
          </cell>
        </row>
        <row r="5340">
          <cell r="G5340" t="str">
            <v>个</v>
          </cell>
          <cell r="H5340">
            <v>1</v>
          </cell>
          <cell r="I5340" t="str">
            <v>汽车、电车（含地铁车辆）、摩托车及非机动车辆/汽车/专用汽车/其他专用汽车</v>
          </cell>
        </row>
        <row r="5340">
          <cell r="K5340" t="str">
            <v>2006-12-31</v>
          </cell>
          <cell r="L5340">
            <v>348000</v>
          </cell>
          <cell r="M5340">
            <v>348000</v>
          </cell>
          <cell r="N5340">
            <v>0</v>
          </cell>
        </row>
        <row r="5341">
          <cell r="C5341" t="str">
            <v>49114011B310041</v>
          </cell>
          <cell r="D5341" t="str">
            <v>防爆客货胶轮车</v>
          </cell>
          <cell r="E5341" t="str">
            <v>WqC2J（短货箱）</v>
          </cell>
        </row>
        <row r="5341">
          <cell r="G5341" t="str">
            <v>个</v>
          </cell>
          <cell r="H5341">
            <v>1</v>
          </cell>
          <cell r="I5341" t="str">
            <v>汽车、电车（含地铁车辆）、摩托车及非机动车辆/汽车/专用汽车/其他专用汽车</v>
          </cell>
        </row>
        <row r="5341">
          <cell r="K5341" t="str">
            <v>2007-06-30</v>
          </cell>
          <cell r="L5341">
            <v>363600</v>
          </cell>
          <cell r="M5341">
            <v>363600</v>
          </cell>
          <cell r="N5341">
            <v>0</v>
          </cell>
        </row>
        <row r="5342">
          <cell r="C5342" t="str">
            <v>49114011B710286</v>
          </cell>
          <cell r="D5342" t="str">
            <v>庆铃低污染自卸车</v>
          </cell>
          <cell r="E5342" t="str">
            <v>NKR77GLLACJD</v>
          </cell>
        </row>
        <row r="5342">
          <cell r="G5342" t="str">
            <v>个</v>
          </cell>
          <cell r="H5342">
            <v>1</v>
          </cell>
          <cell r="I5342" t="str">
            <v>汽车、电车（含地铁车辆）、摩托车及非机动车辆/汽车/专用汽车/其他专用汽车</v>
          </cell>
        </row>
        <row r="5342">
          <cell r="K5342" t="str">
            <v>2007-06-30</v>
          </cell>
          <cell r="L5342">
            <v>137158</v>
          </cell>
          <cell r="M5342">
            <v>137158</v>
          </cell>
          <cell r="N5342">
            <v>0</v>
          </cell>
        </row>
        <row r="5343">
          <cell r="C5343" t="str">
            <v>49114011B710212</v>
          </cell>
          <cell r="D5343" t="str">
            <v>庆铃低污染自卸车</v>
          </cell>
          <cell r="E5343" t="str">
            <v>NKR77GLLACJD</v>
          </cell>
        </row>
        <row r="5343">
          <cell r="G5343" t="str">
            <v>个</v>
          </cell>
          <cell r="H5343">
            <v>1</v>
          </cell>
          <cell r="I5343" t="str">
            <v>汽车、电车（含地铁车辆）、摩托车及非机动车辆/汽车/专用汽车/其他专用汽车</v>
          </cell>
        </row>
        <row r="5343">
          <cell r="K5343" t="str">
            <v>2007-06-30</v>
          </cell>
          <cell r="L5343">
            <v>137158</v>
          </cell>
          <cell r="M5343">
            <v>137158</v>
          </cell>
          <cell r="N5343">
            <v>0</v>
          </cell>
        </row>
        <row r="5344">
          <cell r="C5344" t="str">
            <v>49114011B780032</v>
          </cell>
          <cell r="D5344" t="str">
            <v>防爆胶轮车</v>
          </cell>
          <cell r="E5344" t="str">
            <v>WqC3J(矮型材料车)</v>
          </cell>
        </row>
        <row r="5344">
          <cell r="G5344" t="str">
            <v>个</v>
          </cell>
          <cell r="H5344">
            <v>1</v>
          </cell>
          <cell r="I5344" t="str">
            <v>汽车、电车（含地铁车辆）、摩托车及非机动车辆/汽车/专用汽车/其他专用汽车</v>
          </cell>
        </row>
        <row r="5344">
          <cell r="K5344" t="str">
            <v>2004-12-31</v>
          </cell>
          <cell r="L5344">
            <v>364610</v>
          </cell>
          <cell r="M5344">
            <v>364610</v>
          </cell>
          <cell r="N5344">
            <v>0</v>
          </cell>
        </row>
        <row r="5345">
          <cell r="C5345" t="str">
            <v>49114011B310006</v>
          </cell>
          <cell r="D5345" t="str">
            <v>防爆客货胶轮车</v>
          </cell>
          <cell r="E5345" t="str">
            <v>WQC2J</v>
          </cell>
        </row>
        <row r="5345">
          <cell r="G5345" t="str">
            <v>个</v>
          </cell>
          <cell r="H5345">
            <v>1</v>
          </cell>
          <cell r="I5345" t="str">
            <v>汽车、电车（含地铁车辆）、摩托车及非机动车辆/汽车/自卸汽车/中型自卸汽车</v>
          </cell>
        </row>
        <row r="5345">
          <cell r="K5345" t="str">
            <v>2007-06-30</v>
          </cell>
          <cell r="L5345">
            <v>348000</v>
          </cell>
          <cell r="M5345">
            <v>348000</v>
          </cell>
          <cell r="N5345">
            <v>0</v>
          </cell>
        </row>
        <row r="5346">
          <cell r="C5346" t="str">
            <v>49114011B710162</v>
          </cell>
          <cell r="D5346" t="str">
            <v>庆铃低污染自卸车</v>
          </cell>
          <cell r="E5346" t="str">
            <v>NKR77GLLACJD</v>
          </cell>
        </row>
        <row r="5346">
          <cell r="G5346" t="str">
            <v>个</v>
          </cell>
          <cell r="H5346">
            <v>1</v>
          </cell>
          <cell r="I5346" t="str">
            <v>汽车、电车（含地铁车辆）、摩托车及非机动车辆/汽车/自卸汽车/中型自卸汽车</v>
          </cell>
        </row>
        <row r="5346">
          <cell r="K5346" t="str">
            <v>2007-12-31</v>
          </cell>
          <cell r="L5346">
            <v>137158</v>
          </cell>
          <cell r="M5346">
            <v>137158</v>
          </cell>
          <cell r="N5346">
            <v>0</v>
          </cell>
        </row>
        <row r="5347">
          <cell r="C5347" t="str">
            <v>44412364B030192</v>
          </cell>
          <cell r="D5347" t="str">
            <v>矿用工程自卸车</v>
          </cell>
          <cell r="E5347" t="str">
            <v>WCQ-3B（高）</v>
          </cell>
        </row>
        <row r="5347">
          <cell r="G5347" t="str">
            <v>个</v>
          </cell>
          <cell r="H5347">
            <v>1</v>
          </cell>
          <cell r="I5347" t="str">
            <v>汽车、电车（含地铁车辆）、摩托车及非机动车辆/汽车/自卸汽车/中型自卸汽车</v>
          </cell>
        </row>
        <row r="5347">
          <cell r="K5347" t="str">
            <v>2006-12-31</v>
          </cell>
          <cell r="L5347">
            <v>371166.89</v>
          </cell>
          <cell r="M5347">
            <v>371166.89</v>
          </cell>
          <cell r="N5347">
            <v>0</v>
          </cell>
        </row>
        <row r="5348">
          <cell r="C5348" t="str">
            <v>49114011B710075</v>
          </cell>
          <cell r="D5348" t="str">
            <v>庆铃低污染自卸车</v>
          </cell>
          <cell r="E5348" t="str">
            <v>NKR77GLLACJD</v>
          </cell>
        </row>
        <row r="5348">
          <cell r="G5348" t="str">
            <v>个</v>
          </cell>
          <cell r="H5348">
            <v>1</v>
          </cell>
          <cell r="I5348" t="str">
            <v>汽车、电车（含地铁车辆）、摩托车及非机动车辆/汽车/自卸汽车/中型自卸汽车</v>
          </cell>
        </row>
        <row r="5348">
          <cell r="K5348" t="str">
            <v>2007-06-30</v>
          </cell>
          <cell r="L5348">
            <v>137158</v>
          </cell>
          <cell r="M5348">
            <v>137158</v>
          </cell>
          <cell r="N5348">
            <v>0</v>
          </cell>
        </row>
        <row r="5349">
          <cell r="C5349" t="str">
            <v>49114011B710168</v>
          </cell>
          <cell r="D5349" t="str">
            <v>庆铃低污染自卸车</v>
          </cell>
          <cell r="E5349" t="str">
            <v>NKR77GLLACJD</v>
          </cell>
        </row>
        <row r="5349">
          <cell r="G5349" t="str">
            <v>个</v>
          </cell>
          <cell r="H5349">
            <v>1</v>
          </cell>
          <cell r="I5349" t="str">
            <v>汽车、电车（含地铁车辆）、摩托车及非机动车辆/汽车/专用汽车/其他专用汽车</v>
          </cell>
        </row>
        <row r="5349">
          <cell r="K5349" t="str">
            <v>2006-12-31</v>
          </cell>
          <cell r="L5349">
            <v>137158</v>
          </cell>
          <cell r="M5349">
            <v>137158</v>
          </cell>
          <cell r="N5349">
            <v>0</v>
          </cell>
        </row>
        <row r="5350">
          <cell r="C5350" t="str">
            <v>44412364B050015</v>
          </cell>
          <cell r="D5350" t="str">
            <v>矿用运人车</v>
          </cell>
          <cell r="E5350" t="str">
            <v>WrC20/2J（高）</v>
          </cell>
        </row>
        <row r="5350">
          <cell r="G5350" t="str">
            <v>个</v>
          </cell>
          <cell r="H5350">
            <v>1</v>
          </cell>
          <cell r="I5350" t="str">
            <v>汽车、电车（含地铁车辆）、摩托车及非机动车辆/汽车/专用汽车/其他专用汽车</v>
          </cell>
        </row>
        <row r="5350">
          <cell r="K5350" t="str">
            <v>2006-12-31</v>
          </cell>
          <cell r="L5350">
            <v>380000</v>
          </cell>
          <cell r="M5350">
            <v>380000</v>
          </cell>
          <cell r="N5350">
            <v>0</v>
          </cell>
        </row>
        <row r="5351">
          <cell r="C5351" t="str">
            <v>49114011B310042</v>
          </cell>
          <cell r="D5351" t="str">
            <v>防爆客货胶轮车</v>
          </cell>
          <cell r="E5351" t="str">
            <v>WqC2J（短货箱）</v>
          </cell>
        </row>
        <row r="5351">
          <cell r="G5351" t="str">
            <v>个</v>
          </cell>
          <cell r="H5351">
            <v>1</v>
          </cell>
          <cell r="I5351" t="str">
            <v>汽车、电车（含地铁车辆）、摩托车及非机动车辆/汽车/专用汽车/其他专用汽车</v>
          </cell>
        </row>
        <row r="5351">
          <cell r="K5351" t="str">
            <v>2006-12-31</v>
          </cell>
          <cell r="L5351">
            <v>363600</v>
          </cell>
          <cell r="M5351">
            <v>363600</v>
          </cell>
          <cell r="N5351">
            <v>0</v>
          </cell>
        </row>
        <row r="5352">
          <cell r="C5352" t="str">
            <v>44412364B050013</v>
          </cell>
          <cell r="D5352" t="str">
            <v>矿用运人车</v>
          </cell>
          <cell r="E5352" t="str">
            <v>WrC20/2J（高）</v>
          </cell>
        </row>
        <row r="5352">
          <cell r="G5352" t="str">
            <v>个</v>
          </cell>
          <cell r="H5352">
            <v>1</v>
          </cell>
          <cell r="I5352" t="str">
            <v>汽车、电车（含地铁车辆）、摩托车及非机动车辆/汽车/专用汽车/其他专用汽车</v>
          </cell>
        </row>
        <row r="5352">
          <cell r="K5352" t="str">
            <v>2007-06-30</v>
          </cell>
          <cell r="L5352">
            <v>380000</v>
          </cell>
          <cell r="M5352">
            <v>380000</v>
          </cell>
          <cell r="N5352">
            <v>0</v>
          </cell>
        </row>
        <row r="5353">
          <cell r="C5353" t="str">
            <v>44412364BF10007</v>
          </cell>
          <cell r="D5353" t="str">
            <v>防爆胶轮车</v>
          </cell>
          <cell r="E5353" t="str">
            <v>WqC2J(高型材料车)</v>
          </cell>
        </row>
        <row r="5353">
          <cell r="G5353" t="str">
            <v>个</v>
          </cell>
          <cell r="H5353">
            <v>1</v>
          </cell>
          <cell r="I5353" t="str">
            <v>汽车、电车（含地铁车辆）、摩托车及非机动车辆/汽车/自卸汽车/中型自卸汽车</v>
          </cell>
        </row>
        <row r="5353">
          <cell r="K5353" t="str">
            <v>2007-06-30</v>
          </cell>
          <cell r="L5353">
            <v>345420</v>
          </cell>
          <cell r="M5353">
            <v>345420</v>
          </cell>
          <cell r="N5353">
            <v>0</v>
          </cell>
        </row>
        <row r="5354">
          <cell r="C5354" t="str">
            <v>44412364B030104</v>
          </cell>
          <cell r="D5354" t="str">
            <v>矿用工程自卸车</v>
          </cell>
          <cell r="E5354" t="str">
            <v>WCQ-3B(高)</v>
          </cell>
        </row>
        <row r="5354">
          <cell r="G5354" t="str">
            <v>个</v>
          </cell>
          <cell r="H5354">
            <v>1</v>
          </cell>
          <cell r="I5354" t="str">
            <v>汽车、电车（含地铁车辆）、摩托车及非机动车辆/汽车/专用汽车/其他专用汽车</v>
          </cell>
        </row>
        <row r="5354">
          <cell r="K5354" t="str">
            <v>2006-12-31</v>
          </cell>
          <cell r="L5354">
            <v>379509.48</v>
          </cell>
          <cell r="M5354">
            <v>379509.48</v>
          </cell>
          <cell r="N5354">
            <v>0</v>
          </cell>
        </row>
        <row r="5355">
          <cell r="C5355" t="str">
            <v>44412364B050005</v>
          </cell>
          <cell r="D5355" t="str">
            <v>矿用运人车</v>
          </cell>
          <cell r="E5355" t="str">
            <v>WrC20/2J（高）</v>
          </cell>
        </row>
        <row r="5355">
          <cell r="G5355" t="str">
            <v>个</v>
          </cell>
          <cell r="H5355">
            <v>1</v>
          </cell>
          <cell r="I5355" t="str">
            <v>汽车、电车（含地铁车辆）、摩托车及非机动车辆/汽车/自卸汽车/中型自卸汽车</v>
          </cell>
        </row>
        <row r="5355">
          <cell r="K5355" t="str">
            <v>2007-06-30</v>
          </cell>
          <cell r="L5355">
            <v>380000</v>
          </cell>
          <cell r="M5355">
            <v>380000</v>
          </cell>
          <cell r="N5355">
            <v>0</v>
          </cell>
        </row>
        <row r="5356">
          <cell r="C5356" t="str">
            <v>44412364B030148</v>
          </cell>
          <cell r="D5356" t="str">
            <v>矿用工程自卸车</v>
          </cell>
          <cell r="E5356" t="str">
            <v>WCQ-3B(高)</v>
          </cell>
        </row>
        <row r="5356">
          <cell r="G5356" t="str">
            <v>个</v>
          </cell>
          <cell r="H5356">
            <v>1</v>
          </cell>
          <cell r="I5356" t="str">
            <v>汽车、电车（含地铁车辆）、摩托车及非机动车辆/汽车/自卸汽车/中型自卸汽车</v>
          </cell>
        </row>
        <row r="5356">
          <cell r="K5356" t="str">
            <v>2007-06-30</v>
          </cell>
          <cell r="L5356">
            <v>379509.48</v>
          </cell>
          <cell r="M5356">
            <v>379509.48</v>
          </cell>
          <cell r="N5356">
            <v>0</v>
          </cell>
        </row>
        <row r="5357">
          <cell r="C5357" t="str">
            <v>44412364B030114</v>
          </cell>
          <cell r="D5357" t="str">
            <v>矿用工程自卸车</v>
          </cell>
          <cell r="E5357" t="str">
            <v>WCQ-3B(高)</v>
          </cell>
        </row>
        <row r="5357">
          <cell r="G5357" t="str">
            <v>个</v>
          </cell>
          <cell r="H5357">
            <v>1</v>
          </cell>
          <cell r="I5357" t="str">
            <v>汽车、电车（含地铁车辆）、摩托车及非机动车辆/汽车/自卸汽车/中型自卸汽车</v>
          </cell>
        </row>
        <row r="5357">
          <cell r="K5357" t="str">
            <v>2007-06-30</v>
          </cell>
          <cell r="L5357">
            <v>379509.48</v>
          </cell>
          <cell r="M5357">
            <v>379509.48</v>
          </cell>
          <cell r="N5357">
            <v>0</v>
          </cell>
        </row>
        <row r="5358">
          <cell r="C5358" t="str">
            <v>44412364B030050</v>
          </cell>
          <cell r="D5358" t="str">
            <v>矿用工程自卸车</v>
          </cell>
          <cell r="E5358" t="str">
            <v>WCQ-3B(高)</v>
          </cell>
        </row>
        <row r="5358">
          <cell r="G5358" t="str">
            <v>个</v>
          </cell>
          <cell r="H5358">
            <v>1</v>
          </cell>
          <cell r="I5358" t="str">
            <v>汽车、电车（含地铁车辆）、摩托车及非机动车辆/汽车/自卸汽车/中型自卸汽车</v>
          </cell>
        </row>
        <row r="5358">
          <cell r="K5358" t="str">
            <v>2007-06-30</v>
          </cell>
          <cell r="L5358">
            <v>379509.48</v>
          </cell>
          <cell r="M5358">
            <v>379509.48</v>
          </cell>
          <cell r="N5358">
            <v>0</v>
          </cell>
        </row>
        <row r="5359">
          <cell r="C5359" t="str">
            <v>44412364B030159</v>
          </cell>
          <cell r="D5359" t="str">
            <v>矿用工程自卸车</v>
          </cell>
          <cell r="E5359" t="str">
            <v>WCQ-3B(高)</v>
          </cell>
        </row>
        <row r="5359">
          <cell r="G5359" t="str">
            <v>个</v>
          </cell>
          <cell r="H5359">
            <v>1</v>
          </cell>
          <cell r="I5359" t="str">
            <v>汽车、电车（含地铁车辆）、摩托车及非机动车辆/汽车/自卸汽车/中型自卸汽车</v>
          </cell>
        </row>
        <row r="5359">
          <cell r="K5359" t="str">
            <v>2007-06-30</v>
          </cell>
          <cell r="L5359">
            <v>379509.48</v>
          </cell>
          <cell r="M5359">
            <v>379509.48</v>
          </cell>
          <cell r="N5359">
            <v>0</v>
          </cell>
        </row>
        <row r="5360">
          <cell r="C5360" t="str">
            <v>44412364B158001</v>
          </cell>
          <cell r="D5360" t="str">
            <v>矿用工程自卸车</v>
          </cell>
          <cell r="E5360" t="str">
            <v>WCQ-3B(高)</v>
          </cell>
        </row>
        <row r="5360">
          <cell r="G5360" t="str">
            <v>个</v>
          </cell>
          <cell r="H5360">
            <v>1</v>
          </cell>
          <cell r="I5360" t="str">
            <v>汽车、电车（含地铁车辆）、摩托车及非机动车辆/汽车/自卸汽车/中型自卸汽车</v>
          </cell>
        </row>
        <row r="5360">
          <cell r="K5360" t="str">
            <v>2007-06-30</v>
          </cell>
          <cell r="L5360">
            <v>379509.48</v>
          </cell>
          <cell r="M5360">
            <v>379509.48</v>
          </cell>
          <cell r="N5360">
            <v>0</v>
          </cell>
        </row>
        <row r="5361">
          <cell r="C5361" t="str">
            <v>44412364B030134</v>
          </cell>
          <cell r="D5361" t="str">
            <v>矿用工程自卸车</v>
          </cell>
          <cell r="E5361" t="str">
            <v>WCQ-3B(高)</v>
          </cell>
        </row>
        <row r="5361">
          <cell r="G5361" t="str">
            <v>个</v>
          </cell>
          <cell r="H5361">
            <v>1</v>
          </cell>
          <cell r="I5361" t="str">
            <v>汽车、电车（含地铁车辆）、摩托车及非机动车辆/汽车/专用汽车/其他专用汽车</v>
          </cell>
        </row>
        <row r="5361">
          <cell r="K5361" t="str">
            <v>2007-06-30</v>
          </cell>
          <cell r="L5361">
            <v>379509.48</v>
          </cell>
          <cell r="M5361">
            <v>379509.48</v>
          </cell>
          <cell r="N5361">
            <v>0</v>
          </cell>
        </row>
        <row r="5362">
          <cell r="C5362" t="str">
            <v>49119499B200006</v>
          </cell>
          <cell r="D5362" t="str">
            <v>防爆胶轮车</v>
          </cell>
          <cell r="E5362" t="str">
            <v>WqC3J(矮型材料车)</v>
          </cell>
        </row>
        <row r="5362">
          <cell r="G5362" t="str">
            <v>个</v>
          </cell>
          <cell r="H5362">
            <v>1</v>
          </cell>
          <cell r="I5362" t="str">
            <v>汽车、电车（含地铁车辆）、摩托车及非机动车辆/汽车/自卸汽车/中型自卸汽车</v>
          </cell>
        </row>
        <row r="5362">
          <cell r="K5362" t="str">
            <v>2006-12-31</v>
          </cell>
          <cell r="L5362">
            <v>364610</v>
          </cell>
          <cell r="M5362">
            <v>364610</v>
          </cell>
          <cell r="N5362">
            <v>0</v>
          </cell>
        </row>
        <row r="5363">
          <cell r="C5363" t="str">
            <v>49114011B710061</v>
          </cell>
          <cell r="D5363" t="str">
            <v>庆铃低污染自卸车</v>
          </cell>
          <cell r="E5363" t="str">
            <v>NKR77GLLACJD</v>
          </cell>
        </row>
        <row r="5363">
          <cell r="G5363" t="str">
            <v>个</v>
          </cell>
          <cell r="H5363">
            <v>1</v>
          </cell>
          <cell r="I5363" t="str">
            <v>汽车、电车（含地铁车辆）、摩托车及非机动车辆/汽车/专用汽车/其他专用汽车</v>
          </cell>
        </row>
        <row r="5363">
          <cell r="K5363" t="str">
            <v>2007-06-30</v>
          </cell>
          <cell r="L5363">
            <v>137158</v>
          </cell>
          <cell r="M5363">
            <v>137158</v>
          </cell>
          <cell r="N5363">
            <v>0</v>
          </cell>
        </row>
        <row r="5364">
          <cell r="C5364" t="str">
            <v>49114011B710251</v>
          </cell>
          <cell r="D5364" t="str">
            <v>庆铃低污染自卸车</v>
          </cell>
          <cell r="E5364" t="str">
            <v>NKR77GLLACJD</v>
          </cell>
        </row>
        <row r="5364">
          <cell r="G5364" t="str">
            <v>个</v>
          </cell>
          <cell r="H5364">
            <v>1</v>
          </cell>
          <cell r="I5364" t="str">
            <v>汽车、电车（含地铁车辆）、摩托车及非机动车辆/汽车/专用汽车/其他专用汽车</v>
          </cell>
        </row>
        <row r="5364">
          <cell r="K5364" t="str">
            <v>2007-06-30</v>
          </cell>
          <cell r="L5364">
            <v>137158</v>
          </cell>
          <cell r="M5364">
            <v>137158</v>
          </cell>
          <cell r="N5364">
            <v>0</v>
          </cell>
        </row>
        <row r="5365">
          <cell r="C5365" t="str">
            <v>49114011B770020</v>
          </cell>
          <cell r="D5365" t="str">
            <v>防爆胶轮车</v>
          </cell>
          <cell r="E5365" t="str">
            <v>WrC20/2J(矮型运人车)</v>
          </cell>
        </row>
        <row r="5365">
          <cell r="G5365" t="str">
            <v>个</v>
          </cell>
          <cell r="H5365">
            <v>1</v>
          </cell>
          <cell r="I5365" t="str">
            <v>汽车、电车（含地铁车辆）、摩托车及非机动车辆/汽车/自卸汽车/中型自卸汽车</v>
          </cell>
        </row>
        <row r="5365">
          <cell r="K5365" t="str">
            <v>2007-12-31</v>
          </cell>
          <cell r="L5365">
            <v>364610</v>
          </cell>
          <cell r="M5365">
            <v>364610</v>
          </cell>
          <cell r="N5365">
            <v>0</v>
          </cell>
        </row>
        <row r="5366">
          <cell r="C5366" t="str">
            <v>44412364B030238</v>
          </cell>
          <cell r="D5366" t="str">
            <v>矿用工程自卸车</v>
          </cell>
          <cell r="E5366" t="str">
            <v>WCQ-3B（高）</v>
          </cell>
        </row>
        <row r="5366">
          <cell r="G5366" t="str">
            <v>个</v>
          </cell>
          <cell r="H5366">
            <v>1</v>
          </cell>
          <cell r="I5366" t="str">
            <v>汽车、电车（含地铁车辆）、摩托车及非机动车辆/汽车/自卸汽车/中型自卸汽车</v>
          </cell>
        </row>
        <row r="5366">
          <cell r="K5366" t="str">
            <v>2007-06-30</v>
          </cell>
          <cell r="L5366">
            <v>371166.89</v>
          </cell>
          <cell r="M5366">
            <v>371166.89</v>
          </cell>
          <cell r="N5366">
            <v>0</v>
          </cell>
        </row>
        <row r="5367">
          <cell r="C5367" t="str">
            <v>49114011B710167</v>
          </cell>
          <cell r="D5367" t="str">
            <v>庆铃低污染自卸车</v>
          </cell>
          <cell r="E5367" t="str">
            <v>NKR77GLLACJD</v>
          </cell>
        </row>
        <row r="5367">
          <cell r="G5367" t="str">
            <v>个</v>
          </cell>
          <cell r="H5367">
            <v>1</v>
          </cell>
          <cell r="I5367" t="str">
            <v>汽车、电车（含地铁车辆）、摩托车及非机动车辆/汽车/专用汽车/其他专用汽车</v>
          </cell>
        </row>
        <row r="5367">
          <cell r="K5367" t="str">
            <v>2005-06-14</v>
          </cell>
          <cell r="L5367">
            <v>137158</v>
          </cell>
          <cell r="M5367">
            <v>137158</v>
          </cell>
          <cell r="N5367">
            <v>0</v>
          </cell>
        </row>
        <row r="5368">
          <cell r="C5368" t="str">
            <v>49119499B200018</v>
          </cell>
          <cell r="D5368" t="str">
            <v>自卸式防爆胶轮车</v>
          </cell>
          <cell r="E5368" t="str">
            <v>3T</v>
          </cell>
        </row>
        <row r="5368">
          <cell r="G5368" t="str">
            <v>个</v>
          </cell>
          <cell r="H5368">
            <v>1</v>
          </cell>
          <cell r="I5368" t="str">
            <v>汽车、电车（含地铁车辆）、摩托车及非机动车辆/汽车/自卸汽车/中型自卸汽车</v>
          </cell>
        </row>
        <row r="5368">
          <cell r="K5368" t="str">
            <v>2007-06-30</v>
          </cell>
          <cell r="L5368">
            <v>348000</v>
          </cell>
          <cell r="M5368">
            <v>348000</v>
          </cell>
          <cell r="N5368">
            <v>0</v>
          </cell>
        </row>
        <row r="5369">
          <cell r="C5369" t="str">
            <v>44412364B030129</v>
          </cell>
          <cell r="D5369" t="str">
            <v>矿用工程自卸车</v>
          </cell>
          <cell r="E5369" t="str">
            <v>WCQ-3B(高)</v>
          </cell>
        </row>
        <row r="5369">
          <cell r="G5369" t="str">
            <v>个</v>
          </cell>
          <cell r="H5369">
            <v>1</v>
          </cell>
          <cell r="I5369" t="str">
            <v>汽车、电车（含地铁车辆）、摩托车及非机动车辆/汽车/专用汽车/其他专用汽车</v>
          </cell>
        </row>
        <row r="5369">
          <cell r="K5369" t="str">
            <v>2006-12-31</v>
          </cell>
          <cell r="L5369">
            <v>379509.48</v>
          </cell>
          <cell r="M5369">
            <v>379509.48</v>
          </cell>
          <cell r="N5369">
            <v>0</v>
          </cell>
        </row>
        <row r="5370">
          <cell r="C5370" t="str">
            <v>49119499B200037</v>
          </cell>
          <cell r="D5370" t="str">
            <v>防爆胶轮车</v>
          </cell>
          <cell r="E5370" t="str">
            <v>WqC3J（3吨自卸式，整体式）</v>
          </cell>
        </row>
        <row r="5370">
          <cell r="G5370" t="str">
            <v>个</v>
          </cell>
          <cell r="H5370">
            <v>1</v>
          </cell>
          <cell r="I5370" t="str">
            <v>汽车、电车（含地铁车辆）、摩托车及非机动车辆/汽车/自卸汽车/中型自卸汽车</v>
          </cell>
        </row>
        <row r="5370">
          <cell r="K5370" t="str">
            <v>2007-06-30</v>
          </cell>
          <cell r="L5370">
            <v>369000</v>
          </cell>
          <cell r="M5370">
            <v>369000</v>
          </cell>
          <cell r="N5370">
            <v>0</v>
          </cell>
        </row>
        <row r="5371">
          <cell r="C5371" t="str">
            <v>44412364B030118</v>
          </cell>
          <cell r="D5371" t="str">
            <v>矿用工程自卸车</v>
          </cell>
          <cell r="E5371" t="str">
            <v>WCQ-3B(高)</v>
          </cell>
        </row>
        <row r="5371">
          <cell r="G5371" t="str">
            <v>个</v>
          </cell>
          <cell r="H5371">
            <v>1</v>
          </cell>
          <cell r="I5371" t="str">
            <v>汽车、电车（含地铁车辆）、摩托车及非机动车辆/汽车/自卸汽车/中型自卸汽车</v>
          </cell>
        </row>
        <row r="5371">
          <cell r="K5371" t="str">
            <v>2006-12-31</v>
          </cell>
          <cell r="L5371">
            <v>379509.48</v>
          </cell>
          <cell r="M5371">
            <v>379509.48</v>
          </cell>
          <cell r="N5371">
            <v>0</v>
          </cell>
        </row>
        <row r="5372">
          <cell r="C5372" t="str">
            <v>49114011B710074</v>
          </cell>
          <cell r="D5372" t="str">
            <v>庆铃低污染自卸车</v>
          </cell>
          <cell r="E5372" t="str">
            <v>NKR77GLLACJD</v>
          </cell>
        </row>
        <row r="5372">
          <cell r="G5372" t="str">
            <v>个</v>
          </cell>
          <cell r="H5372">
            <v>1</v>
          </cell>
          <cell r="I5372" t="str">
            <v>汽车、电车（含地铁车辆）、摩托车及非机动车辆/汽车/专用汽车/其他专用汽车</v>
          </cell>
        </row>
        <row r="5372">
          <cell r="K5372" t="str">
            <v>2006-12-31</v>
          </cell>
          <cell r="L5372">
            <v>137158</v>
          </cell>
          <cell r="M5372">
            <v>137158</v>
          </cell>
          <cell r="N5372">
            <v>0</v>
          </cell>
        </row>
        <row r="5373">
          <cell r="C5373" t="str">
            <v>49114011B310030</v>
          </cell>
          <cell r="D5373" t="str">
            <v>防爆客货胶轮车</v>
          </cell>
          <cell r="E5373" t="str">
            <v>WqC2J（短货箱）</v>
          </cell>
        </row>
        <row r="5373">
          <cell r="G5373" t="str">
            <v>个</v>
          </cell>
          <cell r="H5373">
            <v>1</v>
          </cell>
          <cell r="I5373" t="str">
            <v>汽车、电车（含地铁车辆）、摩托车及非机动车辆/汽车/自卸汽车/中型自卸汽车</v>
          </cell>
        </row>
        <row r="5373">
          <cell r="K5373" t="str">
            <v>2007-12-31</v>
          </cell>
          <cell r="L5373">
            <v>363600</v>
          </cell>
          <cell r="M5373">
            <v>363600</v>
          </cell>
          <cell r="N5373">
            <v>0</v>
          </cell>
        </row>
        <row r="5374">
          <cell r="C5374" t="str">
            <v>44412364B030237</v>
          </cell>
          <cell r="D5374" t="str">
            <v>矿用工程自卸车</v>
          </cell>
          <cell r="E5374" t="str">
            <v>WCQ-3B（高）</v>
          </cell>
        </row>
        <row r="5374">
          <cell r="G5374" t="str">
            <v>个</v>
          </cell>
          <cell r="H5374">
            <v>1</v>
          </cell>
          <cell r="I5374" t="str">
            <v>汽车、电车（含地铁车辆）、摩托车及非机动车辆/汽车/自卸汽车/中型自卸汽车</v>
          </cell>
        </row>
        <row r="5374">
          <cell r="K5374" t="str">
            <v>2009-11-30</v>
          </cell>
          <cell r="L5374">
            <v>371166.89</v>
          </cell>
          <cell r="M5374">
            <v>371166.89</v>
          </cell>
          <cell r="N5374">
            <v>0</v>
          </cell>
        </row>
        <row r="5375">
          <cell r="C5375" t="str">
            <v>49119499B620016</v>
          </cell>
          <cell r="D5375" t="str">
            <v>防爆自卸车（平推车高）</v>
          </cell>
          <cell r="E5375" t="str">
            <v>WC3E(A)</v>
          </cell>
        </row>
        <row r="5375">
          <cell r="G5375" t="str">
            <v>个</v>
          </cell>
          <cell r="H5375">
            <v>1</v>
          </cell>
          <cell r="I5375" t="str">
            <v>汽车、电车（含地铁车辆）、摩托车及非机动车辆/汽车/自卸汽车/中型自卸汽车</v>
          </cell>
        </row>
        <row r="5375">
          <cell r="K5375" t="str">
            <v>2007-12-31</v>
          </cell>
          <cell r="L5375">
            <v>455672.61</v>
          </cell>
          <cell r="M5375">
            <v>455672.61</v>
          </cell>
          <cell r="N5375">
            <v>0</v>
          </cell>
        </row>
        <row r="5376">
          <cell r="C5376" t="str">
            <v>44412364B030220</v>
          </cell>
          <cell r="D5376" t="str">
            <v>矿用工程自卸车</v>
          </cell>
          <cell r="E5376" t="str">
            <v>WCQ-3B（高）</v>
          </cell>
        </row>
        <row r="5376">
          <cell r="G5376" t="str">
            <v>个</v>
          </cell>
          <cell r="H5376">
            <v>1</v>
          </cell>
          <cell r="I5376" t="str">
            <v>汽车、电车（含地铁车辆）、摩托车及非机动车辆/汽车/自卸汽车/中型自卸汽车</v>
          </cell>
        </row>
        <row r="5376">
          <cell r="K5376" t="str">
            <v>2007-06-30</v>
          </cell>
          <cell r="L5376">
            <v>371166.89</v>
          </cell>
          <cell r="M5376">
            <v>371166.89</v>
          </cell>
          <cell r="N5376">
            <v>0</v>
          </cell>
        </row>
        <row r="5377">
          <cell r="C5377" t="str">
            <v>44412364B030086</v>
          </cell>
          <cell r="D5377" t="str">
            <v>矿用工程自卸车</v>
          </cell>
          <cell r="E5377" t="str">
            <v>WCQ-3B(高)</v>
          </cell>
        </row>
        <row r="5377">
          <cell r="G5377" t="str">
            <v>个</v>
          </cell>
          <cell r="H5377">
            <v>1</v>
          </cell>
          <cell r="I5377" t="str">
            <v>汽车、电车（含地铁车辆）、摩托车及非机动车辆/汽车/自卸汽车/中型自卸汽车</v>
          </cell>
        </row>
        <row r="5377">
          <cell r="K5377" t="str">
            <v>2007-06-30</v>
          </cell>
          <cell r="L5377">
            <v>379509.48</v>
          </cell>
          <cell r="M5377">
            <v>379509.48</v>
          </cell>
          <cell r="N5377">
            <v>0</v>
          </cell>
        </row>
        <row r="5378">
          <cell r="C5378" t="str">
            <v>44412364B030212</v>
          </cell>
          <cell r="D5378" t="str">
            <v>矿用工程自卸车</v>
          </cell>
          <cell r="E5378" t="str">
            <v>WCQ-3B(高)</v>
          </cell>
        </row>
        <row r="5378">
          <cell r="G5378" t="str">
            <v>个</v>
          </cell>
          <cell r="H5378">
            <v>1</v>
          </cell>
          <cell r="I5378" t="str">
            <v>汽车、电车（含地铁车辆）、摩托车及非机动车辆/汽车/自卸汽车/中型自卸汽车</v>
          </cell>
        </row>
        <row r="5378">
          <cell r="K5378" t="str">
            <v>2007-06-30</v>
          </cell>
          <cell r="L5378">
            <v>379509.48</v>
          </cell>
          <cell r="M5378">
            <v>379509.48</v>
          </cell>
          <cell r="N5378">
            <v>0</v>
          </cell>
        </row>
        <row r="5379">
          <cell r="C5379" t="str">
            <v>44412364B030226</v>
          </cell>
          <cell r="D5379" t="str">
            <v>矿用工程自卸车</v>
          </cell>
          <cell r="E5379" t="str">
            <v>WCQ-3B(高)</v>
          </cell>
        </row>
        <row r="5379">
          <cell r="G5379" t="str">
            <v>个</v>
          </cell>
          <cell r="H5379">
            <v>1</v>
          </cell>
          <cell r="I5379" t="str">
            <v>汽车、电车（含地铁车辆）、摩托车及非机动车辆/汽车/自卸汽车/中型自卸汽车</v>
          </cell>
        </row>
        <row r="5379">
          <cell r="K5379" t="str">
            <v>2007-12-26</v>
          </cell>
          <cell r="L5379">
            <v>379509.48</v>
          </cell>
          <cell r="M5379">
            <v>379509.48</v>
          </cell>
          <cell r="N5379">
            <v>0</v>
          </cell>
        </row>
        <row r="5380">
          <cell r="C5380" t="str">
            <v>49114011B710320</v>
          </cell>
          <cell r="D5380" t="str">
            <v>庆铃低污染自卸车</v>
          </cell>
          <cell r="E5380" t="str">
            <v>NKR77GLLACJD</v>
          </cell>
        </row>
        <row r="5380">
          <cell r="G5380" t="str">
            <v>个</v>
          </cell>
          <cell r="H5380">
            <v>1</v>
          </cell>
          <cell r="I5380" t="str">
            <v>汽车、电车（含地铁车辆）、摩托车及非机动车辆/汽车/自卸汽车/中型自卸汽车</v>
          </cell>
        </row>
        <row r="5380">
          <cell r="K5380" t="str">
            <v>2007-06-30</v>
          </cell>
          <cell r="L5380">
            <v>137158</v>
          </cell>
          <cell r="M5380">
            <v>137158</v>
          </cell>
          <cell r="N5380">
            <v>0</v>
          </cell>
        </row>
        <row r="5381">
          <cell r="C5381" t="str">
            <v>49114011B710169</v>
          </cell>
          <cell r="D5381" t="str">
            <v>庆铃低污染自卸车</v>
          </cell>
          <cell r="E5381" t="str">
            <v>NKR77GLLACJD</v>
          </cell>
        </row>
        <row r="5381">
          <cell r="G5381" t="str">
            <v>个</v>
          </cell>
          <cell r="H5381">
            <v>1</v>
          </cell>
          <cell r="I5381" t="str">
            <v>汽车、电车（含地铁车辆）、摩托车及非机动车辆/汽车/自卸汽车/中型自卸汽车</v>
          </cell>
        </row>
        <row r="5381">
          <cell r="K5381" t="str">
            <v>2007-06-30</v>
          </cell>
          <cell r="L5381">
            <v>137158</v>
          </cell>
          <cell r="M5381">
            <v>137158</v>
          </cell>
          <cell r="N5381">
            <v>0</v>
          </cell>
        </row>
        <row r="5382">
          <cell r="C5382" t="str">
            <v>44412364B030119</v>
          </cell>
          <cell r="D5382" t="str">
            <v>矿用工程自卸车</v>
          </cell>
          <cell r="E5382" t="str">
            <v>WCQ-3B(高)</v>
          </cell>
        </row>
        <row r="5382">
          <cell r="G5382" t="str">
            <v>个</v>
          </cell>
          <cell r="H5382">
            <v>1</v>
          </cell>
          <cell r="I5382" t="str">
            <v>汽车、电车（含地铁车辆）、摩托车及非机动车辆/汽车/自卸汽车/中型自卸汽车</v>
          </cell>
        </row>
        <row r="5382">
          <cell r="K5382" t="str">
            <v>2007-06-30</v>
          </cell>
          <cell r="L5382">
            <v>379509.48</v>
          </cell>
          <cell r="M5382">
            <v>379509.48</v>
          </cell>
          <cell r="N5382">
            <v>0</v>
          </cell>
        </row>
        <row r="5383">
          <cell r="C5383" t="str">
            <v>44412364B030135</v>
          </cell>
          <cell r="D5383" t="str">
            <v>矿用工程自卸车</v>
          </cell>
          <cell r="E5383" t="str">
            <v>WCQ-3B(高)</v>
          </cell>
        </row>
        <row r="5383">
          <cell r="G5383" t="str">
            <v>个</v>
          </cell>
          <cell r="H5383">
            <v>1</v>
          </cell>
          <cell r="I5383" t="str">
            <v>汽车、电车（含地铁车辆）、摩托车及非机动车辆/汽车/自卸汽车/中型自卸汽车</v>
          </cell>
        </row>
        <row r="5383">
          <cell r="K5383" t="str">
            <v>2007-12-26</v>
          </cell>
          <cell r="L5383">
            <v>379509.48</v>
          </cell>
          <cell r="M5383">
            <v>379509.48</v>
          </cell>
          <cell r="N5383">
            <v>0</v>
          </cell>
        </row>
        <row r="5384">
          <cell r="C5384" t="str">
            <v>49114011B710171</v>
          </cell>
          <cell r="D5384" t="str">
            <v>庆铃低污染自卸车</v>
          </cell>
          <cell r="E5384" t="str">
            <v>NKR77GLLACJD</v>
          </cell>
        </row>
        <row r="5384">
          <cell r="G5384" t="str">
            <v>个</v>
          </cell>
          <cell r="H5384">
            <v>1</v>
          </cell>
          <cell r="I5384" t="str">
            <v>汽车、电车（含地铁车辆）、摩托车及非机动车辆/汽车/自卸汽车/中型自卸汽车</v>
          </cell>
        </row>
        <row r="5384">
          <cell r="K5384" t="str">
            <v>2007-06-30</v>
          </cell>
          <cell r="L5384">
            <v>137158</v>
          </cell>
          <cell r="M5384">
            <v>137158</v>
          </cell>
          <cell r="N5384">
            <v>0</v>
          </cell>
        </row>
        <row r="5385">
          <cell r="C5385" t="str">
            <v>44412364B030140</v>
          </cell>
          <cell r="D5385" t="str">
            <v>矿用工程自卸车</v>
          </cell>
          <cell r="E5385" t="str">
            <v>WCQ-3B(高)</v>
          </cell>
        </row>
        <row r="5385">
          <cell r="G5385" t="str">
            <v>个</v>
          </cell>
          <cell r="H5385">
            <v>1</v>
          </cell>
          <cell r="I5385" t="str">
            <v>汽车、电车（含地铁车辆）、摩托车及非机动车辆/汽车/专用汽车/其他专用汽车</v>
          </cell>
        </row>
        <row r="5385">
          <cell r="K5385" t="str">
            <v>2007-06-30</v>
          </cell>
          <cell r="L5385">
            <v>379509.48</v>
          </cell>
          <cell r="M5385">
            <v>379509.48</v>
          </cell>
          <cell r="N5385">
            <v>0</v>
          </cell>
        </row>
        <row r="5386">
          <cell r="C5386" t="str">
            <v>49114011B710285</v>
          </cell>
          <cell r="D5386" t="str">
            <v>庆铃低污染自卸车</v>
          </cell>
          <cell r="E5386" t="str">
            <v>NKR77GLLACJD</v>
          </cell>
        </row>
        <row r="5386">
          <cell r="G5386" t="str">
            <v>个</v>
          </cell>
          <cell r="H5386">
            <v>1</v>
          </cell>
          <cell r="I5386" t="str">
            <v>汽车、电车（含地铁车辆）、摩托车及非机动车辆/汽车/专用汽车/其他专用汽车</v>
          </cell>
        </row>
        <row r="5386">
          <cell r="K5386" t="str">
            <v>2007-06-30</v>
          </cell>
          <cell r="L5386">
            <v>137158</v>
          </cell>
          <cell r="M5386">
            <v>137158</v>
          </cell>
          <cell r="N5386">
            <v>0</v>
          </cell>
        </row>
        <row r="5387">
          <cell r="C5387" t="str">
            <v>49114011B780037</v>
          </cell>
          <cell r="D5387" t="str">
            <v>防爆胶轮车</v>
          </cell>
          <cell r="E5387" t="str">
            <v>WqC3J(矮型材料车)</v>
          </cell>
        </row>
        <row r="5387">
          <cell r="G5387" t="str">
            <v>个</v>
          </cell>
          <cell r="H5387">
            <v>1</v>
          </cell>
          <cell r="I5387" t="str">
            <v>汽车、电车（含地铁车辆）、摩托车及非机动车辆/汽车/自卸汽车/中型自卸汽车</v>
          </cell>
        </row>
        <row r="5387">
          <cell r="K5387" t="str">
            <v>2007-06-30</v>
          </cell>
          <cell r="L5387">
            <v>364610</v>
          </cell>
          <cell r="M5387">
            <v>364610</v>
          </cell>
          <cell r="N5387">
            <v>0</v>
          </cell>
        </row>
        <row r="5388">
          <cell r="C5388" t="str">
            <v>44412364B030231</v>
          </cell>
          <cell r="D5388" t="str">
            <v>矿用工程自卸车</v>
          </cell>
          <cell r="E5388" t="str">
            <v>WCQ-3B(高)</v>
          </cell>
        </row>
        <row r="5388">
          <cell r="G5388" t="str">
            <v>个</v>
          </cell>
          <cell r="H5388">
            <v>1</v>
          </cell>
          <cell r="I5388" t="str">
            <v>汽车、电车（含地铁车辆）、摩托车及非机动车辆/汽车/专用汽车/其他专用汽车</v>
          </cell>
        </row>
        <row r="5388">
          <cell r="K5388" t="str">
            <v>2006-12-31</v>
          </cell>
          <cell r="L5388">
            <v>379509.48</v>
          </cell>
          <cell r="M5388">
            <v>379509.48</v>
          </cell>
          <cell r="N5388">
            <v>0</v>
          </cell>
        </row>
        <row r="5389">
          <cell r="C5389" t="str">
            <v>49119499B200030</v>
          </cell>
          <cell r="D5389" t="str">
            <v>防爆胶轮车</v>
          </cell>
          <cell r="E5389" t="str">
            <v>WqC3J（3吨自卸式，整体式）</v>
          </cell>
        </row>
        <row r="5389">
          <cell r="G5389" t="str">
            <v>个</v>
          </cell>
          <cell r="H5389">
            <v>1</v>
          </cell>
          <cell r="I5389" t="str">
            <v>汽车、电车（含地铁车辆）、摩托车及非机动车辆/汽车/自卸汽车/中型自卸汽车</v>
          </cell>
        </row>
        <row r="5389">
          <cell r="K5389" t="str">
            <v>2006-12-31</v>
          </cell>
          <cell r="L5389">
            <v>369000</v>
          </cell>
          <cell r="M5389">
            <v>369000</v>
          </cell>
          <cell r="N5389">
            <v>0</v>
          </cell>
        </row>
        <row r="5390">
          <cell r="C5390" t="str">
            <v>49114011B710062</v>
          </cell>
          <cell r="D5390" t="str">
            <v>庆铃低污染自卸车</v>
          </cell>
          <cell r="E5390" t="str">
            <v>NKR77GLLACJD</v>
          </cell>
        </row>
        <row r="5390">
          <cell r="G5390" t="str">
            <v>个</v>
          </cell>
          <cell r="H5390">
            <v>1</v>
          </cell>
          <cell r="I5390" t="str">
            <v>汽车、电车（含地铁车辆）、摩托车及非机动车辆/汽车/自卸汽车/中型自卸汽车</v>
          </cell>
        </row>
        <row r="5390">
          <cell r="K5390" t="str">
            <v>2007-06-30</v>
          </cell>
          <cell r="L5390">
            <v>137158</v>
          </cell>
          <cell r="M5390">
            <v>137158</v>
          </cell>
          <cell r="N5390">
            <v>0</v>
          </cell>
        </row>
        <row r="5391">
          <cell r="C5391" t="str">
            <v>44412364B030229</v>
          </cell>
          <cell r="D5391" t="str">
            <v>矿用工程自卸车</v>
          </cell>
          <cell r="E5391" t="str">
            <v>WCQ-3B(高)</v>
          </cell>
        </row>
        <row r="5391">
          <cell r="G5391" t="str">
            <v>个</v>
          </cell>
          <cell r="H5391">
            <v>1</v>
          </cell>
          <cell r="I5391" t="str">
            <v>汽车、电车（含地铁车辆）、摩托车及非机动车辆/汽车/专用汽车/其他专用汽车</v>
          </cell>
        </row>
        <row r="5391">
          <cell r="K5391" t="str">
            <v>2007-06-30</v>
          </cell>
          <cell r="L5391">
            <v>379509.48</v>
          </cell>
          <cell r="M5391">
            <v>379509.48</v>
          </cell>
          <cell r="N5391">
            <v>0</v>
          </cell>
        </row>
        <row r="5392">
          <cell r="C5392" t="str">
            <v>49114011B790021</v>
          </cell>
          <cell r="D5392" t="str">
            <v>防爆胶轮车</v>
          </cell>
          <cell r="E5392" t="str">
            <v>WqC2J(矮型指挥车)</v>
          </cell>
        </row>
        <row r="5392">
          <cell r="G5392" t="str">
            <v>个</v>
          </cell>
          <cell r="H5392">
            <v>1</v>
          </cell>
          <cell r="I5392" t="str">
            <v>汽车、电车（含地铁车辆）、摩托车及非机动车辆/汽车/专用汽车/其他专用汽车</v>
          </cell>
        </row>
        <row r="5392">
          <cell r="K5392" t="str">
            <v>2006-12-31</v>
          </cell>
          <cell r="L5392">
            <v>352490</v>
          </cell>
          <cell r="M5392">
            <v>352490</v>
          </cell>
          <cell r="N5392">
            <v>0</v>
          </cell>
        </row>
        <row r="5393">
          <cell r="C5393" t="str">
            <v>49119499B200033</v>
          </cell>
          <cell r="D5393" t="str">
            <v>防爆胶轮车</v>
          </cell>
          <cell r="E5393" t="str">
            <v>WqC3J（3吨自卸式，整体式）</v>
          </cell>
        </row>
        <row r="5393">
          <cell r="G5393" t="str">
            <v>个</v>
          </cell>
          <cell r="H5393">
            <v>1</v>
          </cell>
          <cell r="I5393" t="str">
            <v>汽车、电车（含地铁车辆）、摩托车及非机动车辆/汽车/专用汽车/特种作业专用汽车</v>
          </cell>
        </row>
        <row r="5393">
          <cell r="K5393" t="str">
            <v>2006-06-30</v>
          </cell>
          <cell r="L5393">
            <v>369000</v>
          </cell>
          <cell r="M5393">
            <v>369000</v>
          </cell>
          <cell r="N5393">
            <v>0</v>
          </cell>
        </row>
        <row r="5394">
          <cell r="C5394" t="str">
            <v>44425599B040002</v>
          </cell>
          <cell r="D5394" t="str">
            <v>防爆装载机</v>
          </cell>
          <cell r="E5394" t="str">
            <v>FBZL16型</v>
          </cell>
        </row>
        <row r="5394">
          <cell r="G5394" t="str">
            <v>个</v>
          </cell>
          <cell r="H5394">
            <v>1</v>
          </cell>
          <cell r="I5394" t="str">
            <v>汽车、电车（含地铁车辆）、摩托车及非机动车辆/汽车/自卸汽车/中型自卸汽车</v>
          </cell>
        </row>
        <row r="5394">
          <cell r="K5394" t="str">
            <v>2007-06-30</v>
          </cell>
          <cell r="L5394">
            <v>275000</v>
          </cell>
          <cell r="M5394">
            <v>275000</v>
          </cell>
          <cell r="N5394">
            <v>0</v>
          </cell>
        </row>
        <row r="5395">
          <cell r="C5395" t="str">
            <v>44412364B030146</v>
          </cell>
          <cell r="D5395" t="str">
            <v>矿用工程自卸车</v>
          </cell>
          <cell r="E5395" t="str">
            <v>WCQ-3B(高)</v>
          </cell>
        </row>
        <row r="5395">
          <cell r="G5395" t="str">
            <v>个</v>
          </cell>
          <cell r="H5395">
            <v>1</v>
          </cell>
          <cell r="I5395" t="str">
            <v>汽车、电车（含地铁车辆）、摩托车及非机动车辆/汽车/自卸汽车/中型自卸汽车</v>
          </cell>
        </row>
        <row r="5395">
          <cell r="K5395" t="str">
            <v>2006-12-31</v>
          </cell>
          <cell r="L5395">
            <v>379509.48</v>
          </cell>
          <cell r="M5395">
            <v>379509.48</v>
          </cell>
          <cell r="N5395">
            <v>0</v>
          </cell>
        </row>
        <row r="5396">
          <cell r="C5396" t="str">
            <v>49114011B710035</v>
          </cell>
          <cell r="D5396" t="str">
            <v>庆铃低污染自卸车</v>
          </cell>
          <cell r="E5396" t="str">
            <v>NKR77GLLACJD</v>
          </cell>
        </row>
        <row r="5396">
          <cell r="G5396" t="str">
            <v>个</v>
          </cell>
          <cell r="H5396">
            <v>1</v>
          </cell>
          <cell r="I5396" t="str">
            <v>汽车、电车（含地铁车辆）、摩托车及非机动车辆/汽车/专用汽车/其他专用汽车</v>
          </cell>
        </row>
        <row r="5396">
          <cell r="K5396" t="str">
            <v>2005-06-14</v>
          </cell>
          <cell r="L5396">
            <v>137158</v>
          </cell>
          <cell r="M5396">
            <v>137158</v>
          </cell>
          <cell r="N5396">
            <v>0</v>
          </cell>
        </row>
        <row r="5397">
          <cell r="C5397" t="str">
            <v>49119499B200011</v>
          </cell>
          <cell r="D5397" t="str">
            <v>自卸式防爆胶轮车</v>
          </cell>
          <cell r="E5397" t="str">
            <v>3T</v>
          </cell>
        </row>
        <row r="5397">
          <cell r="G5397" t="str">
            <v>个</v>
          </cell>
          <cell r="H5397">
            <v>1</v>
          </cell>
          <cell r="I5397" t="str">
            <v>汽车、电车（含地铁车辆）、摩托车及非机动车辆/汽车/自卸汽车/中型自卸汽车</v>
          </cell>
        </row>
        <row r="5397">
          <cell r="K5397" t="str">
            <v>2007-06-30</v>
          </cell>
          <cell r="L5397">
            <v>348000</v>
          </cell>
          <cell r="M5397">
            <v>348000</v>
          </cell>
          <cell r="N5397">
            <v>0</v>
          </cell>
        </row>
        <row r="5398">
          <cell r="C5398" t="str">
            <v>44412364B030138</v>
          </cell>
          <cell r="D5398" t="str">
            <v>矿用工程自卸车</v>
          </cell>
          <cell r="E5398" t="str">
            <v>WCQ-3B(高)</v>
          </cell>
        </row>
        <row r="5398">
          <cell r="G5398" t="str">
            <v>个</v>
          </cell>
          <cell r="H5398">
            <v>1</v>
          </cell>
          <cell r="I5398" t="str">
            <v>汽车、电车（含地铁车辆）、摩托车及非机动车辆/汽车/自卸汽车/中型自卸汽车</v>
          </cell>
        </row>
        <row r="5398">
          <cell r="K5398" t="str">
            <v>2007-06-30</v>
          </cell>
          <cell r="L5398">
            <v>379509.48</v>
          </cell>
          <cell r="M5398">
            <v>379509.48</v>
          </cell>
          <cell r="N5398">
            <v>0</v>
          </cell>
        </row>
        <row r="5399">
          <cell r="C5399" t="str">
            <v>44412364B030131</v>
          </cell>
          <cell r="D5399" t="str">
            <v>矿用工程自卸车</v>
          </cell>
          <cell r="E5399" t="str">
            <v>WCQ-3B(高)</v>
          </cell>
        </row>
        <row r="5399">
          <cell r="G5399" t="str">
            <v>个</v>
          </cell>
          <cell r="H5399">
            <v>1</v>
          </cell>
          <cell r="I5399" t="str">
            <v>汽车、电车（含地铁车辆）、摩托车及非机动车辆/汽车/自卸汽车/中型自卸汽车</v>
          </cell>
        </row>
        <row r="5399">
          <cell r="K5399" t="str">
            <v>2007-12-31</v>
          </cell>
          <cell r="L5399">
            <v>379509.48</v>
          </cell>
          <cell r="M5399">
            <v>379509.48</v>
          </cell>
          <cell r="N5399">
            <v>0</v>
          </cell>
        </row>
        <row r="5400">
          <cell r="C5400" t="str">
            <v>44412364B030219</v>
          </cell>
          <cell r="D5400" t="str">
            <v>矿用工程自卸车</v>
          </cell>
          <cell r="E5400" t="str">
            <v>WCQ-3B（高）</v>
          </cell>
        </row>
        <row r="5400">
          <cell r="G5400" t="str">
            <v>个</v>
          </cell>
          <cell r="H5400">
            <v>1</v>
          </cell>
          <cell r="I5400" t="str">
            <v>汽车、电车（含地铁车辆）、摩托车及非机动车辆/汽车/自卸汽车/中型自卸汽车</v>
          </cell>
        </row>
        <row r="5400">
          <cell r="K5400" t="str">
            <v>2007-06-30</v>
          </cell>
          <cell r="L5400">
            <v>371166.89</v>
          </cell>
          <cell r="M5400">
            <v>371166.89</v>
          </cell>
          <cell r="N5400">
            <v>0</v>
          </cell>
        </row>
        <row r="5401">
          <cell r="C5401" t="str">
            <v>44412364B030218</v>
          </cell>
          <cell r="D5401" t="str">
            <v>矿用工程自卸车</v>
          </cell>
          <cell r="E5401" t="str">
            <v>WCQ-3B(高)</v>
          </cell>
        </row>
        <row r="5401">
          <cell r="G5401" t="str">
            <v>个</v>
          </cell>
          <cell r="H5401">
            <v>1</v>
          </cell>
          <cell r="I5401" t="str">
            <v>汽车、电车（含地铁车辆）、摩托车及非机动车辆/汽车/自卸汽车/中型自卸汽车</v>
          </cell>
        </row>
        <row r="5401">
          <cell r="K5401" t="str">
            <v>2007-12-26</v>
          </cell>
          <cell r="L5401">
            <v>379509.48</v>
          </cell>
          <cell r="M5401">
            <v>379509.48</v>
          </cell>
          <cell r="N5401">
            <v>0</v>
          </cell>
        </row>
        <row r="5402">
          <cell r="C5402" t="str">
            <v>49114011B710246</v>
          </cell>
          <cell r="D5402" t="str">
            <v>庆铃低污染自卸车</v>
          </cell>
          <cell r="E5402" t="str">
            <v>NKR77GLLACJD</v>
          </cell>
        </row>
        <row r="5402">
          <cell r="G5402" t="str">
            <v>个</v>
          </cell>
          <cell r="H5402">
            <v>1</v>
          </cell>
          <cell r="I5402" t="str">
            <v>汽车、电车（含地铁车辆）、摩托车及非机动车辆/汽车/自卸汽车/中型自卸汽车</v>
          </cell>
        </row>
        <row r="5402">
          <cell r="K5402" t="str">
            <v>2007-06-30</v>
          </cell>
          <cell r="L5402">
            <v>137158</v>
          </cell>
          <cell r="M5402">
            <v>137158</v>
          </cell>
          <cell r="N5402">
            <v>0</v>
          </cell>
        </row>
        <row r="5403">
          <cell r="C5403" t="str">
            <v>44412364B030187</v>
          </cell>
          <cell r="D5403" t="str">
            <v>矿用工程自卸车</v>
          </cell>
          <cell r="E5403" t="str">
            <v>WCQ-3B(高)</v>
          </cell>
        </row>
        <row r="5403">
          <cell r="G5403" t="str">
            <v>个</v>
          </cell>
          <cell r="H5403">
            <v>1</v>
          </cell>
          <cell r="I5403" t="str">
            <v>汽车、电车（含地铁车辆）、摩托车及非机动车辆/汽车/专用汽车/其他专用汽车</v>
          </cell>
        </row>
        <row r="5403">
          <cell r="K5403" t="str">
            <v>2007-06-30</v>
          </cell>
          <cell r="L5403">
            <v>379509.48</v>
          </cell>
          <cell r="M5403">
            <v>379509.48</v>
          </cell>
          <cell r="N5403">
            <v>0</v>
          </cell>
        </row>
        <row r="5404">
          <cell r="C5404" t="str">
            <v>49114011B780011</v>
          </cell>
          <cell r="D5404" t="str">
            <v>防爆胶轮车</v>
          </cell>
          <cell r="E5404" t="str">
            <v>WqC3J(矮型材料车)</v>
          </cell>
        </row>
        <row r="5404">
          <cell r="G5404" t="str">
            <v>个</v>
          </cell>
          <cell r="H5404">
            <v>1</v>
          </cell>
          <cell r="I5404" t="str">
            <v>汽车、电车（含地铁车辆）、摩托车及非机动车辆/汽车/自卸汽车/中型自卸汽车</v>
          </cell>
        </row>
        <row r="5404">
          <cell r="K5404" t="str">
            <v>2007-06-30</v>
          </cell>
          <cell r="L5404">
            <v>364610</v>
          </cell>
          <cell r="M5404">
            <v>364610</v>
          </cell>
          <cell r="N5404">
            <v>0</v>
          </cell>
        </row>
        <row r="5405">
          <cell r="C5405" t="str">
            <v>44412364B030137</v>
          </cell>
          <cell r="D5405" t="str">
            <v>矿用工程自卸车</v>
          </cell>
          <cell r="E5405" t="str">
            <v>WCQ-3B(高)</v>
          </cell>
        </row>
        <row r="5405">
          <cell r="G5405" t="str">
            <v>个</v>
          </cell>
          <cell r="H5405">
            <v>1</v>
          </cell>
          <cell r="I5405" t="str">
            <v>汽车、电车（含地铁车辆）、摩托车及非机动车辆/汽车/专用汽车/其他专用汽车</v>
          </cell>
        </row>
        <row r="5405">
          <cell r="K5405" t="str">
            <v>2006-12-31</v>
          </cell>
          <cell r="L5405">
            <v>379509.48</v>
          </cell>
          <cell r="M5405">
            <v>379509.48</v>
          </cell>
          <cell r="N5405">
            <v>0</v>
          </cell>
        </row>
        <row r="5406">
          <cell r="C5406" t="str">
            <v>49114011B320035</v>
          </cell>
          <cell r="D5406" t="str">
            <v>防爆客货胶轮车</v>
          </cell>
          <cell r="E5406" t="str">
            <v>WqC2J(长货箱)</v>
          </cell>
        </row>
        <row r="5406">
          <cell r="G5406" t="str">
            <v>个</v>
          </cell>
          <cell r="H5406">
            <v>1</v>
          </cell>
          <cell r="I5406" t="str">
            <v>汽车、电车（含地铁车辆）、摩托车及非机动车辆/汽车/专用汽车/其他专用汽车</v>
          </cell>
        </row>
        <row r="5406">
          <cell r="K5406" t="str">
            <v>2007-06-30</v>
          </cell>
          <cell r="L5406">
            <v>363600</v>
          </cell>
          <cell r="M5406">
            <v>363600</v>
          </cell>
          <cell r="N5406">
            <v>0</v>
          </cell>
        </row>
        <row r="5407">
          <cell r="C5407" t="str">
            <v>49114011B800022</v>
          </cell>
          <cell r="D5407" t="str">
            <v>庆铃五十铃单排货车</v>
          </cell>
          <cell r="E5407" t="str">
            <v>NKR77GLLACJD</v>
          </cell>
        </row>
        <row r="5407">
          <cell r="G5407" t="str">
            <v>个</v>
          </cell>
          <cell r="H5407">
            <v>1</v>
          </cell>
          <cell r="I5407" t="str">
            <v>汽车、电车（含地铁车辆）、摩托车及非机动车辆/汽车/自卸汽车/中型自卸汽车</v>
          </cell>
        </row>
        <row r="5407">
          <cell r="K5407" t="str">
            <v>2007-06-30</v>
          </cell>
          <cell r="L5407">
            <v>128169</v>
          </cell>
          <cell r="M5407">
            <v>128169</v>
          </cell>
          <cell r="N5407">
            <v>0</v>
          </cell>
        </row>
        <row r="5408">
          <cell r="C5408" t="str">
            <v>49119499B600002</v>
          </cell>
          <cell r="D5408" t="str">
            <v>矿用工程自卸车</v>
          </cell>
          <cell r="E5408" t="str">
            <v>WCQ-3B(高)</v>
          </cell>
        </row>
        <row r="5408">
          <cell r="G5408" t="str">
            <v>个</v>
          </cell>
          <cell r="H5408">
            <v>1</v>
          </cell>
          <cell r="I5408" t="str">
            <v>汽车、电车（含地铁车辆）、摩托车及非机动车辆/汽车/专用汽车/其他专用汽车</v>
          </cell>
        </row>
        <row r="5408">
          <cell r="K5408" t="str">
            <v>2007-06-30</v>
          </cell>
          <cell r="L5408">
            <v>379509.48</v>
          </cell>
          <cell r="M5408">
            <v>379509.48</v>
          </cell>
          <cell r="N5408">
            <v>0</v>
          </cell>
        </row>
        <row r="5409">
          <cell r="C5409" t="str">
            <v>49114011B800009</v>
          </cell>
          <cell r="D5409" t="str">
            <v>庆铃五十铃单排货车</v>
          </cell>
          <cell r="E5409" t="str">
            <v>NKR77GLLACJD</v>
          </cell>
        </row>
        <row r="5409">
          <cell r="G5409" t="str">
            <v>个</v>
          </cell>
          <cell r="H5409">
            <v>1</v>
          </cell>
          <cell r="I5409" t="str">
            <v>汽车、电车（含地铁车辆）、摩托车及非机动车辆/汽车/自卸汽车/中型自卸汽车</v>
          </cell>
        </row>
        <row r="5409">
          <cell r="K5409" t="str">
            <v>2007-06-30</v>
          </cell>
          <cell r="L5409">
            <v>128169</v>
          </cell>
          <cell r="M5409">
            <v>128169</v>
          </cell>
          <cell r="N5409">
            <v>0</v>
          </cell>
        </row>
        <row r="5410">
          <cell r="C5410" t="str">
            <v>44412364B030215</v>
          </cell>
          <cell r="D5410" t="str">
            <v>矿用工程自卸车</v>
          </cell>
          <cell r="E5410" t="str">
            <v>WCQ-3B(高)</v>
          </cell>
        </row>
        <row r="5410">
          <cell r="G5410" t="str">
            <v>个</v>
          </cell>
          <cell r="H5410">
            <v>1</v>
          </cell>
          <cell r="I5410" t="str">
            <v>汽车、电车（含地铁车辆）、摩托车及非机动车辆/汽车/专用汽车/其他专用汽车</v>
          </cell>
        </row>
        <row r="5410">
          <cell r="K5410" t="str">
            <v>2007-06-30</v>
          </cell>
          <cell r="L5410">
            <v>379509.48</v>
          </cell>
          <cell r="M5410">
            <v>379509.48</v>
          </cell>
          <cell r="N5410">
            <v>0</v>
          </cell>
        </row>
        <row r="5411">
          <cell r="C5411" t="str">
            <v>49114011B790007</v>
          </cell>
          <cell r="D5411" t="str">
            <v>防爆胶轮车</v>
          </cell>
          <cell r="E5411" t="str">
            <v>WqC2J(矮型指挥车)</v>
          </cell>
        </row>
        <row r="5411">
          <cell r="G5411" t="str">
            <v>个</v>
          </cell>
          <cell r="H5411">
            <v>1</v>
          </cell>
          <cell r="I5411" t="str">
            <v>汽车、电车（含地铁车辆）、摩托车及非机动车辆/汽车/专用汽车/其他专用汽车</v>
          </cell>
        </row>
        <row r="5411">
          <cell r="K5411" t="str">
            <v>2006-12-31</v>
          </cell>
          <cell r="L5411">
            <v>352490</v>
          </cell>
          <cell r="M5411">
            <v>352490</v>
          </cell>
          <cell r="N5411">
            <v>0</v>
          </cell>
        </row>
        <row r="5412">
          <cell r="C5412" t="str">
            <v>49119499B210027</v>
          </cell>
          <cell r="D5412" t="str">
            <v>防爆胶轮车</v>
          </cell>
          <cell r="E5412" t="str">
            <v>WC5（5吨自卸式，饺接式）</v>
          </cell>
        </row>
        <row r="5412">
          <cell r="G5412" t="str">
            <v>个</v>
          </cell>
          <cell r="H5412">
            <v>1</v>
          </cell>
          <cell r="I5412" t="str">
            <v>汽车、电车（含地铁车辆）、摩托车及非机动车辆/汽车/自卸汽车/中型自卸汽车</v>
          </cell>
        </row>
        <row r="5412">
          <cell r="K5412" t="str">
            <v>2007-12-26</v>
          </cell>
          <cell r="L5412">
            <v>850000</v>
          </cell>
          <cell r="M5412">
            <v>850000</v>
          </cell>
          <cell r="N5412">
            <v>0</v>
          </cell>
        </row>
        <row r="5413">
          <cell r="C5413" t="str">
            <v>49114011B590016</v>
          </cell>
          <cell r="D5413" t="str">
            <v>庆铃低污染自卸车</v>
          </cell>
          <cell r="E5413" t="str">
            <v>NKR77GLLACJD</v>
          </cell>
        </row>
        <row r="5413">
          <cell r="G5413" t="str">
            <v>个</v>
          </cell>
          <cell r="H5413">
            <v>1</v>
          </cell>
          <cell r="I5413" t="str">
            <v>汽车、电车（含地铁车辆）、摩托车及非机动车辆/汽车/专用汽车/其他专用汽车</v>
          </cell>
        </row>
        <row r="5413">
          <cell r="K5413" t="str">
            <v>2007-06-30</v>
          </cell>
          <cell r="L5413">
            <v>137158</v>
          </cell>
          <cell r="M5413">
            <v>137158</v>
          </cell>
          <cell r="N5413">
            <v>0</v>
          </cell>
        </row>
        <row r="5414">
          <cell r="C5414" t="str">
            <v>49114011B790022</v>
          </cell>
          <cell r="D5414" t="str">
            <v>防爆胶轮车</v>
          </cell>
          <cell r="E5414" t="str">
            <v>WqC2J(矮型指挥车)</v>
          </cell>
        </row>
        <row r="5414">
          <cell r="G5414" t="str">
            <v>个</v>
          </cell>
          <cell r="H5414">
            <v>1</v>
          </cell>
          <cell r="I5414" t="str">
            <v>汽车、电车（含地铁车辆）、摩托车及非机动车辆/汽车/自卸汽车/中型自卸汽车</v>
          </cell>
        </row>
        <row r="5414">
          <cell r="K5414" t="str">
            <v>2007-06-30</v>
          </cell>
          <cell r="L5414">
            <v>352490</v>
          </cell>
          <cell r="M5414">
            <v>352490</v>
          </cell>
          <cell r="N5414">
            <v>0</v>
          </cell>
        </row>
        <row r="5415">
          <cell r="C5415" t="str">
            <v>44412364B030216</v>
          </cell>
          <cell r="D5415" t="str">
            <v>矿用工程自卸车</v>
          </cell>
          <cell r="E5415" t="str">
            <v>WCQ-3B(高)</v>
          </cell>
        </row>
        <row r="5415">
          <cell r="G5415" t="str">
            <v>个</v>
          </cell>
          <cell r="H5415">
            <v>1</v>
          </cell>
          <cell r="I5415" t="str">
            <v>汽车、电车（含地铁车辆）、摩托车及非机动车辆/汽车/专用汽车/其他专用汽车</v>
          </cell>
        </row>
        <row r="5415">
          <cell r="K5415" t="str">
            <v>2007-06-30</v>
          </cell>
          <cell r="L5415">
            <v>379509.48</v>
          </cell>
          <cell r="M5415">
            <v>379509.48</v>
          </cell>
          <cell r="N5415">
            <v>0</v>
          </cell>
        </row>
        <row r="5416">
          <cell r="C5416" t="str">
            <v>49114011B800029</v>
          </cell>
          <cell r="D5416" t="str">
            <v>庆铃低污染自卸车</v>
          </cell>
          <cell r="E5416" t="str">
            <v>NKR77GLLACJD</v>
          </cell>
        </row>
        <row r="5416">
          <cell r="G5416" t="str">
            <v>个</v>
          </cell>
          <cell r="H5416">
            <v>1</v>
          </cell>
          <cell r="I5416" t="str">
            <v>汽车、电车（含地铁车辆）、摩托车及非机动车辆/汽车/专用汽车/其他专用汽车</v>
          </cell>
        </row>
        <row r="5416">
          <cell r="K5416" t="str">
            <v>2007-06-30</v>
          </cell>
          <cell r="L5416">
            <v>128169</v>
          </cell>
          <cell r="M5416">
            <v>128169</v>
          </cell>
          <cell r="N5416">
            <v>0</v>
          </cell>
        </row>
        <row r="5417">
          <cell r="C5417" t="str">
            <v>49114011B800011</v>
          </cell>
          <cell r="D5417" t="str">
            <v>庆铃五十铃单排货车</v>
          </cell>
          <cell r="E5417" t="str">
            <v>NKR77GLLACJD</v>
          </cell>
        </row>
        <row r="5417">
          <cell r="G5417" t="str">
            <v>个</v>
          </cell>
          <cell r="H5417">
            <v>1</v>
          </cell>
          <cell r="I5417" t="str">
            <v>汽车、电车（含地铁车辆）、摩托车及非机动车辆/汽车/专用汽车/其他专用汽车</v>
          </cell>
        </row>
        <row r="5417">
          <cell r="K5417" t="str">
            <v>2006-12-31</v>
          </cell>
          <cell r="L5417">
            <v>128169</v>
          </cell>
          <cell r="M5417">
            <v>128169</v>
          </cell>
          <cell r="N5417">
            <v>0</v>
          </cell>
        </row>
        <row r="5418">
          <cell r="C5418" t="str">
            <v>49114011B320034</v>
          </cell>
          <cell r="D5418" t="str">
            <v>防爆客货胶轮车</v>
          </cell>
          <cell r="E5418" t="str">
            <v>WqC2J(长货箱)</v>
          </cell>
        </row>
        <row r="5418">
          <cell r="G5418" t="str">
            <v>个</v>
          </cell>
          <cell r="H5418">
            <v>1</v>
          </cell>
          <cell r="I5418" t="str">
            <v>汽车、电车（含地铁车辆）、摩托车及非机动车辆/汽车/专用汽车/其他专用汽车</v>
          </cell>
        </row>
        <row r="5418">
          <cell r="K5418" t="str">
            <v>2007-06-30</v>
          </cell>
          <cell r="L5418">
            <v>363600</v>
          </cell>
          <cell r="M5418">
            <v>363600</v>
          </cell>
          <cell r="N5418">
            <v>0</v>
          </cell>
        </row>
        <row r="5419">
          <cell r="C5419" t="str">
            <v>49119499B210033</v>
          </cell>
          <cell r="D5419" t="str">
            <v>防爆胶轮车</v>
          </cell>
          <cell r="E5419" t="str">
            <v>WC5(5吨自卸式,铰接式)</v>
          </cell>
        </row>
        <row r="5419">
          <cell r="G5419" t="str">
            <v>个</v>
          </cell>
          <cell r="H5419">
            <v>1</v>
          </cell>
          <cell r="I5419" t="str">
            <v>汽车、电车（含地铁车辆）、摩托车及非机动车辆/汽车/专用汽车/其他专用汽车</v>
          </cell>
        </row>
        <row r="5419">
          <cell r="K5419" t="str">
            <v>2006-12-31</v>
          </cell>
          <cell r="L5419">
            <v>686800</v>
          </cell>
          <cell r="M5419">
            <v>686800</v>
          </cell>
          <cell r="N5419">
            <v>0</v>
          </cell>
        </row>
        <row r="5420">
          <cell r="C5420" t="str">
            <v>49114011B320017</v>
          </cell>
          <cell r="D5420" t="str">
            <v>防爆客货胶轮车</v>
          </cell>
          <cell r="E5420" t="str">
            <v>WqC2J(长货箱)</v>
          </cell>
        </row>
        <row r="5420">
          <cell r="G5420" t="str">
            <v>个</v>
          </cell>
          <cell r="H5420">
            <v>1</v>
          </cell>
          <cell r="I5420" t="str">
            <v>汽车、电车（含地铁车辆）、摩托车及非机动车辆/汽车/专用汽车/其他专用汽车</v>
          </cell>
        </row>
        <row r="5420">
          <cell r="K5420" t="str">
            <v>2006-12-31</v>
          </cell>
          <cell r="L5420">
            <v>363600</v>
          </cell>
          <cell r="M5420">
            <v>363600</v>
          </cell>
          <cell r="N5420">
            <v>0</v>
          </cell>
        </row>
        <row r="5421">
          <cell r="C5421" t="str">
            <v>49119499B210022</v>
          </cell>
          <cell r="D5421" t="str">
            <v>防爆胶轮车</v>
          </cell>
          <cell r="E5421" t="str">
            <v>WC5（5吨自卸式，饺接式）</v>
          </cell>
        </row>
        <row r="5421">
          <cell r="G5421" t="str">
            <v>个</v>
          </cell>
          <cell r="H5421">
            <v>1</v>
          </cell>
          <cell r="I5421" t="str">
            <v>汽车、电车（含地铁车辆）、摩托车及非机动车辆/汽车/自卸汽车/中型自卸汽车</v>
          </cell>
        </row>
        <row r="5421">
          <cell r="K5421" t="str">
            <v>2006-12-31</v>
          </cell>
          <cell r="L5421">
            <v>850000</v>
          </cell>
          <cell r="M5421">
            <v>850000</v>
          </cell>
          <cell r="N5421">
            <v>0</v>
          </cell>
        </row>
        <row r="5422">
          <cell r="C5422" t="str">
            <v>49114011B710082</v>
          </cell>
          <cell r="D5422" t="str">
            <v>庆铃低污染自卸车</v>
          </cell>
          <cell r="E5422" t="str">
            <v>NKR77GLLACJD</v>
          </cell>
        </row>
        <row r="5422">
          <cell r="G5422" t="str">
            <v>个</v>
          </cell>
          <cell r="H5422">
            <v>1</v>
          </cell>
          <cell r="I5422" t="str">
            <v>汽车、电车（含地铁车辆）、摩托车及非机动车辆/汽车/自卸汽车/中型自卸汽车</v>
          </cell>
        </row>
        <row r="5422">
          <cell r="K5422" t="str">
            <v>2007-06-30</v>
          </cell>
          <cell r="L5422">
            <v>137158</v>
          </cell>
          <cell r="M5422">
            <v>137158</v>
          </cell>
          <cell r="N5422">
            <v>0</v>
          </cell>
        </row>
        <row r="5423">
          <cell r="C5423" t="str">
            <v>44412364B030175</v>
          </cell>
          <cell r="D5423" t="str">
            <v>矿用工程自卸车</v>
          </cell>
          <cell r="E5423" t="str">
            <v>WCQ-3B(高)</v>
          </cell>
        </row>
        <row r="5423">
          <cell r="G5423" t="str">
            <v>个</v>
          </cell>
          <cell r="H5423">
            <v>1</v>
          </cell>
          <cell r="I5423" t="str">
            <v>汽车、电车（含地铁车辆）、摩托车及非机动车辆/汽车/专用汽车/其他专用汽车</v>
          </cell>
        </row>
        <row r="5423">
          <cell r="K5423" t="str">
            <v>2005-12-31</v>
          </cell>
          <cell r="L5423">
            <v>379509.48</v>
          </cell>
          <cell r="M5423">
            <v>379509.48</v>
          </cell>
          <cell r="N5423">
            <v>0</v>
          </cell>
        </row>
        <row r="5424">
          <cell r="C5424" t="str">
            <v>49119499B210014</v>
          </cell>
          <cell r="D5424" t="str">
            <v>防爆胶轮车</v>
          </cell>
          <cell r="E5424" t="str">
            <v>WC5(5吨自卸车)</v>
          </cell>
        </row>
        <row r="5424">
          <cell r="G5424" t="str">
            <v>个</v>
          </cell>
          <cell r="H5424">
            <v>1</v>
          </cell>
          <cell r="I5424" t="str">
            <v>汽车、电车（含地铁车辆）、摩托车及非机动车辆/汽车/专用汽车/其他专用汽车</v>
          </cell>
        </row>
        <row r="5424">
          <cell r="K5424" t="str">
            <v>2007-06-30</v>
          </cell>
          <cell r="L5424">
            <v>695000</v>
          </cell>
          <cell r="M5424">
            <v>695000</v>
          </cell>
          <cell r="N5424">
            <v>0</v>
          </cell>
        </row>
        <row r="5425">
          <cell r="C5425" t="str">
            <v>49114011B760030</v>
          </cell>
          <cell r="D5425" t="str">
            <v>防爆胶轮车</v>
          </cell>
          <cell r="E5425" t="str">
            <v>WqC2J(高型材料车)</v>
          </cell>
        </row>
        <row r="5425">
          <cell r="G5425" t="str">
            <v>个</v>
          </cell>
          <cell r="H5425">
            <v>1</v>
          </cell>
          <cell r="I5425" t="str">
            <v>汽车、电车（含地铁车辆）、摩托车及非机动车辆/汽车/专用汽车/其他专用汽车</v>
          </cell>
        </row>
        <row r="5425">
          <cell r="K5425" t="str">
            <v>2007-06-30</v>
          </cell>
          <cell r="L5425">
            <v>345420</v>
          </cell>
          <cell r="M5425">
            <v>345420</v>
          </cell>
          <cell r="N5425">
            <v>0</v>
          </cell>
        </row>
        <row r="5426">
          <cell r="C5426" t="str">
            <v>49114011B800023</v>
          </cell>
          <cell r="D5426" t="str">
            <v>庆铃五十铃单排货车</v>
          </cell>
          <cell r="E5426" t="str">
            <v>NKR77GLLACJD</v>
          </cell>
        </row>
        <row r="5426">
          <cell r="G5426" t="str">
            <v>个</v>
          </cell>
          <cell r="H5426">
            <v>1</v>
          </cell>
          <cell r="I5426" t="str">
            <v>汽车、电车（含地铁车辆）、摩托车及非机动车辆/汽车/自卸汽车/中型自卸汽车</v>
          </cell>
        </row>
        <row r="5426">
          <cell r="K5426" t="str">
            <v>2007-06-30</v>
          </cell>
          <cell r="L5426">
            <v>128169</v>
          </cell>
          <cell r="M5426">
            <v>128169</v>
          </cell>
          <cell r="N5426">
            <v>0</v>
          </cell>
        </row>
        <row r="5427">
          <cell r="C5427" t="str">
            <v>44412364B030201</v>
          </cell>
          <cell r="D5427" t="str">
            <v>矿用工程自卸车</v>
          </cell>
          <cell r="E5427" t="str">
            <v>WCQ-3B(高)</v>
          </cell>
        </row>
        <row r="5427">
          <cell r="G5427" t="str">
            <v>个</v>
          </cell>
          <cell r="H5427">
            <v>1</v>
          </cell>
          <cell r="I5427" t="str">
            <v>汽车、电车（含地铁车辆）、摩托车及非机动车辆/汽车/自卸汽车/中型自卸汽车</v>
          </cell>
        </row>
        <row r="5427">
          <cell r="K5427" t="str">
            <v>2007-06-30</v>
          </cell>
          <cell r="L5427">
            <v>379509.48</v>
          </cell>
          <cell r="M5427">
            <v>379509.48</v>
          </cell>
          <cell r="N5427">
            <v>0</v>
          </cell>
        </row>
        <row r="5428">
          <cell r="C5428" t="str">
            <v>44412364B030130</v>
          </cell>
          <cell r="D5428" t="str">
            <v>矿用工程自卸车</v>
          </cell>
          <cell r="E5428" t="str">
            <v>WCQ-3B(高)</v>
          </cell>
        </row>
        <row r="5428">
          <cell r="G5428" t="str">
            <v>个</v>
          </cell>
          <cell r="H5428">
            <v>1</v>
          </cell>
          <cell r="I5428" t="str">
            <v>汽车、电车（含地铁车辆）、摩托车及非机动车辆/汽车/专用汽车/其他专用汽车</v>
          </cell>
        </row>
        <row r="5428">
          <cell r="K5428" t="str">
            <v>2007-06-30</v>
          </cell>
          <cell r="L5428">
            <v>379509.48</v>
          </cell>
          <cell r="M5428">
            <v>379509.48</v>
          </cell>
          <cell r="N5428">
            <v>0</v>
          </cell>
        </row>
        <row r="5429">
          <cell r="C5429" t="str">
            <v>49114011B770006</v>
          </cell>
          <cell r="D5429" t="str">
            <v>防爆胶轮车</v>
          </cell>
          <cell r="E5429" t="str">
            <v>WrC20/2J(矮型运人车)</v>
          </cell>
        </row>
        <row r="5429">
          <cell r="G5429" t="str">
            <v>个</v>
          </cell>
          <cell r="H5429">
            <v>1</v>
          </cell>
          <cell r="I5429" t="str">
            <v>汽车、电车（含地铁车辆）、摩托车及非机动车辆/汽车/自卸汽车/中型自卸汽车</v>
          </cell>
        </row>
        <row r="5429">
          <cell r="K5429" t="str">
            <v>2006-06-30</v>
          </cell>
          <cell r="L5429">
            <v>364610</v>
          </cell>
          <cell r="M5429">
            <v>364610</v>
          </cell>
          <cell r="N5429">
            <v>0</v>
          </cell>
        </row>
        <row r="5430">
          <cell r="C5430" t="str">
            <v>44412364B030016</v>
          </cell>
          <cell r="D5430" t="str">
            <v>工程自卸车</v>
          </cell>
          <cell r="E5430" t="str">
            <v>WCQ-8</v>
          </cell>
        </row>
        <row r="5430">
          <cell r="G5430" t="str">
            <v>个</v>
          </cell>
          <cell r="H5430">
            <v>1</v>
          </cell>
          <cell r="I5430" t="str">
            <v>汽车、电车（含地铁车辆）、摩托车及非机动车辆/汽车/专用汽车/其他专用汽车</v>
          </cell>
        </row>
        <row r="5430">
          <cell r="K5430" t="str">
            <v>2006-12-31</v>
          </cell>
          <cell r="L5430">
            <v>375852.48</v>
          </cell>
          <cell r="M5430">
            <v>375852.48</v>
          </cell>
          <cell r="N5430">
            <v>0</v>
          </cell>
        </row>
        <row r="5431">
          <cell r="C5431" t="str">
            <v>49119499B210017</v>
          </cell>
          <cell r="D5431" t="str">
            <v>防爆胶轮车</v>
          </cell>
          <cell r="E5431" t="str">
            <v>WC5（5吨自卸式，饺接式）</v>
          </cell>
        </row>
        <row r="5431">
          <cell r="G5431" t="str">
            <v>个</v>
          </cell>
          <cell r="H5431">
            <v>1</v>
          </cell>
          <cell r="I5431" t="str">
            <v>汽车、电车（含地铁车辆）、摩托车及非机动车辆/汽车/专用汽车/其他专用汽车</v>
          </cell>
        </row>
        <row r="5431">
          <cell r="K5431" t="str">
            <v>2006-12-31</v>
          </cell>
          <cell r="L5431">
            <v>850000</v>
          </cell>
          <cell r="M5431">
            <v>850000</v>
          </cell>
          <cell r="N5431">
            <v>0</v>
          </cell>
        </row>
        <row r="5432">
          <cell r="C5432" t="str">
            <v>49114011B310025</v>
          </cell>
          <cell r="D5432" t="str">
            <v>防爆客货胶轮车</v>
          </cell>
          <cell r="E5432" t="str">
            <v>WqC2J（短货箱）</v>
          </cell>
        </row>
        <row r="5432">
          <cell r="G5432" t="str">
            <v>个</v>
          </cell>
          <cell r="H5432">
            <v>1</v>
          </cell>
          <cell r="I5432" t="str">
            <v>汽车、电车（含地铁车辆）、摩托车及非机动车辆/汽车/专用汽车/其他专用汽车</v>
          </cell>
        </row>
        <row r="5432">
          <cell r="K5432" t="str">
            <v>2007-06-30</v>
          </cell>
          <cell r="L5432">
            <v>363600</v>
          </cell>
          <cell r="M5432">
            <v>363600</v>
          </cell>
          <cell r="N5432">
            <v>0</v>
          </cell>
        </row>
        <row r="5433">
          <cell r="C5433" t="str">
            <v>49114011B750008</v>
          </cell>
          <cell r="D5433" t="str">
            <v>防爆胶轮车</v>
          </cell>
          <cell r="E5433" t="str">
            <v>WqC2J(矮型指挥车)</v>
          </cell>
        </row>
        <row r="5433">
          <cell r="G5433" t="str">
            <v>个</v>
          </cell>
          <cell r="H5433">
            <v>1</v>
          </cell>
          <cell r="I5433" t="str">
            <v>汽车、电车（含地铁车辆）、摩托车及非机动车辆/汽车/专用汽车/其他专用汽车</v>
          </cell>
        </row>
        <row r="5433">
          <cell r="K5433" t="str">
            <v>2004-12-31</v>
          </cell>
          <cell r="L5433">
            <v>352490</v>
          </cell>
          <cell r="M5433">
            <v>352490</v>
          </cell>
          <cell r="N5433">
            <v>0</v>
          </cell>
        </row>
        <row r="5434">
          <cell r="C5434" t="str">
            <v>49114011B310009</v>
          </cell>
          <cell r="D5434" t="str">
            <v>防爆客货胶轮车</v>
          </cell>
          <cell r="E5434" t="str">
            <v>WQC2J</v>
          </cell>
        </row>
        <row r="5434">
          <cell r="G5434" t="str">
            <v>个</v>
          </cell>
          <cell r="H5434">
            <v>1</v>
          </cell>
          <cell r="I5434" t="str">
            <v>汽车、电车（含地铁车辆）、摩托车及非机动车辆/汽车/自卸汽车/中型自卸汽车</v>
          </cell>
        </row>
        <row r="5434">
          <cell r="K5434" t="str">
            <v>2007-12-26</v>
          </cell>
          <cell r="L5434">
            <v>348000</v>
          </cell>
          <cell r="M5434">
            <v>348000</v>
          </cell>
          <cell r="N5434">
            <v>0</v>
          </cell>
        </row>
        <row r="5435">
          <cell r="C5435" t="str">
            <v>49114011B710325</v>
          </cell>
          <cell r="D5435" t="str">
            <v>庆铃低污染自卸车</v>
          </cell>
          <cell r="E5435" t="str">
            <v>NKR77GLLACJD</v>
          </cell>
        </row>
        <row r="5435">
          <cell r="G5435" t="str">
            <v>个</v>
          </cell>
          <cell r="H5435">
            <v>1</v>
          </cell>
          <cell r="I5435" t="str">
            <v>汽车、电车（含地铁车辆）、摩托车及非机动车辆/汽车/专用汽车/其他专用汽车</v>
          </cell>
        </row>
        <row r="5435">
          <cell r="K5435" t="str">
            <v>2007-06-30</v>
          </cell>
          <cell r="L5435">
            <v>137158</v>
          </cell>
          <cell r="M5435">
            <v>137158</v>
          </cell>
          <cell r="N5435">
            <v>0</v>
          </cell>
        </row>
        <row r="5436">
          <cell r="C5436" t="str">
            <v>44412364B095001</v>
          </cell>
          <cell r="D5436" t="str">
            <v>矿用运人车</v>
          </cell>
          <cell r="E5436" t="str">
            <v>WCQ-3B</v>
          </cell>
        </row>
        <row r="5436">
          <cell r="G5436" t="str">
            <v>个</v>
          </cell>
          <cell r="H5436">
            <v>1</v>
          </cell>
          <cell r="I5436" t="str">
            <v>汽车、电车（含地铁车辆）、摩托车及非机动车辆/汽车/自卸汽车/中型自卸汽车</v>
          </cell>
        </row>
        <row r="5436">
          <cell r="K5436" t="str">
            <v>2007-06-30</v>
          </cell>
          <cell r="L5436">
            <v>399500</v>
          </cell>
          <cell r="M5436">
            <v>399500</v>
          </cell>
          <cell r="N5436">
            <v>0</v>
          </cell>
        </row>
        <row r="5437">
          <cell r="C5437" t="str">
            <v>44412364B030042</v>
          </cell>
          <cell r="D5437" t="str">
            <v>矿用工程自卸车</v>
          </cell>
          <cell r="E5437" t="str">
            <v>WCQ-3B(高)</v>
          </cell>
        </row>
        <row r="5437">
          <cell r="G5437" t="str">
            <v>个</v>
          </cell>
          <cell r="H5437">
            <v>1</v>
          </cell>
          <cell r="I5437" t="str">
            <v>汽车、电车（含地铁车辆）、摩托车及非机动车辆/汽车/专用汽车/其他专用汽车</v>
          </cell>
        </row>
        <row r="5437">
          <cell r="K5437" t="str">
            <v>2007-06-30</v>
          </cell>
          <cell r="L5437">
            <v>379509.48</v>
          </cell>
          <cell r="M5437">
            <v>379509.48</v>
          </cell>
          <cell r="N5437">
            <v>0</v>
          </cell>
        </row>
        <row r="5438">
          <cell r="C5438" t="str">
            <v>49114011B710215</v>
          </cell>
          <cell r="D5438" t="str">
            <v>庆铃低污染自卸车</v>
          </cell>
          <cell r="E5438" t="str">
            <v>NKR77GLLACJD</v>
          </cell>
        </row>
        <row r="5438">
          <cell r="G5438" t="str">
            <v>个</v>
          </cell>
          <cell r="H5438">
            <v>1</v>
          </cell>
          <cell r="I5438" t="str">
            <v>汽车、电车（含地铁车辆）、摩托车及非机动车辆/汽车/自卸汽车/中型自卸汽车</v>
          </cell>
        </row>
        <row r="5438">
          <cell r="K5438" t="str">
            <v>2006-12-31</v>
          </cell>
          <cell r="L5438">
            <v>137158</v>
          </cell>
          <cell r="M5438">
            <v>137158</v>
          </cell>
          <cell r="N5438">
            <v>0</v>
          </cell>
        </row>
        <row r="5439">
          <cell r="C5439" t="str">
            <v>49114011B710116</v>
          </cell>
          <cell r="D5439" t="str">
            <v>庆铃低污染自卸车</v>
          </cell>
          <cell r="E5439" t="str">
            <v>NKR77GLLACJD</v>
          </cell>
        </row>
        <row r="5439">
          <cell r="G5439" t="str">
            <v>个</v>
          </cell>
          <cell r="H5439">
            <v>1</v>
          </cell>
          <cell r="I5439" t="str">
            <v>汽车、电车（含地铁车辆）、摩托车及非机动车辆/汽车/自卸汽车/中型自卸汽车</v>
          </cell>
        </row>
        <row r="5439">
          <cell r="K5439" t="str">
            <v>2007-06-30</v>
          </cell>
          <cell r="L5439">
            <v>137158</v>
          </cell>
          <cell r="M5439">
            <v>137158</v>
          </cell>
          <cell r="N5439">
            <v>0</v>
          </cell>
        </row>
        <row r="5440">
          <cell r="C5440" t="str">
            <v>44412364B030142</v>
          </cell>
          <cell r="D5440" t="str">
            <v>矿用工程自卸车</v>
          </cell>
          <cell r="E5440" t="str">
            <v>WCQ-3B(高)</v>
          </cell>
        </row>
        <row r="5440">
          <cell r="G5440" t="str">
            <v>个</v>
          </cell>
          <cell r="H5440">
            <v>1</v>
          </cell>
          <cell r="I5440" t="str">
            <v>汽车、电车（含地铁车辆）、摩托车及非机动车辆/汽车/专用汽车/其他专用汽车</v>
          </cell>
        </row>
        <row r="5440">
          <cell r="K5440" t="str">
            <v>2006-12-31</v>
          </cell>
          <cell r="L5440">
            <v>379509.48</v>
          </cell>
          <cell r="M5440">
            <v>379509.48</v>
          </cell>
          <cell r="N5440">
            <v>0</v>
          </cell>
        </row>
        <row r="5441">
          <cell r="C5441" t="str">
            <v>49114011B320023</v>
          </cell>
          <cell r="D5441" t="str">
            <v>防爆客货胶轮车</v>
          </cell>
          <cell r="E5441" t="str">
            <v>WqC2J(长货箱)</v>
          </cell>
        </row>
        <row r="5441">
          <cell r="G5441" t="str">
            <v>个</v>
          </cell>
          <cell r="H5441">
            <v>1</v>
          </cell>
          <cell r="I5441" t="str">
            <v>汽车、电车（含地铁车辆）、摩托车及非机动车辆/汽车/专用汽车/其他专用汽车</v>
          </cell>
        </row>
        <row r="5441">
          <cell r="K5441" t="str">
            <v>2006-12-31</v>
          </cell>
          <cell r="L5441">
            <v>363600</v>
          </cell>
          <cell r="M5441">
            <v>363600</v>
          </cell>
          <cell r="N5441">
            <v>0</v>
          </cell>
        </row>
        <row r="5442">
          <cell r="C5442" t="str">
            <v>49114011B310038</v>
          </cell>
          <cell r="D5442" t="str">
            <v>防爆客货胶轮车</v>
          </cell>
          <cell r="E5442" t="str">
            <v>WqC2J（短货箱）</v>
          </cell>
        </row>
        <row r="5442">
          <cell r="G5442" t="str">
            <v>个</v>
          </cell>
          <cell r="H5442">
            <v>1</v>
          </cell>
          <cell r="I5442" t="str">
            <v>汽车、电车（含地铁车辆）、摩托车及非机动车辆/汽车/专用汽车/其他专用汽车</v>
          </cell>
        </row>
        <row r="5442">
          <cell r="K5442" t="str">
            <v>2007-06-30</v>
          </cell>
          <cell r="L5442">
            <v>363600</v>
          </cell>
          <cell r="M5442">
            <v>363600</v>
          </cell>
          <cell r="N5442">
            <v>0</v>
          </cell>
        </row>
        <row r="5443">
          <cell r="C5443" t="str">
            <v>49114011B790018</v>
          </cell>
          <cell r="D5443" t="str">
            <v>防爆胶轮车</v>
          </cell>
          <cell r="E5443" t="str">
            <v>WqC2J(矮型指挥车)</v>
          </cell>
        </row>
        <row r="5443">
          <cell r="G5443" t="str">
            <v>个</v>
          </cell>
          <cell r="H5443">
            <v>1</v>
          </cell>
          <cell r="I5443" t="str">
            <v>汽车、电车（含地铁车辆）、摩托车及非机动车辆/汽车/专用汽车/其他专用汽车</v>
          </cell>
        </row>
        <row r="5443">
          <cell r="K5443" t="str">
            <v>2007-06-30</v>
          </cell>
          <cell r="L5443">
            <v>352490</v>
          </cell>
          <cell r="M5443">
            <v>352490</v>
          </cell>
          <cell r="N5443">
            <v>0</v>
          </cell>
        </row>
        <row r="5444">
          <cell r="C5444" t="str">
            <v>44412364BF15001</v>
          </cell>
          <cell r="D5444" t="str">
            <v>防爆胶轮车</v>
          </cell>
          <cell r="E5444" t="str">
            <v>WqC3J(矮型材料车)</v>
          </cell>
        </row>
        <row r="5444">
          <cell r="G5444" t="str">
            <v>个</v>
          </cell>
          <cell r="H5444">
            <v>1</v>
          </cell>
          <cell r="I5444" t="str">
            <v>汽车、电车（含地铁车辆）、摩托车及非机动车辆/汽车/专用汽车/其他专用汽车</v>
          </cell>
        </row>
        <row r="5444">
          <cell r="K5444" t="str">
            <v>2006-12-31</v>
          </cell>
          <cell r="L5444">
            <v>364610</v>
          </cell>
          <cell r="M5444">
            <v>364610</v>
          </cell>
          <cell r="N5444">
            <v>0</v>
          </cell>
        </row>
        <row r="5445">
          <cell r="C5445" t="str">
            <v>49119499B200048</v>
          </cell>
          <cell r="D5445" t="str">
            <v>防爆胶轮车</v>
          </cell>
          <cell r="E5445" t="str">
            <v>WqC3J（3吨自卸式，整体式）</v>
          </cell>
        </row>
        <row r="5445">
          <cell r="G5445" t="str">
            <v>个</v>
          </cell>
          <cell r="H5445">
            <v>1</v>
          </cell>
          <cell r="I5445" t="str">
            <v>汽车、电车（含地铁车辆）、摩托车及非机动车辆/汽车/专用汽车/其他专用汽车</v>
          </cell>
        </row>
        <row r="5445">
          <cell r="K5445" t="str">
            <v>2007-06-30</v>
          </cell>
          <cell r="L5445">
            <v>372690</v>
          </cell>
          <cell r="M5445">
            <v>372690</v>
          </cell>
          <cell r="N5445">
            <v>0</v>
          </cell>
        </row>
        <row r="5446">
          <cell r="C5446" t="str">
            <v>49119499B210029</v>
          </cell>
          <cell r="D5446" t="str">
            <v>防爆胶轮车</v>
          </cell>
          <cell r="E5446" t="str">
            <v>WC5(5吨自卸式,铰接式)</v>
          </cell>
        </row>
        <row r="5446">
          <cell r="G5446" t="str">
            <v>个</v>
          </cell>
          <cell r="H5446">
            <v>1</v>
          </cell>
          <cell r="I5446" t="str">
            <v>汽车、电车（含地铁车辆）、摩托车及非机动车辆/汽车/自卸汽车/中型自卸汽车</v>
          </cell>
        </row>
        <row r="5446">
          <cell r="K5446" t="str">
            <v>2007-06-30</v>
          </cell>
          <cell r="L5446">
            <v>686800</v>
          </cell>
          <cell r="M5446">
            <v>686800</v>
          </cell>
          <cell r="N5446">
            <v>0</v>
          </cell>
        </row>
        <row r="5447">
          <cell r="C5447" t="str">
            <v>44412364B030121</v>
          </cell>
          <cell r="D5447" t="str">
            <v>矿用工程自卸车</v>
          </cell>
          <cell r="E5447" t="str">
            <v>WCQ-3B(高)</v>
          </cell>
        </row>
        <row r="5447">
          <cell r="G5447" t="str">
            <v>个</v>
          </cell>
          <cell r="H5447">
            <v>1</v>
          </cell>
          <cell r="I5447" t="str">
            <v>汽车、电车（含地铁车辆）、摩托车及非机动车辆/汽车/自卸汽车/中型自卸汽车</v>
          </cell>
        </row>
        <row r="5447">
          <cell r="K5447" t="str">
            <v>2007-06-30</v>
          </cell>
          <cell r="L5447">
            <v>379509.48</v>
          </cell>
          <cell r="M5447">
            <v>379509.48</v>
          </cell>
          <cell r="N5447">
            <v>0</v>
          </cell>
        </row>
        <row r="5448">
          <cell r="C5448" t="str">
            <v>44412364B030113</v>
          </cell>
          <cell r="D5448" t="str">
            <v>矿用工程自卸车</v>
          </cell>
          <cell r="E5448" t="str">
            <v>WCQ-3B(高)</v>
          </cell>
        </row>
        <row r="5448">
          <cell r="G5448" t="str">
            <v>个</v>
          </cell>
          <cell r="H5448">
            <v>1</v>
          </cell>
          <cell r="I5448" t="str">
            <v>汽车、电车（含地铁车辆）、摩托车及非机动车辆/汽车/自卸汽车/中型自卸汽车</v>
          </cell>
        </row>
        <row r="5448">
          <cell r="K5448" t="str">
            <v>2006-12-31</v>
          </cell>
          <cell r="L5448">
            <v>379509.48</v>
          </cell>
          <cell r="M5448">
            <v>379509.48</v>
          </cell>
          <cell r="N5448">
            <v>0</v>
          </cell>
        </row>
        <row r="5449">
          <cell r="C5449" t="str">
            <v>49114011B710102</v>
          </cell>
          <cell r="D5449" t="str">
            <v>庆铃低污染自卸车</v>
          </cell>
          <cell r="E5449" t="str">
            <v>NKR77GLLACJD</v>
          </cell>
        </row>
        <row r="5449">
          <cell r="G5449" t="str">
            <v>个</v>
          </cell>
          <cell r="H5449">
            <v>1</v>
          </cell>
          <cell r="I5449" t="str">
            <v>汽车、电车（含地铁车辆）、摩托车及非机动车辆/汽车/专用汽车/其他专用汽车</v>
          </cell>
        </row>
        <row r="5449">
          <cell r="K5449" t="str">
            <v>2005-06-14</v>
          </cell>
          <cell r="L5449">
            <v>137158</v>
          </cell>
          <cell r="M5449">
            <v>137158</v>
          </cell>
          <cell r="N5449">
            <v>0</v>
          </cell>
        </row>
        <row r="5450">
          <cell r="C5450" t="str">
            <v>49119499B200009</v>
          </cell>
          <cell r="D5450" t="str">
            <v>自卸式防爆胶轮车</v>
          </cell>
          <cell r="E5450" t="str">
            <v>3T</v>
          </cell>
        </row>
        <row r="5450">
          <cell r="G5450" t="str">
            <v>个</v>
          </cell>
          <cell r="H5450">
            <v>1</v>
          </cell>
          <cell r="I5450" t="str">
            <v>汽车、电车（含地铁车辆）、摩托车及非机动车辆/汽车/自卸汽车/中型自卸汽车</v>
          </cell>
        </row>
        <row r="5450">
          <cell r="K5450" t="str">
            <v>2007-12-31</v>
          </cell>
          <cell r="L5450">
            <v>348000</v>
          </cell>
          <cell r="M5450">
            <v>348000</v>
          </cell>
          <cell r="N5450">
            <v>0</v>
          </cell>
        </row>
        <row r="5451">
          <cell r="C5451" t="str">
            <v>44412364B030205</v>
          </cell>
          <cell r="D5451" t="str">
            <v>矿用工程自卸车</v>
          </cell>
          <cell r="E5451" t="str">
            <v>WCQ-3B（高）</v>
          </cell>
        </row>
        <row r="5451">
          <cell r="G5451" t="str">
            <v>个</v>
          </cell>
          <cell r="H5451">
            <v>1</v>
          </cell>
          <cell r="I5451" t="str">
            <v>汽车、电车（含地铁车辆）、摩托车及非机动车辆/汽车/专用汽车/其他专用汽车</v>
          </cell>
        </row>
        <row r="5451">
          <cell r="K5451" t="str">
            <v>2005-12-31</v>
          </cell>
          <cell r="L5451">
            <v>371166.89</v>
          </cell>
          <cell r="M5451">
            <v>371166.89</v>
          </cell>
          <cell r="N5451">
            <v>0</v>
          </cell>
        </row>
        <row r="5452">
          <cell r="C5452" t="str">
            <v>49119499B210002</v>
          </cell>
          <cell r="D5452" t="str">
            <v>防爆胶轮车</v>
          </cell>
          <cell r="E5452" t="str">
            <v>WC5(5吨自卸车)</v>
          </cell>
        </row>
        <row r="5452">
          <cell r="G5452" t="str">
            <v>个</v>
          </cell>
          <cell r="H5452">
            <v>1</v>
          </cell>
          <cell r="I5452" t="str">
            <v>汽车、电车（含地铁车辆）、摩托车及非机动车辆/汽车/专用汽车/其他专用汽车</v>
          </cell>
        </row>
        <row r="5452">
          <cell r="K5452" t="str">
            <v>2007-06-30</v>
          </cell>
          <cell r="L5452">
            <v>695000</v>
          </cell>
          <cell r="M5452">
            <v>695000</v>
          </cell>
          <cell r="N5452">
            <v>0</v>
          </cell>
        </row>
        <row r="5453">
          <cell r="C5453" t="str">
            <v>49114011B780042</v>
          </cell>
          <cell r="D5453" t="str">
            <v>防爆胶轮车</v>
          </cell>
          <cell r="E5453" t="str">
            <v>WqC3J(矮型材料车)</v>
          </cell>
        </row>
        <row r="5453">
          <cell r="G5453" t="str">
            <v>个</v>
          </cell>
          <cell r="H5453">
            <v>1</v>
          </cell>
          <cell r="I5453" t="str">
            <v>汽车、电车（含地铁车辆）、摩托车及非机动车辆/汽车/自卸汽车/中型自卸汽车</v>
          </cell>
        </row>
        <row r="5453">
          <cell r="K5453" t="str">
            <v>2007-06-30</v>
          </cell>
          <cell r="L5453">
            <v>364610</v>
          </cell>
          <cell r="M5453">
            <v>364610</v>
          </cell>
          <cell r="N5453">
            <v>0</v>
          </cell>
        </row>
        <row r="5454">
          <cell r="C5454" t="str">
            <v>44412364B030209</v>
          </cell>
          <cell r="D5454" t="str">
            <v>矿用工程自卸车</v>
          </cell>
          <cell r="E5454" t="str">
            <v>WCQ-3B(高)</v>
          </cell>
        </row>
        <row r="5454">
          <cell r="G5454" t="str">
            <v>个</v>
          </cell>
          <cell r="H5454">
            <v>1</v>
          </cell>
          <cell r="I5454" t="str">
            <v>汽车、电车（含地铁车辆）、摩托车及非机动车辆/汽车/自卸汽车/中型自卸汽车</v>
          </cell>
        </row>
        <row r="5454">
          <cell r="K5454" t="str">
            <v>2007-06-30</v>
          </cell>
          <cell r="L5454">
            <v>379509.48</v>
          </cell>
          <cell r="M5454">
            <v>379509.48</v>
          </cell>
          <cell r="N5454">
            <v>0</v>
          </cell>
        </row>
        <row r="5455">
          <cell r="C5455" t="str">
            <v>44412364B030171</v>
          </cell>
          <cell r="D5455" t="str">
            <v>矿用工程自卸车</v>
          </cell>
          <cell r="E5455" t="str">
            <v>WCQ-3B(高)</v>
          </cell>
        </row>
        <row r="5455">
          <cell r="G5455" t="str">
            <v>个</v>
          </cell>
          <cell r="H5455">
            <v>1</v>
          </cell>
          <cell r="I5455" t="str">
            <v>汽车、电车（含地铁车辆）、摩托车及非机动车辆/汽车/自卸汽车/中型自卸汽车</v>
          </cell>
        </row>
        <row r="5455">
          <cell r="K5455" t="str">
            <v>2007-12-31</v>
          </cell>
          <cell r="L5455">
            <v>379509.48</v>
          </cell>
          <cell r="M5455">
            <v>379509.48</v>
          </cell>
          <cell r="N5455">
            <v>0</v>
          </cell>
        </row>
        <row r="5456">
          <cell r="C5456" t="str">
            <v>44412364B030197</v>
          </cell>
          <cell r="D5456" t="str">
            <v>矿用工程自卸车</v>
          </cell>
          <cell r="E5456" t="str">
            <v>WCQ-3B（高）</v>
          </cell>
        </row>
        <row r="5456">
          <cell r="G5456" t="str">
            <v>个</v>
          </cell>
          <cell r="H5456">
            <v>1</v>
          </cell>
          <cell r="I5456" t="str">
            <v>汽车、电车（含地铁车辆）、摩托车及非机动车辆/汽车/自卸汽车/中型自卸汽车</v>
          </cell>
        </row>
        <row r="5456">
          <cell r="K5456" t="str">
            <v>2007-06-30</v>
          </cell>
          <cell r="L5456">
            <v>371166.89</v>
          </cell>
          <cell r="M5456">
            <v>371166.89</v>
          </cell>
          <cell r="N5456">
            <v>0</v>
          </cell>
        </row>
        <row r="5457">
          <cell r="C5457" t="str">
            <v>44412364B030037</v>
          </cell>
          <cell r="D5457" t="str">
            <v>矿用工程自卸车</v>
          </cell>
          <cell r="E5457" t="str">
            <v>WCQ-3B(高)</v>
          </cell>
        </row>
        <row r="5457">
          <cell r="G5457" t="str">
            <v>个</v>
          </cell>
          <cell r="H5457">
            <v>1</v>
          </cell>
          <cell r="I5457" t="str">
            <v>汽车、电车（含地铁车辆）、摩托车及非机动车辆/汽车/专用汽车/其他专用汽车</v>
          </cell>
        </row>
        <row r="5457">
          <cell r="K5457" t="str">
            <v>2007-06-30</v>
          </cell>
          <cell r="L5457">
            <v>379509.48</v>
          </cell>
          <cell r="M5457">
            <v>379509.48</v>
          </cell>
          <cell r="N5457">
            <v>0</v>
          </cell>
        </row>
        <row r="5458">
          <cell r="C5458" t="str">
            <v>49114011B750001</v>
          </cell>
          <cell r="D5458" t="str">
            <v>防爆胶轮车</v>
          </cell>
          <cell r="E5458" t="str">
            <v>WqC2J(矮型指挥车)</v>
          </cell>
        </row>
        <row r="5458">
          <cell r="G5458" t="str">
            <v>个</v>
          </cell>
          <cell r="H5458">
            <v>1</v>
          </cell>
          <cell r="I5458" t="str">
            <v>汽车、电车（含地铁车辆）、摩托车及非机动车辆/汽车/专用汽车/其他专用汽车</v>
          </cell>
        </row>
        <row r="5458">
          <cell r="K5458" t="str">
            <v>2007-06-30</v>
          </cell>
          <cell r="L5458">
            <v>352490</v>
          </cell>
          <cell r="M5458">
            <v>352490</v>
          </cell>
          <cell r="N5458">
            <v>0</v>
          </cell>
        </row>
        <row r="5459">
          <cell r="C5459" t="str">
            <v>49114011B760055</v>
          </cell>
          <cell r="D5459" t="str">
            <v>防爆胶轮车</v>
          </cell>
          <cell r="E5459" t="str">
            <v>WqC2J(高型材料车)</v>
          </cell>
        </row>
        <row r="5459">
          <cell r="G5459" t="str">
            <v>个</v>
          </cell>
          <cell r="H5459">
            <v>1</v>
          </cell>
          <cell r="I5459" t="str">
            <v>汽车、电车（含地铁车辆）、摩托车及非机动车辆/汽车/自卸汽车/中型自卸汽车</v>
          </cell>
        </row>
        <row r="5459">
          <cell r="K5459" t="str">
            <v>2006-12-31</v>
          </cell>
          <cell r="L5459">
            <v>345420</v>
          </cell>
          <cell r="M5459">
            <v>345420</v>
          </cell>
          <cell r="N5459">
            <v>0</v>
          </cell>
        </row>
        <row r="5460">
          <cell r="C5460" t="str">
            <v>49114011B710087</v>
          </cell>
          <cell r="D5460" t="str">
            <v>庆铃低污染自卸车</v>
          </cell>
          <cell r="E5460" t="str">
            <v>NKR77GLLACJD</v>
          </cell>
        </row>
        <row r="5460">
          <cell r="G5460" t="str">
            <v>个</v>
          </cell>
          <cell r="H5460">
            <v>1</v>
          </cell>
          <cell r="I5460" t="str">
            <v>汽车、电车（含地铁车辆）、摩托车及非机动车辆/汽车/自卸汽车/中型自卸汽车</v>
          </cell>
        </row>
        <row r="5460">
          <cell r="K5460" t="str">
            <v>2007-12-31</v>
          </cell>
          <cell r="L5460">
            <v>137158</v>
          </cell>
          <cell r="M5460">
            <v>137158</v>
          </cell>
          <cell r="N5460">
            <v>0</v>
          </cell>
        </row>
        <row r="5461">
          <cell r="C5461" t="str">
            <v>44412364B030196</v>
          </cell>
          <cell r="D5461" t="str">
            <v>矿用工程自卸车</v>
          </cell>
          <cell r="E5461" t="str">
            <v>WCQ-3B（高）</v>
          </cell>
        </row>
        <row r="5461">
          <cell r="G5461" t="str">
            <v>个</v>
          </cell>
          <cell r="H5461">
            <v>1</v>
          </cell>
          <cell r="I5461" t="str">
            <v>汽车、电车（含地铁车辆）、摩托车及非机动车辆/汽车/专用汽车/其他专用汽车</v>
          </cell>
        </row>
        <row r="5461">
          <cell r="K5461" t="str">
            <v>2006-12-31</v>
          </cell>
          <cell r="L5461">
            <v>371166.89</v>
          </cell>
          <cell r="M5461">
            <v>371166.89</v>
          </cell>
          <cell r="N5461">
            <v>0</v>
          </cell>
        </row>
        <row r="5462">
          <cell r="C5462" t="str">
            <v>49114011B310040</v>
          </cell>
          <cell r="D5462" t="str">
            <v>防爆客货胶轮车</v>
          </cell>
          <cell r="E5462" t="str">
            <v>WqC2J（短货箱）</v>
          </cell>
        </row>
        <row r="5462">
          <cell r="G5462" t="str">
            <v>个</v>
          </cell>
          <cell r="H5462">
            <v>1</v>
          </cell>
          <cell r="I5462" t="str">
            <v>汽车、电车（含地铁车辆）、摩托车及非机动车辆/汽车/自卸汽车/中型自卸汽车</v>
          </cell>
        </row>
        <row r="5462">
          <cell r="K5462" t="str">
            <v>2007-12-26</v>
          </cell>
          <cell r="L5462">
            <v>363600</v>
          </cell>
          <cell r="M5462">
            <v>363600</v>
          </cell>
          <cell r="N5462">
            <v>0</v>
          </cell>
        </row>
        <row r="5463">
          <cell r="C5463" t="str">
            <v>49114011B710391</v>
          </cell>
          <cell r="D5463" t="str">
            <v>庆铃低污染自卸车</v>
          </cell>
          <cell r="E5463" t="str">
            <v>NKR77GLLACJD</v>
          </cell>
        </row>
        <row r="5463">
          <cell r="G5463" t="str">
            <v>个</v>
          </cell>
          <cell r="H5463">
            <v>1</v>
          </cell>
          <cell r="I5463" t="str">
            <v>汽车、电车（含地铁车辆）、摩托车及非机动车辆/汽车/自卸汽车/中型自卸汽车</v>
          </cell>
        </row>
        <row r="5463">
          <cell r="K5463" t="str">
            <v>2007-12-26</v>
          </cell>
          <cell r="L5463">
            <v>137158</v>
          </cell>
          <cell r="M5463">
            <v>137158</v>
          </cell>
          <cell r="N5463">
            <v>0</v>
          </cell>
        </row>
        <row r="5464">
          <cell r="C5464" t="str">
            <v>49114011B710341</v>
          </cell>
          <cell r="D5464" t="str">
            <v>庆铃低污染自卸车</v>
          </cell>
          <cell r="E5464" t="str">
            <v>NKR77GLLACJD</v>
          </cell>
        </row>
        <row r="5464">
          <cell r="G5464" t="str">
            <v>个</v>
          </cell>
          <cell r="H5464">
            <v>1</v>
          </cell>
          <cell r="I5464" t="str">
            <v>汽车、电车（含地铁车辆）、摩托车及非机动车辆/汽车/自卸汽车/中型自卸汽车</v>
          </cell>
        </row>
        <row r="5464">
          <cell r="K5464" t="str">
            <v>2006-12-31</v>
          </cell>
          <cell r="L5464">
            <v>137158</v>
          </cell>
          <cell r="M5464">
            <v>137158</v>
          </cell>
          <cell r="N5464">
            <v>0</v>
          </cell>
        </row>
        <row r="5465">
          <cell r="C5465" t="str">
            <v>49114011B710086</v>
          </cell>
          <cell r="D5465" t="str">
            <v>庆铃低污染自卸车</v>
          </cell>
          <cell r="E5465" t="str">
            <v>NKR77GLLACJD</v>
          </cell>
        </row>
        <row r="5465">
          <cell r="G5465" t="str">
            <v>个</v>
          </cell>
          <cell r="H5465">
            <v>1</v>
          </cell>
          <cell r="I5465" t="str">
            <v>汽车、电车（含地铁车辆）、摩托车及非机动车辆/汽车/专用汽车/其他专用汽车</v>
          </cell>
        </row>
        <row r="5465">
          <cell r="K5465" t="str">
            <v>2007-06-30</v>
          </cell>
          <cell r="L5465">
            <v>137158</v>
          </cell>
          <cell r="M5465">
            <v>137158</v>
          </cell>
          <cell r="N5465">
            <v>0</v>
          </cell>
        </row>
        <row r="5466">
          <cell r="C5466" t="str">
            <v>49114011B800043</v>
          </cell>
          <cell r="D5466" t="str">
            <v>庆铃低污染自卸车</v>
          </cell>
          <cell r="E5466" t="str">
            <v>NKR77GLLACJD</v>
          </cell>
        </row>
        <row r="5466">
          <cell r="G5466" t="str">
            <v>个</v>
          </cell>
          <cell r="H5466">
            <v>1</v>
          </cell>
          <cell r="I5466" t="str">
            <v>汽车、电车（含地铁车辆）、摩托车及非机动车辆/汽车/自卸汽车/中型自卸汽车</v>
          </cell>
        </row>
        <row r="5466">
          <cell r="K5466" t="str">
            <v>2007-12-26</v>
          </cell>
          <cell r="L5466">
            <v>128169</v>
          </cell>
          <cell r="M5466">
            <v>128169</v>
          </cell>
          <cell r="N5466">
            <v>0</v>
          </cell>
        </row>
        <row r="5467">
          <cell r="C5467" t="str">
            <v>49114011B710342</v>
          </cell>
          <cell r="D5467" t="str">
            <v>庆铃低污染自卸车</v>
          </cell>
          <cell r="E5467" t="str">
            <v>NKR77GLLACJD</v>
          </cell>
        </row>
        <row r="5467">
          <cell r="G5467" t="str">
            <v>个</v>
          </cell>
          <cell r="H5467">
            <v>1</v>
          </cell>
          <cell r="I5467" t="str">
            <v>汽车、电车（含地铁车辆）、摩托车及非机动车辆/汽车/专用汽车/其他专用汽车</v>
          </cell>
        </row>
        <row r="5467">
          <cell r="K5467" t="str">
            <v>2004-12-31</v>
          </cell>
          <cell r="L5467">
            <v>137158</v>
          </cell>
          <cell r="M5467">
            <v>137158</v>
          </cell>
          <cell r="N5467">
            <v>0</v>
          </cell>
        </row>
        <row r="5468">
          <cell r="C5468" t="str">
            <v>49114011B310013</v>
          </cell>
          <cell r="D5468" t="str">
            <v>防爆客货胶轮车</v>
          </cell>
          <cell r="E5468" t="str">
            <v>WQC2J</v>
          </cell>
        </row>
        <row r="5468">
          <cell r="G5468" t="str">
            <v>个</v>
          </cell>
          <cell r="H5468">
            <v>1</v>
          </cell>
          <cell r="I5468" t="str">
            <v>汽车、电车（含地铁车辆）、摩托车及非机动车辆/汽车/自卸汽车/中型自卸汽车</v>
          </cell>
        </row>
        <row r="5468">
          <cell r="K5468" t="str">
            <v>2007-12-26</v>
          </cell>
          <cell r="L5468">
            <v>348000</v>
          </cell>
          <cell r="M5468">
            <v>348000</v>
          </cell>
          <cell r="N5468">
            <v>0</v>
          </cell>
        </row>
        <row r="5469">
          <cell r="C5469" t="str">
            <v>49114011B710314</v>
          </cell>
          <cell r="D5469" t="str">
            <v>庆铃低污染自卸车</v>
          </cell>
          <cell r="E5469" t="str">
            <v>NKR77GLLACJD</v>
          </cell>
        </row>
        <row r="5469">
          <cell r="G5469" t="str">
            <v>个</v>
          </cell>
          <cell r="H5469">
            <v>1</v>
          </cell>
          <cell r="I5469" t="str">
            <v>汽车、电车（含地铁车辆）、摩托车及非机动车辆/汽车/专用汽车/其他专用汽车</v>
          </cell>
        </row>
        <row r="5469">
          <cell r="K5469" t="str">
            <v>2006-12-31</v>
          </cell>
          <cell r="L5469">
            <v>137158</v>
          </cell>
          <cell r="M5469">
            <v>137158</v>
          </cell>
          <cell r="N5469">
            <v>0</v>
          </cell>
        </row>
        <row r="5470">
          <cell r="C5470" t="str">
            <v>49119499B210028</v>
          </cell>
          <cell r="D5470" t="str">
            <v>防爆胶轮车</v>
          </cell>
          <cell r="E5470" t="str">
            <v>WC5（5吨自卸式，饺接式）</v>
          </cell>
        </row>
        <row r="5470">
          <cell r="G5470" t="str">
            <v>个</v>
          </cell>
          <cell r="H5470">
            <v>1</v>
          </cell>
          <cell r="I5470" t="str">
            <v>汽车、电车（含地铁车辆）、摩托车及非机动车辆/汽车/专用汽车/其他专用汽车</v>
          </cell>
        </row>
        <row r="5470">
          <cell r="K5470" t="str">
            <v>2006-12-31</v>
          </cell>
          <cell r="L5470">
            <v>850000</v>
          </cell>
          <cell r="M5470">
            <v>850000</v>
          </cell>
          <cell r="N5470">
            <v>0</v>
          </cell>
        </row>
        <row r="5471">
          <cell r="C5471" t="str">
            <v>49119499B200035</v>
          </cell>
          <cell r="D5471" t="str">
            <v>防爆胶轮车</v>
          </cell>
          <cell r="E5471" t="str">
            <v>WqC3J（3吨自卸式，整体式）</v>
          </cell>
        </row>
        <row r="5471">
          <cell r="G5471" t="str">
            <v>个</v>
          </cell>
          <cell r="H5471">
            <v>1</v>
          </cell>
          <cell r="I5471" t="str">
            <v>汽车、电车（含地铁车辆）、摩托车及非机动车辆/汽车/自卸汽车/中型自卸汽车</v>
          </cell>
        </row>
        <row r="5471">
          <cell r="K5471" t="str">
            <v>2006-12-31</v>
          </cell>
          <cell r="L5471">
            <v>369000</v>
          </cell>
          <cell r="M5471">
            <v>369000</v>
          </cell>
          <cell r="N5471">
            <v>0</v>
          </cell>
        </row>
        <row r="5472">
          <cell r="C5472" t="str">
            <v>49114011B710034</v>
          </cell>
          <cell r="D5472" t="str">
            <v>庆铃低污染自卸车</v>
          </cell>
          <cell r="E5472" t="str">
            <v>NKR77GLLACJD</v>
          </cell>
        </row>
        <row r="5472">
          <cell r="G5472" t="str">
            <v>个</v>
          </cell>
          <cell r="H5472">
            <v>1</v>
          </cell>
          <cell r="I5472" t="str">
            <v>汽车、电车（含地铁车辆）、摩托车及非机动车辆/汽车/专用汽车/其他专用汽车</v>
          </cell>
        </row>
        <row r="5472">
          <cell r="K5472" t="str">
            <v>2006-12-31</v>
          </cell>
          <cell r="L5472">
            <v>137158</v>
          </cell>
          <cell r="M5472">
            <v>137158</v>
          </cell>
          <cell r="N5472">
            <v>0</v>
          </cell>
        </row>
        <row r="5473">
          <cell r="C5473" t="str">
            <v>49119499B200031</v>
          </cell>
          <cell r="D5473" t="str">
            <v>防爆胶轮车</v>
          </cell>
          <cell r="E5473" t="str">
            <v>WqC3J（3吨自卸式，整体式）</v>
          </cell>
        </row>
        <row r="5473">
          <cell r="G5473" t="str">
            <v>个</v>
          </cell>
          <cell r="H5473">
            <v>1</v>
          </cell>
          <cell r="I5473" t="str">
            <v>汽车、电车（含地铁车辆）、摩托车及非机动车辆/汽车/专用汽车/其他专用汽车</v>
          </cell>
        </row>
        <row r="5473">
          <cell r="K5473" t="str">
            <v>2007-06-30</v>
          </cell>
          <cell r="L5473">
            <v>369000</v>
          </cell>
          <cell r="M5473">
            <v>369000</v>
          </cell>
          <cell r="N5473">
            <v>0</v>
          </cell>
        </row>
        <row r="5474">
          <cell r="C5474" t="str">
            <v>49114011B710248</v>
          </cell>
          <cell r="D5474" t="str">
            <v>庆铃低污染自卸车</v>
          </cell>
          <cell r="E5474" t="str">
            <v>NKR77GLLACJD</v>
          </cell>
        </row>
        <row r="5474">
          <cell r="G5474" t="str">
            <v>个</v>
          </cell>
          <cell r="H5474">
            <v>1</v>
          </cell>
          <cell r="I5474" t="str">
            <v>汽车、电车（含地铁车辆）、摩托车及非机动车辆/汽车/专用汽车/其他专用汽车</v>
          </cell>
        </row>
        <row r="5474">
          <cell r="K5474" t="str">
            <v>2004-12-31</v>
          </cell>
          <cell r="L5474">
            <v>137158</v>
          </cell>
          <cell r="M5474">
            <v>137158</v>
          </cell>
          <cell r="N5474">
            <v>0</v>
          </cell>
        </row>
        <row r="5475">
          <cell r="C5475" t="str">
            <v>49114011B310014</v>
          </cell>
          <cell r="D5475" t="str">
            <v>防爆客货胶轮车</v>
          </cell>
          <cell r="E5475" t="str">
            <v>WQC2J</v>
          </cell>
        </row>
        <row r="5475">
          <cell r="G5475" t="str">
            <v>个</v>
          </cell>
          <cell r="H5475">
            <v>1</v>
          </cell>
          <cell r="I5475" t="str">
            <v>汽车、电车（含地铁车辆）、摩托车及非机动车辆/汽车/自卸汽车/中型自卸汽车</v>
          </cell>
        </row>
        <row r="5475">
          <cell r="K5475" t="str">
            <v>2007-12-31</v>
          </cell>
          <cell r="L5475">
            <v>348000</v>
          </cell>
          <cell r="M5475">
            <v>348000</v>
          </cell>
          <cell r="N5475">
            <v>0</v>
          </cell>
        </row>
        <row r="5476">
          <cell r="C5476" t="str">
            <v>44412364B030233</v>
          </cell>
          <cell r="D5476" t="str">
            <v>矿用工程自卸车</v>
          </cell>
          <cell r="E5476" t="str">
            <v>WCQ-3B（高）</v>
          </cell>
        </row>
        <row r="5476">
          <cell r="G5476" t="str">
            <v>个</v>
          </cell>
          <cell r="H5476">
            <v>1</v>
          </cell>
          <cell r="I5476" t="str">
            <v>汽车、电车（含地铁车辆）、摩托车及非机动车辆/汽车/自卸汽车/中型自卸汽车</v>
          </cell>
        </row>
        <row r="5476">
          <cell r="K5476" t="str">
            <v>2007-06-30</v>
          </cell>
          <cell r="L5476">
            <v>371166.89</v>
          </cell>
          <cell r="M5476">
            <v>371166.89</v>
          </cell>
          <cell r="N5476">
            <v>0</v>
          </cell>
        </row>
        <row r="5477">
          <cell r="C5477" t="str">
            <v>44412364B040002</v>
          </cell>
          <cell r="D5477" t="str">
            <v>矿用工程自卸车</v>
          </cell>
          <cell r="E5477" t="str">
            <v>WCQ-3B(高)</v>
          </cell>
        </row>
        <row r="5477">
          <cell r="G5477" t="str">
            <v>个</v>
          </cell>
          <cell r="H5477">
            <v>1</v>
          </cell>
          <cell r="I5477" t="str">
            <v>汽车、电车（含地铁车辆）、摩托车及非机动车辆/汽车/专用汽车/其他专用汽车</v>
          </cell>
        </row>
        <row r="5477">
          <cell r="K5477" t="str">
            <v>2007-06-30</v>
          </cell>
          <cell r="L5477">
            <v>379509.48</v>
          </cell>
          <cell r="M5477">
            <v>379509.48</v>
          </cell>
          <cell r="N5477">
            <v>0</v>
          </cell>
        </row>
        <row r="5478">
          <cell r="C5478" t="str">
            <v>49114011B750007</v>
          </cell>
          <cell r="D5478" t="str">
            <v>防爆胶轮车</v>
          </cell>
          <cell r="E5478" t="str">
            <v>WqC2J(矮型指挥车)</v>
          </cell>
        </row>
        <row r="5478">
          <cell r="G5478" t="str">
            <v>个</v>
          </cell>
          <cell r="H5478">
            <v>1</v>
          </cell>
          <cell r="I5478" t="str">
            <v>汽车、电车（含地铁车辆）、摩托车及非机动车辆/汽车/专用汽车/其他专用汽车</v>
          </cell>
        </row>
        <row r="5478">
          <cell r="K5478" t="str">
            <v>2006-12-31</v>
          </cell>
          <cell r="L5478">
            <v>352490</v>
          </cell>
          <cell r="M5478">
            <v>352490</v>
          </cell>
          <cell r="N5478">
            <v>0</v>
          </cell>
        </row>
        <row r="5479">
          <cell r="C5479" t="str">
            <v>49114011B310024</v>
          </cell>
          <cell r="D5479" t="str">
            <v>防爆客货胶轮车</v>
          </cell>
          <cell r="E5479" t="str">
            <v>WqC2J（短货箱）</v>
          </cell>
        </row>
        <row r="5479">
          <cell r="G5479" t="str">
            <v>个</v>
          </cell>
          <cell r="H5479">
            <v>1</v>
          </cell>
          <cell r="I5479" t="str">
            <v>汽车、电车（含地铁车辆）、摩托车及非机动车辆/汽车/专用汽车/其他专用汽车</v>
          </cell>
        </row>
        <row r="5479">
          <cell r="K5479" t="str">
            <v>2007-06-30</v>
          </cell>
          <cell r="L5479">
            <v>363600</v>
          </cell>
          <cell r="M5479">
            <v>363600</v>
          </cell>
          <cell r="N5479">
            <v>0</v>
          </cell>
        </row>
        <row r="5480">
          <cell r="C5480" t="str">
            <v>49114011B800046</v>
          </cell>
          <cell r="D5480" t="str">
            <v>庆铃低污染自卸车</v>
          </cell>
          <cell r="E5480" t="str">
            <v>NKR77GLLACJD</v>
          </cell>
        </row>
        <row r="5480">
          <cell r="G5480" t="str">
            <v>个</v>
          </cell>
          <cell r="H5480">
            <v>1</v>
          </cell>
          <cell r="I5480" t="str">
            <v>汽车、电车（含地铁车辆）、摩托车及非机动车辆/汽车/专用汽车/其他专用汽车</v>
          </cell>
        </row>
        <row r="5480">
          <cell r="K5480" t="str">
            <v>2007-06-30</v>
          </cell>
          <cell r="L5480">
            <v>128169</v>
          </cell>
          <cell r="M5480">
            <v>128169</v>
          </cell>
          <cell r="N5480">
            <v>0</v>
          </cell>
        </row>
        <row r="5481">
          <cell r="C5481" t="str">
            <v>49114011B750006</v>
          </cell>
          <cell r="D5481" t="str">
            <v>防爆胶轮车</v>
          </cell>
          <cell r="E5481" t="str">
            <v>WqC2J(矮型指挥车)</v>
          </cell>
        </row>
        <row r="5481">
          <cell r="G5481" t="str">
            <v>个</v>
          </cell>
          <cell r="H5481">
            <v>1</v>
          </cell>
          <cell r="I5481" t="str">
            <v>汽车、电车（含地铁车辆）、摩托车及非机动车辆/汽车/专用汽车/其他专用汽车</v>
          </cell>
        </row>
        <row r="5481">
          <cell r="K5481" t="str">
            <v>2005-12-31</v>
          </cell>
          <cell r="L5481">
            <v>352490</v>
          </cell>
          <cell r="M5481">
            <v>352490</v>
          </cell>
          <cell r="N5481">
            <v>0</v>
          </cell>
        </row>
        <row r="5482">
          <cell r="C5482" t="str">
            <v>49119499B210010</v>
          </cell>
          <cell r="D5482" t="str">
            <v>防爆胶轮车</v>
          </cell>
          <cell r="E5482" t="str">
            <v>WC5(5吨自卸车)</v>
          </cell>
        </row>
        <row r="5482">
          <cell r="G5482" t="str">
            <v>个</v>
          </cell>
          <cell r="H5482">
            <v>1</v>
          </cell>
          <cell r="I5482" t="str">
            <v>汽车、电车（含地铁车辆）、摩托车及非机动车辆/汽车/专用汽车/其他专用汽车</v>
          </cell>
        </row>
        <row r="5482">
          <cell r="K5482" t="str">
            <v>2007-06-30</v>
          </cell>
          <cell r="L5482">
            <v>695000</v>
          </cell>
          <cell r="M5482">
            <v>695000</v>
          </cell>
          <cell r="N5482">
            <v>0</v>
          </cell>
        </row>
        <row r="5483">
          <cell r="C5483" t="str">
            <v>49114011B750042</v>
          </cell>
          <cell r="D5483" t="str">
            <v>防爆胶轮车</v>
          </cell>
          <cell r="E5483" t="str">
            <v>WqC2J(矮型指挥车)</v>
          </cell>
        </row>
        <row r="5483">
          <cell r="G5483" t="str">
            <v>个</v>
          </cell>
          <cell r="H5483">
            <v>1</v>
          </cell>
          <cell r="I5483" t="str">
            <v>汽车、电车（含地铁车辆）、摩托车及非机动车辆/汽车/自卸汽车/中型自卸汽车</v>
          </cell>
        </row>
        <row r="5483">
          <cell r="K5483" t="str">
            <v>2006-12-31</v>
          </cell>
          <cell r="L5483">
            <v>352490</v>
          </cell>
          <cell r="M5483">
            <v>352490</v>
          </cell>
          <cell r="N5483">
            <v>0</v>
          </cell>
        </row>
        <row r="5484">
          <cell r="C5484" t="str">
            <v>49114011B710104</v>
          </cell>
          <cell r="D5484" t="str">
            <v>庆铃低污染自卸车</v>
          </cell>
          <cell r="E5484" t="str">
            <v>NKR77GLLACJD</v>
          </cell>
        </row>
        <row r="5484">
          <cell r="G5484" t="str">
            <v>个</v>
          </cell>
          <cell r="H5484">
            <v>1</v>
          </cell>
          <cell r="I5484" t="str">
            <v>汽车、电车（含地铁车辆）、摩托车及非机动车辆/汽车/专用汽车/其他专用汽车</v>
          </cell>
        </row>
        <row r="5484">
          <cell r="K5484" t="str">
            <v>2006-12-31</v>
          </cell>
          <cell r="L5484">
            <v>137158</v>
          </cell>
          <cell r="M5484">
            <v>137158</v>
          </cell>
          <cell r="N5484">
            <v>0</v>
          </cell>
        </row>
        <row r="5485">
          <cell r="C5485" t="str">
            <v>49119499B200029</v>
          </cell>
          <cell r="D5485" t="str">
            <v>防爆胶轮车</v>
          </cell>
          <cell r="E5485" t="str">
            <v>WqC3J（3吨自卸式，整体式）</v>
          </cell>
        </row>
        <row r="5485">
          <cell r="G5485" t="str">
            <v>个</v>
          </cell>
          <cell r="H5485">
            <v>1</v>
          </cell>
          <cell r="I5485" t="str">
            <v>汽车、电车（含地铁车辆）、摩托车及非机动车辆/汽车/专用汽车/其他专用汽车</v>
          </cell>
        </row>
        <row r="5485">
          <cell r="K5485" t="str">
            <v>2007-06-30</v>
          </cell>
          <cell r="L5485">
            <v>369000</v>
          </cell>
          <cell r="M5485">
            <v>369000</v>
          </cell>
          <cell r="N5485">
            <v>0</v>
          </cell>
        </row>
        <row r="5486">
          <cell r="C5486" t="str">
            <v>49114011B770001</v>
          </cell>
          <cell r="D5486" t="str">
            <v>防爆胶轮车</v>
          </cell>
          <cell r="E5486" t="str">
            <v>WrC20/2J(矮型运人车)</v>
          </cell>
        </row>
        <row r="5486">
          <cell r="G5486" t="str">
            <v>个</v>
          </cell>
          <cell r="H5486">
            <v>1</v>
          </cell>
          <cell r="I5486" t="str">
            <v>汽车、电车（含地铁车辆）、摩托车及非机动车辆/汽车/自卸汽车/中型自卸汽车</v>
          </cell>
        </row>
        <row r="5486">
          <cell r="K5486" t="str">
            <v>2007-12-31</v>
          </cell>
          <cell r="L5486">
            <v>364610</v>
          </cell>
          <cell r="M5486">
            <v>364610</v>
          </cell>
          <cell r="N5486">
            <v>0</v>
          </cell>
        </row>
        <row r="5487">
          <cell r="C5487" t="str">
            <v>44412364B030198</v>
          </cell>
          <cell r="D5487" t="str">
            <v>矿用工程自卸车</v>
          </cell>
          <cell r="E5487" t="str">
            <v>WCQ-3B（高）</v>
          </cell>
        </row>
        <row r="5487">
          <cell r="G5487" t="str">
            <v>个</v>
          </cell>
          <cell r="H5487">
            <v>1</v>
          </cell>
          <cell r="I5487" t="str">
            <v>汽车、电车（含地铁车辆）、摩托车及非机动车辆/汽车/专用汽车/其他专用汽车</v>
          </cell>
        </row>
        <row r="5487">
          <cell r="K5487" t="str">
            <v>2007-06-30</v>
          </cell>
          <cell r="L5487">
            <v>371166.89</v>
          </cell>
          <cell r="M5487">
            <v>371166.89</v>
          </cell>
          <cell r="N5487">
            <v>0</v>
          </cell>
        </row>
        <row r="5488">
          <cell r="C5488" t="str">
            <v>49114011B710279</v>
          </cell>
          <cell r="D5488" t="str">
            <v>庆铃低污染自卸车</v>
          </cell>
          <cell r="E5488" t="str">
            <v>NKR77GLLACJD</v>
          </cell>
        </row>
        <row r="5488">
          <cell r="G5488" t="str">
            <v>个</v>
          </cell>
          <cell r="H5488">
            <v>1</v>
          </cell>
          <cell r="I5488" t="str">
            <v>汽车、电车（含地铁车辆）、摩托车及非机动车辆/汽车/专用汽车/其他专用汽车</v>
          </cell>
        </row>
        <row r="5488">
          <cell r="K5488" t="str">
            <v>2007-06-30</v>
          </cell>
          <cell r="L5488">
            <v>137158</v>
          </cell>
          <cell r="M5488">
            <v>137158</v>
          </cell>
          <cell r="N5488">
            <v>0</v>
          </cell>
        </row>
        <row r="5489">
          <cell r="C5489" t="str">
            <v>49114011B770008</v>
          </cell>
          <cell r="D5489" t="str">
            <v>防爆胶轮车</v>
          </cell>
          <cell r="E5489" t="str">
            <v>WrC20/2J(矮型运人车)</v>
          </cell>
        </row>
        <row r="5489">
          <cell r="G5489" t="str">
            <v>个</v>
          </cell>
          <cell r="H5489">
            <v>1</v>
          </cell>
          <cell r="I5489" t="str">
            <v>汽车、电车（含地铁车辆）、摩托车及非机动车辆/汽车/专用汽车/其他专用汽车</v>
          </cell>
        </row>
        <row r="5489">
          <cell r="K5489" t="str">
            <v>2007-06-30</v>
          </cell>
          <cell r="L5489">
            <v>364610</v>
          </cell>
          <cell r="M5489">
            <v>364610</v>
          </cell>
          <cell r="N5489">
            <v>0</v>
          </cell>
        </row>
        <row r="5490">
          <cell r="C5490" t="str">
            <v>49114011B780038</v>
          </cell>
          <cell r="D5490" t="str">
            <v>防爆胶轮车</v>
          </cell>
          <cell r="E5490" t="str">
            <v>WqC3J(矮型材料车)</v>
          </cell>
        </row>
        <row r="5490">
          <cell r="G5490" t="str">
            <v>个</v>
          </cell>
          <cell r="H5490">
            <v>1</v>
          </cell>
          <cell r="I5490" t="str">
            <v>汽车、电车（含地铁车辆）、摩托车及非机动车辆/汽车/专用汽车/特种作业专用汽车</v>
          </cell>
        </row>
        <row r="5490">
          <cell r="K5490" t="str">
            <v>2007-12-26</v>
          </cell>
          <cell r="L5490">
            <v>364610</v>
          </cell>
          <cell r="M5490">
            <v>364610</v>
          </cell>
          <cell r="N5490">
            <v>0</v>
          </cell>
        </row>
        <row r="5491">
          <cell r="C5491" t="str">
            <v>44425599B040024</v>
          </cell>
          <cell r="D5491" t="str">
            <v>防爆装载机</v>
          </cell>
          <cell r="E5491" t="str">
            <v>FBZL16(1.6吨）</v>
          </cell>
        </row>
        <row r="5491">
          <cell r="G5491" t="str">
            <v>个</v>
          </cell>
          <cell r="H5491">
            <v>1</v>
          </cell>
          <cell r="I5491" t="str">
            <v>汽车、电车（含地铁车辆）、摩托车及非机动车辆/汽车/专用汽车/其他专用汽车</v>
          </cell>
        </row>
        <row r="5491">
          <cell r="K5491" t="str">
            <v>2007-06-30</v>
          </cell>
          <cell r="L5491">
            <v>269417.5</v>
          </cell>
          <cell r="M5491">
            <v>269417.5</v>
          </cell>
          <cell r="N5491">
            <v>0</v>
          </cell>
        </row>
        <row r="5492">
          <cell r="C5492" t="str">
            <v>49114011B790013</v>
          </cell>
          <cell r="D5492" t="str">
            <v>防爆胶轮车</v>
          </cell>
          <cell r="E5492" t="str">
            <v>WqC2J(矮型指挥车)</v>
          </cell>
        </row>
        <row r="5492">
          <cell r="G5492" t="str">
            <v>个</v>
          </cell>
          <cell r="H5492">
            <v>1</v>
          </cell>
          <cell r="I5492" t="str">
            <v>汽车、电车（含地铁车辆）、摩托车及非机动车辆/汽车/专用汽车/其他专用汽车</v>
          </cell>
        </row>
        <row r="5492">
          <cell r="K5492" t="str">
            <v>2005-12-31</v>
          </cell>
          <cell r="L5492">
            <v>352490</v>
          </cell>
          <cell r="M5492">
            <v>352490</v>
          </cell>
          <cell r="N5492">
            <v>0</v>
          </cell>
        </row>
        <row r="5493">
          <cell r="C5493" t="str">
            <v>44412364BF10010</v>
          </cell>
          <cell r="D5493" t="str">
            <v>防爆胶轮车</v>
          </cell>
          <cell r="E5493" t="str">
            <v>WC5(5吨自卸车)</v>
          </cell>
        </row>
        <row r="5493">
          <cell r="G5493" t="str">
            <v>个</v>
          </cell>
          <cell r="H5493">
            <v>1</v>
          </cell>
          <cell r="I5493" t="str">
            <v>汽车、电车（含地铁车辆）、摩托车及非机动车辆/汽车/自卸汽车/中型自卸汽车</v>
          </cell>
        </row>
        <row r="5493">
          <cell r="K5493" t="str">
            <v>2007-06-30</v>
          </cell>
          <cell r="L5493">
            <v>695000</v>
          </cell>
          <cell r="M5493">
            <v>695000</v>
          </cell>
          <cell r="N5493">
            <v>0</v>
          </cell>
        </row>
        <row r="5494">
          <cell r="C5494" t="str">
            <v>44412364B030035</v>
          </cell>
          <cell r="D5494" t="str">
            <v>矿用工程自卸车</v>
          </cell>
          <cell r="E5494" t="str">
            <v>WCQ-3B(高)</v>
          </cell>
        </row>
        <row r="5494">
          <cell r="G5494" t="str">
            <v>个</v>
          </cell>
          <cell r="H5494">
            <v>1</v>
          </cell>
          <cell r="I5494" t="str">
            <v>汽车、电车（含地铁车辆）、摩托车及非机动车辆/汽车/自卸汽车/中型自卸汽车</v>
          </cell>
        </row>
        <row r="5494">
          <cell r="K5494" t="str">
            <v>2007-12-31</v>
          </cell>
          <cell r="L5494">
            <v>379509.48</v>
          </cell>
          <cell r="M5494">
            <v>379509.48</v>
          </cell>
          <cell r="N5494">
            <v>0</v>
          </cell>
        </row>
        <row r="5495">
          <cell r="C5495" t="str">
            <v>44412364B030241</v>
          </cell>
          <cell r="D5495" t="str">
            <v>矿用工程自卸车</v>
          </cell>
          <cell r="E5495" t="str">
            <v>WCQ-3B（高）</v>
          </cell>
        </row>
        <row r="5495">
          <cell r="G5495" t="str">
            <v>个</v>
          </cell>
          <cell r="H5495">
            <v>1</v>
          </cell>
          <cell r="I5495" t="str">
            <v>汽车、电车（含地铁车辆）、摩托车及非机动车辆/汽车/自卸汽车/中型自卸汽车</v>
          </cell>
        </row>
        <row r="5495">
          <cell r="K5495" t="str">
            <v>2006-12-31</v>
          </cell>
          <cell r="L5495">
            <v>371166.89</v>
          </cell>
          <cell r="M5495">
            <v>371166.89</v>
          </cell>
          <cell r="N5495">
            <v>0</v>
          </cell>
        </row>
        <row r="5496">
          <cell r="C5496" t="str">
            <v>49114011B710046</v>
          </cell>
          <cell r="D5496" t="str">
            <v>庆铃低污染自卸车</v>
          </cell>
          <cell r="E5496" t="str">
            <v>NKR77GLLACJD</v>
          </cell>
        </row>
        <row r="5496">
          <cell r="G5496" t="str">
            <v>个</v>
          </cell>
          <cell r="H5496">
            <v>1</v>
          </cell>
          <cell r="I5496" t="str">
            <v>汽车、电车（含地铁车辆）、摩托车及非机动车辆/汽车/自卸汽车/中型自卸汽车</v>
          </cell>
        </row>
        <row r="5496">
          <cell r="K5496" t="str">
            <v>2007-06-30</v>
          </cell>
          <cell r="L5496">
            <v>137158</v>
          </cell>
          <cell r="M5496">
            <v>137158</v>
          </cell>
          <cell r="N5496">
            <v>0</v>
          </cell>
        </row>
        <row r="5497">
          <cell r="C5497" t="str">
            <v>44412364B030056</v>
          </cell>
          <cell r="D5497" t="str">
            <v>矿用工程自卸车</v>
          </cell>
          <cell r="E5497" t="str">
            <v>WCQ-3B(高)</v>
          </cell>
        </row>
        <row r="5497">
          <cell r="G5497" t="str">
            <v>个</v>
          </cell>
          <cell r="H5497">
            <v>1</v>
          </cell>
          <cell r="I5497" t="str">
            <v>汽车、电车（含地铁车辆）、摩托车及非机动车辆/汽车/自卸汽车/中型自卸汽车</v>
          </cell>
        </row>
        <row r="5497">
          <cell r="K5497" t="str">
            <v>2007-06-30</v>
          </cell>
          <cell r="L5497">
            <v>379509.48</v>
          </cell>
          <cell r="M5497">
            <v>379509.48</v>
          </cell>
          <cell r="N5497">
            <v>0</v>
          </cell>
        </row>
        <row r="5498">
          <cell r="C5498" t="str">
            <v>49114011B710153</v>
          </cell>
          <cell r="D5498" t="str">
            <v>庆铃低污染自卸车</v>
          </cell>
          <cell r="E5498" t="str">
            <v>NKR77GLLACJD</v>
          </cell>
        </row>
        <row r="5498">
          <cell r="G5498" t="str">
            <v>个</v>
          </cell>
          <cell r="H5498">
            <v>1</v>
          </cell>
          <cell r="I5498" t="str">
            <v>汽车、电车（含地铁车辆）、摩托车及非机动车辆/汽车/自卸汽车/中型自卸汽车</v>
          </cell>
        </row>
        <row r="5498">
          <cell r="K5498" t="str">
            <v>2007-06-30</v>
          </cell>
          <cell r="L5498">
            <v>137158</v>
          </cell>
          <cell r="M5498">
            <v>137158</v>
          </cell>
          <cell r="N5498">
            <v>0</v>
          </cell>
        </row>
        <row r="5499">
          <cell r="C5499" t="str">
            <v>44412364B030055</v>
          </cell>
          <cell r="D5499" t="str">
            <v>矿用工程自卸车</v>
          </cell>
          <cell r="E5499" t="str">
            <v>WCQ-3B(高)</v>
          </cell>
        </row>
        <row r="5499">
          <cell r="G5499" t="str">
            <v>个</v>
          </cell>
          <cell r="H5499">
            <v>1</v>
          </cell>
          <cell r="I5499" t="str">
            <v>汽车、电车（含地铁车辆）、摩托车及非机动车辆/汽车/自卸汽车/中型自卸汽车</v>
          </cell>
        </row>
        <row r="5499">
          <cell r="K5499" t="str">
            <v>2007-06-30</v>
          </cell>
          <cell r="L5499">
            <v>379509.48</v>
          </cell>
          <cell r="M5499">
            <v>379509.48</v>
          </cell>
          <cell r="N5499">
            <v>0</v>
          </cell>
        </row>
        <row r="5500">
          <cell r="C5500" t="str">
            <v>44412364B030061</v>
          </cell>
          <cell r="D5500" t="str">
            <v>矿用工程自卸车</v>
          </cell>
          <cell r="E5500" t="str">
            <v>WCQ-3B(高)</v>
          </cell>
        </row>
        <row r="5500">
          <cell r="G5500" t="str">
            <v>个</v>
          </cell>
          <cell r="H5500">
            <v>1</v>
          </cell>
          <cell r="I5500" t="str">
            <v>汽车、电车（含地铁车辆）、摩托车及非机动车辆/汽车/自卸汽车/中型自卸汽车</v>
          </cell>
        </row>
        <row r="5500">
          <cell r="K5500" t="str">
            <v>2007-06-30</v>
          </cell>
          <cell r="L5500">
            <v>379509.48</v>
          </cell>
          <cell r="M5500">
            <v>379509.48</v>
          </cell>
          <cell r="N5500">
            <v>0</v>
          </cell>
        </row>
        <row r="5501">
          <cell r="C5501" t="str">
            <v>44412364B085010</v>
          </cell>
          <cell r="D5501" t="str">
            <v>矿用工程自卸车</v>
          </cell>
          <cell r="E5501" t="str">
            <v>WCQ-3B(高)</v>
          </cell>
        </row>
        <row r="5501">
          <cell r="G5501" t="str">
            <v>个</v>
          </cell>
          <cell r="H5501">
            <v>1</v>
          </cell>
          <cell r="I5501" t="str">
            <v>汽车、电车（含地铁车辆）、摩托车及非机动车辆/汽车/专用汽车/其他专用汽车</v>
          </cell>
        </row>
        <row r="5501">
          <cell r="K5501" t="str">
            <v>2007-06-30</v>
          </cell>
          <cell r="L5501">
            <v>379509.48</v>
          </cell>
          <cell r="M5501">
            <v>379509.48</v>
          </cell>
          <cell r="N5501">
            <v>0</v>
          </cell>
        </row>
        <row r="5502">
          <cell r="C5502" t="str">
            <v>49114011B790012</v>
          </cell>
          <cell r="D5502" t="str">
            <v>防爆胶轮车</v>
          </cell>
          <cell r="E5502" t="str">
            <v>WqC2J(矮型指挥车)</v>
          </cell>
        </row>
        <row r="5502">
          <cell r="G5502" t="str">
            <v>个</v>
          </cell>
          <cell r="H5502">
            <v>1</v>
          </cell>
          <cell r="I5502" t="str">
            <v>汽车、电车（含地铁车辆）、摩托车及非机动车辆/汽车/专用汽车/其他专用汽车</v>
          </cell>
        </row>
        <row r="5502">
          <cell r="K5502" t="str">
            <v>2007-06-30</v>
          </cell>
          <cell r="L5502">
            <v>352490</v>
          </cell>
          <cell r="M5502">
            <v>352490</v>
          </cell>
          <cell r="N5502">
            <v>0</v>
          </cell>
        </row>
        <row r="5503">
          <cell r="C5503" t="str">
            <v>49114011B760053</v>
          </cell>
          <cell r="D5503" t="str">
            <v>防爆胶轮车</v>
          </cell>
          <cell r="E5503" t="str">
            <v>WqC2J(高型材料车)</v>
          </cell>
        </row>
        <row r="5503">
          <cell r="G5503" t="str">
            <v>个</v>
          </cell>
          <cell r="H5503">
            <v>1</v>
          </cell>
          <cell r="I5503" t="str">
            <v>汽车、电车（含地铁车辆）、摩托车及非机动车辆/汽车/自卸汽车/中型自卸汽车</v>
          </cell>
        </row>
        <row r="5503">
          <cell r="K5503" t="str">
            <v>2007-12-31</v>
          </cell>
          <cell r="L5503">
            <v>345420</v>
          </cell>
          <cell r="M5503">
            <v>345420</v>
          </cell>
          <cell r="N5503">
            <v>0</v>
          </cell>
        </row>
        <row r="5504">
          <cell r="C5504" t="str">
            <v>44412364B030240</v>
          </cell>
          <cell r="D5504" t="str">
            <v>矿用工程自卸车</v>
          </cell>
          <cell r="E5504" t="str">
            <v>WCQ-3B（高）</v>
          </cell>
        </row>
        <row r="5504">
          <cell r="G5504" t="str">
            <v>个</v>
          </cell>
          <cell r="H5504">
            <v>1</v>
          </cell>
          <cell r="I5504" t="str">
            <v>汽车、电车（含地铁车辆）、摩托车及非机动车辆/汽车/自卸汽车/中型自卸汽车</v>
          </cell>
        </row>
        <row r="5504">
          <cell r="K5504" t="str">
            <v>2007-12-31</v>
          </cell>
          <cell r="L5504">
            <v>371166.89</v>
          </cell>
          <cell r="M5504">
            <v>371166.89</v>
          </cell>
          <cell r="N5504">
            <v>0</v>
          </cell>
        </row>
        <row r="5505">
          <cell r="C5505" t="str">
            <v>44412364B030162</v>
          </cell>
          <cell r="D5505" t="str">
            <v>矿用工程自卸车</v>
          </cell>
          <cell r="E5505" t="str">
            <v>WCQ-3B（高）</v>
          </cell>
        </row>
        <row r="5505">
          <cell r="G5505" t="str">
            <v>个</v>
          </cell>
          <cell r="H5505">
            <v>1</v>
          </cell>
          <cell r="I5505" t="str">
            <v>汽车、电车（含地铁车辆）、摩托车及非机动车辆/汽车/专用汽车/特种作业专用汽车</v>
          </cell>
        </row>
        <row r="5505">
          <cell r="K5505" t="str">
            <v>2006-06-30</v>
          </cell>
          <cell r="L5505">
            <v>371166.89</v>
          </cell>
          <cell r="M5505">
            <v>371166.89</v>
          </cell>
          <cell r="N5505">
            <v>0</v>
          </cell>
        </row>
        <row r="5506">
          <cell r="C5506" t="str">
            <v>44425599B040001</v>
          </cell>
          <cell r="D5506" t="str">
            <v>防爆装载机</v>
          </cell>
          <cell r="E5506" t="str">
            <v>FBZL16型</v>
          </cell>
        </row>
        <row r="5506">
          <cell r="G5506" t="str">
            <v>个</v>
          </cell>
          <cell r="H5506">
            <v>1</v>
          </cell>
          <cell r="I5506" t="str">
            <v>汽车、电车（含地铁车辆）、摩托车及非机动车辆/汽车/自卸汽车/中型自卸汽车</v>
          </cell>
        </row>
        <row r="5506">
          <cell r="K5506" t="str">
            <v>2007-06-30</v>
          </cell>
          <cell r="L5506">
            <v>275000</v>
          </cell>
          <cell r="M5506">
            <v>275000</v>
          </cell>
          <cell r="N5506">
            <v>0</v>
          </cell>
        </row>
        <row r="5507">
          <cell r="C5507" t="str">
            <v>44412364B030109</v>
          </cell>
          <cell r="D5507" t="str">
            <v>矿用工程自卸车</v>
          </cell>
          <cell r="E5507" t="str">
            <v>WCQ-3B(高)</v>
          </cell>
        </row>
        <row r="5507">
          <cell r="G5507" t="str">
            <v>个</v>
          </cell>
          <cell r="H5507">
            <v>1</v>
          </cell>
          <cell r="I5507" t="str">
            <v>汽车、电车（含地铁车辆）、摩托车及非机动车辆/汽车/专用汽车/其他专用汽车</v>
          </cell>
        </row>
        <row r="5507">
          <cell r="K5507" t="str">
            <v>2006-12-31</v>
          </cell>
          <cell r="L5507">
            <v>379509.48</v>
          </cell>
          <cell r="M5507">
            <v>379509.48</v>
          </cell>
          <cell r="N5507">
            <v>0</v>
          </cell>
        </row>
        <row r="5508">
          <cell r="C5508" t="str">
            <v>49114011B310044</v>
          </cell>
          <cell r="D5508" t="str">
            <v>防爆客货胶轮车</v>
          </cell>
          <cell r="E5508" t="str">
            <v>WqC2J（短货箱）</v>
          </cell>
        </row>
        <row r="5508">
          <cell r="G5508" t="str">
            <v>个</v>
          </cell>
          <cell r="H5508">
            <v>1</v>
          </cell>
          <cell r="I5508" t="str">
            <v>汽车、电车（含地铁车辆）、摩托车及非机动车辆/汽车/专用汽车/其他专用汽车</v>
          </cell>
        </row>
        <row r="5508">
          <cell r="K5508" t="str">
            <v>2007-06-30</v>
          </cell>
          <cell r="L5508">
            <v>363600</v>
          </cell>
          <cell r="M5508">
            <v>363600</v>
          </cell>
          <cell r="N5508">
            <v>0</v>
          </cell>
        </row>
        <row r="5509">
          <cell r="C5509" t="str">
            <v>49119499B200001</v>
          </cell>
          <cell r="D5509" t="str">
            <v>防爆胶轮车</v>
          </cell>
          <cell r="E5509" t="str">
            <v>WqC3J(矮型材料车)</v>
          </cell>
        </row>
        <row r="5509">
          <cell r="G5509" t="str">
            <v>个</v>
          </cell>
          <cell r="H5509">
            <v>1</v>
          </cell>
          <cell r="I5509" t="str">
            <v>汽车、电车（含地铁车辆）、摩托车及非机动车辆/汽车/自卸汽车/中型自卸汽车</v>
          </cell>
        </row>
        <row r="5509">
          <cell r="K5509" t="str">
            <v>2007-06-30</v>
          </cell>
          <cell r="L5509">
            <v>364610</v>
          </cell>
          <cell r="M5509">
            <v>364610</v>
          </cell>
          <cell r="N5509">
            <v>0</v>
          </cell>
        </row>
        <row r="5510">
          <cell r="C5510" t="str">
            <v>44412364B030100</v>
          </cell>
          <cell r="D5510" t="str">
            <v>矿用工程自卸车</v>
          </cell>
          <cell r="E5510" t="str">
            <v>WCQ-3B(高)</v>
          </cell>
        </row>
        <row r="5510">
          <cell r="G5510" t="str">
            <v>个</v>
          </cell>
          <cell r="H5510">
            <v>1</v>
          </cell>
          <cell r="I5510" t="str">
            <v>汽车、电车（含地铁车辆）、摩托车及非机动车辆/汽车/自卸汽车/中型自卸汽车</v>
          </cell>
        </row>
        <row r="5510">
          <cell r="K5510" t="str">
            <v>2007-12-26</v>
          </cell>
          <cell r="L5510">
            <v>379509.48</v>
          </cell>
          <cell r="M5510">
            <v>379509.48</v>
          </cell>
          <cell r="N5510">
            <v>0</v>
          </cell>
        </row>
        <row r="5511">
          <cell r="C5511" t="str">
            <v>49114011B710382</v>
          </cell>
          <cell r="D5511" t="str">
            <v>庆铃低污染自卸车</v>
          </cell>
          <cell r="E5511" t="str">
            <v>NKR77GLLACJD</v>
          </cell>
        </row>
        <row r="5511">
          <cell r="G5511" t="str">
            <v>个</v>
          </cell>
          <cell r="H5511">
            <v>1</v>
          </cell>
          <cell r="I5511" t="str">
            <v>汽车、电车（含地铁车辆）、摩托车及非机动车辆/汽车/自卸汽车/中型自卸汽车</v>
          </cell>
        </row>
        <row r="5511">
          <cell r="K5511" t="str">
            <v>2007-12-31</v>
          </cell>
          <cell r="L5511">
            <v>137158</v>
          </cell>
          <cell r="M5511">
            <v>137158</v>
          </cell>
          <cell r="N5511">
            <v>0</v>
          </cell>
        </row>
        <row r="5512">
          <cell r="C5512" t="str">
            <v>44412364B030208</v>
          </cell>
          <cell r="D5512" t="str">
            <v>矿用工程自卸车</v>
          </cell>
          <cell r="E5512" t="str">
            <v>WCQ-3B（高）</v>
          </cell>
        </row>
        <row r="5512">
          <cell r="G5512" t="str">
            <v>个</v>
          </cell>
          <cell r="H5512">
            <v>1</v>
          </cell>
          <cell r="I5512" t="str">
            <v>汽车、电车（含地铁车辆）、摩托车及非机动车辆/汽车/专用汽车/其他专用汽车</v>
          </cell>
        </row>
        <row r="5512">
          <cell r="K5512" t="str">
            <v>2005-06-14</v>
          </cell>
          <cell r="L5512">
            <v>371166.89</v>
          </cell>
          <cell r="M5512">
            <v>371166.89</v>
          </cell>
          <cell r="N5512">
            <v>0</v>
          </cell>
        </row>
        <row r="5513">
          <cell r="C5513" t="str">
            <v>49119499B200008</v>
          </cell>
          <cell r="D5513" t="str">
            <v>自卸式防爆胶轮车</v>
          </cell>
          <cell r="E5513" t="str">
            <v>3T</v>
          </cell>
        </row>
        <row r="5513">
          <cell r="G5513" t="str">
            <v>个</v>
          </cell>
          <cell r="H5513">
            <v>1</v>
          </cell>
          <cell r="I5513" t="str">
            <v>汽车、电车（含地铁车辆）、摩托车及非机动车辆/汽车/自卸汽车/中型自卸汽车</v>
          </cell>
        </row>
        <row r="5513">
          <cell r="K5513" t="str">
            <v>2007-06-30</v>
          </cell>
          <cell r="L5513">
            <v>348000</v>
          </cell>
          <cell r="M5513">
            <v>348000</v>
          </cell>
          <cell r="N5513">
            <v>0</v>
          </cell>
        </row>
        <row r="5514">
          <cell r="C5514" t="str">
            <v>44412364B030060</v>
          </cell>
          <cell r="D5514" t="str">
            <v>矿用工程自卸车</v>
          </cell>
          <cell r="E5514" t="str">
            <v>WCQ-3B(高)</v>
          </cell>
        </row>
        <row r="5514">
          <cell r="G5514" t="str">
            <v>个</v>
          </cell>
          <cell r="H5514">
            <v>1</v>
          </cell>
          <cell r="I5514" t="str">
            <v>汽车、电车（含地铁车辆）、摩托车及非机动车辆/汽车/自卸汽车/中型自卸汽车</v>
          </cell>
        </row>
        <row r="5514">
          <cell r="K5514" t="str">
            <v>2006-12-31</v>
          </cell>
          <cell r="L5514">
            <v>379509.48</v>
          </cell>
          <cell r="M5514">
            <v>379509.48</v>
          </cell>
          <cell r="N5514">
            <v>0</v>
          </cell>
        </row>
        <row r="5515">
          <cell r="C5515" t="str">
            <v>49114011B710105</v>
          </cell>
          <cell r="D5515" t="str">
            <v>庆铃低污染自卸车</v>
          </cell>
          <cell r="E5515" t="str">
            <v>NKR77GLLACJD</v>
          </cell>
        </row>
        <row r="5515">
          <cell r="G5515" t="str">
            <v>个</v>
          </cell>
          <cell r="H5515">
            <v>1</v>
          </cell>
          <cell r="I5515" t="str">
            <v>汽车、电车（含地铁车辆）、摩托车及非机动车辆/汽车/自卸汽车/中型自卸汽车</v>
          </cell>
        </row>
        <row r="5515">
          <cell r="K5515" t="str">
            <v>2007-06-30</v>
          </cell>
          <cell r="L5515">
            <v>137158</v>
          </cell>
          <cell r="M5515">
            <v>137158</v>
          </cell>
          <cell r="N5515">
            <v>0</v>
          </cell>
        </row>
        <row r="5516">
          <cell r="C5516" t="str">
            <v>44412364B030188</v>
          </cell>
          <cell r="D5516" t="str">
            <v>矿用工程自卸车</v>
          </cell>
          <cell r="E5516" t="str">
            <v>WCQ-3B(高)</v>
          </cell>
        </row>
        <row r="5516">
          <cell r="G5516" t="str">
            <v>个</v>
          </cell>
          <cell r="H5516">
            <v>1</v>
          </cell>
          <cell r="I5516" t="str">
            <v>汽车、电车（含地铁车辆）、摩托车及非机动车辆/汽车/自卸汽车/中型自卸汽车</v>
          </cell>
        </row>
        <row r="5516">
          <cell r="K5516" t="str">
            <v>2007-12-26</v>
          </cell>
          <cell r="L5516">
            <v>379509.48</v>
          </cell>
          <cell r="M5516">
            <v>379509.48</v>
          </cell>
          <cell r="N5516">
            <v>0</v>
          </cell>
        </row>
        <row r="5517">
          <cell r="C5517" t="str">
            <v>49114011B710390</v>
          </cell>
          <cell r="D5517" t="str">
            <v>庆铃低污染自卸车</v>
          </cell>
          <cell r="E5517" t="str">
            <v>NKR77GLLACJD</v>
          </cell>
        </row>
        <row r="5517">
          <cell r="G5517" t="str">
            <v>个</v>
          </cell>
          <cell r="H5517">
            <v>1</v>
          </cell>
          <cell r="I5517" t="str">
            <v>汽车、电车（含地铁车辆）、摩托车及非机动车辆/汽车/专用汽车/洒水车</v>
          </cell>
        </row>
        <row r="5517">
          <cell r="K5517" t="str">
            <v>2005-06-14</v>
          </cell>
          <cell r="L5517">
            <v>137158</v>
          </cell>
          <cell r="M5517">
            <v>137158</v>
          </cell>
          <cell r="N5517">
            <v>0</v>
          </cell>
        </row>
        <row r="5518">
          <cell r="C5518" t="str">
            <v>49119224B150001</v>
          </cell>
          <cell r="D5518" t="str">
            <v>井下洒水清扫车</v>
          </cell>
          <cell r="E5518" t="str">
            <v>3T</v>
          </cell>
        </row>
        <row r="5518">
          <cell r="G5518" t="str">
            <v>个</v>
          </cell>
          <cell r="H5518">
            <v>1</v>
          </cell>
          <cell r="I5518" t="str">
            <v>汽车、电车（含地铁车辆）、摩托车及非机动车辆/汽车/自卸汽车/中型自卸汽车</v>
          </cell>
        </row>
        <row r="5518">
          <cell r="K5518" t="str">
            <v>2007-06-30</v>
          </cell>
          <cell r="L5518">
            <v>106050</v>
          </cell>
          <cell r="M5518">
            <v>106050</v>
          </cell>
          <cell r="N5518">
            <v>0</v>
          </cell>
        </row>
        <row r="5519">
          <cell r="C5519" t="str">
            <v>44412364B030107</v>
          </cell>
          <cell r="D5519" t="str">
            <v>矿用工程自卸车</v>
          </cell>
          <cell r="E5519" t="str">
            <v>WCQ-3B(高)</v>
          </cell>
        </row>
        <row r="5519">
          <cell r="G5519" t="str">
            <v>个</v>
          </cell>
          <cell r="H5519">
            <v>1</v>
          </cell>
          <cell r="I5519" t="str">
            <v>汽车、电车（含地铁车辆）、摩托车及非机动车辆/汽车/专用汽车/其他专用汽车</v>
          </cell>
        </row>
        <row r="5519">
          <cell r="K5519" t="str">
            <v>2007-06-30</v>
          </cell>
          <cell r="L5519">
            <v>379509.48</v>
          </cell>
          <cell r="M5519">
            <v>379509.48</v>
          </cell>
          <cell r="N5519">
            <v>0</v>
          </cell>
        </row>
        <row r="5520">
          <cell r="C5520" t="str">
            <v>49114011B800024</v>
          </cell>
          <cell r="D5520" t="str">
            <v>庆铃五十铃单排货车</v>
          </cell>
          <cell r="E5520" t="str">
            <v>NKR77GLLACJD</v>
          </cell>
        </row>
        <row r="5520">
          <cell r="G5520" t="str">
            <v>个</v>
          </cell>
          <cell r="H5520">
            <v>1</v>
          </cell>
          <cell r="I5520" t="str">
            <v>汽车、电车（含地铁车辆）、摩托车及非机动车辆/汽车/专用汽车/其他专用汽车</v>
          </cell>
        </row>
        <row r="5520">
          <cell r="K5520" t="str">
            <v>2007-06-30</v>
          </cell>
          <cell r="L5520">
            <v>128169</v>
          </cell>
          <cell r="M5520">
            <v>128169</v>
          </cell>
          <cell r="N5520">
            <v>0</v>
          </cell>
        </row>
        <row r="5521">
          <cell r="C5521" t="str">
            <v>49114011B710156</v>
          </cell>
          <cell r="D5521" t="str">
            <v>庆铃五十铃单排货车</v>
          </cell>
          <cell r="E5521" t="str">
            <v>NKR77GLLACJD</v>
          </cell>
        </row>
        <row r="5521">
          <cell r="G5521" t="str">
            <v>个</v>
          </cell>
          <cell r="H5521">
            <v>1</v>
          </cell>
          <cell r="I5521" t="str">
            <v>汽车、电车（含地铁车辆）、摩托车及非机动车辆/汽车/专用汽车/其他专用汽车</v>
          </cell>
        </row>
        <row r="5521">
          <cell r="K5521" t="str">
            <v>2007-06-30</v>
          </cell>
          <cell r="L5521">
            <v>128169</v>
          </cell>
          <cell r="M5521">
            <v>128169</v>
          </cell>
          <cell r="N5521">
            <v>0</v>
          </cell>
        </row>
        <row r="5522">
          <cell r="C5522" t="str">
            <v>49114011B780048</v>
          </cell>
          <cell r="D5522" t="str">
            <v>防爆胶轮车</v>
          </cell>
          <cell r="E5522" t="str">
            <v>WqC3J(矮型材料车)</v>
          </cell>
        </row>
        <row r="5522">
          <cell r="G5522" t="str">
            <v>个</v>
          </cell>
          <cell r="H5522">
            <v>1</v>
          </cell>
          <cell r="I5522" t="str">
            <v>汽车、电车（含地铁车辆）、摩托车及非机动车辆/汽车/专用汽车/特种作业专用汽车</v>
          </cell>
        </row>
        <row r="5522">
          <cell r="K5522" t="str">
            <v>1996-10-29</v>
          </cell>
          <cell r="L5522">
            <v>364610</v>
          </cell>
          <cell r="M5522">
            <v>364610</v>
          </cell>
          <cell r="N5522">
            <v>0</v>
          </cell>
        </row>
        <row r="5523">
          <cell r="C5523" t="str">
            <v>44412365A010001</v>
          </cell>
          <cell r="D5523" t="str">
            <v>装载车</v>
          </cell>
          <cell r="E5523" t="str">
            <v>912E</v>
          </cell>
        </row>
        <row r="5523">
          <cell r="G5523" t="str">
            <v>个</v>
          </cell>
          <cell r="H5523">
            <v>1</v>
          </cell>
          <cell r="I5523" t="str">
            <v>汽车、电车（含地铁车辆）、摩托车及非机动车辆/汽车/自卸汽车/中型自卸汽车</v>
          </cell>
        </row>
        <row r="5523">
          <cell r="K5523" t="str">
            <v>2007-06-30</v>
          </cell>
          <cell r="L5523">
            <v>2448100</v>
          </cell>
          <cell r="M5523">
            <v>2350176</v>
          </cell>
          <cell r="N5523">
            <v>97924</v>
          </cell>
        </row>
        <row r="5524">
          <cell r="C5524" t="str">
            <v>44412364B030026</v>
          </cell>
          <cell r="D5524" t="str">
            <v>矿用工程自卸车</v>
          </cell>
          <cell r="E5524" t="str">
            <v>WCQ-3B(高)</v>
          </cell>
        </row>
        <row r="5524">
          <cell r="G5524" t="str">
            <v>个</v>
          </cell>
          <cell r="H5524">
            <v>1</v>
          </cell>
          <cell r="I5524" t="str">
            <v>汽车、电车（含地铁车辆）、摩托车及非机动车辆/汽车/自卸汽车/中型自卸汽车</v>
          </cell>
        </row>
        <row r="5524">
          <cell r="K5524" t="str">
            <v>2006-12-31</v>
          </cell>
          <cell r="L5524">
            <v>379509.48</v>
          </cell>
          <cell r="M5524">
            <v>379509.48</v>
          </cell>
          <cell r="N5524">
            <v>0</v>
          </cell>
        </row>
        <row r="5525">
          <cell r="C5525" t="str">
            <v>49114011B710088</v>
          </cell>
          <cell r="D5525" t="str">
            <v>庆铃低污染自卸车</v>
          </cell>
          <cell r="E5525" t="str">
            <v>NKR77GLLACJD</v>
          </cell>
        </row>
        <row r="5525">
          <cell r="G5525" t="str">
            <v>个</v>
          </cell>
          <cell r="H5525">
            <v>1</v>
          </cell>
          <cell r="I5525" t="str">
            <v>汽车、电车（含地铁车辆）、摩托车及非机动车辆/汽车/专用汽车/其他专用汽车</v>
          </cell>
        </row>
        <row r="5525">
          <cell r="K5525" t="str">
            <v>2005-12-31</v>
          </cell>
          <cell r="L5525">
            <v>137158</v>
          </cell>
          <cell r="M5525">
            <v>137158</v>
          </cell>
          <cell r="N5525">
            <v>0</v>
          </cell>
        </row>
        <row r="5526">
          <cell r="C5526" t="str">
            <v>49119499B210013</v>
          </cell>
          <cell r="D5526" t="str">
            <v>防爆胶轮车</v>
          </cell>
          <cell r="E5526" t="str">
            <v>WC5(5吨自卸车)</v>
          </cell>
        </row>
        <row r="5526">
          <cell r="G5526" t="str">
            <v>个</v>
          </cell>
          <cell r="H5526">
            <v>1</v>
          </cell>
          <cell r="I5526" t="str">
            <v>汽车、电车（含地铁车辆）、摩托车及非机动车辆/汽车/专用汽车/其他专用汽车</v>
          </cell>
        </row>
        <row r="5526">
          <cell r="K5526" t="str">
            <v>2005-12-31</v>
          </cell>
          <cell r="L5526">
            <v>695000</v>
          </cell>
          <cell r="M5526">
            <v>695000</v>
          </cell>
          <cell r="N5526">
            <v>0</v>
          </cell>
        </row>
        <row r="5527">
          <cell r="C5527" t="str">
            <v>49119499B210015</v>
          </cell>
          <cell r="D5527" t="str">
            <v>防爆胶轮车</v>
          </cell>
          <cell r="E5527" t="str">
            <v>WC5(5吨自卸车)</v>
          </cell>
        </row>
        <row r="5527">
          <cell r="G5527" t="str">
            <v>个</v>
          </cell>
          <cell r="H5527">
            <v>1</v>
          </cell>
          <cell r="I5527" t="str">
            <v>汽车、电车（含地铁车辆）、摩托车及非机动车辆/汽车/专用汽车/其他专用汽车</v>
          </cell>
        </row>
        <row r="5527">
          <cell r="K5527" t="str">
            <v>2004-12-31</v>
          </cell>
          <cell r="L5527">
            <v>695000</v>
          </cell>
          <cell r="M5527">
            <v>695000</v>
          </cell>
          <cell r="N5527">
            <v>0</v>
          </cell>
        </row>
        <row r="5528">
          <cell r="C5528" t="str">
            <v>49119499B710023</v>
          </cell>
          <cell r="D5528" t="str">
            <v>防爆客货胶轮车</v>
          </cell>
          <cell r="E5528" t="str">
            <v>WQC2J</v>
          </cell>
        </row>
        <row r="5528">
          <cell r="G5528" t="str">
            <v>个</v>
          </cell>
          <cell r="H5528">
            <v>1</v>
          </cell>
          <cell r="I5528" t="str">
            <v>汽车、电车（含地铁车辆）、摩托车及非机动车辆/汽车/专用汽车/特种作业专用汽车</v>
          </cell>
        </row>
        <row r="5528">
          <cell r="K5528" t="str">
            <v>2005-12-31</v>
          </cell>
          <cell r="L5528">
            <v>348000</v>
          </cell>
          <cell r="M5528">
            <v>348000</v>
          </cell>
          <cell r="N5528">
            <v>0</v>
          </cell>
        </row>
        <row r="5529">
          <cell r="C5529" t="str">
            <v>49114011B600006</v>
          </cell>
          <cell r="D5529" t="str">
            <v>庆铃低污染皮卡指挥车</v>
          </cell>
          <cell r="E5529" t="str">
            <v>QJ6490YJ</v>
          </cell>
        </row>
        <row r="5529">
          <cell r="G5529" t="str">
            <v>个</v>
          </cell>
          <cell r="H5529">
            <v>1</v>
          </cell>
          <cell r="I5529" t="str">
            <v>汽车、电车（含地铁车辆）、摩托车及非机动车辆/汽车/自卸汽车/中型自卸汽车</v>
          </cell>
        </row>
        <row r="5529">
          <cell r="K5529" t="str">
            <v>2005-12-31</v>
          </cell>
          <cell r="L5529">
            <v>140344.64</v>
          </cell>
          <cell r="M5529">
            <v>140344.64</v>
          </cell>
          <cell r="N5529">
            <v>0</v>
          </cell>
        </row>
        <row r="5530">
          <cell r="C5530" t="str">
            <v>49114011B590017</v>
          </cell>
          <cell r="D5530" t="str">
            <v>庆铃低污染自卸车</v>
          </cell>
          <cell r="E5530" t="str">
            <v>NKR77GLNACJAY</v>
          </cell>
        </row>
        <row r="5530">
          <cell r="G5530" t="str">
            <v>个</v>
          </cell>
          <cell r="H5530">
            <v>1</v>
          </cell>
          <cell r="I5530" t="str">
            <v>汽车、电车（含地铁车辆）、摩托车及非机动车辆/汽车/自卸汽车/中型自卸汽车</v>
          </cell>
        </row>
        <row r="5530">
          <cell r="K5530" t="str">
            <v>2009-04-30</v>
          </cell>
          <cell r="L5530">
            <v>137267.8</v>
          </cell>
          <cell r="M5530">
            <v>137267.8</v>
          </cell>
          <cell r="N5530">
            <v>0</v>
          </cell>
        </row>
        <row r="5531">
          <cell r="C5531" t="str">
            <v>44412364B070055</v>
          </cell>
          <cell r="D5531" t="str">
            <v>防爆工程自卸车</v>
          </cell>
          <cell r="E5531" t="str">
            <v>WCQ-58</v>
          </cell>
        </row>
        <row r="5531">
          <cell r="G5531" t="str">
            <v>个</v>
          </cell>
          <cell r="H5531">
            <v>1</v>
          </cell>
          <cell r="I5531" t="str">
            <v>汽车、电车（含地铁车辆）、摩托车及非机动车辆/汽车/专用汽车/其他专用汽车</v>
          </cell>
        </row>
        <row r="5531">
          <cell r="K5531" t="str">
            <v>2007-06-30</v>
          </cell>
          <cell r="L5531">
            <v>493173.51</v>
          </cell>
          <cell r="M5531">
            <v>493173.51</v>
          </cell>
          <cell r="N5531">
            <v>0</v>
          </cell>
        </row>
        <row r="5532">
          <cell r="C5532" t="str">
            <v>49114011B790020</v>
          </cell>
          <cell r="D5532" t="str">
            <v>防爆胶轮车</v>
          </cell>
          <cell r="E5532" t="str">
            <v>WqC2J(矮型指挥车)</v>
          </cell>
        </row>
        <row r="5532">
          <cell r="G5532" t="str">
            <v>个</v>
          </cell>
          <cell r="H5532">
            <v>1</v>
          </cell>
          <cell r="I5532" t="str">
            <v>汽车、电车（含地铁车辆）、摩托车及非机动车辆/汽车/专用汽车/其他专用汽车</v>
          </cell>
        </row>
        <row r="5532">
          <cell r="K5532" t="str">
            <v>2006-12-31</v>
          </cell>
          <cell r="L5532">
            <v>352490</v>
          </cell>
          <cell r="M5532">
            <v>352490</v>
          </cell>
          <cell r="N5532">
            <v>0</v>
          </cell>
        </row>
        <row r="5533">
          <cell r="C5533" t="str">
            <v>49114011B310022</v>
          </cell>
          <cell r="D5533" t="str">
            <v>防爆客货胶轮车</v>
          </cell>
          <cell r="E5533" t="str">
            <v>WqC2J（短货箱）</v>
          </cell>
        </row>
        <row r="5533">
          <cell r="G5533" t="str">
            <v>个</v>
          </cell>
          <cell r="H5533">
            <v>1</v>
          </cell>
          <cell r="I5533" t="str">
            <v>汽车、电车（含地铁车辆）、摩托车及非机动车辆/汽车/专用汽车/其他专用汽车</v>
          </cell>
        </row>
        <row r="5533">
          <cell r="K5533" t="str">
            <v>2007-06-30</v>
          </cell>
          <cell r="L5533">
            <v>363600</v>
          </cell>
          <cell r="M5533">
            <v>363600</v>
          </cell>
          <cell r="N5533">
            <v>0</v>
          </cell>
        </row>
        <row r="5534">
          <cell r="C5534" t="str">
            <v>49114011B760049</v>
          </cell>
          <cell r="D5534" t="str">
            <v>防爆胶轮车</v>
          </cell>
          <cell r="E5534" t="str">
            <v>WqC2J(高型材料车)</v>
          </cell>
        </row>
        <row r="5534">
          <cell r="G5534" t="str">
            <v>个</v>
          </cell>
          <cell r="H5534">
            <v>1</v>
          </cell>
          <cell r="I5534" t="str">
            <v>汽车、电车（含地铁车辆）、摩托车及非机动车辆/汽车/自卸汽车/中型自卸汽车</v>
          </cell>
        </row>
        <row r="5534">
          <cell r="K5534" t="str">
            <v>2006-12-31</v>
          </cell>
          <cell r="L5534">
            <v>345420</v>
          </cell>
          <cell r="M5534">
            <v>345420</v>
          </cell>
          <cell r="N5534">
            <v>0</v>
          </cell>
        </row>
        <row r="5535">
          <cell r="C5535" t="str">
            <v>49114011B710118</v>
          </cell>
          <cell r="D5535" t="str">
            <v>庆铃低污染自卸车</v>
          </cell>
          <cell r="E5535" t="str">
            <v>NKR77GLLACJD</v>
          </cell>
        </row>
        <row r="5535">
          <cell r="G5535" t="str">
            <v>个</v>
          </cell>
          <cell r="H5535">
            <v>1</v>
          </cell>
          <cell r="I5535" t="str">
            <v>汽车、电车（含地铁车辆）、摩托车及非机动车辆/汽车/自卸汽车/中型自卸汽车</v>
          </cell>
        </row>
        <row r="5535">
          <cell r="K5535" t="str">
            <v>2007-12-31</v>
          </cell>
          <cell r="L5535">
            <v>137158</v>
          </cell>
          <cell r="M5535">
            <v>137158</v>
          </cell>
          <cell r="N5535">
            <v>0</v>
          </cell>
        </row>
        <row r="5536">
          <cell r="C5536" t="str">
            <v>44412364B030235</v>
          </cell>
          <cell r="D5536" t="str">
            <v>矿用工程自卸车</v>
          </cell>
          <cell r="E5536" t="str">
            <v>WCQ-3B（高）</v>
          </cell>
        </row>
        <row r="5536">
          <cell r="G5536" t="str">
            <v>个</v>
          </cell>
          <cell r="H5536">
            <v>1</v>
          </cell>
          <cell r="I5536" t="str">
            <v>汽车、电车（含地铁车辆）、摩托车及非机动车辆/汽车/自卸汽车/中型自卸汽车</v>
          </cell>
        </row>
        <row r="5536">
          <cell r="K5536" t="str">
            <v>2007-12-26</v>
          </cell>
          <cell r="L5536">
            <v>371166.89</v>
          </cell>
          <cell r="M5536">
            <v>371166.89</v>
          </cell>
          <cell r="N5536">
            <v>0</v>
          </cell>
        </row>
        <row r="5537">
          <cell r="C5537" t="str">
            <v>49114011B710405</v>
          </cell>
          <cell r="D5537" t="str">
            <v>庆铃低污染自卸车</v>
          </cell>
          <cell r="E5537" t="str">
            <v>NKR77GLLACJD</v>
          </cell>
        </row>
        <row r="5537">
          <cell r="G5537" t="str">
            <v>个</v>
          </cell>
          <cell r="H5537">
            <v>1</v>
          </cell>
          <cell r="I5537" t="str">
            <v>汽车、电车（含地铁车辆）、摩托车及非机动车辆/汽车/专用汽车/其他专用汽车</v>
          </cell>
        </row>
        <row r="5537">
          <cell r="K5537" t="str">
            <v>2007-06-30</v>
          </cell>
          <cell r="L5537">
            <v>137158</v>
          </cell>
          <cell r="M5537">
            <v>137158</v>
          </cell>
          <cell r="N5537">
            <v>0</v>
          </cell>
        </row>
        <row r="5538">
          <cell r="C5538" t="str">
            <v>49114011B760005</v>
          </cell>
          <cell r="D5538" t="str">
            <v>防爆胶轮车</v>
          </cell>
          <cell r="E5538" t="str">
            <v>WqC2J(高型材料车)</v>
          </cell>
        </row>
        <row r="5538">
          <cell r="G5538" t="str">
            <v>个</v>
          </cell>
          <cell r="H5538">
            <v>1</v>
          </cell>
          <cell r="I5538" t="str">
            <v>汽车、电车（含地铁车辆）、摩托车及非机动车辆/汽车/专用汽车/其他专用汽车</v>
          </cell>
        </row>
        <row r="5538">
          <cell r="K5538" t="str">
            <v>2007-06-30</v>
          </cell>
          <cell r="L5538">
            <v>345420</v>
          </cell>
          <cell r="M5538">
            <v>345420</v>
          </cell>
          <cell r="N5538">
            <v>0</v>
          </cell>
        </row>
        <row r="5539">
          <cell r="C5539" t="str">
            <v>49114011B710258</v>
          </cell>
          <cell r="D5539" t="str">
            <v>庆铃低污染自卸车</v>
          </cell>
          <cell r="E5539" t="str">
            <v>NKR77GLLACJD</v>
          </cell>
        </row>
        <row r="5539">
          <cell r="G5539" t="str">
            <v>个</v>
          </cell>
          <cell r="H5539">
            <v>1</v>
          </cell>
          <cell r="I5539" t="str">
            <v>汽车、电车（含地铁车辆）、摩托车及非机动车辆/汽车/自卸汽车/中型自卸汽车</v>
          </cell>
        </row>
        <row r="5539">
          <cell r="K5539" t="str">
            <v>2007-12-26</v>
          </cell>
          <cell r="L5539">
            <v>137158</v>
          </cell>
          <cell r="M5539">
            <v>137158</v>
          </cell>
          <cell r="N5539">
            <v>0</v>
          </cell>
        </row>
        <row r="5540">
          <cell r="C5540" t="str">
            <v>49114011B710406</v>
          </cell>
          <cell r="D5540" t="str">
            <v>庆铃低污染自卸车</v>
          </cell>
          <cell r="E5540" t="str">
            <v>NKR77GLLACJD</v>
          </cell>
        </row>
        <row r="5540">
          <cell r="G5540" t="str">
            <v>个</v>
          </cell>
          <cell r="H5540">
            <v>1</v>
          </cell>
          <cell r="I5540" t="str">
            <v>汽车、电车（含地铁车辆）、摩托车及非机动车辆/汽车/自卸汽车/中型自卸汽车</v>
          </cell>
        </row>
        <row r="5540">
          <cell r="K5540" t="str">
            <v>2006-12-31</v>
          </cell>
          <cell r="L5540">
            <v>137158</v>
          </cell>
          <cell r="M5540">
            <v>137158</v>
          </cell>
          <cell r="N5540">
            <v>0</v>
          </cell>
        </row>
        <row r="5541">
          <cell r="C5541" t="str">
            <v>49114011B710037</v>
          </cell>
          <cell r="D5541" t="str">
            <v>庆铃低污染自卸车</v>
          </cell>
          <cell r="E5541" t="str">
            <v>NKR77GLLACJD</v>
          </cell>
        </row>
        <row r="5541">
          <cell r="G5541" t="str">
            <v>个</v>
          </cell>
          <cell r="H5541">
            <v>1</v>
          </cell>
          <cell r="I5541" t="str">
            <v>汽车、电车（含地铁车辆）、摩托车及非机动车辆/汽车/专用汽车/其他专用汽车</v>
          </cell>
        </row>
        <row r="5541">
          <cell r="K5541" t="str">
            <v>2006-12-31</v>
          </cell>
          <cell r="L5541">
            <v>137158</v>
          </cell>
          <cell r="M5541">
            <v>137158</v>
          </cell>
          <cell r="N5541">
            <v>0</v>
          </cell>
        </row>
        <row r="5542">
          <cell r="C5542" t="str">
            <v>44412364B050006</v>
          </cell>
          <cell r="D5542" t="str">
            <v>矿用运人车</v>
          </cell>
          <cell r="E5542" t="str">
            <v>WrC20/2J（高）</v>
          </cell>
        </row>
        <row r="5542">
          <cell r="G5542" t="str">
            <v>个</v>
          </cell>
          <cell r="H5542">
            <v>1</v>
          </cell>
          <cell r="I5542" t="str">
            <v>汽车、电车（含地铁车辆）、摩托车及非机动车辆/汽车/专用汽车/其他专用汽车</v>
          </cell>
        </row>
        <row r="5542">
          <cell r="K5542" t="str">
            <v>2009-02-26</v>
          </cell>
          <cell r="L5542">
            <v>380000</v>
          </cell>
          <cell r="M5542">
            <v>380000</v>
          </cell>
          <cell r="N5542">
            <v>0</v>
          </cell>
        </row>
        <row r="5543">
          <cell r="C5543" t="str">
            <v>49119499B200053</v>
          </cell>
          <cell r="D5543" t="str">
            <v>防爆胶轮车</v>
          </cell>
          <cell r="E5543" t="str">
            <v>WrC20/2J(矮型运人车)</v>
          </cell>
        </row>
        <row r="5543">
          <cell r="G5543" t="str">
            <v>个</v>
          </cell>
          <cell r="H5543">
            <v>1</v>
          </cell>
          <cell r="I5543" t="str">
            <v>汽车、电车（含地铁车辆）、摩托车及非机动车辆/汽车/专用汽车/其他专用汽车</v>
          </cell>
        </row>
        <row r="5543">
          <cell r="K5543" t="str">
            <v>2007-06-30</v>
          </cell>
          <cell r="L5543">
            <v>364610</v>
          </cell>
          <cell r="M5543">
            <v>364610</v>
          </cell>
          <cell r="N5543">
            <v>0</v>
          </cell>
        </row>
        <row r="5544">
          <cell r="C5544" t="str">
            <v>49114011B710293</v>
          </cell>
          <cell r="D5544" t="str">
            <v>庆铃低污染自卸车</v>
          </cell>
          <cell r="E5544" t="str">
            <v>NKR77GLLACJD</v>
          </cell>
        </row>
        <row r="5544">
          <cell r="G5544" t="str">
            <v>个</v>
          </cell>
          <cell r="H5544">
            <v>1</v>
          </cell>
          <cell r="I5544" t="str">
            <v>汽车、电车（含地铁车辆）、摩托车及非机动车辆/汽车/自卸汽车/中型自卸汽车</v>
          </cell>
        </row>
        <row r="5544">
          <cell r="K5544" t="str">
            <v>2007-06-30</v>
          </cell>
          <cell r="L5544">
            <v>137158</v>
          </cell>
          <cell r="M5544">
            <v>137158</v>
          </cell>
          <cell r="N5544">
            <v>0</v>
          </cell>
        </row>
        <row r="5545">
          <cell r="C5545" t="str">
            <v>49114011B710138</v>
          </cell>
          <cell r="D5545" t="str">
            <v>庆铃低污染自卸车</v>
          </cell>
          <cell r="E5545" t="str">
            <v>NKR77GLLACJD</v>
          </cell>
        </row>
        <row r="5545">
          <cell r="G5545" t="str">
            <v>个</v>
          </cell>
          <cell r="H5545">
            <v>1</v>
          </cell>
          <cell r="I5545" t="str">
            <v>汽车、电车（含地铁车辆）、摩托车及非机动车辆/汽车/自卸汽车/中型自卸汽车</v>
          </cell>
        </row>
        <row r="5545">
          <cell r="K5545" t="str">
            <v>2007-06-30</v>
          </cell>
          <cell r="L5545">
            <v>137158</v>
          </cell>
          <cell r="M5545">
            <v>137158</v>
          </cell>
          <cell r="N5545">
            <v>0</v>
          </cell>
        </row>
        <row r="5546">
          <cell r="C5546" t="str">
            <v>44412364B030152</v>
          </cell>
          <cell r="D5546" t="str">
            <v>矿用工程自卸车</v>
          </cell>
          <cell r="E5546" t="str">
            <v>WCQ-3B(高)</v>
          </cell>
        </row>
        <row r="5546">
          <cell r="G5546" t="str">
            <v>个</v>
          </cell>
          <cell r="H5546">
            <v>1</v>
          </cell>
          <cell r="I5546" t="str">
            <v>汽车、电车（含地铁车辆）、摩托车及非机动车辆/汽车/自卸汽车/中型自卸汽车</v>
          </cell>
        </row>
        <row r="5546">
          <cell r="K5546" t="str">
            <v>2006-12-31</v>
          </cell>
          <cell r="L5546">
            <v>379509.48</v>
          </cell>
          <cell r="M5546">
            <v>379509.48</v>
          </cell>
          <cell r="N5546">
            <v>0</v>
          </cell>
        </row>
        <row r="5547">
          <cell r="C5547" t="str">
            <v>49114011B710107</v>
          </cell>
          <cell r="D5547" t="str">
            <v>庆铃低污染自卸车</v>
          </cell>
          <cell r="E5547" t="str">
            <v>NKR77GLLACJD</v>
          </cell>
        </row>
        <row r="5547">
          <cell r="G5547" t="str">
            <v>个</v>
          </cell>
          <cell r="H5547">
            <v>1</v>
          </cell>
          <cell r="I5547" t="str">
            <v>汽车、电车（含地铁车辆）、摩托车及非机动车辆/汽车/专用汽车/其他专用汽车</v>
          </cell>
        </row>
        <row r="5547">
          <cell r="K5547" t="str">
            <v>2007-06-30</v>
          </cell>
          <cell r="L5547">
            <v>137158</v>
          </cell>
          <cell r="M5547">
            <v>137158</v>
          </cell>
          <cell r="N5547">
            <v>0</v>
          </cell>
        </row>
        <row r="5548">
          <cell r="C5548" t="str">
            <v>49114011B750011</v>
          </cell>
          <cell r="D5548" t="str">
            <v>防爆胶轮车</v>
          </cell>
          <cell r="E5548" t="str">
            <v>WqC2J(矮型指挥车)</v>
          </cell>
        </row>
        <row r="5548">
          <cell r="G5548" t="str">
            <v>个</v>
          </cell>
          <cell r="H5548">
            <v>1</v>
          </cell>
          <cell r="I5548" t="str">
            <v>汽车、电车（含地铁车辆）、摩托车及非机动车辆/汽车/自卸汽车/中型自卸汽车</v>
          </cell>
        </row>
        <row r="5548">
          <cell r="K5548" t="str">
            <v>2006-12-31</v>
          </cell>
          <cell r="L5548">
            <v>352490</v>
          </cell>
          <cell r="M5548">
            <v>352490</v>
          </cell>
          <cell r="N5548">
            <v>0</v>
          </cell>
        </row>
        <row r="5549">
          <cell r="C5549" t="str">
            <v>49114011B710089</v>
          </cell>
          <cell r="D5549" t="str">
            <v>庆铃低污染自卸车</v>
          </cell>
          <cell r="E5549" t="str">
            <v>NKR77GLLACJD</v>
          </cell>
        </row>
        <row r="5549">
          <cell r="G5549" t="str">
            <v>个</v>
          </cell>
          <cell r="H5549">
            <v>1</v>
          </cell>
          <cell r="I5549" t="str">
            <v>汽车、电车（含地铁车辆）、摩托车及非机动车辆/汽车/专用汽车/其他专用汽车</v>
          </cell>
        </row>
        <row r="5549">
          <cell r="K5549" t="str">
            <v>2006-12-31</v>
          </cell>
          <cell r="L5549">
            <v>137158</v>
          </cell>
          <cell r="M5549">
            <v>137158</v>
          </cell>
          <cell r="N5549">
            <v>0</v>
          </cell>
        </row>
        <row r="5550">
          <cell r="C5550" t="str">
            <v>49119499B200025</v>
          </cell>
          <cell r="D5550" t="str">
            <v>防爆胶轮车</v>
          </cell>
          <cell r="E5550" t="str">
            <v>WqC3J（3吨自卸式，整体式）</v>
          </cell>
        </row>
        <row r="5550">
          <cell r="G5550" t="str">
            <v>个</v>
          </cell>
          <cell r="H5550">
            <v>1</v>
          </cell>
          <cell r="I5550" t="str">
            <v>汽车、电车（含地铁车辆）、摩托车及非机动车辆/汽车/自卸汽车/中型自卸汽车</v>
          </cell>
        </row>
        <row r="5550">
          <cell r="K5550" t="str">
            <v>2006-12-31</v>
          </cell>
          <cell r="L5550">
            <v>369000</v>
          </cell>
          <cell r="M5550">
            <v>369000</v>
          </cell>
          <cell r="N5550">
            <v>0</v>
          </cell>
        </row>
        <row r="5551">
          <cell r="C5551" t="str">
            <v>49114011B710053</v>
          </cell>
          <cell r="D5551" t="str">
            <v>庆铃低污染自卸车</v>
          </cell>
          <cell r="E5551" t="str">
            <v>NKR77GLLACJD</v>
          </cell>
        </row>
        <row r="5551">
          <cell r="G5551" t="str">
            <v>个</v>
          </cell>
          <cell r="H5551">
            <v>1</v>
          </cell>
          <cell r="I5551" t="str">
            <v>汽车、电车（含地铁车辆）、摩托车及非机动车辆/汽车/专用汽车/其他专用汽车</v>
          </cell>
        </row>
        <row r="5551">
          <cell r="K5551" t="str">
            <v>2005-12-31</v>
          </cell>
          <cell r="L5551">
            <v>137158</v>
          </cell>
          <cell r="M5551">
            <v>137158</v>
          </cell>
          <cell r="N5551">
            <v>0</v>
          </cell>
        </row>
        <row r="5552">
          <cell r="C5552" t="str">
            <v>49119499B210008</v>
          </cell>
          <cell r="D5552" t="str">
            <v>防爆胶轮车</v>
          </cell>
          <cell r="E5552" t="str">
            <v>WC5(5吨自卸车)</v>
          </cell>
        </row>
        <row r="5552">
          <cell r="G5552" t="str">
            <v>个</v>
          </cell>
          <cell r="H5552">
            <v>1</v>
          </cell>
          <cell r="I5552" t="str">
            <v>汽车、电车（含地铁车辆）、摩托车及非机动车辆/汽车/专用汽车/其他专用汽车</v>
          </cell>
        </row>
        <row r="5552">
          <cell r="K5552" t="str">
            <v>2004-12-31</v>
          </cell>
          <cell r="L5552">
            <v>695000</v>
          </cell>
          <cell r="M5552">
            <v>695000</v>
          </cell>
          <cell r="N5552">
            <v>0</v>
          </cell>
        </row>
        <row r="5553">
          <cell r="C5553" t="str">
            <v>49114011B310005</v>
          </cell>
          <cell r="D5553" t="str">
            <v>防爆客货胶轮车</v>
          </cell>
          <cell r="E5553" t="str">
            <v>WQC2J</v>
          </cell>
        </row>
        <row r="5553">
          <cell r="G5553" t="str">
            <v>个</v>
          </cell>
          <cell r="H5553">
            <v>1</v>
          </cell>
          <cell r="I5553" t="str">
            <v>汽车、电车（含地铁车辆）、摩托车及非机动车辆/汽车/自卸汽车/中型自卸汽车</v>
          </cell>
        </row>
        <row r="5553">
          <cell r="K5553" t="str">
            <v>2006-12-31</v>
          </cell>
          <cell r="L5553">
            <v>348000</v>
          </cell>
          <cell r="M5553">
            <v>348000</v>
          </cell>
          <cell r="N5553">
            <v>0</v>
          </cell>
        </row>
        <row r="5554">
          <cell r="C5554" t="str">
            <v>49114011B710072</v>
          </cell>
          <cell r="D5554" t="str">
            <v>庆铃低污染自卸车</v>
          </cell>
          <cell r="E5554" t="str">
            <v>NKR77GLLACJD</v>
          </cell>
        </row>
        <row r="5554">
          <cell r="G5554" t="str">
            <v>个</v>
          </cell>
          <cell r="H5554">
            <v>1</v>
          </cell>
          <cell r="I5554" t="str">
            <v>汽车、电车（含地铁车辆）、摩托车及非机动车辆/汽车/专用汽车/其他专用汽车</v>
          </cell>
        </row>
        <row r="5554">
          <cell r="K5554" t="str">
            <v>2007-06-30</v>
          </cell>
          <cell r="L5554">
            <v>137158</v>
          </cell>
          <cell r="M5554">
            <v>137158</v>
          </cell>
          <cell r="N5554">
            <v>0</v>
          </cell>
        </row>
        <row r="5555">
          <cell r="C5555" t="str">
            <v>49119499B210044</v>
          </cell>
          <cell r="D5555" t="str">
            <v>防爆胶轮车</v>
          </cell>
          <cell r="E5555" t="str">
            <v>WC5(5吨自卸式,铰接式)</v>
          </cell>
        </row>
        <row r="5555">
          <cell r="G5555" t="str">
            <v>个</v>
          </cell>
          <cell r="H5555">
            <v>1</v>
          </cell>
          <cell r="I5555" t="str">
            <v>汽车、电车（含地铁车辆）、摩托车及非机动车辆/汽车/专用汽车/其他专用汽车</v>
          </cell>
        </row>
        <row r="5555">
          <cell r="K5555" t="str">
            <v>2007-06-30</v>
          </cell>
          <cell r="L5555">
            <v>686800</v>
          </cell>
          <cell r="M5555">
            <v>686800</v>
          </cell>
          <cell r="N5555">
            <v>0</v>
          </cell>
        </row>
        <row r="5556">
          <cell r="C5556" t="str">
            <v>49114011B710271</v>
          </cell>
          <cell r="D5556" t="str">
            <v>庆铃低污染自卸车</v>
          </cell>
          <cell r="E5556" t="str">
            <v>NKR77GLLACJD</v>
          </cell>
        </row>
        <row r="5556">
          <cell r="G5556" t="str">
            <v>个</v>
          </cell>
          <cell r="H5556">
            <v>1</v>
          </cell>
          <cell r="I5556" t="str">
            <v>汽车、电车（含地铁车辆）、摩托车及非机动车辆/汽车/自卸汽车/中型自卸汽车</v>
          </cell>
        </row>
        <row r="5556">
          <cell r="K5556" t="str">
            <v>2006-12-31</v>
          </cell>
          <cell r="L5556">
            <v>137158</v>
          </cell>
          <cell r="M5556">
            <v>137158</v>
          </cell>
          <cell r="N5556">
            <v>0</v>
          </cell>
        </row>
        <row r="5557">
          <cell r="C5557" t="str">
            <v>49114011B710095</v>
          </cell>
          <cell r="D5557" t="str">
            <v>庆铃低污染自卸车</v>
          </cell>
          <cell r="E5557" t="str">
            <v>NKR77GLLACJD</v>
          </cell>
        </row>
        <row r="5557">
          <cell r="G5557" t="str">
            <v>个</v>
          </cell>
          <cell r="H5557">
            <v>1</v>
          </cell>
          <cell r="I5557" t="str">
            <v>汽车、电车（含地铁车辆）、摩托车及非机动车辆/汽车/自卸汽车/中型自卸汽车</v>
          </cell>
        </row>
        <row r="5557">
          <cell r="K5557" t="str">
            <v>2007-12-26</v>
          </cell>
          <cell r="L5557">
            <v>137158</v>
          </cell>
          <cell r="M5557">
            <v>137158</v>
          </cell>
          <cell r="N5557">
            <v>0</v>
          </cell>
        </row>
        <row r="5558">
          <cell r="C5558" t="str">
            <v>49114011B710388</v>
          </cell>
          <cell r="D5558" t="str">
            <v>庆铃低污染自卸车</v>
          </cell>
          <cell r="E5558" t="str">
            <v>NKR77GLLACJD</v>
          </cell>
        </row>
        <row r="5558">
          <cell r="G5558" t="str">
            <v>个</v>
          </cell>
          <cell r="H5558">
            <v>1</v>
          </cell>
          <cell r="I5558" t="str">
            <v>汽车、电车（含地铁车辆）、摩托车及非机动车辆/汽车/专用汽车/其他专用汽车</v>
          </cell>
        </row>
        <row r="5558">
          <cell r="K5558" t="str">
            <v>2007-06-30</v>
          </cell>
          <cell r="L5558">
            <v>137158</v>
          </cell>
          <cell r="M5558">
            <v>137158</v>
          </cell>
          <cell r="N5558">
            <v>0</v>
          </cell>
        </row>
        <row r="5559">
          <cell r="C5559" t="str">
            <v>49114011B750046</v>
          </cell>
          <cell r="D5559" t="str">
            <v>防爆胶轮车</v>
          </cell>
          <cell r="E5559" t="str">
            <v>WqC2J(矮型指挥车)</v>
          </cell>
        </row>
        <row r="5559">
          <cell r="G5559" t="str">
            <v>个</v>
          </cell>
          <cell r="H5559">
            <v>1</v>
          </cell>
          <cell r="I5559" t="str">
            <v>汽车、电车（含地铁车辆）、摩托车及非机动车辆/汽车/专用汽车/其他专用汽车</v>
          </cell>
        </row>
        <row r="5559">
          <cell r="K5559" t="str">
            <v>2006-12-31</v>
          </cell>
          <cell r="L5559">
            <v>352490</v>
          </cell>
          <cell r="M5559">
            <v>352490</v>
          </cell>
          <cell r="N5559">
            <v>0</v>
          </cell>
        </row>
        <row r="5560">
          <cell r="C5560" t="str">
            <v>44412364B050012</v>
          </cell>
          <cell r="D5560" t="str">
            <v>矿用运人车</v>
          </cell>
          <cell r="E5560" t="str">
            <v>WrC20/2J（高）</v>
          </cell>
        </row>
        <row r="5560">
          <cell r="G5560" t="str">
            <v>个</v>
          </cell>
          <cell r="H5560">
            <v>1</v>
          </cell>
          <cell r="I5560" t="str">
            <v>汽车、电车（含地铁车辆）、摩托车及非机动车辆/汽车/自卸汽车/中型自卸汽车</v>
          </cell>
        </row>
        <row r="5560">
          <cell r="K5560" t="str">
            <v>2007-12-26</v>
          </cell>
          <cell r="L5560">
            <v>380000</v>
          </cell>
          <cell r="M5560">
            <v>380000</v>
          </cell>
          <cell r="N5560">
            <v>0</v>
          </cell>
        </row>
        <row r="5561">
          <cell r="C5561" t="str">
            <v>49114011B710347</v>
          </cell>
          <cell r="D5561" t="str">
            <v>庆铃低污染自卸车</v>
          </cell>
          <cell r="E5561" t="str">
            <v>NKR77GLLACJD</v>
          </cell>
        </row>
        <row r="5561">
          <cell r="G5561" t="str">
            <v>个</v>
          </cell>
          <cell r="H5561">
            <v>1</v>
          </cell>
          <cell r="I5561" t="str">
            <v>汽车、电车（含地铁车辆）、摩托车及非机动车辆/汽车/自卸汽车/中型自卸汽车</v>
          </cell>
        </row>
        <row r="5561">
          <cell r="K5561" t="str">
            <v>2006-12-31</v>
          </cell>
          <cell r="L5561">
            <v>137158</v>
          </cell>
          <cell r="M5561">
            <v>137158</v>
          </cell>
          <cell r="N5561">
            <v>0</v>
          </cell>
        </row>
        <row r="5562">
          <cell r="C5562" t="str">
            <v>49114011B710300</v>
          </cell>
          <cell r="D5562" t="str">
            <v>庆铃低污染自卸车</v>
          </cell>
          <cell r="E5562" t="str">
            <v>NKR77GLLACJD</v>
          </cell>
        </row>
        <row r="5562">
          <cell r="G5562" t="str">
            <v>个</v>
          </cell>
          <cell r="H5562">
            <v>1</v>
          </cell>
          <cell r="I5562" t="str">
            <v>汽车、电车（含地铁车辆）、摩托车及非机动车辆/汽车/专用汽车/其他专用汽车</v>
          </cell>
        </row>
        <row r="5562">
          <cell r="K5562" t="str">
            <v>2007-06-30</v>
          </cell>
          <cell r="L5562">
            <v>137158</v>
          </cell>
          <cell r="M5562">
            <v>137158</v>
          </cell>
          <cell r="N5562">
            <v>0</v>
          </cell>
        </row>
        <row r="5563">
          <cell r="C5563" t="str">
            <v>49114011B760064</v>
          </cell>
          <cell r="D5563" t="str">
            <v>防爆胶轮车</v>
          </cell>
          <cell r="E5563" t="str">
            <v>WqC2J(高型材料车)</v>
          </cell>
        </row>
        <row r="5563">
          <cell r="G5563" t="str">
            <v>个</v>
          </cell>
          <cell r="H5563">
            <v>1</v>
          </cell>
          <cell r="I5563" t="str">
            <v>汽车、电车（含地铁车辆）、摩托车及非机动车辆/汽车/专用汽车/其他专用汽车</v>
          </cell>
        </row>
        <row r="5563">
          <cell r="K5563" t="str">
            <v>2005-12-31</v>
          </cell>
          <cell r="L5563">
            <v>345420</v>
          </cell>
          <cell r="M5563">
            <v>345420</v>
          </cell>
          <cell r="N5563">
            <v>0</v>
          </cell>
        </row>
        <row r="5564">
          <cell r="C5564" t="str">
            <v>49114011B710092</v>
          </cell>
          <cell r="D5564" t="str">
            <v>防爆胶轮车</v>
          </cell>
          <cell r="E5564" t="str">
            <v>WC5(5吨自卸车)</v>
          </cell>
        </row>
        <row r="5564">
          <cell r="G5564" t="str">
            <v>个</v>
          </cell>
          <cell r="H5564">
            <v>1</v>
          </cell>
          <cell r="I5564" t="str">
            <v>汽车、电车（含地铁车辆）、摩托车及非机动车辆/汽车/自卸汽车/中型自卸汽车</v>
          </cell>
        </row>
        <row r="5564">
          <cell r="K5564" t="str">
            <v>2007-12-26</v>
          </cell>
          <cell r="L5564">
            <v>695000</v>
          </cell>
          <cell r="M5564">
            <v>695000</v>
          </cell>
          <cell r="N5564">
            <v>0</v>
          </cell>
        </row>
        <row r="5565">
          <cell r="C5565" t="str">
            <v>49114011B710365</v>
          </cell>
          <cell r="D5565" t="str">
            <v>庆铃低污染自卸车</v>
          </cell>
          <cell r="E5565" t="str">
            <v>NKR77GLLACJD</v>
          </cell>
        </row>
        <row r="5565">
          <cell r="G5565" t="str">
            <v>个</v>
          </cell>
          <cell r="H5565">
            <v>1</v>
          </cell>
          <cell r="I5565" t="str">
            <v>汽车、电车（含地铁车辆）、摩托车及非机动车辆/汽车/自卸汽车/中型自卸汽车</v>
          </cell>
        </row>
        <row r="5565">
          <cell r="K5565" t="str">
            <v>2006-12-31</v>
          </cell>
          <cell r="L5565">
            <v>137158</v>
          </cell>
          <cell r="M5565">
            <v>137158</v>
          </cell>
          <cell r="N5565">
            <v>0</v>
          </cell>
        </row>
        <row r="5566">
          <cell r="C5566" t="str">
            <v>49114011B710041</v>
          </cell>
          <cell r="D5566" t="str">
            <v>庆铃低污染自卸车</v>
          </cell>
          <cell r="E5566" t="str">
            <v>NKR77GLLACJD</v>
          </cell>
        </row>
        <row r="5566">
          <cell r="G5566" t="str">
            <v>个</v>
          </cell>
          <cell r="H5566">
            <v>1</v>
          </cell>
          <cell r="I5566" t="str">
            <v>汽车、电车（含地铁车辆）、摩托车及非机动车辆/汽车/专用汽车/其他专用汽车</v>
          </cell>
        </row>
        <row r="5566">
          <cell r="K5566" t="str">
            <v>2006-12-31</v>
          </cell>
          <cell r="L5566">
            <v>137158</v>
          </cell>
          <cell r="M5566">
            <v>137158</v>
          </cell>
          <cell r="N5566">
            <v>0</v>
          </cell>
        </row>
        <row r="5567">
          <cell r="C5567" t="str">
            <v>49114011B320028</v>
          </cell>
          <cell r="D5567" t="str">
            <v>防爆客货胶轮车</v>
          </cell>
          <cell r="E5567" t="str">
            <v>WqC2J(长货箱)</v>
          </cell>
        </row>
        <row r="5567">
          <cell r="G5567" t="str">
            <v>个</v>
          </cell>
          <cell r="H5567">
            <v>1</v>
          </cell>
          <cell r="I5567" t="str">
            <v>汽车、电车（含地铁车辆）、摩托车及非机动车辆/汽车/专用汽车/其他专用汽车</v>
          </cell>
        </row>
        <row r="5567">
          <cell r="K5567" t="str">
            <v>2007-06-30</v>
          </cell>
          <cell r="L5567">
            <v>363600</v>
          </cell>
          <cell r="M5567">
            <v>363600</v>
          </cell>
          <cell r="N5567">
            <v>0</v>
          </cell>
        </row>
        <row r="5568">
          <cell r="C5568" t="str">
            <v>49114011B760013</v>
          </cell>
          <cell r="D5568" t="str">
            <v>防爆胶轮车</v>
          </cell>
          <cell r="E5568" t="str">
            <v>WqC2J(高型材料车)</v>
          </cell>
        </row>
        <row r="5568">
          <cell r="G5568" t="str">
            <v>个</v>
          </cell>
          <cell r="H5568">
            <v>1</v>
          </cell>
          <cell r="I5568" t="str">
            <v>汽车、电车（含地铁车辆）、摩托车及非机动车辆/汽车/自卸汽车/中型自卸汽车</v>
          </cell>
        </row>
        <row r="5568">
          <cell r="K5568" t="str">
            <v>2007-12-31</v>
          </cell>
          <cell r="L5568">
            <v>345420</v>
          </cell>
          <cell r="M5568">
            <v>345420</v>
          </cell>
          <cell r="N5568">
            <v>0</v>
          </cell>
        </row>
        <row r="5569">
          <cell r="C5569" t="str">
            <v>44412364B030207</v>
          </cell>
          <cell r="D5569" t="str">
            <v>矿用工程自卸车</v>
          </cell>
          <cell r="E5569" t="str">
            <v>WCQ-3B（高）</v>
          </cell>
        </row>
        <row r="5569">
          <cell r="G5569" t="str">
            <v>个</v>
          </cell>
          <cell r="H5569">
            <v>1</v>
          </cell>
          <cell r="I5569" t="str">
            <v>汽车、电车（含地铁车辆）、摩托车及非机动车辆/汽车/专用汽车/其他专用汽车</v>
          </cell>
        </row>
        <row r="5569">
          <cell r="K5569" t="str">
            <v>2007-06-30</v>
          </cell>
          <cell r="L5569">
            <v>371166.89</v>
          </cell>
          <cell r="M5569">
            <v>371166.89</v>
          </cell>
          <cell r="N5569">
            <v>0</v>
          </cell>
        </row>
        <row r="5570">
          <cell r="C5570" t="str">
            <v>49114011B800031</v>
          </cell>
          <cell r="D5570" t="str">
            <v>庆铃低污染自卸车</v>
          </cell>
          <cell r="E5570" t="str">
            <v>NKR77GLLACJD</v>
          </cell>
        </row>
        <row r="5570">
          <cell r="G5570" t="str">
            <v>个</v>
          </cell>
          <cell r="H5570">
            <v>1</v>
          </cell>
          <cell r="I5570" t="str">
            <v>汽车、电车（含地铁车辆）、摩托车及非机动车辆/汽车/专用汽车/其他专用汽车</v>
          </cell>
        </row>
        <row r="5570">
          <cell r="K5570" t="str">
            <v>2006-12-31</v>
          </cell>
          <cell r="L5570">
            <v>128169</v>
          </cell>
          <cell r="M5570">
            <v>128169</v>
          </cell>
          <cell r="N5570">
            <v>0</v>
          </cell>
        </row>
        <row r="5571">
          <cell r="C5571" t="str">
            <v>49114011B310045</v>
          </cell>
          <cell r="D5571" t="str">
            <v>防爆客货胶轮车</v>
          </cell>
          <cell r="E5571" t="str">
            <v>WqC2J（短货箱）</v>
          </cell>
        </row>
        <row r="5571">
          <cell r="G5571" t="str">
            <v>个</v>
          </cell>
          <cell r="H5571">
            <v>1</v>
          </cell>
          <cell r="I5571" t="str">
            <v>汽车、电车（含地铁车辆）、摩托车及非机动车辆/汽车/专用汽车/其他专用汽车</v>
          </cell>
        </row>
        <row r="5571">
          <cell r="K5571" t="str">
            <v>2007-06-30</v>
          </cell>
          <cell r="L5571">
            <v>363600</v>
          </cell>
          <cell r="M5571">
            <v>363600</v>
          </cell>
          <cell r="N5571">
            <v>0</v>
          </cell>
        </row>
        <row r="5572">
          <cell r="C5572" t="str">
            <v>49114011B800032</v>
          </cell>
          <cell r="D5572" t="str">
            <v>庆铃低污染自卸车</v>
          </cell>
          <cell r="E5572" t="str">
            <v>NKR77GLLACJD</v>
          </cell>
        </row>
        <row r="5572">
          <cell r="G5572" t="str">
            <v>个</v>
          </cell>
          <cell r="H5572">
            <v>1</v>
          </cell>
          <cell r="I5572" t="str">
            <v>汽车、电车（含地铁车辆）、摩托车及非机动车辆/汽车/自卸汽车/中型自卸汽车</v>
          </cell>
        </row>
        <row r="5572">
          <cell r="K5572" t="str">
            <v>2007-12-26</v>
          </cell>
          <cell r="L5572">
            <v>128169</v>
          </cell>
          <cell r="M5572">
            <v>128169</v>
          </cell>
          <cell r="N5572">
            <v>0</v>
          </cell>
        </row>
        <row r="5573">
          <cell r="C5573" t="str">
            <v>49114011B710322</v>
          </cell>
          <cell r="D5573" t="str">
            <v>庆铃低污染自卸车</v>
          </cell>
          <cell r="E5573" t="str">
            <v>NKR77GLLACJD</v>
          </cell>
        </row>
        <row r="5573">
          <cell r="G5573" t="str">
            <v>个</v>
          </cell>
          <cell r="H5573">
            <v>1</v>
          </cell>
          <cell r="I5573" t="str">
            <v>汽车、电车（含地铁车辆）、摩托车及非机动车辆/汽车/专用汽车/起重举升式专用汽车</v>
          </cell>
        </row>
        <row r="5573">
          <cell r="K5573" t="str">
            <v>2002-01-02</v>
          </cell>
          <cell r="L5573">
            <v>137158</v>
          </cell>
          <cell r="M5573">
            <v>137158</v>
          </cell>
          <cell r="N5573">
            <v>0</v>
          </cell>
        </row>
        <row r="5574">
          <cell r="C5574" t="str">
            <v>44412357A020001</v>
          </cell>
          <cell r="D5574" t="str">
            <v>工具车</v>
          </cell>
          <cell r="E5574" t="str">
            <v>QY25K5</v>
          </cell>
        </row>
        <row r="5574">
          <cell r="G5574" t="str">
            <v>个</v>
          </cell>
          <cell r="H5574">
            <v>1</v>
          </cell>
          <cell r="I5574" t="str">
            <v>汽车、电车（含地铁车辆）、摩托车及非机动车辆/汽车/专用汽车/其他专用汽车</v>
          </cell>
        </row>
        <row r="5574">
          <cell r="K5574" t="str">
            <v>2007-06-30</v>
          </cell>
          <cell r="L5574">
            <v>943600</v>
          </cell>
          <cell r="M5574">
            <v>905856</v>
          </cell>
          <cell r="N5574">
            <v>37744</v>
          </cell>
        </row>
        <row r="5575">
          <cell r="C5575" t="str">
            <v>49114011B750040</v>
          </cell>
          <cell r="D5575" t="str">
            <v>防爆胶轮车</v>
          </cell>
          <cell r="E5575" t="str">
            <v>WqC2J(矮型指挥车)</v>
          </cell>
        </row>
        <row r="5575">
          <cell r="G5575" t="str">
            <v>个</v>
          </cell>
          <cell r="H5575">
            <v>1</v>
          </cell>
          <cell r="I5575" t="str">
            <v>汽车、电车（含地铁车辆）、摩托车及非机动车辆/汽车/专用汽车/其他专用汽车</v>
          </cell>
        </row>
        <row r="5575">
          <cell r="K5575" t="str">
            <v>2010-06-30</v>
          </cell>
          <cell r="L5575">
            <v>352490</v>
          </cell>
          <cell r="M5575">
            <v>352490</v>
          </cell>
          <cell r="N5575">
            <v>0</v>
          </cell>
        </row>
        <row r="5576">
          <cell r="C5576" t="str">
            <v>44412364B155001</v>
          </cell>
          <cell r="D5576" t="str">
            <v>防爆顺槽双向材料车</v>
          </cell>
          <cell r="E5576" t="str">
            <v>WC3Y(D)</v>
          </cell>
        </row>
        <row r="5576">
          <cell r="G5576" t="str">
            <v>个</v>
          </cell>
          <cell r="H5576">
            <v>1</v>
          </cell>
          <cell r="I5576" t="str">
            <v>汽车、电车（含地铁车辆）、摩托车及非机动车辆/汽车/自卸汽车/中型自卸汽车</v>
          </cell>
        </row>
        <row r="5576">
          <cell r="K5576" t="str">
            <v>2006-12-31</v>
          </cell>
          <cell r="L5576">
            <v>632760.69</v>
          </cell>
          <cell r="M5576">
            <v>632760.69</v>
          </cell>
          <cell r="N5576">
            <v>0</v>
          </cell>
        </row>
        <row r="5577">
          <cell r="C5577" t="str">
            <v>49114011B710111</v>
          </cell>
          <cell r="D5577" t="str">
            <v>庆铃低污染自卸车</v>
          </cell>
          <cell r="E5577" t="str">
            <v>NKR77GLLACJD</v>
          </cell>
        </row>
        <row r="5577">
          <cell r="G5577" t="str">
            <v>个</v>
          </cell>
          <cell r="H5577">
            <v>1</v>
          </cell>
          <cell r="I5577" t="str">
            <v>汽车、电车（含地铁车辆）、摩托车及非机动车辆/汽车/专用汽车/其他专用汽车</v>
          </cell>
        </row>
        <row r="5577">
          <cell r="K5577" t="str">
            <v>2007-06-30</v>
          </cell>
          <cell r="L5577">
            <v>137158</v>
          </cell>
          <cell r="M5577">
            <v>137158</v>
          </cell>
          <cell r="N5577">
            <v>0</v>
          </cell>
        </row>
        <row r="5578">
          <cell r="C5578" t="str">
            <v>49114011B760061</v>
          </cell>
          <cell r="D5578" t="str">
            <v>防爆胶轮车</v>
          </cell>
          <cell r="E5578" t="str">
            <v>WqC2J(高型材料车)</v>
          </cell>
        </row>
        <row r="5578">
          <cell r="G5578" t="str">
            <v>个</v>
          </cell>
          <cell r="H5578">
            <v>1</v>
          </cell>
          <cell r="I5578" t="str">
            <v>汽车、电车（含地铁车辆）、摩托车及非机动车辆/汽车/自卸汽车/中型自卸汽车</v>
          </cell>
        </row>
        <row r="5578">
          <cell r="K5578" t="str">
            <v>2007-12-26</v>
          </cell>
          <cell r="L5578">
            <v>345420</v>
          </cell>
          <cell r="M5578">
            <v>345420</v>
          </cell>
          <cell r="N5578">
            <v>0</v>
          </cell>
        </row>
        <row r="5579">
          <cell r="C5579" t="str">
            <v>49114011B710385</v>
          </cell>
          <cell r="D5579" t="str">
            <v>庆铃低污染自卸车</v>
          </cell>
          <cell r="E5579" t="str">
            <v>NKR77GLLACJD</v>
          </cell>
        </row>
        <row r="5579">
          <cell r="G5579" t="str">
            <v>个</v>
          </cell>
          <cell r="H5579">
            <v>1</v>
          </cell>
          <cell r="I5579" t="str">
            <v>汽车、电车（含地铁车辆）、摩托车及非机动车辆/汽车/自卸汽车/中型自卸汽车</v>
          </cell>
        </row>
        <row r="5579">
          <cell r="K5579" t="str">
            <v>2007-12-26</v>
          </cell>
          <cell r="L5579">
            <v>137158</v>
          </cell>
          <cell r="M5579">
            <v>137158</v>
          </cell>
          <cell r="N5579">
            <v>0</v>
          </cell>
        </row>
        <row r="5580">
          <cell r="C5580" t="str">
            <v>49114011B710321</v>
          </cell>
          <cell r="D5580" t="str">
            <v>庆铃低污染自卸车</v>
          </cell>
          <cell r="E5580" t="str">
            <v>NKR77GLLACJD</v>
          </cell>
        </row>
        <row r="5580">
          <cell r="G5580" t="str">
            <v>个</v>
          </cell>
          <cell r="H5580">
            <v>1</v>
          </cell>
          <cell r="I5580" t="str">
            <v>汽车、电车（含地铁车辆）、摩托车及非机动车辆/汽车/自卸汽车/中型自卸汽车</v>
          </cell>
        </row>
        <row r="5580">
          <cell r="K5580" t="str">
            <v>2006-12-31</v>
          </cell>
          <cell r="L5580">
            <v>137158</v>
          </cell>
          <cell r="M5580">
            <v>137158</v>
          </cell>
          <cell r="N5580">
            <v>0</v>
          </cell>
        </row>
        <row r="5581">
          <cell r="C5581" t="str">
            <v>49114011B710094</v>
          </cell>
          <cell r="D5581" t="str">
            <v>庆铃低污染自卸车</v>
          </cell>
          <cell r="E5581" t="str">
            <v>NKR77GLLACJD</v>
          </cell>
        </row>
        <row r="5581">
          <cell r="G5581" t="str">
            <v>个</v>
          </cell>
          <cell r="H5581">
            <v>1</v>
          </cell>
          <cell r="I5581" t="str">
            <v>汽车、电车（含地铁车辆）、摩托车及非机动车辆/汽车/自卸汽车/中型自卸汽车</v>
          </cell>
        </row>
        <row r="5581">
          <cell r="K5581" t="str">
            <v>2007-12-26</v>
          </cell>
          <cell r="L5581">
            <v>137158</v>
          </cell>
          <cell r="M5581">
            <v>137158</v>
          </cell>
          <cell r="N5581">
            <v>0</v>
          </cell>
        </row>
        <row r="5582">
          <cell r="C5582" t="str">
            <v>49114011B710311</v>
          </cell>
          <cell r="D5582" t="str">
            <v>庆铃低污染自卸车</v>
          </cell>
          <cell r="E5582" t="str">
            <v>NKR77GLLACJD</v>
          </cell>
        </row>
        <row r="5582">
          <cell r="G5582" t="str">
            <v>个</v>
          </cell>
          <cell r="H5582">
            <v>1</v>
          </cell>
          <cell r="I5582" t="str">
            <v>汽车、电车（含地铁车辆）、摩托车及非机动车辆/汽车/自卸汽车/中型自卸汽车</v>
          </cell>
        </row>
        <row r="5582">
          <cell r="K5582" t="str">
            <v>2006-12-31</v>
          </cell>
          <cell r="L5582">
            <v>137158</v>
          </cell>
          <cell r="M5582">
            <v>137158</v>
          </cell>
          <cell r="N5582">
            <v>0</v>
          </cell>
        </row>
        <row r="5583">
          <cell r="C5583" t="str">
            <v>49114011B710091</v>
          </cell>
          <cell r="D5583" t="str">
            <v>庆铃低污染自卸车</v>
          </cell>
          <cell r="E5583" t="str">
            <v>NKR77GLLACJD</v>
          </cell>
        </row>
        <row r="5583">
          <cell r="G5583" t="str">
            <v>个</v>
          </cell>
          <cell r="H5583">
            <v>1</v>
          </cell>
          <cell r="I5583" t="str">
            <v>汽车、电车（含地铁车辆）、摩托车及非机动车辆/汽车/自卸汽车/中型自卸汽车</v>
          </cell>
        </row>
        <row r="5583">
          <cell r="K5583" t="str">
            <v>2007-06-30</v>
          </cell>
          <cell r="L5583">
            <v>137158</v>
          </cell>
          <cell r="M5583">
            <v>137158</v>
          </cell>
          <cell r="N5583">
            <v>0</v>
          </cell>
        </row>
        <row r="5584">
          <cell r="C5584" t="str">
            <v>44412364B030161</v>
          </cell>
          <cell r="D5584" t="str">
            <v>矿用工程自卸车</v>
          </cell>
          <cell r="E5584" t="str">
            <v>WCQ-3B(高)</v>
          </cell>
        </row>
        <row r="5584">
          <cell r="G5584" t="str">
            <v>个</v>
          </cell>
          <cell r="H5584">
            <v>1</v>
          </cell>
          <cell r="I5584" t="str">
            <v>汽车、电车（含地铁车辆）、摩托车及非机动车辆/汽车/自卸汽车/中型自卸汽车</v>
          </cell>
        </row>
        <row r="5584">
          <cell r="K5584" t="str">
            <v>2007-12-31</v>
          </cell>
          <cell r="L5584">
            <v>379509.48</v>
          </cell>
          <cell r="M5584">
            <v>379509.48</v>
          </cell>
          <cell r="N5584">
            <v>0</v>
          </cell>
        </row>
        <row r="5585">
          <cell r="C5585" t="str">
            <v>44412364B030236</v>
          </cell>
          <cell r="D5585" t="str">
            <v>矿用工程自卸车</v>
          </cell>
          <cell r="E5585" t="str">
            <v>WCQ-3B（高）</v>
          </cell>
        </row>
        <row r="5585">
          <cell r="G5585" t="str">
            <v>个</v>
          </cell>
          <cell r="H5585">
            <v>1</v>
          </cell>
          <cell r="I5585" t="str">
            <v>汽车、电车（含地铁车辆）、摩托车及非机动车辆/汽车/专用汽车/其他专用汽车</v>
          </cell>
        </row>
        <row r="5585">
          <cell r="K5585" t="str">
            <v>2007-06-30</v>
          </cell>
          <cell r="L5585">
            <v>371166.89</v>
          </cell>
          <cell r="M5585">
            <v>371166.89</v>
          </cell>
          <cell r="N5585">
            <v>0</v>
          </cell>
        </row>
        <row r="5586">
          <cell r="C5586" t="str">
            <v>49114011B780036</v>
          </cell>
          <cell r="D5586" t="str">
            <v>防爆胶轮车</v>
          </cell>
          <cell r="E5586" t="str">
            <v>WqC3J(矮型材料车)</v>
          </cell>
        </row>
        <row r="5586">
          <cell r="G5586" t="str">
            <v>个</v>
          </cell>
          <cell r="H5586">
            <v>1</v>
          </cell>
          <cell r="I5586" t="str">
            <v>汽车、电车（含地铁车辆）、摩托车及非机动车辆/汽车/专用汽车/其他专用汽车</v>
          </cell>
        </row>
        <row r="5586">
          <cell r="K5586" t="str">
            <v>2006-12-31</v>
          </cell>
          <cell r="L5586">
            <v>364610</v>
          </cell>
          <cell r="M5586">
            <v>364610</v>
          </cell>
          <cell r="N5586">
            <v>0</v>
          </cell>
        </row>
        <row r="5587">
          <cell r="C5587" t="str">
            <v>49114011B320027</v>
          </cell>
          <cell r="D5587" t="str">
            <v>防爆客货胶轮车</v>
          </cell>
          <cell r="E5587" t="str">
            <v>WqC2J(长货箱)</v>
          </cell>
        </row>
        <row r="5587">
          <cell r="G5587" t="str">
            <v>个</v>
          </cell>
          <cell r="H5587">
            <v>1</v>
          </cell>
          <cell r="I5587" t="str">
            <v>汽车、电车（含地铁车辆）、摩托车及非机动车辆/汽车/自卸汽车/中型自卸汽车</v>
          </cell>
        </row>
        <row r="5587">
          <cell r="K5587" t="str">
            <v>2007-12-26</v>
          </cell>
          <cell r="L5587">
            <v>363600</v>
          </cell>
          <cell r="M5587">
            <v>363600</v>
          </cell>
          <cell r="N5587">
            <v>0</v>
          </cell>
        </row>
        <row r="5588">
          <cell r="C5588" t="str">
            <v>49114011B710354</v>
          </cell>
          <cell r="D5588" t="str">
            <v>庆铃低污染自卸车</v>
          </cell>
          <cell r="E5588" t="str">
            <v>NKR77GLLACJD</v>
          </cell>
        </row>
        <row r="5588">
          <cell r="G5588" t="str">
            <v>个</v>
          </cell>
          <cell r="H5588">
            <v>1</v>
          </cell>
          <cell r="I5588" t="str">
            <v>汽车、电车（含地铁车辆）、摩托车及非机动车辆/汽车/自卸汽车/中型自卸汽车</v>
          </cell>
        </row>
        <row r="5588">
          <cell r="K5588" t="str">
            <v>2007-06-30</v>
          </cell>
          <cell r="L5588">
            <v>137158</v>
          </cell>
          <cell r="M5588">
            <v>137158</v>
          </cell>
          <cell r="N5588">
            <v>0</v>
          </cell>
        </row>
        <row r="5589">
          <cell r="C5589" t="str">
            <v>49114011B710150</v>
          </cell>
          <cell r="D5589" t="str">
            <v>庆铃低污染自卸车</v>
          </cell>
          <cell r="E5589" t="str">
            <v>NKR77GLLACJD</v>
          </cell>
        </row>
        <row r="5589">
          <cell r="G5589" t="str">
            <v>个</v>
          </cell>
          <cell r="H5589">
            <v>1</v>
          </cell>
          <cell r="I5589" t="str">
            <v>汽车、电车（含地铁车辆）、摩托车及非机动车辆/汽车/自卸汽车/中型自卸汽车</v>
          </cell>
        </row>
        <row r="5589">
          <cell r="K5589" t="str">
            <v>2007-12-31</v>
          </cell>
          <cell r="L5589">
            <v>137158</v>
          </cell>
          <cell r="M5589">
            <v>137158</v>
          </cell>
          <cell r="N5589">
            <v>0</v>
          </cell>
        </row>
        <row r="5590">
          <cell r="C5590" t="str">
            <v>44412364B030203</v>
          </cell>
          <cell r="D5590" t="str">
            <v>矿用工程自卸车</v>
          </cell>
          <cell r="E5590" t="str">
            <v>WCQ-3B（高）</v>
          </cell>
        </row>
        <row r="5590">
          <cell r="G5590" t="str">
            <v>个</v>
          </cell>
          <cell r="H5590">
            <v>1</v>
          </cell>
          <cell r="I5590" t="str">
            <v>汽车、电车（含地铁车辆）、摩托车及非机动车辆/汽车/专用汽车/其他专用汽车</v>
          </cell>
        </row>
        <row r="5590">
          <cell r="K5590" t="str">
            <v>2004-12-31</v>
          </cell>
          <cell r="L5590">
            <v>371166.89</v>
          </cell>
          <cell r="M5590">
            <v>371166.89</v>
          </cell>
          <cell r="N5590">
            <v>0</v>
          </cell>
        </row>
        <row r="5591">
          <cell r="C5591" t="str">
            <v>49114011B540015</v>
          </cell>
          <cell r="D5591" t="str">
            <v>防爆客货胶轮车</v>
          </cell>
          <cell r="E5591" t="str">
            <v>WQC2J</v>
          </cell>
        </row>
        <row r="5591">
          <cell r="G5591" t="str">
            <v>个</v>
          </cell>
          <cell r="H5591">
            <v>1</v>
          </cell>
          <cell r="I5591" t="str">
            <v>汽车、电车（含地铁车辆）、摩托车及非机动车辆/汽车/专用汽车/其他专用汽车</v>
          </cell>
        </row>
        <row r="5591">
          <cell r="K5591" t="str">
            <v>2006-12-31</v>
          </cell>
          <cell r="L5591">
            <v>348000</v>
          </cell>
          <cell r="M5591">
            <v>348000</v>
          </cell>
          <cell r="N5591">
            <v>0</v>
          </cell>
        </row>
        <row r="5592">
          <cell r="C5592" t="str">
            <v>49119499B200044</v>
          </cell>
          <cell r="D5592" t="str">
            <v>防爆胶轮车</v>
          </cell>
          <cell r="E5592" t="str">
            <v>WqC3J（3吨自卸式，整体式）</v>
          </cell>
        </row>
        <row r="5592">
          <cell r="G5592" t="str">
            <v>个</v>
          </cell>
          <cell r="H5592">
            <v>1</v>
          </cell>
          <cell r="I5592" t="str">
            <v>汽车、电车（含地铁车辆）、摩托车及非机动车辆/汽车/自卸汽车/中型自卸汽车</v>
          </cell>
        </row>
        <row r="5592">
          <cell r="K5592" t="str">
            <v>2007-06-30</v>
          </cell>
          <cell r="L5592">
            <v>369000</v>
          </cell>
          <cell r="M5592">
            <v>369000</v>
          </cell>
          <cell r="N5592">
            <v>0</v>
          </cell>
        </row>
        <row r="5593">
          <cell r="C5593" t="str">
            <v>44412364B030023</v>
          </cell>
          <cell r="D5593" t="str">
            <v>矿用工程自卸车</v>
          </cell>
          <cell r="E5593" t="str">
            <v>WCQ-3B(高)</v>
          </cell>
        </row>
        <row r="5593">
          <cell r="G5593" t="str">
            <v>个</v>
          </cell>
          <cell r="H5593">
            <v>1</v>
          </cell>
          <cell r="I5593" t="str">
            <v>汽车、电车（含地铁车辆）、摩托车及非机动车辆/汽车/自卸汽车/中型自卸汽车</v>
          </cell>
        </row>
        <row r="5593">
          <cell r="K5593" t="str">
            <v>2007-06-30</v>
          </cell>
          <cell r="L5593">
            <v>379509.48</v>
          </cell>
          <cell r="M5593">
            <v>379509.48</v>
          </cell>
          <cell r="N5593">
            <v>0</v>
          </cell>
        </row>
        <row r="5594">
          <cell r="C5594" t="str">
            <v>44412364B030010</v>
          </cell>
          <cell r="D5594" t="str">
            <v>庆铃低污染自卸车</v>
          </cell>
          <cell r="E5594" t="str">
            <v>NKR77GLLACJD</v>
          </cell>
        </row>
        <row r="5594">
          <cell r="G5594" t="str">
            <v>个</v>
          </cell>
          <cell r="H5594">
            <v>1</v>
          </cell>
          <cell r="I5594" t="str">
            <v>汽车、电车（含地铁车辆）、摩托车及非机动车辆/汽车/专用汽车/其他专用汽车</v>
          </cell>
        </row>
        <row r="5594">
          <cell r="K5594" t="str">
            <v>2007-06-30</v>
          </cell>
          <cell r="L5594">
            <v>137158</v>
          </cell>
          <cell r="M5594">
            <v>137158</v>
          </cell>
          <cell r="N5594">
            <v>0</v>
          </cell>
        </row>
        <row r="5595">
          <cell r="C5595" t="str">
            <v>49114011B760038</v>
          </cell>
          <cell r="D5595" t="str">
            <v>防爆胶轮车</v>
          </cell>
          <cell r="E5595" t="str">
            <v>WqC2J(高型材料车)</v>
          </cell>
        </row>
        <row r="5595">
          <cell r="G5595" t="str">
            <v>个</v>
          </cell>
          <cell r="H5595">
            <v>1</v>
          </cell>
          <cell r="I5595" t="str">
            <v>汽车、电车（含地铁车辆）、摩托车及非机动车辆/汽车/专用汽车/其他专用汽车</v>
          </cell>
        </row>
        <row r="5595">
          <cell r="K5595" t="str">
            <v>2007-06-30</v>
          </cell>
          <cell r="L5595">
            <v>345420</v>
          </cell>
          <cell r="M5595">
            <v>345420</v>
          </cell>
          <cell r="N5595">
            <v>0</v>
          </cell>
        </row>
        <row r="5596">
          <cell r="C5596" t="str">
            <v>49119499B200004</v>
          </cell>
          <cell r="D5596" t="str">
            <v>防爆胶轮车</v>
          </cell>
          <cell r="E5596" t="str">
            <v>WqC3J(矮型材料车)</v>
          </cell>
        </row>
        <row r="5596">
          <cell r="G5596" t="str">
            <v>个</v>
          </cell>
          <cell r="H5596">
            <v>1</v>
          </cell>
          <cell r="I5596" t="str">
            <v>汽车、电车（含地铁车辆）、摩托车及非机动车辆/汽车/自卸汽车/中型自卸汽车</v>
          </cell>
        </row>
        <row r="5596">
          <cell r="K5596" t="str">
            <v>2007-06-30</v>
          </cell>
          <cell r="L5596">
            <v>364610</v>
          </cell>
          <cell r="M5596">
            <v>364610</v>
          </cell>
          <cell r="N5596">
            <v>0</v>
          </cell>
        </row>
        <row r="5597">
          <cell r="C5597" t="str">
            <v>49114011B710151</v>
          </cell>
          <cell r="D5597" t="str">
            <v>庆铃低污染自卸车</v>
          </cell>
          <cell r="E5597" t="str">
            <v>NKR77GLLACJD</v>
          </cell>
        </row>
        <row r="5597">
          <cell r="G5597" t="str">
            <v>个</v>
          </cell>
          <cell r="H5597">
            <v>1</v>
          </cell>
          <cell r="I5597" t="str">
            <v>汽车、电车（含地铁车辆）、摩托车及非机动车辆/汽车/自卸汽车/中型自卸汽车</v>
          </cell>
        </row>
        <row r="5597">
          <cell r="K5597" t="str">
            <v>2006-12-31</v>
          </cell>
          <cell r="L5597">
            <v>137158</v>
          </cell>
          <cell r="M5597">
            <v>137158</v>
          </cell>
          <cell r="N5597">
            <v>0</v>
          </cell>
        </row>
        <row r="5598">
          <cell r="C5598" t="str">
            <v>49114011B710066</v>
          </cell>
          <cell r="D5598" t="str">
            <v>庆铃低污染自卸车</v>
          </cell>
          <cell r="E5598" t="str">
            <v>NKR77GLLACJD</v>
          </cell>
        </row>
        <row r="5598">
          <cell r="G5598" t="str">
            <v>个</v>
          </cell>
          <cell r="H5598">
            <v>1</v>
          </cell>
          <cell r="I5598" t="str">
            <v>汽车、电车（含地铁车辆）、摩托车及非机动车辆/汽车/专用汽车/其他专用汽车</v>
          </cell>
        </row>
        <row r="5598">
          <cell r="K5598" t="str">
            <v>2006-12-31</v>
          </cell>
          <cell r="L5598">
            <v>137158</v>
          </cell>
          <cell r="M5598">
            <v>137158</v>
          </cell>
          <cell r="N5598">
            <v>0</v>
          </cell>
        </row>
        <row r="5599">
          <cell r="C5599" t="str">
            <v>49119499B200032</v>
          </cell>
          <cell r="D5599" t="str">
            <v>防爆胶轮车</v>
          </cell>
          <cell r="E5599" t="str">
            <v>WqC3J（3吨自卸式，整体式）</v>
          </cell>
        </row>
        <row r="5599">
          <cell r="G5599" t="str">
            <v>个</v>
          </cell>
          <cell r="H5599">
            <v>1</v>
          </cell>
          <cell r="I5599" t="str">
            <v>汽车、电车（含地铁车辆）、摩托车及非机动车辆/汽车/专用汽车/其他专用汽车</v>
          </cell>
        </row>
        <row r="5599">
          <cell r="K5599" t="str">
            <v>2004-12-31</v>
          </cell>
          <cell r="L5599">
            <v>369000</v>
          </cell>
          <cell r="M5599">
            <v>369000</v>
          </cell>
          <cell r="N5599">
            <v>0</v>
          </cell>
        </row>
        <row r="5600">
          <cell r="C5600" t="str">
            <v>49114011B310010</v>
          </cell>
          <cell r="D5600" t="str">
            <v>防爆客货胶轮车</v>
          </cell>
          <cell r="E5600" t="str">
            <v>WQC2J</v>
          </cell>
        </row>
        <row r="5600">
          <cell r="G5600" t="str">
            <v>个</v>
          </cell>
          <cell r="H5600">
            <v>1</v>
          </cell>
          <cell r="I5600" t="str">
            <v>汽车、电车（含地铁车辆）、摩托车及非机动车辆/汽车/专用汽车/其他专用汽车</v>
          </cell>
        </row>
        <row r="5600">
          <cell r="K5600" t="str">
            <v>2007-06-30</v>
          </cell>
          <cell r="L5600">
            <v>348000</v>
          </cell>
          <cell r="M5600">
            <v>348000</v>
          </cell>
          <cell r="N5600">
            <v>0</v>
          </cell>
        </row>
        <row r="5601">
          <cell r="C5601" t="str">
            <v>49119499B210035</v>
          </cell>
          <cell r="D5601" t="str">
            <v>防爆胶轮车</v>
          </cell>
          <cell r="E5601" t="str">
            <v>WC5(5吨自卸式,铰接式)</v>
          </cell>
        </row>
        <row r="5601">
          <cell r="G5601" t="str">
            <v>个</v>
          </cell>
          <cell r="H5601">
            <v>1</v>
          </cell>
          <cell r="I5601" t="str">
            <v>汽车、电车（含地铁车辆）、摩托车及非机动车辆/汽车/自卸汽车/中型自卸汽车</v>
          </cell>
        </row>
        <row r="5601">
          <cell r="K5601" t="str">
            <v>2006-12-31</v>
          </cell>
          <cell r="L5601">
            <v>686800</v>
          </cell>
          <cell r="M5601">
            <v>686800</v>
          </cell>
          <cell r="N5601">
            <v>0</v>
          </cell>
        </row>
        <row r="5602">
          <cell r="C5602" t="str">
            <v>49114011B710109</v>
          </cell>
          <cell r="D5602" t="str">
            <v>庆铃低污染自卸车</v>
          </cell>
          <cell r="E5602" t="str">
            <v>NKR77GLLACJD</v>
          </cell>
        </row>
        <row r="5602">
          <cell r="G5602" t="str">
            <v>个</v>
          </cell>
          <cell r="H5602">
            <v>1</v>
          </cell>
          <cell r="I5602" t="str">
            <v>汽车、电车（含地铁车辆）、摩托车及非机动车辆/汽车/专用汽车/其他专用汽车</v>
          </cell>
        </row>
        <row r="5602">
          <cell r="K5602" t="str">
            <v>2004-12-31</v>
          </cell>
          <cell r="L5602">
            <v>137158</v>
          </cell>
          <cell r="M5602">
            <v>137158</v>
          </cell>
          <cell r="N5602">
            <v>0</v>
          </cell>
        </row>
        <row r="5603">
          <cell r="C5603" t="str">
            <v>49114011B310008</v>
          </cell>
          <cell r="D5603" t="str">
            <v>防爆客货胶轮车</v>
          </cell>
          <cell r="E5603" t="str">
            <v>WQC2J</v>
          </cell>
        </row>
        <row r="5603">
          <cell r="G5603" t="str">
            <v>个</v>
          </cell>
          <cell r="H5603">
            <v>1</v>
          </cell>
          <cell r="I5603" t="str">
            <v>汽车、电车（含地铁车辆）、摩托车及非机动车辆/汽车/专用汽车/其他专用汽车</v>
          </cell>
        </row>
        <row r="5603">
          <cell r="K5603" t="str">
            <v>2007-06-30</v>
          </cell>
          <cell r="L5603">
            <v>348000</v>
          </cell>
          <cell r="M5603">
            <v>348000</v>
          </cell>
          <cell r="N5603">
            <v>0</v>
          </cell>
        </row>
        <row r="5604">
          <cell r="C5604" t="str">
            <v>44412364B040001</v>
          </cell>
          <cell r="D5604" t="str">
            <v>庆铃低污染自卸车</v>
          </cell>
          <cell r="E5604" t="str">
            <v>NKR77GLLACJD</v>
          </cell>
        </row>
        <row r="5604">
          <cell r="G5604" t="str">
            <v>个</v>
          </cell>
          <cell r="H5604">
            <v>1</v>
          </cell>
          <cell r="I5604" t="str">
            <v>汽车、电车（含地铁车辆）、摩托车及非机动车辆/汽车/自卸汽车/中型自卸汽车</v>
          </cell>
        </row>
        <row r="5604">
          <cell r="K5604" t="str">
            <v>2007-06-30</v>
          </cell>
          <cell r="L5604">
            <v>137158</v>
          </cell>
          <cell r="M5604">
            <v>137158</v>
          </cell>
          <cell r="N5604">
            <v>0</v>
          </cell>
        </row>
        <row r="5605">
          <cell r="C5605" t="str">
            <v>44412364B030141</v>
          </cell>
          <cell r="D5605" t="str">
            <v>矿用工程自卸车</v>
          </cell>
          <cell r="E5605" t="str">
            <v>WCQ-3B(高)</v>
          </cell>
        </row>
        <row r="5605">
          <cell r="G5605" t="str">
            <v>个</v>
          </cell>
          <cell r="H5605">
            <v>1</v>
          </cell>
          <cell r="I5605" t="str">
            <v>汽车、电车（含地铁车辆）、摩托车及非机动车辆/汽车/专用汽车/其他专用汽车</v>
          </cell>
        </row>
        <row r="5605">
          <cell r="K5605" t="str">
            <v>2007-06-30</v>
          </cell>
          <cell r="L5605">
            <v>379509.48</v>
          </cell>
          <cell r="M5605">
            <v>379509.48</v>
          </cell>
          <cell r="N5605">
            <v>0</v>
          </cell>
        </row>
        <row r="5606">
          <cell r="C5606" t="str">
            <v>49114011B750038</v>
          </cell>
          <cell r="D5606" t="str">
            <v>防爆胶轮车</v>
          </cell>
          <cell r="E5606" t="str">
            <v>WqC2J(矮型指挥车)</v>
          </cell>
        </row>
        <row r="5606">
          <cell r="G5606" t="str">
            <v>个</v>
          </cell>
          <cell r="H5606">
            <v>1</v>
          </cell>
          <cell r="I5606" t="str">
            <v>汽车、电车（含地铁车辆）、摩托车及非机动车辆/汽车/专用汽车/其他专用汽车</v>
          </cell>
        </row>
        <row r="5606">
          <cell r="K5606" t="str">
            <v>2007-06-30</v>
          </cell>
          <cell r="L5606">
            <v>352490</v>
          </cell>
          <cell r="M5606">
            <v>352490</v>
          </cell>
          <cell r="N5606">
            <v>0</v>
          </cell>
        </row>
        <row r="5607">
          <cell r="C5607" t="str">
            <v>49114011B760037</v>
          </cell>
          <cell r="D5607" t="str">
            <v>防爆胶轮车</v>
          </cell>
          <cell r="E5607" t="str">
            <v>WqC2J(高型材料车)</v>
          </cell>
        </row>
        <row r="5607">
          <cell r="G5607" t="str">
            <v>个</v>
          </cell>
          <cell r="H5607">
            <v>1</v>
          </cell>
          <cell r="I5607" t="str">
            <v>汽车、电车（含地铁车辆）、摩托车及非机动车辆/汽车/自卸汽车/中型自卸汽车</v>
          </cell>
        </row>
        <row r="5607">
          <cell r="K5607" t="str">
            <v>2007-12-26</v>
          </cell>
          <cell r="L5607">
            <v>345420</v>
          </cell>
          <cell r="M5607">
            <v>345420</v>
          </cell>
          <cell r="N5607">
            <v>0</v>
          </cell>
        </row>
        <row r="5608">
          <cell r="C5608" t="str">
            <v>49114011B710324</v>
          </cell>
          <cell r="D5608" t="str">
            <v>庆铃低污染自卸车</v>
          </cell>
          <cell r="E5608" t="str">
            <v>NKR77GLLACJD</v>
          </cell>
        </row>
        <row r="5608">
          <cell r="G5608" t="str">
            <v>个</v>
          </cell>
          <cell r="H5608">
            <v>1</v>
          </cell>
          <cell r="I5608" t="str">
            <v>汽车、电车（含地铁车辆）、摩托车及非机动车辆/汽车/专用汽车/其他专用汽车</v>
          </cell>
        </row>
        <row r="5608">
          <cell r="K5608" t="str">
            <v>2007-06-30</v>
          </cell>
          <cell r="L5608">
            <v>137158</v>
          </cell>
          <cell r="M5608">
            <v>137158</v>
          </cell>
          <cell r="N5608">
            <v>0</v>
          </cell>
        </row>
        <row r="5609">
          <cell r="C5609" t="str">
            <v>49114011B770025</v>
          </cell>
          <cell r="D5609" t="str">
            <v>防爆胶轮车</v>
          </cell>
          <cell r="E5609" t="str">
            <v>WrC20/2J(矮型运人车)</v>
          </cell>
        </row>
        <row r="5609">
          <cell r="G5609" t="str">
            <v>个</v>
          </cell>
          <cell r="H5609">
            <v>1</v>
          </cell>
          <cell r="I5609" t="str">
            <v>汽车、电车（含地铁车辆）、摩托车及非机动车辆/汽车/专用汽车/其他专用汽车</v>
          </cell>
        </row>
        <row r="5609">
          <cell r="K5609" t="str">
            <v>2007-06-30</v>
          </cell>
          <cell r="L5609">
            <v>364610</v>
          </cell>
          <cell r="M5609">
            <v>364610</v>
          </cell>
          <cell r="N5609">
            <v>0</v>
          </cell>
        </row>
        <row r="5610">
          <cell r="C5610" t="str">
            <v>49114011B750048</v>
          </cell>
          <cell r="D5610" t="str">
            <v>防爆胶轮车</v>
          </cell>
          <cell r="E5610" t="str">
            <v>WqC2J(矮型指挥车)</v>
          </cell>
        </row>
        <row r="5610">
          <cell r="G5610" t="str">
            <v>个</v>
          </cell>
          <cell r="H5610">
            <v>1</v>
          </cell>
          <cell r="I5610" t="str">
            <v>汽车、电车（含地铁车辆）、摩托车及非机动车辆/汽车/专用汽车/其他专用汽车</v>
          </cell>
        </row>
        <row r="5610">
          <cell r="K5610" t="str">
            <v>2005-12-31</v>
          </cell>
          <cell r="L5610">
            <v>352490</v>
          </cell>
          <cell r="M5610">
            <v>352490</v>
          </cell>
          <cell r="N5610">
            <v>0</v>
          </cell>
        </row>
        <row r="5611">
          <cell r="C5611" t="str">
            <v>49119499B210011</v>
          </cell>
          <cell r="D5611" t="str">
            <v>防爆胶轮车</v>
          </cell>
          <cell r="E5611" t="str">
            <v>WC5(5吨自卸车)</v>
          </cell>
        </row>
        <row r="5611">
          <cell r="G5611" t="str">
            <v>个</v>
          </cell>
          <cell r="H5611">
            <v>1</v>
          </cell>
          <cell r="I5611" t="str">
            <v>汽车、电车（含地铁车辆）、摩托车及非机动车辆/汽车/自卸汽车/中型自卸汽车</v>
          </cell>
        </row>
        <row r="5611">
          <cell r="K5611" t="str">
            <v>2006-12-31</v>
          </cell>
          <cell r="L5611">
            <v>695000</v>
          </cell>
          <cell r="M5611">
            <v>695000</v>
          </cell>
          <cell r="N5611">
            <v>0</v>
          </cell>
        </row>
        <row r="5612">
          <cell r="C5612" t="str">
            <v>49114011B710093</v>
          </cell>
          <cell r="D5612" t="str">
            <v>庆铃低污染自卸车</v>
          </cell>
          <cell r="E5612" t="str">
            <v>NKR77GLLACJD</v>
          </cell>
        </row>
        <row r="5612">
          <cell r="G5612" t="str">
            <v>个</v>
          </cell>
          <cell r="H5612">
            <v>1</v>
          </cell>
          <cell r="I5612" t="str">
            <v>汽车、电车（含地铁车辆）、摩托车及非机动车辆/汽车/专用汽车/其他专用汽车</v>
          </cell>
        </row>
        <row r="5612">
          <cell r="K5612" t="str">
            <v>2007-06-30</v>
          </cell>
          <cell r="L5612">
            <v>137158</v>
          </cell>
          <cell r="M5612">
            <v>137158</v>
          </cell>
          <cell r="N5612">
            <v>0</v>
          </cell>
        </row>
        <row r="5613">
          <cell r="C5613" t="str">
            <v>49119499B180005</v>
          </cell>
          <cell r="D5613" t="str">
            <v>防爆胶轮车</v>
          </cell>
          <cell r="E5613" t="str">
            <v>WrC20/2J(矮型运人车)</v>
          </cell>
        </row>
        <row r="5613">
          <cell r="G5613" t="str">
            <v>个</v>
          </cell>
          <cell r="H5613">
            <v>1</v>
          </cell>
          <cell r="I5613" t="str">
            <v>汽车、电车（含地铁车辆）、摩托车及非机动车辆/汽车/专用汽车/其他专用汽车</v>
          </cell>
        </row>
        <row r="5613">
          <cell r="K5613" t="str">
            <v>2007-06-30</v>
          </cell>
          <cell r="L5613">
            <v>364610</v>
          </cell>
          <cell r="M5613">
            <v>364610</v>
          </cell>
          <cell r="N5613">
            <v>0</v>
          </cell>
        </row>
        <row r="5614">
          <cell r="C5614" t="str">
            <v>49114011B710205</v>
          </cell>
          <cell r="D5614" t="str">
            <v>庆铃低污染自卸车</v>
          </cell>
          <cell r="E5614" t="str">
            <v>NKR77GLLACJD</v>
          </cell>
        </row>
        <row r="5614">
          <cell r="G5614" t="str">
            <v>个</v>
          </cell>
          <cell r="H5614">
            <v>1</v>
          </cell>
          <cell r="I5614" t="str">
            <v>汽车、电车（含地铁车辆）、摩托车及非机动车辆/汽车/专用汽车/其他专用汽车</v>
          </cell>
        </row>
        <row r="5614">
          <cell r="K5614" t="str">
            <v>2007-12-26</v>
          </cell>
          <cell r="L5614">
            <v>137158</v>
          </cell>
          <cell r="M5614">
            <v>137158</v>
          </cell>
          <cell r="N5614">
            <v>0</v>
          </cell>
        </row>
        <row r="5615">
          <cell r="C5615" t="str">
            <v>49114011B800056</v>
          </cell>
          <cell r="D5615" t="str">
            <v>庆铃五十铃单排货车</v>
          </cell>
          <cell r="E5615" t="str">
            <v>NKR77LLLACJD</v>
          </cell>
        </row>
        <row r="5615">
          <cell r="G5615" t="str">
            <v>个</v>
          </cell>
          <cell r="H5615">
            <v>1</v>
          </cell>
          <cell r="I5615" t="str">
            <v>汽车、电车（含地铁车辆）、摩托车及非机动车辆/汽车/自卸汽车/中型自卸汽车</v>
          </cell>
        </row>
        <row r="5615">
          <cell r="K5615" t="str">
            <v>2005-12-31</v>
          </cell>
          <cell r="L5615">
            <v>128169</v>
          </cell>
          <cell r="M5615">
            <v>128169</v>
          </cell>
          <cell r="N5615">
            <v>0</v>
          </cell>
        </row>
        <row r="5616">
          <cell r="C5616" t="str">
            <v>49114011B620001</v>
          </cell>
          <cell r="D5616" t="str">
            <v>江铃低污染皮卡自卸车</v>
          </cell>
          <cell r="E5616" t="str">
            <v>JX3040DII-A02E</v>
          </cell>
        </row>
        <row r="5616">
          <cell r="G5616" t="str">
            <v>个</v>
          </cell>
          <cell r="H5616">
            <v>1</v>
          </cell>
          <cell r="I5616" t="str">
            <v>汽车、电车（含地铁车辆）、摩托车及非机动车辆/汽车/专用汽车/其他专用汽车</v>
          </cell>
        </row>
        <row r="5616">
          <cell r="K5616" t="str">
            <v>2005-06-14</v>
          </cell>
          <cell r="L5616">
            <v>83325</v>
          </cell>
          <cell r="M5616">
            <v>83325</v>
          </cell>
          <cell r="N5616">
            <v>0</v>
          </cell>
        </row>
        <row r="5617">
          <cell r="C5617" t="str">
            <v>49119499B200020</v>
          </cell>
          <cell r="D5617" t="str">
            <v>自卸式防爆胶轮车</v>
          </cell>
          <cell r="E5617" t="str">
            <v>3T</v>
          </cell>
        </row>
        <row r="5617">
          <cell r="G5617" t="str">
            <v>个</v>
          </cell>
          <cell r="H5617">
            <v>1</v>
          </cell>
          <cell r="I5617" t="str">
            <v>汽车、电车（含地铁车辆）、摩托车及非机动车辆/汽车/专用汽车/其他专用汽车</v>
          </cell>
        </row>
        <row r="5617">
          <cell r="K5617" t="str">
            <v>2005-06-14</v>
          </cell>
          <cell r="L5617">
            <v>348000</v>
          </cell>
          <cell r="M5617">
            <v>348000</v>
          </cell>
          <cell r="N5617">
            <v>0</v>
          </cell>
        </row>
        <row r="5618">
          <cell r="C5618" t="str">
            <v>49119499B200015</v>
          </cell>
          <cell r="D5618" t="str">
            <v>自卸式防爆胶轮车</v>
          </cell>
          <cell r="E5618" t="str">
            <v>3T</v>
          </cell>
        </row>
        <row r="5618">
          <cell r="G5618" t="str">
            <v>个</v>
          </cell>
          <cell r="H5618">
            <v>1</v>
          </cell>
          <cell r="I5618" t="str">
            <v>汽车、电车（含地铁车辆）、摩托车及非机动车辆/汽车/专用汽车/其他专用汽车</v>
          </cell>
        </row>
        <row r="5618">
          <cell r="K5618" t="str">
            <v>2005-12-31</v>
          </cell>
          <cell r="L5618">
            <v>348000</v>
          </cell>
          <cell r="M5618">
            <v>348000</v>
          </cell>
          <cell r="N5618">
            <v>0</v>
          </cell>
        </row>
        <row r="5619">
          <cell r="C5619" t="str">
            <v>49119499B210007</v>
          </cell>
          <cell r="D5619" t="str">
            <v>防爆胶轮车</v>
          </cell>
          <cell r="E5619" t="str">
            <v>WC5(5吨自卸车)</v>
          </cell>
        </row>
        <row r="5619">
          <cell r="G5619" t="str">
            <v>个</v>
          </cell>
          <cell r="H5619">
            <v>1</v>
          </cell>
          <cell r="I5619" t="str">
            <v>汽车、电车（含地铁车辆）、摩托车及非机动车辆/汽车/自卸汽车/中型自卸汽车</v>
          </cell>
        </row>
        <row r="5619">
          <cell r="K5619" t="str">
            <v>2007-12-26</v>
          </cell>
          <cell r="L5619">
            <v>695000</v>
          </cell>
          <cell r="M5619">
            <v>695000</v>
          </cell>
          <cell r="N5619">
            <v>0</v>
          </cell>
        </row>
        <row r="5620">
          <cell r="C5620" t="str">
            <v>49114011B710384</v>
          </cell>
          <cell r="D5620" t="str">
            <v>庆铃低污染自卸车</v>
          </cell>
          <cell r="E5620" t="str">
            <v>NKR77GLLACJD</v>
          </cell>
        </row>
        <row r="5620">
          <cell r="G5620" t="str">
            <v>个</v>
          </cell>
          <cell r="H5620">
            <v>1</v>
          </cell>
          <cell r="I5620" t="str">
            <v>汽车、电车（含地铁车辆）、摩托车及非机动车辆/汽车/自卸汽车/中型自卸汽车</v>
          </cell>
        </row>
        <row r="5620">
          <cell r="K5620" t="str">
            <v>2006-12-31</v>
          </cell>
          <cell r="L5620">
            <v>137158</v>
          </cell>
          <cell r="M5620">
            <v>137158</v>
          </cell>
          <cell r="N5620">
            <v>0</v>
          </cell>
        </row>
        <row r="5621">
          <cell r="C5621" t="str">
            <v>49114011B710417</v>
          </cell>
          <cell r="D5621" t="str">
            <v>庆铃低污染自卸车</v>
          </cell>
          <cell r="E5621" t="str">
            <v>NKR77GLLACJD</v>
          </cell>
        </row>
        <row r="5621">
          <cell r="G5621" t="str">
            <v>个</v>
          </cell>
          <cell r="H5621">
            <v>1</v>
          </cell>
          <cell r="I5621" t="str">
            <v>汽车、电车（含地铁车辆）、摩托车及非机动车辆/汽车/载货汽车/轻型载货汽车</v>
          </cell>
        </row>
        <row r="5621">
          <cell r="K5621" t="str">
            <v>2007-12-26</v>
          </cell>
          <cell r="L5621">
            <v>137158</v>
          </cell>
          <cell r="M5621">
            <v>137158</v>
          </cell>
          <cell r="N5621">
            <v>0</v>
          </cell>
        </row>
        <row r="5622">
          <cell r="C5622" t="str">
            <v>49114011B660095</v>
          </cell>
          <cell r="D5622" t="str">
            <v>庆铃连体皮卡</v>
          </cell>
          <cell r="E5622" t="str">
            <v>QL6490YJ</v>
          </cell>
        </row>
        <row r="5622">
          <cell r="G5622" t="str">
            <v>个</v>
          </cell>
          <cell r="H5622">
            <v>1</v>
          </cell>
          <cell r="I5622" t="str">
            <v>汽车、电车（含地铁车辆）、摩托车及非机动车辆/汽车/载货汽车/轻型载货汽车</v>
          </cell>
        </row>
        <row r="5622">
          <cell r="K5622" t="str">
            <v>2005-12-31</v>
          </cell>
          <cell r="L5622">
            <v>141804</v>
          </cell>
          <cell r="M5622">
            <v>141804</v>
          </cell>
          <cell r="N5622">
            <v>0</v>
          </cell>
        </row>
        <row r="5623">
          <cell r="C5623" t="str">
            <v>49114011B640002</v>
          </cell>
          <cell r="D5623" t="str">
            <v>庆铃皮卡</v>
          </cell>
          <cell r="E5623" t="str">
            <v>QL6490YJ</v>
          </cell>
        </row>
        <row r="5623">
          <cell r="G5623" t="str">
            <v>个</v>
          </cell>
          <cell r="H5623">
            <v>1</v>
          </cell>
          <cell r="I5623" t="str">
            <v>汽车、电车（含地铁车辆）、摩托车及非机动车辆/汽车/载货汽车/轻型载货汽车</v>
          </cell>
        </row>
        <row r="5623">
          <cell r="K5623" t="str">
            <v>2005-12-31</v>
          </cell>
          <cell r="L5623">
            <v>141804</v>
          </cell>
          <cell r="M5623">
            <v>141804</v>
          </cell>
          <cell r="N5623">
            <v>0</v>
          </cell>
        </row>
        <row r="5624">
          <cell r="C5624" t="str">
            <v>49114011B870004</v>
          </cell>
          <cell r="D5624" t="str">
            <v>低污染车</v>
          </cell>
          <cell r="E5624" t="str">
            <v>JX5026XXYD</v>
          </cell>
        </row>
        <row r="5624">
          <cell r="G5624" t="str">
            <v>个</v>
          </cell>
          <cell r="H5624">
            <v>1</v>
          </cell>
          <cell r="I5624" t="str">
            <v>汽车、电车（含地铁车辆）、摩托车及非机动车辆/汽车/载货汽车/轻型载货汽车</v>
          </cell>
        </row>
        <row r="5624">
          <cell r="K5624" t="str">
            <v>2005-12-31</v>
          </cell>
          <cell r="L5624">
            <v>119038.6</v>
          </cell>
          <cell r="M5624">
            <v>119038.6</v>
          </cell>
          <cell r="N5624">
            <v>0</v>
          </cell>
        </row>
        <row r="5625">
          <cell r="C5625" t="str">
            <v>49114011B580004</v>
          </cell>
          <cell r="D5625" t="str">
            <v>庆铃低污加长材料车</v>
          </cell>
          <cell r="E5625" t="str">
            <v>NKR77LLEACJA</v>
          </cell>
        </row>
        <row r="5625">
          <cell r="G5625" t="str">
            <v>个</v>
          </cell>
          <cell r="H5625">
            <v>1</v>
          </cell>
          <cell r="I5625" t="str">
            <v>汽车、电车（含地铁车辆）、摩托车及非机动车辆/汽车/载货汽车/轻型载货汽车</v>
          </cell>
        </row>
        <row r="5625">
          <cell r="K5625" t="str">
            <v>2007-06-30</v>
          </cell>
          <cell r="L5625">
            <v>128169</v>
          </cell>
          <cell r="M5625">
            <v>128169</v>
          </cell>
          <cell r="N5625">
            <v>0</v>
          </cell>
        </row>
        <row r="5626">
          <cell r="C5626" t="str">
            <v>49114011B710425</v>
          </cell>
          <cell r="D5626" t="str">
            <v>双排座五十铃</v>
          </cell>
          <cell r="E5626" t="str">
            <v>NKR77GLLACJA</v>
          </cell>
        </row>
        <row r="5626">
          <cell r="G5626" t="str">
            <v>个</v>
          </cell>
          <cell r="H5626">
            <v>1</v>
          </cell>
          <cell r="I5626" t="str">
            <v>汽车、电车（含地铁车辆）、摩托车及非机动车辆/汽车/载货汽车/轻型载货汽车</v>
          </cell>
        </row>
        <row r="5626">
          <cell r="K5626" t="str">
            <v>2004-12-31</v>
          </cell>
          <cell r="L5626">
            <v>132916</v>
          </cell>
          <cell r="M5626">
            <v>132916</v>
          </cell>
          <cell r="N5626">
            <v>0</v>
          </cell>
        </row>
        <row r="5627">
          <cell r="C5627" t="str">
            <v>49114011B300005</v>
          </cell>
          <cell r="D5627" t="str">
            <v>五十铃皮卡</v>
          </cell>
          <cell r="E5627" t="str">
            <v>TFS55HDLJ</v>
          </cell>
        </row>
        <row r="5627">
          <cell r="G5627" t="str">
            <v>个</v>
          </cell>
          <cell r="H5627">
            <v>1</v>
          </cell>
          <cell r="I5627" t="str">
            <v>汽车、电车（含地铁车辆）、摩托车及非机动车辆/汽车/载货汽车/轻型载货汽车</v>
          </cell>
        </row>
        <row r="5627">
          <cell r="K5627" t="str">
            <v>2005-12-31</v>
          </cell>
          <cell r="L5627">
            <v>128573</v>
          </cell>
          <cell r="M5627">
            <v>128573</v>
          </cell>
          <cell r="N5627">
            <v>0</v>
          </cell>
        </row>
        <row r="5628">
          <cell r="C5628" t="str">
            <v>49114011B530010</v>
          </cell>
          <cell r="D5628" t="str">
            <v>庆铃皮卡</v>
          </cell>
          <cell r="E5628" t="str">
            <v>TFS55HDLJ</v>
          </cell>
        </row>
        <row r="5628">
          <cell r="G5628" t="str">
            <v>个</v>
          </cell>
          <cell r="H5628">
            <v>1</v>
          </cell>
          <cell r="I5628" t="str">
            <v>汽车、电车（含地铁车辆）、摩托车及非机动车辆/汽车/载货汽车/轻型载货汽车</v>
          </cell>
        </row>
        <row r="5628">
          <cell r="K5628" t="str">
            <v>2007-06-30</v>
          </cell>
          <cell r="L5628">
            <v>130391</v>
          </cell>
          <cell r="M5628">
            <v>130391</v>
          </cell>
          <cell r="N5628">
            <v>0</v>
          </cell>
        </row>
        <row r="5629">
          <cell r="C5629" t="str">
            <v>49114011BB20003</v>
          </cell>
          <cell r="D5629" t="str">
            <v>双排座五十铃</v>
          </cell>
          <cell r="E5629" t="str">
            <v>NKR77GLLACJA</v>
          </cell>
        </row>
        <row r="5629">
          <cell r="G5629" t="str">
            <v>个</v>
          </cell>
          <cell r="H5629">
            <v>1</v>
          </cell>
          <cell r="I5629" t="str">
            <v>汽车、电车（含地铁车辆）、摩托车及非机动车辆/汽车/载货汽车/轻型载货汽车</v>
          </cell>
        </row>
        <row r="5629">
          <cell r="K5629" t="str">
            <v>2004-12-31</v>
          </cell>
          <cell r="L5629">
            <v>132916</v>
          </cell>
          <cell r="M5629">
            <v>132916</v>
          </cell>
          <cell r="N5629">
            <v>0</v>
          </cell>
        </row>
        <row r="5630">
          <cell r="C5630" t="str">
            <v>49114011B190005</v>
          </cell>
          <cell r="D5630" t="str">
            <v>双排座五十铃</v>
          </cell>
          <cell r="E5630" t="str">
            <v>NKR77LLLWCJA</v>
          </cell>
        </row>
        <row r="5630">
          <cell r="G5630" t="str">
            <v>个</v>
          </cell>
          <cell r="H5630">
            <v>1</v>
          </cell>
          <cell r="I5630" t="str">
            <v>汽车、电车（含地铁车辆）、摩托车及非机动车辆/汽车/载货汽车/轻型载货汽车</v>
          </cell>
        </row>
        <row r="5630">
          <cell r="K5630" t="str">
            <v>2005-06-14</v>
          </cell>
          <cell r="L5630">
            <v>103525</v>
          </cell>
          <cell r="M5630">
            <v>103525</v>
          </cell>
          <cell r="N5630">
            <v>0</v>
          </cell>
        </row>
        <row r="5631">
          <cell r="C5631" t="str">
            <v>49114011B550001</v>
          </cell>
          <cell r="D5631" t="str">
            <v>庆铃五十铃</v>
          </cell>
          <cell r="E5631" t="str">
            <v>NKR55LLHACJA</v>
          </cell>
        </row>
        <row r="5631">
          <cell r="G5631" t="str">
            <v>个</v>
          </cell>
          <cell r="H5631">
            <v>1</v>
          </cell>
          <cell r="I5631" t="str">
            <v>汽车、电车（含地铁车辆）、摩托车及非机动车辆/汽车/载货汽车/轻型载货汽车</v>
          </cell>
        </row>
        <row r="5631">
          <cell r="K5631" t="str">
            <v>2007-12-26</v>
          </cell>
          <cell r="L5631">
            <v>124735</v>
          </cell>
          <cell r="M5631">
            <v>124735</v>
          </cell>
          <cell r="N5631">
            <v>0</v>
          </cell>
        </row>
        <row r="5632">
          <cell r="C5632" t="str">
            <v>49114011B660040</v>
          </cell>
          <cell r="D5632" t="str">
            <v>庆铃连体皮卡</v>
          </cell>
          <cell r="E5632" t="str">
            <v>QL6490YJ</v>
          </cell>
        </row>
        <row r="5632">
          <cell r="G5632" t="str">
            <v>个</v>
          </cell>
          <cell r="H5632">
            <v>1</v>
          </cell>
          <cell r="I5632" t="str">
            <v>汽车、电车（含地铁车辆）、摩托车及非机动车辆/汽车/载货汽车/轻型载货汽车</v>
          </cell>
        </row>
        <row r="5632">
          <cell r="K5632" t="str">
            <v>2007-12-26</v>
          </cell>
          <cell r="L5632">
            <v>141804</v>
          </cell>
          <cell r="M5632">
            <v>141804</v>
          </cell>
          <cell r="N5632">
            <v>0</v>
          </cell>
        </row>
        <row r="5633">
          <cell r="C5633" t="str">
            <v>49114011B660071</v>
          </cell>
          <cell r="D5633" t="str">
            <v>庆铃连体皮卡</v>
          </cell>
          <cell r="E5633" t="str">
            <v>QL6490YJ</v>
          </cell>
        </row>
        <row r="5633">
          <cell r="G5633" t="str">
            <v>个</v>
          </cell>
          <cell r="H5633">
            <v>1</v>
          </cell>
          <cell r="I5633" t="str">
            <v>汽车、电车（含地铁车辆）、摩托车及非机动车辆/汽车/载货汽车/轻型载货汽车</v>
          </cell>
        </row>
        <row r="5633">
          <cell r="K5633" t="str">
            <v>2004-12-31</v>
          </cell>
          <cell r="L5633">
            <v>141804</v>
          </cell>
          <cell r="M5633">
            <v>141804</v>
          </cell>
          <cell r="N5633">
            <v>0</v>
          </cell>
        </row>
        <row r="5634">
          <cell r="C5634" t="str">
            <v>49114011B270001</v>
          </cell>
          <cell r="D5634" t="str">
            <v>双排座两驱动五十铃柴油皮卡车</v>
          </cell>
          <cell r="E5634" t="str">
            <v>TFS55HDL</v>
          </cell>
        </row>
        <row r="5634">
          <cell r="G5634" t="str">
            <v>个</v>
          </cell>
          <cell r="H5634">
            <v>1</v>
          </cell>
          <cell r="I5634" t="str">
            <v>汽车、电车（含地铁车辆）、摩托车及非机动车辆/汽车/载货汽车/轻型载货汽车</v>
          </cell>
        </row>
        <row r="5634">
          <cell r="K5634" t="str">
            <v>2007-06-30</v>
          </cell>
          <cell r="L5634">
            <v>119685</v>
          </cell>
          <cell r="M5634">
            <v>119685</v>
          </cell>
          <cell r="N5634">
            <v>0</v>
          </cell>
        </row>
        <row r="5635">
          <cell r="C5635" t="str">
            <v>49114011B700021</v>
          </cell>
          <cell r="D5635" t="str">
            <v>双排座五十铃</v>
          </cell>
          <cell r="E5635" t="str">
            <v>NKR77GLLACJA</v>
          </cell>
        </row>
        <row r="5635">
          <cell r="G5635" t="str">
            <v>个</v>
          </cell>
          <cell r="H5635">
            <v>1</v>
          </cell>
          <cell r="I5635" t="str">
            <v>汽车、电车（含地铁车辆）、摩托车及非机动车辆/汽车/载货汽车/轻型载货汽车</v>
          </cell>
        </row>
        <row r="5635">
          <cell r="K5635" t="str">
            <v>2007-06-30</v>
          </cell>
          <cell r="L5635">
            <v>132916</v>
          </cell>
          <cell r="M5635">
            <v>132916</v>
          </cell>
          <cell r="N5635">
            <v>0</v>
          </cell>
        </row>
        <row r="5636">
          <cell r="C5636" t="str">
            <v>49114011B710428</v>
          </cell>
          <cell r="D5636" t="str">
            <v>双排座五十铃</v>
          </cell>
          <cell r="E5636" t="str">
            <v>NKR77GLLACJA</v>
          </cell>
        </row>
        <row r="5636">
          <cell r="G5636" t="str">
            <v>个</v>
          </cell>
          <cell r="H5636">
            <v>1</v>
          </cell>
          <cell r="I5636" t="str">
            <v>汽车、电车（含地铁车辆）、摩托车及非机动车辆/汽车/载货汽车/轻型载货汽车</v>
          </cell>
        </row>
        <row r="5636">
          <cell r="K5636" t="str">
            <v>2007-12-26</v>
          </cell>
          <cell r="L5636">
            <v>132916</v>
          </cell>
          <cell r="M5636">
            <v>132916</v>
          </cell>
          <cell r="N5636">
            <v>0</v>
          </cell>
        </row>
        <row r="5637">
          <cell r="C5637" t="str">
            <v>49114011B660032</v>
          </cell>
          <cell r="D5637" t="str">
            <v>庆铃连体皮卡</v>
          </cell>
          <cell r="E5637" t="str">
            <v>QL6490YJ</v>
          </cell>
        </row>
        <row r="5637">
          <cell r="G5637" t="str">
            <v>个</v>
          </cell>
          <cell r="H5637">
            <v>1</v>
          </cell>
          <cell r="I5637" t="str">
            <v>汽车、电车（含地铁车辆）、摩托车及非机动车辆/汽车/载货汽车/轻型载货汽车</v>
          </cell>
        </row>
        <row r="5637">
          <cell r="K5637" t="str">
            <v>2007-06-30</v>
          </cell>
          <cell r="L5637">
            <v>141804</v>
          </cell>
          <cell r="M5637">
            <v>141804</v>
          </cell>
          <cell r="N5637">
            <v>0</v>
          </cell>
        </row>
        <row r="5638">
          <cell r="C5638" t="str">
            <v>49114011B700025</v>
          </cell>
          <cell r="D5638" t="str">
            <v>双排座五十铃</v>
          </cell>
          <cell r="E5638" t="str">
            <v>NKR77GLLACJA</v>
          </cell>
        </row>
        <row r="5638">
          <cell r="G5638" t="str">
            <v>个</v>
          </cell>
          <cell r="H5638">
            <v>1</v>
          </cell>
          <cell r="I5638" t="str">
            <v>汽车、电车（含地铁车辆）、摩托车及非机动车辆/汽车/载货汽车/轻型载货汽车</v>
          </cell>
        </row>
        <row r="5638">
          <cell r="K5638" t="str">
            <v>2006-06-30</v>
          </cell>
          <cell r="L5638">
            <v>132916</v>
          </cell>
          <cell r="M5638">
            <v>132916</v>
          </cell>
          <cell r="N5638">
            <v>0</v>
          </cell>
        </row>
        <row r="5639">
          <cell r="C5639" t="str">
            <v>49114011B530006</v>
          </cell>
          <cell r="D5639" t="str">
            <v>庆铃皮卡</v>
          </cell>
          <cell r="E5639" t="str">
            <v>TFS55HDLJ</v>
          </cell>
        </row>
        <row r="5639">
          <cell r="G5639" t="str">
            <v>个</v>
          </cell>
          <cell r="H5639">
            <v>1</v>
          </cell>
          <cell r="I5639" t="str">
            <v>汽车、电车（含地铁车辆）、摩托车及非机动车辆/汽车/载货汽车/轻型载货汽车</v>
          </cell>
        </row>
        <row r="5639">
          <cell r="K5639" t="str">
            <v>2004-12-31</v>
          </cell>
          <cell r="L5639">
            <v>136011.62</v>
          </cell>
          <cell r="M5639">
            <v>63111.62</v>
          </cell>
          <cell r="N5639">
            <v>72900</v>
          </cell>
        </row>
        <row r="5640">
          <cell r="C5640" t="str">
            <v>49114011B390014</v>
          </cell>
          <cell r="D5640" t="str">
            <v>五十铃客货车</v>
          </cell>
          <cell r="E5640" t="str">
            <v>NKR55GLEWA</v>
          </cell>
        </row>
        <row r="5640">
          <cell r="G5640" t="str">
            <v>个</v>
          </cell>
          <cell r="H5640">
            <v>1</v>
          </cell>
          <cell r="I5640" t="str">
            <v>汽车、电车（含地铁车辆）、摩托车及非机动车辆/汽车/载货汽车/轻型载货汽车</v>
          </cell>
        </row>
        <row r="5640">
          <cell r="K5640" t="str">
            <v>2007-12-26</v>
          </cell>
          <cell r="L5640">
            <v>103185.64</v>
          </cell>
          <cell r="M5640">
            <v>103185.64</v>
          </cell>
          <cell r="N5640">
            <v>0</v>
          </cell>
        </row>
        <row r="5641">
          <cell r="C5641" t="str">
            <v>49114011B660046</v>
          </cell>
          <cell r="D5641" t="str">
            <v>庆铃连体皮卡</v>
          </cell>
          <cell r="E5641" t="str">
            <v>QL6490YJ</v>
          </cell>
        </row>
        <row r="5641">
          <cell r="G5641" t="str">
            <v>个</v>
          </cell>
          <cell r="H5641">
            <v>1</v>
          </cell>
          <cell r="I5641" t="str">
            <v>汽车、电车（含地铁车辆）、摩托车及非机动车辆/汽车/载货汽车/轻型载货汽车</v>
          </cell>
        </row>
        <row r="5641">
          <cell r="K5641" t="str">
            <v>2004-12-31</v>
          </cell>
          <cell r="L5641">
            <v>141804</v>
          </cell>
          <cell r="M5641">
            <v>141804</v>
          </cell>
          <cell r="N5641">
            <v>0</v>
          </cell>
        </row>
        <row r="5642">
          <cell r="C5642" t="str">
            <v>49114011B110052</v>
          </cell>
          <cell r="D5642" t="str">
            <v>双排座五十铃</v>
          </cell>
          <cell r="E5642" t="str">
            <v>双后轮客货NKR双排短轴</v>
          </cell>
        </row>
        <row r="5642">
          <cell r="G5642" t="str">
            <v>个</v>
          </cell>
          <cell r="H5642">
            <v>1</v>
          </cell>
          <cell r="I5642" t="str">
            <v>汽车、电车（含地铁车辆）、摩托车及非机动车辆/汽车/载货汽车/轻型载货汽车</v>
          </cell>
        </row>
        <row r="5642">
          <cell r="K5642" t="str">
            <v>2004-12-31</v>
          </cell>
          <cell r="L5642">
            <v>121806</v>
          </cell>
          <cell r="M5642">
            <v>121806</v>
          </cell>
          <cell r="N5642">
            <v>0</v>
          </cell>
        </row>
        <row r="5643">
          <cell r="C5643" t="str">
            <v>49114011B720001</v>
          </cell>
          <cell r="D5643" t="str">
            <v>五十铃客货</v>
          </cell>
          <cell r="E5643" t="str">
            <v>NKR55GLEWA</v>
          </cell>
        </row>
        <row r="5643">
          <cell r="G5643" t="str">
            <v>个</v>
          </cell>
          <cell r="H5643">
            <v>1</v>
          </cell>
          <cell r="I5643" t="str">
            <v>汽车、电车（含地铁车辆）、摩托车及非机动车辆/汽车/载货汽车/轻型载货汽车</v>
          </cell>
        </row>
        <row r="5643">
          <cell r="K5643" t="str">
            <v>2007-06-30</v>
          </cell>
          <cell r="L5643">
            <v>103185.64</v>
          </cell>
          <cell r="M5643">
            <v>103185.64</v>
          </cell>
          <cell r="N5643">
            <v>0</v>
          </cell>
        </row>
        <row r="5644">
          <cell r="C5644" t="str">
            <v>49114011B700011</v>
          </cell>
          <cell r="D5644" t="str">
            <v>双排座五十铃</v>
          </cell>
          <cell r="E5644" t="str">
            <v>NKR77GLLACJA</v>
          </cell>
        </row>
        <row r="5644">
          <cell r="G5644" t="str">
            <v>个</v>
          </cell>
          <cell r="H5644">
            <v>1</v>
          </cell>
          <cell r="I5644" t="str">
            <v>汽车、电车（含地铁车辆）、摩托车及非机动车辆/汽车/载货汽车/轻型载货汽车</v>
          </cell>
        </row>
        <row r="5644">
          <cell r="K5644" t="str">
            <v>2007-06-30</v>
          </cell>
          <cell r="L5644">
            <v>132916</v>
          </cell>
          <cell r="M5644">
            <v>132916</v>
          </cell>
          <cell r="N5644">
            <v>0</v>
          </cell>
        </row>
        <row r="5645">
          <cell r="C5645" t="str">
            <v>49114011B700028</v>
          </cell>
          <cell r="D5645" t="str">
            <v>双排座五十铃</v>
          </cell>
          <cell r="E5645" t="str">
            <v>NKR77GLLACJA</v>
          </cell>
        </row>
        <row r="5645">
          <cell r="G5645" t="str">
            <v>个</v>
          </cell>
          <cell r="H5645">
            <v>1</v>
          </cell>
          <cell r="I5645" t="str">
            <v>汽车、电车（含地铁车辆）、摩托车及非机动车辆/汽车/载货汽车/轻型载货汽车</v>
          </cell>
        </row>
        <row r="5645">
          <cell r="K5645" t="str">
            <v>2004-12-31</v>
          </cell>
          <cell r="L5645">
            <v>132916</v>
          </cell>
          <cell r="M5645">
            <v>132916</v>
          </cell>
          <cell r="N5645">
            <v>0</v>
          </cell>
        </row>
        <row r="5646">
          <cell r="C5646" t="str">
            <v>49114011B300006</v>
          </cell>
          <cell r="D5646" t="str">
            <v>双排座四驱动五十铃柴油皮卡车</v>
          </cell>
          <cell r="E5646" t="str">
            <v>TFS55HDL</v>
          </cell>
        </row>
        <row r="5646">
          <cell r="G5646" t="str">
            <v>个</v>
          </cell>
          <cell r="H5646">
            <v>1</v>
          </cell>
          <cell r="I5646" t="str">
            <v>汽车、电车（含地铁车辆）、摩托车及非机动车辆/汽车/载货汽车/轻型载货汽车</v>
          </cell>
        </row>
        <row r="5646">
          <cell r="K5646" t="str">
            <v>2005-12-31</v>
          </cell>
          <cell r="L5646">
            <v>132815</v>
          </cell>
          <cell r="M5646">
            <v>132815</v>
          </cell>
          <cell r="N5646">
            <v>0</v>
          </cell>
        </row>
        <row r="5647">
          <cell r="C5647" t="str">
            <v>49114011B660001</v>
          </cell>
          <cell r="D5647" t="str">
            <v>庆铃连体皮卡</v>
          </cell>
          <cell r="E5647" t="str">
            <v>QL6490YJ</v>
          </cell>
        </row>
        <row r="5647">
          <cell r="G5647" t="str">
            <v>个</v>
          </cell>
          <cell r="H5647">
            <v>1</v>
          </cell>
          <cell r="I5647" t="str">
            <v>汽车、电车（含地铁车辆）、摩托车及非机动车辆/汽车/载货汽车/轻型载货汽车</v>
          </cell>
        </row>
        <row r="5647">
          <cell r="K5647" t="str">
            <v>2005-12-31</v>
          </cell>
          <cell r="L5647">
            <v>141400</v>
          </cell>
          <cell r="M5647">
            <v>141400</v>
          </cell>
          <cell r="N5647">
            <v>0</v>
          </cell>
        </row>
        <row r="5648">
          <cell r="C5648" t="str">
            <v>49114011B640018</v>
          </cell>
          <cell r="D5648" t="str">
            <v>庆铃皮卡</v>
          </cell>
          <cell r="E5648" t="str">
            <v>QL6490YJ</v>
          </cell>
        </row>
        <row r="5648">
          <cell r="G5648" t="str">
            <v>个</v>
          </cell>
          <cell r="H5648">
            <v>1</v>
          </cell>
          <cell r="I5648" t="str">
            <v>汽车、电车（含地铁车辆）、摩托车及非机动车辆/汽车/载货汽车/轻型载货汽车</v>
          </cell>
        </row>
        <row r="5648">
          <cell r="K5648" t="str">
            <v>2007-06-30</v>
          </cell>
          <cell r="L5648">
            <v>141804</v>
          </cell>
          <cell r="M5648">
            <v>141804</v>
          </cell>
          <cell r="N5648">
            <v>0</v>
          </cell>
        </row>
        <row r="5649">
          <cell r="C5649" t="str">
            <v>49114011B700012</v>
          </cell>
          <cell r="D5649" t="str">
            <v>双排座五十铃</v>
          </cell>
          <cell r="E5649" t="str">
            <v>NKR77GLLACJA</v>
          </cell>
        </row>
        <row r="5649">
          <cell r="G5649" t="str">
            <v>个</v>
          </cell>
          <cell r="H5649">
            <v>1</v>
          </cell>
          <cell r="I5649" t="str">
            <v>汽车、电车（含地铁车辆）、摩托车及非机动车辆/汽车/载货汽车/轻型载货汽车</v>
          </cell>
        </row>
        <row r="5649">
          <cell r="K5649" t="str">
            <v>2007-12-26</v>
          </cell>
          <cell r="L5649">
            <v>132916</v>
          </cell>
          <cell r="M5649">
            <v>132916</v>
          </cell>
          <cell r="N5649">
            <v>0</v>
          </cell>
        </row>
        <row r="5650">
          <cell r="C5650" t="str">
            <v>49114011B660097</v>
          </cell>
          <cell r="D5650" t="str">
            <v>庆铃连体皮卡</v>
          </cell>
          <cell r="E5650" t="str">
            <v>QL6490YJ</v>
          </cell>
        </row>
        <row r="5650">
          <cell r="G5650" t="str">
            <v>个</v>
          </cell>
          <cell r="H5650">
            <v>1</v>
          </cell>
          <cell r="I5650" t="str">
            <v>汽车、电车（含地铁车辆）、摩托车及非机动车辆/汽车/载货汽车/轻型载货汽车</v>
          </cell>
        </row>
        <row r="5650">
          <cell r="K5650" t="str">
            <v>2004-12-31</v>
          </cell>
          <cell r="L5650">
            <v>141804</v>
          </cell>
          <cell r="M5650">
            <v>141804</v>
          </cell>
          <cell r="N5650">
            <v>0</v>
          </cell>
        </row>
        <row r="5651">
          <cell r="C5651" t="str">
            <v>49114011B540014</v>
          </cell>
          <cell r="D5651" t="str">
            <v>双排座四驱动五十铃柴油皮卡车</v>
          </cell>
          <cell r="E5651" t="str">
            <v>TFS55HDL</v>
          </cell>
        </row>
        <row r="5651">
          <cell r="G5651" t="str">
            <v>个</v>
          </cell>
          <cell r="H5651">
            <v>1</v>
          </cell>
          <cell r="I5651" t="str">
            <v>汽车、电车（含地铁车辆）、摩托车及非机动车辆/汽车/载货汽车/轻型载货汽车</v>
          </cell>
        </row>
        <row r="5651">
          <cell r="K5651" t="str">
            <v>2005-12-31</v>
          </cell>
          <cell r="L5651">
            <v>132815</v>
          </cell>
          <cell r="M5651">
            <v>132815</v>
          </cell>
          <cell r="N5651">
            <v>0</v>
          </cell>
        </row>
        <row r="5652">
          <cell r="C5652" t="str">
            <v>49114011B640017</v>
          </cell>
          <cell r="D5652" t="str">
            <v>庆铃皮卡</v>
          </cell>
          <cell r="E5652" t="str">
            <v>QL6490YJ</v>
          </cell>
        </row>
        <row r="5652">
          <cell r="G5652" t="str">
            <v>个</v>
          </cell>
          <cell r="H5652">
            <v>1</v>
          </cell>
          <cell r="I5652" t="str">
            <v>汽车、电车（含地铁车辆）、摩托车及非机动车辆/汽车/载货汽车/轻型载货汽车</v>
          </cell>
        </row>
        <row r="5652">
          <cell r="K5652" t="str">
            <v>2007-06-30</v>
          </cell>
          <cell r="L5652">
            <v>141804</v>
          </cell>
          <cell r="M5652">
            <v>141804</v>
          </cell>
          <cell r="N5652">
            <v>0</v>
          </cell>
        </row>
        <row r="5653">
          <cell r="C5653" t="str">
            <v>44412364B058002</v>
          </cell>
          <cell r="D5653" t="str">
            <v>双排座五十铃</v>
          </cell>
          <cell r="E5653" t="str">
            <v>NKR77GLLACJA</v>
          </cell>
        </row>
        <row r="5653">
          <cell r="G5653" t="str">
            <v>个</v>
          </cell>
          <cell r="H5653">
            <v>1</v>
          </cell>
          <cell r="I5653" t="str">
            <v>汽车、电车（含地铁车辆）、摩托车及非机动车辆/汽车/载货汽车/轻型载货汽车</v>
          </cell>
        </row>
        <row r="5653">
          <cell r="K5653" t="str">
            <v>2004-12-31</v>
          </cell>
          <cell r="L5653">
            <v>132916</v>
          </cell>
          <cell r="M5653">
            <v>132916</v>
          </cell>
          <cell r="N5653">
            <v>0</v>
          </cell>
        </row>
        <row r="5654">
          <cell r="C5654" t="str">
            <v>49114011B110003</v>
          </cell>
          <cell r="D5654" t="str">
            <v>五十铃客货</v>
          </cell>
          <cell r="E5654" t="str">
            <v>NKR55LLAJ</v>
          </cell>
        </row>
        <row r="5654">
          <cell r="G5654" t="str">
            <v>个</v>
          </cell>
          <cell r="H5654">
            <v>1</v>
          </cell>
          <cell r="I5654" t="str">
            <v>汽车、电车（含地铁车辆）、摩托车及非机动车辆/汽车/载货汽车/轻型载货汽车</v>
          </cell>
        </row>
        <row r="5654">
          <cell r="K5654" t="str">
            <v>2004-12-31</v>
          </cell>
          <cell r="L5654">
            <v>128472</v>
          </cell>
          <cell r="M5654">
            <v>128472</v>
          </cell>
          <cell r="N5654">
            <v>0</v>
          </cell>
        </row>
        <row r="5655">
          <cell r="C5655" t="str">
            <v>49114011B390015</v>
          </cell>
          <cell r="D5655" t="str">
            <v>五十铃客货</v>
          </cell>
          <cell r="E5655" t="str">
            <v>NKR55GLEWA</v>
          </cell>
        </row>
        <row r="5655">
          <cell r="G5655" t="str">
            <v>个</v>
          </cell>
          <cell r="H5655">
            <v>1</v>
          </cell>
          <cell r="I5655" t="str">
            <v>汽车、电车（含地铁车辆）、摩托车及非机动车辆/汽车/载货汽车/轻型载货汽车</v>
          </cell>
        </row>
        <row r="5655">
          <cell r="K5655" t="str">
            <v>2005-12-31</v>
          </cell>
          <cell r="L5655">
            <v>103185.64</v>
          </cell>
          <cell r="M5655">
            <v>103185.64</v>
          </cell>
          <cell r="N5655">
            <v>0</v>
          </cell>
        </row>
        <row r="5656">
          <cell r="C5656" t="str">
            <v>49114011BC70100</v>
          </cell>
          <cell r="D5656" t="str">
            <v>庆铃皮卡</v>
          </cell>
          <cell r="E5656" t="str">
            <v>QL6490YJ</v>
          </cell>
        </row>
        <row r="5656">
          <cell r="G5656" t="str">
            <v>个</v>
          </cell>
          <cell r="H5656">
            <v>1</v>
          </cell>
          <cell r="I5656" t="str">
            <v>汽车、电车（含地铁车辆）、摩托车及非机动车辆/汽车/载货汽车/轻型载货汽车</v>
          </cell>
        </row>
        <row r="5656">
          <cell r="K5656" t="str">
            <v>2004-12-31</v>
          </cell>
          <cell r="L5656">
            <v>141804</v>
          </cell>
          <cell r="M5656">
            <v>141804</v>
          </cell>
          <cell r="N5656">
            <v>0</v>
          </cell>
        </row>
        <row r="5657">
          <cell r="C5657" t="str">
            <v>49114011B280002</v>
          </cell>
          <cell r="D5657" t="str">
            <v>双排座五十铃柴油皮卡车</v>
          </cell>
          <cell r="E5657" t="str">
            <v>TFS55HDLJB</v>
          </cell>
        </row>
        <row r="5657">
          <cell r="G5657" t="str">
            <v>个</v>
          </cell>
          <cell r="H5657">
            <v>1</v>
          </cell>
          <cell r="I5657" t="str">
            <v>汽车、电车（含地铁车辆）、摩托车及非机动车辆/汽车/载货汽车/轻型载货汽车</v>
          </cell>
        </row>
        <row r="5657">
          <cell r="K5657" t="str">
            <v>2005-12-31</v>
          </cell>
          <cell r="L5657">
            <v>132815</v>
          </cell>
          <cell r="M5657">
            <v>132815</v>
          </cell>
          <cell r="N5657">
            <v>0</v>
          </cell>
        </row>
        <row r="5658">
          <cell r="C5658" t="str">
            <v>49114011B710023</v>
          </cell>
          <cell r="D5658" t="str">
            <v>庆铃低污加长材料车</v>
          </cell>
          <cell r="E5658" t="str">
            <v>NKR77LLEACJA</v>
          </cell>
        </row>
        <row r="5658">
          <cell r="G5658" t="str">
            <v>个</v>
          </cell>
          <cell r="H5658">
            <v>1</v>
          </cell>
          <cell r="I5658" t="str">
            <v>汽车、电车（含地铁车辆）、摩托车及非机动车辆/汽车/载货汽车/轻型载货汽车</v>
          </cell>
        </row>
        <row r="5658">
          <cell r="K5658" t="str">
            <v>2004-12-31</v>
          </cell>
          <cell r="L5658">
            <v>128169</v>
          </cell>
          <cell r="M5658">
            <v>128169</v>
          </cell>
          <cell r="N5658">
            <v>0</v>
          </cell>
        </row>
        <row r="5659">
          <cell r="C5659" t="str">
            <v>49114011B710064</v>
          </cell>
          <cell r="D5659" t="str">
            <v>双排座五十铃</v>
          </cell>
          <cell r="E5659" t="str">
            <v>NKR55LLAJ</v>
          </cell>
        </row>
        <row r="5659">
          <cell r="G5659" t="str">
            <v>个</v>
          </cell>
          <cell r="H5659">
            <v>1</v>
          </cell>
          <cell r="I5659" t="str">
            <v>汽车、电车（含地铁车辆）、摩托车及非机动车辆/汽车/载货汽车/轻型载货汽车</v>
          </cell>
        </row>
        <row r="5659">
          <cell r="K5659" t="str">
            <v>2006-06-30</v>
          </cell>
          <cell r="L5659">
            <v>123725</v>
          </cell>
          <cell r="M5659">
            <v>123725</v>
          </cell>
          <cell r="N5659">
            <v>0</v>
          </cell>
        </row>
        <row r="5660">
          <cell r="C5660" t="str">
            <v>49114011B530005</v>
          </cell>
          <cell r="D5660" t="str">
            <v>庆铃皮卡</v>
          </cell>
          <cell r="E5660" t="str">
            <v>TFS55HDLJ</v>
          </cell>
        </row>
        <row r="5660">
          <cell r="G5660" t="str">
            <v>个</v>
          </cell>
          <cell r="H5660">
            <v>1</v>
          </cell>
          <cell r="I5660" t="str">
            <v>汽车、电车（含地铁车辆）、摩托车及非机动车辆/汽车/载货汽车/轻型载货汽车</v>
          </cell>
        </row>
        <row r="5660">
          <cell r="K5660" t="str">
            <v>2004-12-31</v>
          </cell>
          <cell r="L5660">
            <v>153522.8</v>
          </cell>
          <cell r="M5660">
            <v>74481.9</v>
          </cell>
          <cell r="N5660">
            <v>79040.9</v>
          </cell>
        </row>
        <row r="5661">
          <cell r="C5661" t="str">
            <v>49114011B710418</v>
          </cell>
          <cell r="D5661" t="str">
            <v>加长五十铃</v>
          </cell>
          <cell r="E5661" t="str">
            <v>NKR单排长轴距增压 兰色</v>
          </cell>
        </row>
        <row r="5661">
          <cell r="G5661" t="str">
            <v>个</v>
          </cell>
          <cell r="H5661">
            <v>1</v>
          </cell>
          <cell r="I5661" t="str">
            <v>汽车、电车（含地铁车辆）、摩托车及非机动车辆/汽车/载货汽车/轻型载货汽车</v>
          </cell>
        </row>
        <row r="5661">
          <cell r="K5661" t="str">
            <v>2007-12-26</v>
          </cell>
          <cell r="L5661">
            <v>109080</v>
          </cell>
          <cell r="M5661">
            <v>109080</v>
          </cell>
          <cell r="N5661">
            <v>0</v>
          </cell>
        </row>
        <row r="5662">
          <cell r="C5662" t="str">
            <v>49114011B660044</v>
          </cell>
          <cell r="D5662" t="str">
            <v>庆铃连体皮卡</v>
          </cell>
          <cell r="E5662" t="str">
            <v>QL6490YJ</v>
          </cell>
        </row>
        <row r="5662">
          <cell r="G5662" t="str">
            <v>个</v>
          </cell>
          <cell r="H5662">
            <v>1</v>
          </cell>
          <cell r="I5662" t="str">
            <v>汽车、电车（含地铁车辆）、摩托车及非机动车辆/汽车/载货汽车/轻型载货汽车</v>
          </cell>
        </row>
        <row r="5662">
          <cell r="K5662" t="str">
            <v>2007-06-30</v>
          </cell>
          <cell r="L5662">
            <v>141804</v>
          </cell>
          <cell r="M5662">
            <v>141804</v>
          </cell>
          <cell r="N5662">
            <v>0</v>
          </cell>
        </row>
        <row r="5663">
          <cell r="C5663" t="str">
            <v>49114011B700022</v>
          </cell>
          <cell r="D5663" t="str">
            <v>双排座五十铃</v>
          </cell>
          <cell r="E5663" t="str">
            <v>NKR77GLLACJA</v>
          </cell>
        </row>
        <row r="5663">
          <cell r="G5663" t="str">
            <v>个</v>
          </cell>
          <cell r="H5663">
            <v>1</v>
          </cell>
          <cell r="I5663" t="str">
            <v>汽车、电车（含地铁车辆）、摩托车及非机动车辆/汽车/载货汽车/轻型载货汽车</v>
          </cell>
        </row>
        <row r="5663">
          <cell r="K5663" t="str">
            <v>2005-12-31</v>
          </cell>
          <cell r="L5663">
            <v>132916</v>
          </cell>
          <cell r="M5663">
            <v>132916</v>
          </cell>
          <cell r="N5663">
            <v>0</v>
          </cell>
        </row>
        <row r="5664">
          <cell r="C5664" t="str">
            <v>49114011B870007</v>
          </cell>
          <cell r="D5664" t="str">
            <v>低污染车</v>
          </cell>
          <cell r="E5664" t="str">
            <v>JX5026XXYD</v>
          </cell>
        </row>
        <row r="5664">
          <cell r="G5664" t="str">
            <v>个</v>
          </cell>
          <cell r="H5664">
            <v>1</v>
          </cell>
          <cell r="I5664" t="str">
            <v>汽车、电车（含地铁车辆）、摩托车及非机动车辆/汽车/载货汽车/轻型载货汽车</v>
          </cell>
        </row>
        <row r="5664">
          <cell r="K5664" t="str">
            <v>2005-12-31</v>
          </cell>
          <cell r="L5664">
            <v>119038.6</v>
          </cell>
          <cell r="M5664">
            <v>119038.6</v>
          </cell>
          <cell r="N5664">
            <v>0</v>
          </cell>
        </row>
        <row r="5665">
          <cell r="C5665" t="str">
            <v>49114011B530009</v>
          </cell>
          <cell r="D5665" t="str">
            <v>庆铃皮卡</v>
          </cell>
          <cell r="E5665" t="str">
            <v>TFS55HDLJ</v>
          </cell>
        </row>
        <row r="5665">
          <cell r="G5665" t="str">
            <v>个</v>
          </cell>
          <cell r="H5665">
            <v>1</v>
          </cell>
          <cell r="I5665" t="str">
            <v>汽车、电车（含地铁车辆）、摩托车及非机动车辆/汽车/载货汽车/轻型载货汽车</v>
          </cell>
        </row>
        <row r="5665">
          <cell r="K5665" t="str">
            <v>2007-12-26</v>
          </cell>
          <cell r="L5665">
            <v>130391</v>
          </cell>
          <cell r="M5665">
            <v>130391</v>
          </cell>
          <cell r="N5665">
            <v>0</v>
          </cell>
        </row>
        <row r="5666">
          <cell r="C5666" t="str">
            <v>49114011B660092</v>
          </cell>
          <cell r="D5666" t="str">
            <v>庆铃连体皮卡</v>
          </cell>
          <cell r="E5666" t="str">
            <v>QL6490YJ</v>
          </cell>
        </row>
        <row r="5666">
          <cell r="G5666" t="str">
            <v>个</v>
          </cell>
          <cell r="H5666">
            <v>1</v>
          </cell>
          <cell r="I5666" t="str">
            <v>汽车、电车（含地铁车辆）、摩托车及非机动车辆/汽车/载货汽车/轻型载货汽车</v>
          </cell>
        </row>
        <row r="5666">
          <cell r="K5666" t="str">
            <v>2007-06-30</v>
          </cell>
          <cell r="L5666">
            <v>141804</v>
          </cell>
          <cell r="M5666">
            <v>141804</v>
          </cell>
          <cell r="N5666">
            <v>0</v>
          </cell>
        </row>
        <row r="5667">
          <cell r="C5667" t="str">
            <v>49114011B700024</v>
          </cell>
          <cell r="D5667" t="str">
            <v>双排座五十铃</v>
          </cell>
          <cell r="E5667" t="str">
            <v>NKR77GLLACJA</v>
          </cell>
        </row>
        <row r="5667">
          <cell r="G5667" t="str">
            <v>个</v>
          </cell>
          <cell r="H5667">
            <v>1</v>
          </cell>
          <cell r="I5667" t="str">
            <v>汽车、电车（含地铁车辆）、摩托车及非机动车辆/汽车/载货汽车/轻型载货汽车</v>
          </cell>
        </row>
        <row r="5667">
          <cell r="K5667" t="str">
            <v>2004-12-31</v>
          </cell>
          <cell r="L5667">
            <v>132916</v>
          </cell>
          <cell r="M5667">
            <v>132916</v>
          </cell>
          <cell r="N5667">
            <v>0</v>
          </cell>
        </row>
        <row r="5668">
          <cell r="C5668" t="str">
            <v>49114011B190004</v>
          </cell>
          <cell r="D5668" t="str">
            <v>双排座五十铃</v>
          </cell>
          <cell r="E5668" t="str">
            <v>NHR55ELWJ</v>
          </cell>
        </row>
        <row r="5668">
          <cell r="G5668" t="str">
            <v>个</v>
          </cell>
          <cell r="H5668">
            <v>1</v>
          </cell>
          <cell r="I5668" t="str">
            <v>汽车、电车（含地铁车辆）、摩托车及非机动车辆/汽车/载货汽车/轻型载货汽车</v>
          </cell>
        </row>
        <row r="5668">
          <cell r="K5668" t="str">
            <v>2004-12-31</v>
          </cell>
          <cell r="L5668">
            <v>107060</v>
          </cell>
          <cell r="M5668">
            <v>107060</v>
          </cell>
          <cell r="N5668">
            <v>0</v>
          </cell>
        </row>
        <row r="5669">
          <cell r="C5669" t="str">
            <v>49114011B420002</v>
          </cell>
          <cell r="D5669" t="str">
            <v>双排座五十铃</v>
          </cell>
          <cell r="E5669" t="str">
            <v>NKR55LLAJ</v>
          </cell>
        </row>
        <row r="5669">
          <cell r="G5669" t="str">
            <v>个</v>
          </cell>
          <cell r="H5669">
            <v>1</v>
          </cell>
          <cell r="I5669" t="str">
            <v>汽车、电车（含地铁车辆）、摩托车及非机动车辆/汽车/载货汽车/轻型载货汽车</v>
          </cell>
        </row>
        <row r="5669">
          <cell r="K5669" t="str">
            <v>2009-05-30</v>
          </cell>
          <cell r="L5669">
            <v>123725</v>
          </cell>
          <cell r="M5669">
            <v>123725</v>
          </cell>
          <cell r="N5669">
            <v>0</v>
          </cell>
        </row>
        <row r="5670">
          <cell r="C5670" t="str">
            <v>49119499B590001</v>
          </cell>
          <cell r="D5670" t="str">
            <v>薄煤层防爆材料车</v>
          </cell>
          <cell r="E5670" t="str">
            <v>WC3E(A)</v>
          </cell>
        </row>
        <row r="5670">
          <cell r="G5670" t="str">
            <v>个</v>
          </cell>
          <cell r="H5670">
            <v>1</v>
          </cell>
          <cell r="I5670" t="str">
            <v>汽车、电车（含地铁车辆）、摩托车及非机动车辆/汽车/载货汽车/轻型载货汽车</v>
          </cell>
        </row>
        <row r="5670">
          <cell r="K5670" t="str">
            <v>2005-12-31</v>
          </cell>
          <cell r="L5670">
            <v>350427.36</v>
          </cell>
          <cell r="M5670">
            <v>350427.36</v>
          </cell>
          <cell r="N5670">
            <v>0</v>
          </cell>
        </row>
        <row r="5671">
          <cell r="C5671" t="str">
            <v>49114011B185002</v>
          </cell>
          <cell r="D5671" t="str">
            <v>庆铃低污染材料车</v>
          </cell>
          <cell r="E5671" t="str">
            <v>NKR77LLEACJA</v>
          </cell>
        </row>
        <row r="5671">
          <cell r="G5671" t="str">
            <v>个</v>
          </cell>
          <cell r="H5671">
            <v>1</v>
          </cell>
          <cell r="I5671" t="str">
            <v>汽车、电车（含地铁车辆）、摩托车及非机动车辆/汽车/载货汽车/轻型载货汽车</v>
          </cell>
        </row>
        <row r="5671">
          <cell r="K5671" t="str">
            <v>2007-12-26</v>
          </cell>
          <cell r="L5671">
            <v>128169</v>
          </cell>
          <cell r="M5671">
            <v>128169</v>
          </cell>
          <cell r="N5671">
            <v>0</v>
          </cell>
        </row>
        <row r="5672">
          <cell r="C5672" t="str">
            <v>49114011B660031</v>
          </cell>
          <cell r="D5672" t="str">
            <v>庆铃连体皮卡</v>
          </cell>
          <cell r="E5672" t="str">
            <v>QL6490YJ</v>
          </cell>
        </row>
        <row r="5672">
          <cell r="G5672" t="str">
            <v>个</v>
          </cell>
          <cell r="H5672">
            <v>1</v>
          </cell>
          <cell r="I5672" t="str">
            <v>汽车、电车（含地铁车辆）、摩托车及非机动车辆/汽车/载货汽车/轻型载货汽车</v>
          </cell>
        </row>
        <row r="5672">
          <cell r="K5672" t="str">
            <v>2007-12-26</v>
          </cell>
          <cell r="L5672">
            <v>141804</v>
          </cell>
          <cell r="M5672">
            <v>141804</v>
          </cell>
          <cell r="N5672">
            <v>0</v>
          </cell>
        </row>
        <row r="5673">
          <cell r="C5673" t="str">
            <v>49114011B660008</v>
          </cell>
          <cell r="D5673" t="str">
            <v>庆铃连体皮卡</v>
          </cell>
          <cell r="E5673" t="str">
            <v>QL6490YJ</v>
          </cell>
        </row>
        <row r="5673">
          <cell r="G5673" t="str">
            <v>个</v>
          </cell>
          <cell r="H5673">
            <v>1</v>
          </cell>
          <cell r="I5673" t="str">
            <v>汽车、电车（含地铁车辆）、摩托车及非机动车辆/汽车/载货汽车/轻型载货汽车</v>
          </cell>
        </row>
        <row r="5673">
          <cell r="K5673" t="str">
            <v>2005-12-31</v>
          </cell>
          <cell r="L5673">
            <v>141804</v>
          </cell>
          <cell r="M5673">
            <v>141804</v>
          </cell>
          <cell r="N5673">
            <v>0</v>
          </cell>
        </row>
        <row r="5674">
          <cell r="C5674" t="str">
            <v>49114011B580023</v>
          </cell>
          <cell r="D5674" t="str">
            <v>庆铃低污染材料车</v>
          </cell>
          <cell r="E5674" t="str">
            <v>NKR77LLEACJA</v>
          </cell>
        </row>
        <row r="5674">
          <cell r="G5674" t="str">
            <v>个</v>
          </cell>
          <cell r="H5674">
            <v>1</v>
          </cell>
          <cell r="I5674" t="str">
            <v>汽车、电车（含地铁车辆）、摩托车及非机动车辆/汽车/载货汽车/轻型载货汽车</v>
          </cell>
        </row>
        <row r="5674">
          <cell r="K5674" t="str">
            <v>2005-12-31</v>
          </cell>
          <cell r="L5674">
            <v>128169</v>
          </cell>
          <cell r="M5674">
            <v>128169</v>
          </cell>
          <cell r="N5674">
            <v>0</v>
          </cell>
        </row>
        <row r="5675">
          <cell r="C5675" t="str">
            <v>49114011BB20001</v>
          </cell>
          <cell r="D5675" t="str">
            <v>庆铃低污染材料车</v>
          </cell>
          <cell r="E5675" t="str">
            <v>NKR77LLEACJA</v>
          </cell>
        </row>
        <row r="5675">
          <cell r="G5675" t="str">
            <v>个</v>
          </cell>
          <cell r="H5675">
            <v>1</v>
          </cell>
          <cell r="I5675" t="str">
            <v>汽车、电车（含地铁车辆）、摩托车及非机动车辆/汽车/载货汽车/轻型载货汽车</v>
          </cell>
        </row>
        <row r="5675">
          <cell r="K5675" t="str">
            <v>2007-12-26</v>
          </cell>
          <cell r="L5675">
            <v>128169</v>
          </cell>
          <cell r="M5675">
            <v>128169</v>
          </cell>
          <cell r="N5675">
            <v>0</v>
          </cell>
        </row>
        <row r="5676">
          <cell r="C5676" t="str">
            <v>49114011B660014</v>
          </cell>
          <cell r="D5676" t="str">
            <v>庆铃连体皮卡</v>
          </cell>
          <cell r="E5676" t="str">
            <v>QL6490YJ</v>
          </cell>
        </row>
        <row r="5676">
          <cell r="G5676" t="str">
            <v>个</v>
          </cell>
          <cell r="H5676">
            <v>1</v>
          </cell>
          <cell r="I5676" t="str">
            <v>汽车、电车（含地铁车辆）、摩托车及非机动车辆/汽车/载货汽车/轻型载货汽车</v>
          </cell>
        </row>
        <row r="5676">
          <cell r="K5676" t="str">
            <v>2002-01-03</v>
          </cell>
          <cell r="L5676">
            <v>141804</v>
          </cell>
          <cell r="M5676">
            <v>141804</v>
          </cell>
          <cell r="N5676">
            <v>0</v>
          </cell>
        </row>
        <row r="5677">
          <cell r="C5677" t="str">
            <v>44412364BF10012</v>
          </cell>
          <cell r="D5677" t="str">
            <v>轻型货车</v>
          </cell>
          <cell r="E5677" t="str">
            <v>NHR54EL</v>
          </cell>
        </row>
        <row r="5677">
          <cell r="G5677" t="str">
            <v>个</v>
          </cell>
          <cell r="H5677">
            <v>1</v>
          </cell>
          <cell r="I5677" t="str">
            <v>汽车、电车（含地铁车辆）、摩托车及非机动车辆/汽车/载货汽车/轻型载货汽车</v>
          </cell>
        </row>
        <row r="5677">
          <cell r="K5677" t="str">
            <v>2005-12-31</v>
          </cell>
          <cell r="L5677">
            <v>166600</v>
          </cell>
          <cell r="M5677">
            <v>159936</v>
          </cell>
          <cell r="N5677">
            <v>6664</v>
          </cell>
        </row>
        <row r="5678">
          <cell r="C5678" t="str">
            <v>49114011B710309</v>
          </cell>
          <cell r="D5678" t="str">
            <v>庆铃低污染材料车</v>
          </cell>
          <cell r="E5678" t="str">
            <v>NKR77LLEACJA</v>
          </cell>
        </row>
        <row r="5678">
          <cell r="G5678" t="str">
            <v>个</v>
          </cell>
          <cell r="H5678">
            <v>1</v>
          </cell>
          <cell r="I5678" t="str">
            <v>汽车、电车（含地铁车辆）、摩托车及非机动车辆/汽车/载货汽车/轻型载货汽车</v>
          </cell>
        </row>
        <row r="5678">
          <cell r="K5678" t="str">
            <v>2005-12-31</v>
          </cell>
          <cell r="L5678">
            <v>128169</v>
          </cell>
          <cell r="M5678">
            <v>128169</v>
          </cell>
          <cell r="N5678">
            <v>0</v>
          </cell>
        </row>
        <row r="5679">
          <cell r="C5679" t="str">
            <v>49114011B080001</v>
          </cell>
          <cell r="D5679" t="str">
            <v>庆铃低污加长材料车</v>
          </cell>
          <cell r="E5679" t="str">
            <v>NKR77LLEACJA</v>
          </cell>
        </row>
        <row r="5679">
          <cell r="G5679" t="str">
            <v>个</v>
          </cell>
          <cell r="H5679">
            <v>1</v>
          </cell>
          <cell r="I5679" t="str">
            <v>汽车、电车（含地铁车辆）、摩托车及非机动车辆/汽车/载货汽车/轻型载货汽车</v>
          </cell>
        </row>
        <row r="5679">
          <cell r="K5679" t="str">
            <v>2004-12-31</v>
          </cell>
          <cell r="L5679">
            <v>128169</v>
          </cell>
          <cell r="M5679">
            <v>128169</v>
          </cell>
          <cell r="N5679">
            <v>0</v>
          </cell>
        </row>
        <row r="5680">
          <cell r="C5680" t="str">
            <v>49114011B180009</v>
          </cell>
          <cell r="D5680" t="str">
            <v>庆铃五十铃FFB-10</v>
          </cell>
          <cell r="E5680" t="str">
            <v>双排后双轮</v>
          </cell>
        </row>
        <row r="5680">
          <cell r="G5680" t="str">
            <v>个</v>
          </cell>
          <cell r="H5680">
            <v>1</v>
          </cell>
          <cell r="I5680" t="str">
            <v>汽车、电车（含地铁车辆）、摩托车及非机动车辆/汽车/载货汽车/轻型载货汽车</v>
          </cell>
        </row>
        <row r="5680">
          <cell r="K5680" t="str">
            <v>2007-12-26</v>
          </cell>
          <cell r="L5680">
            <v>110393</v>
          </cell>
          <cell r="M5680">
            <v>110393</v>
          </cell>
          <cell r="N5680">
            <v>0</v>
          </cell>
        </row>
        <row r="5681">
          <cell r="C5681" t="str">
            <v>49114011B660015</v>
          </cell>
          <cell r="D5681" t="str">
            <v>庆铃连体皮卡</v>
          </cell>
          <cell r="E5681" t="str">
            <v>QL6490YJ</v>
          </cell>
        </row>
        <row r="5681">
          <cell r="G5681" t="str">
            <v>个</v>
          </cell>
          <cell r="H5681">
            <v>1</v>
          </cell>
          <cell r="I5681" t="str">
            <v>汽车、电车（含地铁车辆）、摩托车及非机动车辆/汽车/载货汽车/轻型载货汽车</v>
          </cell>
        </row>
        <row r="5681">
          <cell r="K5681" t="str">
            <v>2004-12-31</v>
          </cell>
          <cell r="L5681">
            <v>141804</v>
          </cell>
          <cell r="M5681">
            <v>141804</v>
          </cell>
          <cell r="N5681">
            <v>0</v>
          </cell>
        </row>
        <row r="5682">
          <cell r="C5682" t="str">
            <v>49114011B390009</v>
          </cell>
          <cell r="D5682" t="str">
            <v>五十铃客货</v>
          </cell>
          <cell r="E5682" t="str">
            <v>NKR55GLEWA</v>
          </cell>
        </row>
        <row r="5682">
          <cell r="G5682" t="str">
            <v>个</v>
          </cell>
          <cell r="H5682">
            <v>1</v>
          </cell>
          <cell r="I5682" t="str">
            <v>电子计算机及其外围设备/电子计算机/数字电子计算机/大型数字电子计算机</v>
          </cell>
        </row>
        <row r="5682">
          <cell r="K5682" t="str">
            <v>2003-12-31</v>
          </cell>
          <cell r="L5682">
            <v>103185.64</v>
          </cell>
          <cell r="M5682">
            <v>103185.64</v>
          </cell>
          <cell r="N5682">
            <v>0</v>
          </cell>
        </row>
        <row r="5683">
          <cell r="C5683" t="str">
            <v>45231499B041872</v>
          </cell>
          <cell r="D5683" t="str">
            <v>计算机(含打印机)</v>
          </cell>
          <cell r="E5683" t="str">
            <v>开天4600 17寸纯平</v>
          </cell>
        </row>
        <row r="5683">
          <cell r="G5683" t="str">
            <v>个</v>
          </cell>
          <cell r="H5683">
            <v>1</v>
          </cell>
          <cell r="I5683" t="str">
            <v>电子计算机及其外围设备/电子计算机/数字电子计算机/微型数字电子计算机</v>
          </cell>
        </row>
        <row r="5683">
          <cell r="K5683" t="str">
            <v>2003-12-31</v>
          </cell>
          <cell r="L5683">
            <v>9200</v>
          </cell>
          <cell r="M5683">
            <v>8740</v>
          </cell>
          <cell r="N5683">
            <v>460</v>
          </cell>
        </row>
        <row r="5684">
          <cell r="C5684" t="str">
            <v>45231499B041877</v>
          </cell>
          <cell r="D5684" t="str">
            <v>计算机</v>
          </cell>
          <cell r="E5684" t="str">
            <v>扬天6520</v>
          </cell>
        </row>
        <row r="5684">
          <cell r="G5684" t="str">
            <v>个</v>
          </cell>
          <cell r="H5684">
            <v>1</v>
          </cell>
          <cell r="I5684" t="str">
            <v>电子计算机及其外围设备/电子计算机/数字电子计算机/微型数字电子计算机</v>
          </cell>
        </row>
        <row r="5684">
          <cell r="K5684" t="str">
            <v>2003-12-31</v>
          </cell>
          <cell r="L5684">
            <v>11580</v>
          </cell>
          <cell r="M5684">
            <v>11001</v>
          </cell>
          <cell r="N5684">
            <v>579</v>
          </cell>
        </row>
        <row r="5685">
          <cell r="C5685" t="str">
            <v>45231499B041878</v>
          </cell>
          <cell r="D5685" t="str">
            <v>计算机</v>
          </cell>
          <cell r="E5685" t="str">
            <v>扬天6520</v>
          </cell>
        </row>
        <row r="5685">
          <cell r="G5685" t="str">
            <v>个</v>
          </cell>
          <cell r="H5685">
            <v>1</v>
          </cell>
          <cell r="I5685" t="str">
            <v>电子计算机及其外围设备/电子计算机/数字电子计算机/微型数字电子计算机</v>
          </cell>
        </row>
        <row r="5685">
          <cell r="K5685" t="str">
            <v>2003-12-31</v>
          </cell>
          <cell r="L5685">
            <v>11580</v>
          </cell>
          <cell r="M5685">
            <v>11001</v>
          </cell>
          <cell r="N5685">
            <v>579</v>
          </cell>
        </row>
        <row r="5686">
          <cell r="C5686" t="str">
            <v>45231499B041879</v>
          </cell>
          <cell r="D5686" t="str">
            <v>计算机</v>
          </cell>
          <cell r="E5686" t="str">
            <v>扬天6520</v>
          </cell>
        </row>
        <row r="5686">
          <cell r="G5686" t="str">
            <v>个</v>
          </cell>
          <cell r="H5686">
            <v>1</v>
          </cell>
          <cell r="I5686" t="str">
            <v>电子计算机及其外围设备/电子计算机/数字电子计算机/微型数字电子计算机</v>
          </cell>
        </row>
        <row r="5686">
          <cell r="K5686" t="str">
            <v>2003-12-31</v>
          </cell>
          <cell r="L5686">
            <v>11580</v>
          </cell>
          <cell r="M5686">
            <v>11001</v>
          </cell>
          <cell r="N5686">
            <v>579</v>
          </cell>
        </row>
        <row r="5687">
          <cell r="C5687" t="str">
            <v>45231499B041880</v>
          </cell>
          <cell r="D5687" t="str">
            <v>计算机</v>
          </cell>
          <cell r="E5687" t="str">
            <v>扬天6520</v>
          </cell>
        </row>
        <row r="5687">
          <cell r="G5687" t="str">
            <v>个</v>
          </cell>
          <cell r="H5687">
            <v>1</v>
          </cell>
          <cell r="I5687" t="str">
            <v>电子计算机及其外围设备/电子计算机/数字电子计算机/微型数字电子计算机</v>
          </cell>
        </row>
        <row r="5687">
          <cell r="K5687" t="str">
            <v>2003-12-31</v>
          </cell>
          <cell r="L5687">
            <v>11580</v>
          </cell>
          <cell r="M5687">
            <v>11001</v>
          </cell>
          <cell r="N5687">
            <v>579</v>
          </cell>
        </row>
        <row r="5688">
          <cell r="C5688" t="str">
            <v>45231499B041881</v>
          </cell>
          <cell r="D5688" t="str">
            <v>计算机</v>
          </cell>
          <cell r="E5688" t="str">
            <v>扬天6520</v>
          </cell>
        </row>
        <row r="5688">
          <cell r="G5688" t="str">
            <v>个</v>
          </cell>
          <cell r="H5688">
            <v>1</v>
          </cell>
          <cell r="I5688" t="str">
            <v>电子计算机及其外围设备/电子计算机/数字电子计算机/微型数字电子计算机</v>
          </cell>
        </row>
        <row r="5688">
          <cell r="K5688" t="str">
            <v>2004-02-28</v>
          </cell>
          <cell r="L5688">
            <v>11580</v>
          </cell>
          <cell r="M5688">
            <v>11001</v>
          </cell>
          <cell r="N5688">
            <v>579</v>
          </cell>
        </row>
        <row r="5689">
          <cell r="C5689" t="str">
            <v>45231406B060004</v>
          </cell>
          <cell r="D5689" t="str">
            <v>东芝笔计本电脑</v>
          </cell>
          <cell r="E5689" t="str">
            <v>东芝A10</v>
          </cell>
        </row>
        <row r="5689">
          <cell r="G5689" t="str">
            <v>个</v>
          </cell>
          <cell r="H5689">
            <v>1</v>
          </cell>
          <cell r="I5689" t="str">
            <v>电子计算机及其外围设备/电子计算机/数字电子计算机/微型数字电子计算机</v>
          </cell>
        </row>
        <row r="5689">
          <cell r="K5689" t="str">
            <v>2004-12-31</v>
          </cell>
          <cell r="L5689">
            <v>10600</v>
          </cell>
          <cell r="M5689">
            <v>10070</v>
          </cell>
          <cell r="N5689">
            <v>530</v>
          </cell>
        </row>
        <row r="5690">
          <cell r="C5690" t="str">
            <v>45231499B041832</v>
          </cell>
          <cell r="D5690" t="str">
            <v>计算机</v>
          </cell>
          <cell r="E5690" t="str">
            <v>联想开天A6000</v>
          </cell>
        </row>
        <row r="5690">
          <cell r="G5690" t="str">
            <v>个</v>
          </cell>
          <cell r="H5690">
            <v>1</v>
          </cell>
          <cell r="I5690" t="str">
            <v>电子计算机及其外围设备/电子计算机/数字电子计算机/微型数字电子计算机</v>
          </cell>
        </row>
        <row r="5690">
          <cell r="K5690" t="str">
            <v>2004-12-31</v>
          </cell>
          <cell r="L5690">
            <v>8407</v>
          </cell>
          <cell r="M5690">
            <v>8407</v>
          </cell>
          <cell r="N5690">
            <v>0</v>
          </cell>
        </row>
        <row r="5691">
          <cell r="C5691" t="str">
            <v>45231499B041833</v>
          </cell>
          <cell r="D5691" t="str">
            <v>计算机</v>
          </cell>
          <cell r="E5691" t="str">
            <v>联想扬天M4600</v>
          </cell>
        </row>
        <row r="5691">
          <cell r="G5691" t="str">
            <v>个</v>
          </cell>
          <cell r="H5691">
            <v>1</v>
          </cell>
          <cell r="I5691" t="str">
            <v>电子计算机及其外围设备/电子计算机/数字电子计算机/微型数字电子计算机</v>
          </cell>
        </row>
        <row r="5691">
          <cell r="K5691" t="str">
            <v>2004-12-31</v>
          </cell>
          <cell r="L5691">
            <v>6184</v>
          </cell>
          <cell r="M5691">
            <v>6184</v>
          </cell>
          <cell r="N5691">
            <v>0</v>
          </cell>
        </row>
        <row r="5692">
          <cell r="C5692" t="str">
            <v>45231499B041834</v>
          </cell>
          <cell r="D5692" t="str">
            <v>计算机</v>
          </cell>
          <cell r="E5692" t="str">
            <v>联想扬天M4600</v>
          </cell>
        </row>
        <row r="5692">
          <cell r="G5692" t="str">
            <v>个</v>
          </cell>
          <cell r="H5692">
            <v>1</v>
          </cell>
          <cell r="I5692" t="str">
            <v>电子计算机及其外围设备/电子计算机/数字电子计算机/微型数字电子计算机</v>
          </cell>
        </row>
        <row r="5692">
          <cell r="K5692" t="str">
            <v>2004-12-31</v>
          </cell>
          <cell r="L5692">
            <v>6184</v>
          </cell>
          <cell r="M5692">
            <v>6184</v>
          </cell>
          <cell r="N5692">
            <v>0</v>
          </cell>
        </row>
        <row r="5693">
          <cell r="C5693" t="str">
            <v>45231499B041835</v>
          </cell>
          <cell r="D5693" t="str">
            <v>计算机</v>
          </cell>
          <cell r="E5693" t="str">
            <v>联想扬天M4600</v>
          </cell>
        </row>
        <row r="5693">
          <cell r="G5693" t="str">
            <v>个</v>
          </cell>
          <cell r="H5693">
            <v>1</v>
          </cell>
          <cell r="I5693" t="str">
            <v>电子计算机及其外围设备/电子计算机输入输出设备/打印设备/激光式打印机</v>
          </cell>
        </row>
        <row r="5693">
          <cell r="K5693" t="str">
            <v>2004-12-31</v>
          </cell>
          <cell r="L5693">
            <v>6184</v>
          </cell>
          <cell r="M5693">
            <v>6184</v>
          </cell>
          <cell r="N5693">
            <v>0</v>
          </cell>
        </row>
        <row r="5694">
          <cell r="C5694" t="str">
            <v>45262099B030286</v>
          </cell>
          <cell r="D5694" t="str">
            <v>打印机</v>
          </cell>
          <cell r="E5694" t="str">
            <v>HP5100LE</v>
          </cell>
        </row>
        <row r="5694">
          <cell r="G5694" t="str">
            <v>个</v>
          </cell>
          <cell r="H5694">
            <v>1</v>
          </cell>
          <cell r="I5694" t="str">
            <v>电子计算机及其外围设备/其他计算机及其外围设备/其他计算机及其外围设备/传真机</v>
          </cell>
        </row>
        <row r="5694">
          <cell r="K5694" t="str">
            <v>2004-12-31</v>
          </cell>
          <cell r="L5694">
            <v>8850</v>
          </cell>
          <cell r="M5694">
            <v>8850</v>
          </cell>
          <cell r="N5694">
            <v>0</v>
          </cell>
        </row>
        <row r="5695">
          <cell r="C5695" t="str">
            <v>47222199B040028</v>
          </cell>
          <cell r="D5695" t="str">
            <v>传真机</v>
          </cell>
          <cell r="E5695" t="str">
            <v>三星555P</v>
          </cell>
        </row>
        <row r="5695">
          <cell r="G5695" t="str">
            <v>个</v>
          </cell>
          <cell r="H5695">
            <v>1</v>
          </cell>
          <cell r="I5695" t="str">
            <v>电子计算机及其外围设备/其他计算机及其外围设备/其他计算机及其外围设备/传真机</v>
          </cell>
        </row>
        <row r="5695">
          <cell r="K5695" t="str">
            <v>2004-12-31</v>
          </cell>
          <cell r="L5695">
            <v>3600</v>
          </cell>
          <cell r="M5695">
            <v>3600</v>
          </cell>
          <cell r="N5695">
            <v>0</v>
          </cell>
        </row>
        <row r="5696">
          <cell r="C5696" t="str">
            <v>47222199B040028</v>
          </cell>
          <cell r="D5696" t="str">
            <v>传真机</v>
          </cell>
          <cell r="E5696" t="str">
            <v>松下503</v>
          </cell>
        </row>
        <row r="5696">
          <cell r="G5696" t="str">
            <v>个</v>
          </cell>
          <cell r="H5696">
            <v>1</v>
          </cell>
          <cell r="I5696" t="str">
            <v>电子计算机及其外围设备/其他计算机及其外围设备/其他计算机及其外围设备/其他计算机及其外围设备</v>
          </cell>
        </row>
        <row r="5696">
          <cell r="K5696" t="str">
            <v>2004-12-31</v>
          </cell>
          <cell r="L5696">
            <v>2800</v>
          </cell>
          <cell r="M5696">
            <v>2800</v>
          </cell>
          <cell r="N5696">
            <v>0</v>
          </cell>
        </row>
        <row r="5697">
          <cell r="C5697" t="str">
            <v>45242100B060001</v>
          </cell>
          <cell r="D5697" t="str">
            <v>刻录机</v>
          </cell>
          <cell r="E5697" t="str">
            <v>先锋外置DVD</v>
          </cell>
        </row>
        <row r="5697">
          <cell r="G5697" t="str">
            <v>个</v>
          </cell>
          <cell r="H5697">
            <v>1</v>
          </cell>
          <cell r="I5697" t="str">
            <v>电子计算机及其外围设备/电子计算机/数字电子计算机/微型数字电子计算机</v>
          </cell>
        </row>
        <row r="5697">
          <cell r="K5697" t="str">
            <v>2004-12-31</v>
          </cell>
          <cell r="L5697">
            <v>2800</v>
          </cell>
          <cell r="M5697">
            <v>2800</v>
          </cell>
          <cell r="N5697">
            <v>0</v>
          </cell>
        </row>
        <row r="5698">
          <cell r="C5698" t="str">
            <v>45231499B041837</v>
          </cell>
          <cell r="D5698" t="str">
            <v>计算机</v>
          </cell>
          <cell r="E5698" t="str">
            <v>开天A6000</v>
          </cell>
        </row>
        <row r="5698">
          <cell r="G5698" t="str">
            <v>个</v>
          </cell>
          <cell r="H5698">
            <v>1</v>
          </cell>
          <cell r="I5698" t="str">
            <v>电子计算机及其外围设备/电子计算机/数字电子计算机/微型数字电子计算机</v>
          </cell>
        </row>
        <row r="5698">
          <cell r="K5698" t="str">
            <v>2004-12-31</v>
          </cell>
          <cell r="L5698">
            <v>10025</v>
          </cell>
          <cell r="M5698">
            <v>10025</v>
          </cell>
          <cell r="N5698">
            <v>0</v>
          </cell>
        </row>
        <row r="5699">
          <cell r="C5699" t="str">
            <v>45231499B041836</v>
          </cell>
          <cell r="D5699" t="str">
            <v>计算机</v>
          </cell>
          <cell r="E5699" t="str">
            <v>开天A6000</v>
          </cell>
        </row>
        <row r="5699">
          <cell r="G5699" t="str">
            <v>个</v>
          </cell>
          <cell r="H5699">
            <v>1</v>
          </cell>
          <cell r="I5699" t="str">
            <v>电子计算机及其外围设备/电子计算机/数字电子计算机/微型数字电子计算机</v>
          </cell>
        </row>
        <row r="5699">
          <cell r="K5699" t="str">
            <v>2004-12-31</v>
          </cell>
          <cell r="L5699">
            <v>10025</v>
          </cell>
          <cell r="M5699">
            <v>10025</v>
          </cell>
          <cell r="N5699">
            <v>0</v>
          </cell>
        </row>
        <row r="5700">
          <cell r="C5700" t="str">
            <v>45231499B041838</v>
          </cell>
          <cell r="D5700" t="str">
            <v>计算机</v>
          </cell>
          <cell r="E5700" t="str">
            <v>开天A6000</v>
          </cell>
        </row>
        <row r="5700">
          <cell r="G5700" t="str">
            <v>个</v>
          </cell>
          <cell r="H5700">
            <v>1</v>
          </cell>
          <cell r="I5700" t="str">
            <v>电子计算机及其外围设备/电子计算机/数字电子计算机/微型数字电子计算机</v>
          </cell>
        </row>
        <row r="5700">
          <cell r="K5700" t="str">
            <v>2004-12-31</v>
          </cell>
          <cell r="L5700">
            <v>10025</v>
          </cell>
          <cell r="M5700">
            <v>10025</v>
          </cell>
          <cell r="N5700">
            <v>0</v>
          </cell>
        </row>
        <row r="5701">
          <cell r="C5701" t="str">
            <v>45231499B041839</v>
          </cell>
          <cell r="D5701" t="str">
            <v>计算机</v>
          </cell>
          <cell r="E5701" t="str">
            <v>开天A6000</v>
          </cell>
        </row>
        <row r="5701">
          <cell r="G5701" t="str">
            <v>个</v>
          </cell>
          <cell r="H5701">
            <v>1</v>
          </cell>
          <cell r="I5701" t="str">
            <v>电子计算机及其外围设备/电子计算机输入输出设备/打印设备/激光式打印机</v>
          </cell>
        </row>
        <row r="5701">
          <cell r="K5701" t="str">
            <v>2004-12-31</v>
          </cell>
          <cell r="L5701">
            <v>10025</v>
          </cell>
          <cell r="M5701">
            <v>10025</v>
          </cell>
          <cell r="N5701">
            <v>0</v>
          </cell>
        </row>
        <row r="5702">
          <cell r="C5702" t="str">
            <v>45262099B030785</v>
          </cell>
          <cell r="D5702" t="str">
            <v>打印机</v>
          </cell>
          <cell r="E5702" t="str">
            <v>HP5100</v>
          </cell>
        </row>
        <row r="5702">
          <cell r="G5702" t="str">
            <v>个</v>
          </cell>
          <cell r="H5702">
            <v>1</v>
          </cell>
          <cell r="I5702" t="str">
            <v>电子计算机及其外围设备/其他计算机及其外围设备/其他计算机及其外围设备/传真机</v>
          </cell>
        </row>
        <row r="5702">
          <cell r="K5702" t="str">
            <v>2004-12-31</v>
          </cell>
          <cell r="L5702">
            <v>9600</v>
          </cell>
          <cell r="M5702">
            <v>9600</v>
          </cell>
          <cell r="N5702">
            <v>0</v>
          </cell>
        </row>
        <row r="5703">
          <cell r="C5703" t="str">
            <v>47222199B040027</v>
          </cell>
          <cell r="D5703" t="str">
            <v>传真机</v>
          </cell>
          <cell r="E5703" t="str">
            <v>三星808</v>
          </cell>
        </row>
        <row r="5703">
          <cell r="G5703" t="str">
            <v>个</v>
          </cell>
          <cell r="H5703">
            <v>1</v>
          </cell>
          <cell r="I5703" t="str">
            <v>其他行业专用设备/文化办公机械/照相机及器材/专用照相机</v>
          </cell>
        </row>
        <row r="5703">
          <cell r="K5703" t="str">
            <v>2004-12-31</v>
          </cell>
          <cell r="L5703">
            <v>3250</v>
          </cell>
          <cell r="M5703">
            <v>3250</v>
          </cell>
          <cell r="N5703">
            <v>0</v>
          </cell>
        </row>
        <row r="5704">
          <cell r="C5704" t="str">
            <v>47323401B010010</v>
          </cell>
          <cell r="D5704" t="str">
            <v>数码相机</v>
          </cell>
          <cell r="E5704" t="str">
            <v>SONY　DSC-F828</v>
          </cell>
        </row>
        <row r="5704">
          <cell r="G5704" t="str">
            <v>个</v>
          </cell>
          <cell r="H5704">
            <v>1</v>
          </cell>
          <cell r="I5704" t="str">
            <v>其他行业专用设备/文化办公机械/照相机及器材/专用照相机</v>
          </cell>
        </row>
        <row r="5704">
          <cell r="K5704" t="str">
            <v>2004-12-31</v>
          </cell>
          <cell r="L5704">
            <v>9700</v>
          </cell>
          <cell r="M5704">
            <v>9700</v>
          </cell>
          <cell r="N5704">
            <v>0</v>
          </cell>
        </row>
        <row r="5705">
          <cell r="C5705" t="str">
            <v>47323401B020067</v>
          </cell>
          <cell r="D5705" t="str">
            <v>数码相机</v>
          </cell>
          <cell r="E5705" t="str">
            <v>SONY　DSC-F828</v>
          </cell>
        </row>
        <row r="5705">
          <cell r="G5705" t="str">
            <v>个</v>
          </cell>
          <cell r="H5705">
            <v>1</v>
          </cell>
          <cell r="I5705" t="str">
            <v>其他行业专用设备/文化办公机械/电教设备/其他电教设备</v>
          </cell>
        </row>
        <row r="5705">
          <cell r="K5705" t="str">
            <v>2004-12-31</v>
          </cell>
          <cell r="L5705">
            <v>9700</v>
          </cell>
          <cell r="M5705">
            <v>9700</v>
          </cell>
          <cell r="N5705">
            <v>0</v>
          </cell>
        </row>
        <row r="5706">
          <cell r="C5706" t="str">
            <v>47323202B010028</v>
          </cell>
          <cell r="D5706" t="str">
            <v>投影仪</v>
          </cell>
          <cell r="E5706" t="str">
            <v>TLP-T61</v>
          </cell>
        </row>
        <row r="5706">
          <cell r="G5706" t="str">
            <v>个</v>
          </cell>
          <cell r="H5706">
            <v>1</v>
          </cell>
          <cell r="I5706" t="str">
            <v>其他行业专用设备/文化办公机械/照相机及器材/专用照相机</v>
          </cell>
        </row>
        <row r="5706">
          <cell r="K5706" t="str">
            <v>2005-12-31</v>
          </cell>
          <cell r="L5706">
            <v>29580</v>
          </cell>
          <cell r="M5706">
            <v>29580</v>
          </cell>
          <cell r="N5706">
            <v>0</v>
          </cell>
        </row>
        <row r="5707">
          <cell r="C5707" t="str">
            <v>47323401B070006</v>
          </cell>
          <cell r="D5707" t="str">
            <v>数码相机</v>
          </cell>
          <cell r="E5707" t="str">
            <v>奥林巴斯(C7070WIKEZ00MGKP256MXD卡 像机包</v>
          </cell>
        </row>
        <row r="5707">
          <cell r="G5707" t="str">
            <v>个</v>
          </cell>
          <cell r="H5707">
            <v>1</v>
          </cell>
          <cell r="I5707" t="str">
            <v>其他行业专用设备/文化办公机械/照相机及器材/专用照相机</v>
          </cell>
        </row>
        <row r="5707">
          <cell r="K5707" t="str">
            <v>2005-12-31</v>
          </cell>
          <cell r="L5707">
            <v>5150</v>
          </cell>
          <cell r="M5707">
            <v>5150</v>
          </cell>
          <cell r="N5707">
            <v>0</v>
          </cell>
        </row>
        <row r="5708">
          <cell r="C5708" t="str">
            <v>47323401B010010</v>
          </cell>
          <cell r="D5708" t="str">
            <v>尼康数码照像机</v>
          </cell>
          <cell r="E5708" t="str">
            <v>尼康数码照像机</v>
          </cell>
        </row>
        <row r="5708">
          <cell r="G5708" t="str">
            <v>个</v>
          </cell>
          <cell r="H5708">
            <v>1</v>
          </cell>
          <cell r="I5708" t="str">
            <v>电子计算机及其外围设备/电子计算机/数字电子计算机/微型数字电子计算机</v>
          </cell>
        </row>
        <row r="5708">
          <cell r="K5708" t="str">
            <v>2005-12-31</v>
          </cell>
          <cell r="L5708">
            <v>4800</v>
          </cell>
          <cell r="M5708">
            <v>4800</v>
          </cell>
          <cell r="N5708">
            <v>0</v>
          </cell>
        </row>
        <row r="5709">
          <cell r="C5709" t="str">
            <v>45231499B041840</v>
          </cell>
          <cell r="D5709" t="str">
            <v>计算机</v>
          </cell>
          <cell r="E5709" t="str">
            <v>联想开天S600</v>
          </cell>
        </row>
        <row r="5709">
          <cell r="G5709" t="str">
            <v>个</v>
          </cell>
          <cell r="H5709">
            <v>1</v>
          </cell>
          <cell r="I5709" t="str">
            <v>电子计算机及其外围设备/电子计算机/数字电子计算机/微型数字电子计算机</v>
          </cell>
        </row>
        <row r="5709">
          <cell r="K5709" t="str">
            <v>2005-12-31</v>
          </cell>
          <cell r="L5709">
            <v>8368</v>
          </cell>
          <cell r="M5709">
            <v>8368</v>
          </cell>
          <cell r="N5709">
            <v>0</v>
          </cell>
        </row>
        <row r="5710">
          <cell r="C5710" t="str">
            <v>45231499B041841</v>
          </cell>
          <cell r="D5710" t="str">
            <v>计算机</v>
          </cell>
          <cell r="E5710" t="str">
            <v>联想开天S600</v>
          </cell>
        </row>
        <row r="5710">
          <cell r="G5710" t="str">
            <v>个</v>
          </cell>
          <cell r="H5710">
            <v>1</v>
          </cell>
          <cell r="I5710" t="str">
            <v>电子计算机及其外围设备/电子计算机/数字电子计算机/微型数字电子计算机</v>
          </cell>
        </row>
        <row r="5710">
          <cell r="K5710" t="str">
            <v>2005-12-31</v>
          </cell>
          <cell r="L5710">
            <v>8368</v>
          </cell>
          <cell r="M5710">
            <v>8368</v>
          </cell>
          <cell r="N5710">
            <v>0</v>
          </cell>
        </row>
        <row r="5711">
          <cell r="C5711" t="str">
            <v>45231406B060011</v>
          </cell>
          <cell r="D5711" t="str">
            <v>IBM笔记本</v>
          </cell>
          <cell r="E5711" t="str">
            <v>T43</v>
          </cell>
        </row>
        <row r="5711">
          <cell r="G5711" t="str">
            <v>个</v>
          </cell>
          <cell r="H5711">
            <v>1</v>
          </cell>
          <cell r="I5711" t="str">
            <v>电子计算机及其外围设备/电子计算机/数字电子计算机/微型数字电子计算机</v>
          </cell>
        </row>
        <row r="5711">
          <cell r="K5711" t="str">
            <v>2005-12-31</v>
          </cell>
          <cell r="L5711">
            <v>19588</v>
          </cell>
          <cell r="M5711">
            <v>19588</v>
          </cell>
          <cell r="N5711">
            <v>0</v>
          </cell>
        </row>
        <row r="5712">
          <cell r="C5712" t="str">
            <v>45231406B050168</v>
          </cell>
          <cell r="D5712" t="str">
            <v>联想昭阳笔记本电脑</v>
          </cell>
          <cell r="E5712" t="str">
            <v>A500</v>
          </cell>
        </row>
        <row r="5712">
          <cell r="G5712" t="str">
            <v>个</v>
          </cell>
          <cell r="H5712">
            <v>1</v>
          </cell>
          <cell r="I5712" t="str">
            <v>电子计算机及其外围设备/电子计算机/数字电子计算机/微型数字电子计算机</v>
          </cell>
        </row>
        <row r="5712">
          <cell r="K5712" t="str">
            <v>2005-12-31</v>
          </cell>
          <cell r="L5712">
            <v>10388</v>
          </cell>
          <cell r="M5712">
            <v>10388</v>
          </cell>
          <cell r="N5712">
            <v>0</v>
          </cell>
        </row>
        <row r="5713">
          <cell r="C5713" t="str">
            <v>45231406B050169</v>
          </cell>
          <cell r="D5713" t="str">
            <v>联想昭阳笔记本电脑</v>
          </cell>
          <cell r="E5713" t="str">
            <v>A500</v>
          </cell>
        </row>
        <row r="5713">
          <cell r="G5713" t="str">
            <v>个</v>
          </cell>
          <cell r="H5713">
            <v>1</v>
          </cell>
          <cell r="I5713" t="str">
            <v>电子计算机及其外围设备/电子计算机输入输出设备/打印设备/激光式打印机</v>
          </cell>
        </row>
        <row r="5713">
          <cell r="K5713" t="str">
            <v>2005-12-31</v>
          </cell>
          <cell r="L5713">
            <v>10388</v>
          </cell>
          <cell r="M5713">
            <v>10388</v>
          </cell>
          <cell r="N5713">
            <v>0</v>
          </cell>
        </row>
        <row r="5714">
          <cell r="C5714" t="str">
            <v>45262099B030786</v>
          </cell>
          <cell r="D5714" t="str">
            <v>HP5100LE激光打印机</v>
          </cell>
          <cell r="E5714" t="str">
            <v>HP5100LE</v>
          </cell>
        </row>
        <row r="5714">
          <cell r="G5714" t="str">
            <v>个</v>
          </cell>
          <cell r="H5714">
            <v>1</v>
          </cell>
          <cell r="I5714" t="str">
            <v>电子计算机及其外围设备/电子计算机输入输出设备/打印设备/激光式打印机</v>
          </cell>
        </row>
        <row r="5714">
          <cell r="K5714" t="str">
            <v>2005-12-31</v>
          </cell>
          <cell r="L5714">
            <v>8350</v>
          </cell>
          <cell r="M5714">
            <v>8350</v>
          </cell>
          <cell r="N5714">
            <v>0</v>
          </cell>
        </row>
        <row r="5715">
          <cell r="C5715" t="str">
            <v>47323301B030029</v>
          </cell>
          <cell r="D5715" t="str">
            <v>HP3030一体机</v>
          </cell>
          <cell r="E5715" t="str">
            <v>HP3030一体机</v>
          </cell>
        </row>
        <row r="5715">
          <cell r="G5715" t="str">
            <v>个</v>
          </cell>
          <cell r="H5715">
            <v>1</v>
          </cell>
          <cell r="I5715" t="str">
            <v>电子计算机及其外围设备/电子计算机/数字电子计算机/微型数字电子计算机</v>
          </cell>
        </row>
        <row r="5715">
          <cell r="K5715" t="str">
            <v>2005-12-31</v>
          </cell>
          <cell r="L5715">
            <v>4600</v>
          </cell>
          <cell r="M5715">
            <v>4600</v>
          </cell>
          <cell r="N5715">
            <v>0</v>
          </cell>
        </row>
        <row r="5716">
          <cell r="C5716" t="str">
            <v>45231406B010127</v>
          </cell>
          <cell r="D5716" t="str">
            <v>IBM笔记本R52</v>
          </cell>
          <cell r="E5716" t="str">
            <v>IBM笔记本R52</v>
          </cell>
        </row>
        <row r="5716">
          <cell r="G5716" t="str">
            <v>个</v>
          </cell>
          <cell r="H5716">
            <v>1</v>
          </cell>
          <cell r="I5716" t="str">
            <v>电子计算机及其外围设备/电子计算机输入输出设备/打印设备/激光式打印机</v>
          </cell>
        </row>
        <row r="5716">
          <cell r="K5716" t="str">
            <v>2005-12-31</v>
          </cell>
          <cell r="L5716">
            <v>14500</v>
          </cell>
          <cell r="M5716">
            <v>14500</v>
          </cell>
          <cell r="N5716">
            <v>0</v>
          </cell>
        </row>
        <row r="5717">
          <cell r="C5717" t="str">
            <v>45262099B030897</v>
          </cell>
          <cell r="D5717" t="str">
            <v>计算机</v>
          </cell>
          <cell r="E5717" t="str">
            <v>联想开天S3000</v>
          </cell>
        </row>
        <row r="5717">
          <cell r="G5717" t="str">
            <v>个</v>
          </cell>
          <cell r="H5717">
            <v>1</v>
          </cell>
          <cell r="I5717" t="str">
            <v>电子计算机及其外围设备/电子计算机/数字电子计算机/微型数字电子计算机</v>
          </cell>
        </row>
        <row r="5717">
          <cell r="K5717" t="str">
            <v>2005-12-31</v>
          </cell>
          <cell r="L5717">
            <v>8020</v>
          </cell>
          <cell r="M5717">
            <v>8020</v>
          </cell>
          <cell r="N5717">
            <v>0</v>
          </cell>
        </row>
        <row r="5718">
          <cell r="C5718" t="str">
            <v>45231499B041855</v>
          </cell>
          <cell r="D5718" t="str">
            <v>计算机</v>
          </cell>
          <cell r="E5718" t="str">
            <v>联想开天S3000</v>
          </cell>
        </row>
        <row r="5718">
          <cell r="G5718" t="str">
            <v>个</v>
          </cell>
          <cell r="H5718">
            <v>1</v>
          </cell>
          <cell r="I5718" t="str">
            <v>电子计算机及其外围设备/电子计算机/数字电子计算机/微型数字电子计算机</v>
          </cell>
        </row>
        <row r="5718">
          <cell r="K5718" t="str">
            <v>2005-12-31</v>
          </cell>
          <cell r="L5718">
            <v>8020</v>
          </cell>
          <cell r="M5718">
            <v>8020</v>
          </cell>
          <cell r="N5718">
            <v>0</v>
          </cell>
        </row>
        <row r="5719">
          <cell r="C5719" t="str">
            <v>45231499B041853</v>
          </cell>
          <cell r="D5719" t="str">
            <v>计算机</v>
          </cell>
          <cell r="E5719" t="str">
            <v>联想开天S3000</v>
          </cell>
        </row>
        <row r="5719">
          <cell r="G5719" t="str">
            <v>个</v>
          </cell>
          <cell r="H5719">
            <v>1</v>
          </cell>
          <cell r="I5719" t="str">
            <v>电子计算机及其外围设备/电子计算机/数字电子计算机/微型数字电子计算机</v>
          </cell>
        </row>
        <row r="5719">
          <cell r="K5719" t="str">
            <v>2005-12-31</v>
          </cell>
          <cell r="L5719">
            <v>8020</v>
          </cell>
          <cell r="M5719">
            <v>8020</v>
          </cell>
          <cell r="N5719">
            <v>0</v>
          </cell>
        </row>
        <row r="5720">
          <cell r="C5720" t="str">
            <v>45231499B041843</v>
          </cell>
          <cell r="D5720" t="str">
            <v>计算机</v>
          </cell>
          <cell r="E5720" t="str">
            <v>联想开天S3000</v>
          </cell>
        </row>
        <row r="5720">
          <cell r="G5720" t="str">
            <v>个</v>
          </cell>
          <cell r="H5720">
            <v>1</v>
          </cell>
          <cell r="I5720" t="str">
            <v>电子计算机及其外围设备/电子计算机/数字电子计算机/微型数字电子计算机</v>
          </cell>
        </row>
        <row r="5720">
          <cell r="K5720" t="str">
            <v>2005-12-31</v>
          </cell>
          <cell r="L5720">
            <v>8020</v>
          </cell>
          <cell r="M5720">
            <v>8020</v>
          </cell>
          <cell r="N5720">
            <v>0</v>
          </cell>
        </row>
        <row r="5721">
          <cell r="C5721" t="str">
            <v>45231499B041848</v>
          </cell>
          <cell r="D5721" t="str">
            <v>计算机</v>
          </cell>
          <cell r="E5721" t="str">
            <v>联想开天S3000</v>
          </cell>
        </row>
        <row r="5721">
          <cell r="G5721" t="str">
            <v>个</v>
          </cell>
          <cell r="H5721">
            <v>1</v>
          </cell>
          <cell r="I5721" t="str">
            <v>电子计算机及其外围设备/电子计算机/数字电子计算机/微型数字电子计算机</v>
          </cell>
        </row>
        <row r="5721">
          <cell r="K5721" t="str">
            <v>2005-12-31</v>
          </cell>
          <cell r="L5721">
            <v>8020</v>
          </cell>
          <cell r="M5721">
            <v>8020</v>
          </cell>
          <cell r="N5721">
            <v>0</v>
          </cell>
        </row>
        <row r="5722">
          <cell r="C5722" t="str">
            <v>45231499B041850</v>
          </cell>
          <cell r="D5722" t="str">
            <v>计算机</v>
          </cell>
          <cell r="E5722" t="str">
            <v>联想开天S3000</v>
          </cell>
        </row>
        <row r="5722">
          <cell r="G5722" t="str">
            <v>个</v>
          </cell>
          <cell r="H5722">
            <v>1</v>
          </cell>
          <cell r="I5722" t="str">
            <v>电子计算机及其外围设备/电子计算机/数字电子计算机/微型数字电子计算机</v>
          </cell>
        </row>
        <row r="5722">
          <cell r="K5722" t="str">
            <v>2005-12-31</v>
          </cell>
          <cell r="L5722">
            <v>8020</v>
          </cell>
          <cell r="M5722">
            <v>8020</v>
          </cell>
          <cell r="N5722">
            <v>0</v>
          </cell>
        </row>
        <row r="5723">
          <cell r="C5723" t="str">
            <v>45231499B041854</v>
          </cell>
          <cell r="D5723" t="str">
            <v>计算机</v>
          </cell>
          <cell r="E5723" t="str">
            <v>联想开天S3000</v>
          </cell>
        </row>
        <row r="5723">
          <cell r="G5723" t="str">
            <v>个</v>
          </cell>
          <cell r="H5723">
            <v>1</v>
          </cell>
          <cell r="I5723" t="str">
            <v>电子计算机及其外围设备/电子计算机/数字电子计算机/微型数字电子计算机</v>
          </cell>
        </row>
        <row r="5723">
          <cell r="K5723" t="str">
            <v>2005-12-31</v>
          </cell>
          <cell r="L5723">
            <v>8020</v>
          </cell>
          <cell r="M5723">
            <v>8020</v>
          </cell>
          <cell r="N5723">
            <v>0</v>
          </cell>
        </row>
        <row r="5724">
          <cell r="C5724" t="str">
            <v>45231499B042097</v>
          </cell>
          <cell r="D5724" t="str">
            <v>计算机</v>
          </cell>
          <cell r="E5724" t="str">
            <v>联想开天S3000</v>
          </cell>
        </row>
        <row r="5724">
          <cell r="G5724" t="str">
            <v>个</v>
          </cell>
          <cell r="H5724">
            <v>1</v>
          </cell>
          <cell r="I5724" t="str">
            <v>电子计算机及其外围设备/电子计算机/数字电子计算机/微型数字电子计算机</v>
          </cell>
        </row>
        <row r="5724">
          <cell r="K5724" t="str">
            <v>2005-12-31</v>
          </cell>
          <cell r="L5724">
            <v>8020</v>
          </cell>
          <cell r="M5724">
            <v>8020</v>
          </cell>
          <cell r="N5724">
            <v>0</v>
          </cell>
        </row>
        <row r="5725">
          <cell r="C5725" t="str">
            <v>45231499B140013</v>
          </cell>
          <cell r="D5725" t="str">
            <v>计算机</v>
          </cell>
          <cell r="E5725" t="str">
            <v>联想开天S3000</v>
          </cell>
        </row>
        <row r="5725">
          <cell r="G5725" t="str">
            <v>个</v>
          </cell>
          <cell r="H5725">
            <v>1</v>
          </cell>
          <cell r="I5725" t="str">
            <v>电子计算机及其外围设备/电子计算机/数字电子计算机/微型数字电子计算机</v>
          </cell>
        </row>
        <row r="5725">
          <cell r="K5725" t="str">
            <v>2005-12-31</v>
          </cell>
          <cell r="L5725">
            <v>8020</v>
          </cell>
          <cell r="M5725">
            <v>8020</v>
          </cell>
          <cell r="N5725">
            <v>0</v>
          </cell>
        </row>
        <row r="5726">
          <cell r="C5726" t="str">
            <v>45231499B140010</v>
          </cell>
          <cell r="D5726" t="str">
            <v>计算机</v>
          </cell>
          <cell r="E5726" t="str">
            <v>联想开天S3000</v>
          </cell>
        </row>
        <row r="5726">
          <cell r="G5726" t="str">
            <v>个</v>
          </cell>
          <cell r="H5726">
            <v>1</v>
          </cell>
          <cell r="I5726" t="str">
            <v>电子计算机及其外围设备/电子计算机/数字电子计算机/微型数字电子计算机</v>
          </cell>
        </row>
        <row r="5726">
          <cell r="K5726" t="str">
            <v>2005-12-31</v>
          </cell>
          <cell r="L5726">
            <v>8020</v>
          </cell>
          <cell r="M5726">
            <v>8020</v>
          </cell>
          <cell r="N5726">
            <v>0</v>
          </cell>
        </row>
        <row r="5727">
          <cell r="C5727" t="str">
            <v>45231499B041611</v>
          </cell>
          <cell r="D5727" t="str">
            <v>联想开天163电脑</v>
          </cell>
          <cell r="E5727" t="str">
            <v>B6650</v>
          </cell>
        </row>
        <row r="5727">
          <cell r="G5727" t="str">
            <v>个</v>
          </cell>
          <cell r="H5727">
            <v>1</v>
          </cell>
          <cell r="I5727" t="str">
            <v>电子计算机及其外围设备/电子计算机/数字电子计算机/微型数字电子计算机</v>
          </cell>
        </row>
        <row r="5727">
          <cell r="K5727" t="str">
            <v>2005-12-31</v>
          </cell>
          <cell r="L5727">
            <v>9750</v>
          </cell>
          <cell r="M5727">
            <v>9750</v>
          </cell>
          <cell r="N5727">
            <v>0</v>
          </cell>
        </row>
        <row r="5728">
          <cell r="C5728" t="str">
            <v>45231499B041612</v>
          </cell>
          <cell r="D5728" t="str">
            <v>扫描仪</v>
          </cell>
          <cell r="E5728" t="str">
            <v>HP 5590</v>
          </cell>
        </row>
        <row r="5728">
          <cell r="G5728" t="str">
            <v>个</v>
          </cell>
          <cell r="H5728">
            <v>1</v>
          </cell>
          <cell r="I5728" t="str">
            <v>电子计算机及其外围设备/电子计算机/数字电子计算机/微型数字电子计算机</v>
          </cell>
        </row>
        <row r="5728">
          <cell r="K5728" t="str">
            <v>2005-12-31</v>
          </cell>
          <cell r="L5728">
            <v>4950</v>
          </cell>
          <cell r="M5728">
            <v>4950</v>
          </cell>
          <cell r="N5728">
            <v>0</v>
          </cell>
        </row>
        <row r="5729">
          <cell r="C5729" t="str">
            <v>45231499B041851</v>
          </cell>
          <cell r="D5729" t="str">
            <v>扫描仪</v>
          </cell>
          <cell r="E5729" t="str">
            <v>个</v>
          </cell>
        </row>
        <row r="5729">
          <cell r="G5729" t="str">
            <v>个</v>
          </cell>
          <cell r="H5729">
            <v>1</v>
          </cell>
          <cell r="I5729" t="str">
            <v>电子计算机及其外围设备/电子计算机/数字电子计算机/微型数字电子计算机</v>
          </cell>
        </row>
        <row r="5729">
          <cell r="K5729" t="str">
            <v>2005-12-31</v>
          </cell>
          <cell r="L5729">
            <v>1480</v>
          </cell>
          <cell r="M5729">
            <v>1406</v>
          </cell>
          <cell r="N5729">
            <v>74</v>
          </cell>
        </row>
        <row r="5730">
          <cell r="C5730" t="str">
            <v>45231499B041856</v>
          </cell>
          <cell r="D5730" t="str">
            <v>惠普打印机</v>
          </cell>
          <cell r="E5730" t="str">
            <v>HP5100LE</v>
          </cell>
        </row>
        <row r="5730">
          <cell r="G5730" t="str">
            <v>个</v>
          </cell>
          <cell r="H5730">
            <v>1</v>
          </cell>
          <cell r="I5730" t="str">
            <v>电子计算机及其外围设备/电子计算机/数字电子计算机/微型数字电子计算机</v>
          </cell>
        </row>
        <row r="5730">
          <cell r="K5730" t="str">
            <v>2005-12-31</v>
          </cell>
          <cell r="L5730">
            <v>6668</v>
          </cell>
          <cell r="M5730">
            <v>6668</v>
          </cell>
          <cell r="N5730">
            <v>0</v>
          </cell>
        </row>
        <row r="5731">
          <cell r="C5731" t="str">
            <v>45231499B041857</v>
          </cell>
          <cell r="D5731" t="str">
            <v>计算机</v>
          </cell>
          <cell r="E5731" t="str">
            <v>联想开天S3000</v>
          </cell>
        </row>
        <row r="5731">
          <cell r="G5731" t="str">
            <v>个</v>
          </cell>
          <cell r="H5731">
            <v>1</v>
          </cell>
          <cell r="I5731" t="str">
            <v>电子计算机及其外围设备/电子计算机/数字电子计算机/微型数字电子计算机</v>
          </cell>
        </row>
        <row r="5731">
          <cell r="K5731" t="str">
            <v>2005-12-31</v>
          </cell>
          <cell r="L5731">
            <v>8020</v>
          </cell>
          <cell r="M5731">
            <v>8020</v>
          </cell>
          <cell r="N5731">
            <v>0</v>
          </cell>
        </row>
        <row r="5732">
          <cell r="C5732" t="str">
            <v>45231499B041858</v>
          </cell>
          <cell r="D5732" t="str">
            <v>计算机</v>
          </cell>
          <cell r="E5732" t="str">
            <v>联想开天S3000</v>
          </cell>
        </row>
        <row r="5732">
          <cell r="G5732" t="str">
            <v>个</v>
          </cell>
          <cell r="H5732">
            <v>1</v>
          </cell>
          <cell r="I5732" t="str">
            <v>电子计算机及其外围设备/电子计算机输入输出设备/打印设备/激光式打印机</v>
          </cell>
        </row>
        <row r="5732">
          <cell r="K5732" t="str">
            <v>2005-12-31</v>
          </cell>
          <cell r="L5732">
            <v>8020</v>
          </cell>
          <cell r="M5732">
            <v>8020</v>
          </cell>
          <cell r="N5732">
            <v>0</v>
          </cell>
        </row>
        <row r="5733">
          <cell r="C5733" t="str">
            <v>45262099B030788</v>
          </cell>
          <cell r="D5733" t="str">
            <v>计算机</v>
          </cell>
          <cell r="E5733" t="str">
            <v>联想开天S3000</v>
          </cell>
        </row>
        <row r="5733">
          <cell r="G5733" t="str">
            <v>个</v>
          </cell>
          <cell r="H5733">
            <v>1</v>
          </cell>
          <cell r="I5733" t="str">
            <v>电子计算机及其外围设备/电子计算机/数字电子计算机/微型数字电子计算机</v>
          </cell>
        </row>
        <row r="5733">
          <cell r="K5733" t="str">
            <v>2006-12-31</v>
          </cell>
          <cell r="L5733">
            <v>8020</v>
          </cell>
          <cell r="M5733">
            <v>8020</v>
          </cell>
          <cell r="N5733">
            <v>0</v>
          </cell>
        </row>
        <row r="5734">
          <cell r="C5734" t="str">
            <v>45231406B010129</v>
          </cell>
          <cell r="D5734" t="str">
            <v>计算机</v>
          </cell>
          <cell r="E5734" t="str">
            <v>联想开天S3000</v>
          </cell>
        </row>
        <row r="5734">
          <cell r="G5734" t="str">
            <v>个</v>
          </cell>
          <cell r="H5734">
            <v>1</v>
          </cell>
          <cell r="I5734" t="str">
            <v>电子计算机及其外围设备/电子计算机/数字电子计算机/微型数字电子计算机</v>
          </cell>
        </row>
        <row r="5734">
          <cell r="K5734" t="str">
            <v>2006-12-31</v>
          </cell>
          <cell r="L5734">
            <v>8020</v>
          </cell>
          <cell r="M5734">
            <v>8020</v>
          </cell>
          <cell r="N5734">
            <v>0</v>
          </cell>
        </row>
        <row r="5735">
          <cell r="C5735" t="str">
            <v>45231406B010130</v>
          </cell>
          <cell r="D5735" t="str">
            <v>计算机</v>
          </cell>
          <cell r="E5735" t="str">
            <v>联想开天S3000</v>
          </cell>
        </row>
        <row r="5735">
          <cell r="G5735" t="str">
            <v>个</v>
          </cell>
          <cell r="H5735">
            <v>1</v>
          </cell>
          <cell r="I5735" t="str">
            <v>电子计算机及其外围设备/电子计算机/数字电子计算机/微型数字电子计算机</v>
          </cell>
        </row>
        <row r="5735">
          <cell r="K5735" t="str">
            <v>2006-12-31</v>
          </cell>
          <cell r="L5735">
            <v>8020</v>
          </cell>
          <cell r="M5735">
            <v>8020</v>
          </cell>
          <cell r="N5735">
            <v>0</v>
          </cell>
        </row>
        <row r="5736">
          <cell r="C5736" t="str">
            <v>45231406B010131</v>
          </cell>
          <cell r="D5736" t="str">
            <v>打印机</v>
          </cell>
          <cell r="E5736" t="str">
            <v>HP5100LE</v>
          </cell>
        </row>
        <row r="5736">
          <cell r="G5736" t="str">
            <v>个</v>
          </cell>
          <cell r="H5736">
            <v>1</v>
          </cell>
          <cell r="I5736" t="str">
            <v>其他行业专用设备/文化办公机械/照相机及器材/专用照相机</v>
          </cell>
        </row>
        <row r="5736">
          <cell r="K5736" t="str">
            <v>2006-12-31</v>
          </cell>
          <cell r="L5736">
            <v>9620</v>
          </cell>
          <cell r="M5736">
            <v>9620</v>
          </cell>
          <cell r="N5736">
            <v>0</v>
          </cell>
        </row>
        <row r="5737">
          <cell r="C5737" t="str">
            <v>47323401B020070</v>
          </cell>
          <cell r="D5737" t="str">
            <v>IBM笔记本电脑</v>
          </cell>
          <cell r="E5737" t="str">
            <v>R51 1829-JWC</v>
          </cell>
        </row>
        <row r="5737">
          <cell r="G5737" t="str">
            <v>个</v>
          </cell>
          <cell r="H5737">
            <v>1</v>
          </cell>
          <cell r="I5737" t="str">
            <v>其他行业专用设备/文化办公机械/照相机及器材/专用照相机</v>
          </cell>
        </row>
        <row r="5737">
          <cell r="K5737" t="str">
            <v>2006-12-31</v>
          </cell>
          <cell r="L5737">
            <v>17850</v>
          </cell>
          <cell r="M5737">
            <v>16957.5</v>
          </cell>
          <cell r="N5737">
            <v>892.5</v>
          </cell>
        </row>
        <row r="5738">
          <cell r="C5738" t="str">
            <v>47323401B020071</v>
          </cell>
          <cell r="D5738" t="str">
            <v>IBM笔记本电脑</v>
          </cell>
          <cell r="E5738" t="str">
            <v>R51 1829-JWC</v>
          </cell>
        </row>
        <row r="5738">
          <cell r="G5738" t="str">
            <v>个</v>
          </cell>
          <cell r="H5738">
            <v>1</v>
          </cell>
          <cell r="I5738" t="str">
            <v>广播电视设备/视频产品/电视机/彩色电视机</v>
          </cell>
        </row>
        <row r="5738">
          <cell r="K5738" t="str">
            <v>2006-12-31</v>
          </cell>
          <cell r="L5738">
            <v>17850</v>
          </cell>
          <cell r="M5738">
            <v>16957.5</v>
          </cell>
          <cell r="N5738">
            <v>892.5</v>
          </cell>
        </row>
        <row r="5739">
          <cell r="C5739" t="str">
            <v>44816399B100004</v>
          </cell>
          <cell r="D5739" t="str">
            <v>IBM笔记本电脑</v>
          </cell>
          <cell r="E5739" t="str">
            <v>R51 1829-JWC</v>
          </cell>
        </row>
        <row r="5739">
          <cell r="G5739" t="str">
            <v>个</v>
          </cell>
          <cell r="H5739">
            <v>1</v>
          </cell>
          <cell r="I5739" t="str">
            <v>广播电视设备/视频产品/电视机/彩色电视机</v>
          </cell>
        </row>
        <row r="5739">
          <cell r="K5739" t="str">
            <v>2006-12-31</v>
          </cell>
          <cell r="L5739">
            <v>17850</v>
          </cell>
          <cell r="M5739">
            <v>16957.5</v>
          </cell>
          <cell r="N5739">
            <v>892.5</v>
          </cell>
        </row>
        <row r="5740">
          <cell r="C5740" t="str">
            <v>44816399B100005</v>
          </cell>
          <cell r="D5740" t="str">
            <v>数码相机</v>
          </cell>
          <cell r="E5740" t="str">
            <v>MEGA4.0</v>
          </cell>
        </row>
        <row r="5740">
          <cell r="G5740" t="str">
            <v>个</v>
          </cell>
          <cell r="H5740">
            <v>1</v>
          </cell>
          <cell r="I5740" t="str">
            <v>广播电视设备/视频产品/电视机/彩色电视机</v>
          </cell>
        </row>
        <row r="5740">
          <cell r="K5740" t="str">
            <v>2006-12-31</v>
          </cell>
          <cell r="L5740">
            <v>4960</v>
          </cell>
          <cell r="M5740">
            <v>4960</v>
          </cell>
          <cell r="N5740">
            <v>0</v>
          </cell>
        </row>
        <row r="5741">
          <cell r="C5741" t="str">
            <v>44816399B100006</v>
          </cell>
          <cell r="D5741" t="str">
            <v>数码相机</v>
          </cell>
          <cell r="E5741" t="str">
            <v>MEGA4.0</v>
          </cell>
        </row>
        <row r="5741">
          <cell r="G5741" t="str">
            <v>个</v>
          </cell>
          <cell r="H5741">
            <v>1</v>
          </cell>
          <cell r="I5741" t="str">
            <v>电子计算机及其外围设备/电子计算机/数字电子计算机/小型数字电子计算机</v>
          </cell>
        </row>
        <row r="5741">
          <cell r="K5741" t="str">
            <v>2006-12-31</v>
          </cell>
          <cell r="L5741">
            <v>3986</v>
          </cell>
          <cell r="M5741">
            <v>3986</v>
          </cell>
          <cell r="N5741">
            <v>0</v>
          </cell>
        </row>
        <row r="5742">
          <cell r="C5742" t="str">
            <v>45231499B041887</v>
          </cell>
          <cell r="D5742" t="str">
            <v>电视机</v>
          </cell>
          <cell r="E5742" t="str">
            <v>康佳</v>
          </cell>
        </row>
        <row r="5742">
          <cell r="G5742" t="str">
            <v>个</v>
          </cell>
          <cell r="H5742">
            <v>1</v>
          </cell>
          <cell r="I5742" t="str">
            <v>电子计算机及其外围设备/电子计算机/数字电子计算机/小型数字电子计算机</v>
          </cell>
        </row>
        <row r="5742">
          <cell r="K5742" t="str">
            <v>2006-12-31</v>
          </cell>
          <cell r="L5742">
            <v>3980</v>
          </cell>
          <cell r="M5742">
            <v>3980</v>
          </cell>
          <cell r="N5742">
            <v>0</v>
          </cell>
        </row>
        <row r="5743">
          <cell r="C5743" t="str">
            <v>45231499B041882</v>
          </cell>
          <cell r="D5743" t="str">
            <v>电视机</v>
          </cell>
          <cell r="E5743" t="str">
            <v>康佳</v>
          </cell>
        </row>
        <row r="5743">
          <cell r="G5743" t="str">
            <v>个</v>
          </cell>
          <cell r="H5743">
            <v>1</v>
          </cell>
          <cell r="I5743" t="str">
            <v>电子计算机及其外围设备/电子计算机/数字电子计算机/小型数字电子计算机</v>
          </cell>
        </row>
        <row r="5743">
          <cell r="K5743" t="str">
            <v>2006-12-31</v>
          </cell>
          <cell r="L5743">
            <v>3980</v>
          </cell>
          <cell r="M5743">
            <v>3980</v>
          </cell>
          <cell r="N5743">
            <v>0</v>
          </cell>
        </row>
        <row r="5744">
          <cell r="C5744" t="str">
            <v>45231499B041883</v>
          </cell>
          <cell r="D5744" t="str">
            <v>电视机</v>
          </cell>
          <cell r="E5744" t="str">
            <v>康佳</v>
          </cell>
        </row>
        <row r="5744">
          <cell r="G5744" t="str">
            <v>个</v>
          </cell>
          <cell r="H5744">
            <v>1</v>
          </cell>
          <cell r="I5744" t="str">
            <v>电子计算机及其外围设备/电子计算机/数字电子计算机/小型数字电子计算机</v>
          </cell>
        </row>
        <row r="5744">
          <cell r="K5744" t="str">
            <v>2006-12-31</v>
          </cell>
          <cell r="L5744">
            <v>3980</v>
          </cell>
          <cell r="M5744">
            <v>3980</v>
          </cell>
          <cell r="N5744">
            <v>0</v>
          </cell>
        </row>
        <row r="5745">
          <cell r="C5745" t="str">
            <v>45231499B041885</v>
          </cell>
          <cell r="D5745" t="str">
            <v>联想开天163电脑</v>
          </cell>
          <cell r="E5745" t="str">
            <v>B6650</v>
          </cell>
        </row>
        <row r="5745">
          <cell r="G5745" t="str">
            <v>个</v>
          </cell>
          <cell r="H5745">
            <v>1</v>
          </cell>
          <cell r="I5745" t="str">
            <v>电子计算机及其外围设备/电子计算机/数字电子计算机/小型数字电子计算机</v>
          </cell>
        </row>
        <row r="5745">
          <cell r="K5745" t="str">
            <v>2006-12-31</v>
          </cell>
          <cell r="L5745">
            <v>9750</v>
          </cell>
          <cell r="M5745">
            <v>9750</v>
          </cell>
          <cell r="N5745">
            <v>0</v>
          </cell>
        </row>
        <row r="5746">
          <cell r="C5746" t="str">
            <v>45231499B041886</v>
          </cell>
          <cell r="D5746" t="str">
            <v>联想开天163电脑</v>
          </cell>
          <cell r="E5746" t="str">
            <v>B6650</v>
          </cell>
        </row>
        <row r="5746">
          <cell r="G5746" t="str">
            <v>个</v>
          </cell>
          <cell r="H5746">
            <v>1</v>
          </cell>
          <cell r="I5746" t="str">
            <v>电子计算机及其外围设备/电子计算机/数字电子计算机/小型数字电子计算机</v>
          </cell>
        </row>
        <row r="5746">
          <cell r="K5746" t="str">
            <v>2006-12-31</v>
          </cell>
          <cell r="L5746">
            <v>9750</v>
          </cell>
          <cell r="M5746">
            <v>9750</v>
          </cell>
          <cell r="N5746">
            <v>0</v>
          </cell>
        </row>
        <row r="5747">
          <cell r="C5747" t="str">
            <v>45231499B041887</v>
          </cell>
          <cell r="D5747" t="str">
            <v>联想开天163电脑</v>
          </cell>
          <cell r="E5747" t="str">
            <v>B6650</v>
          </cell>
        </row>
        <row r="5747">
          <cell r="G5747" t="str">
            <v>个</v>
          </cell>
          <cell r="H5747">
            <v>1</v>
          </cell>
          <cell r="I5747" t="str">
            <v>电子计算机及其外围设备/电子计算机/数字电子计算机/小型数字电子计算机</v>
          </cell>
        </row>
        <row r="5747">
          <cell r="K5747" t="str">
            <v>2006-12-31</v>
          </cell>
          <cell r="L5747">
            <v>9750</v>
          </cell>
          <cell r="M5747">
            <v>9750</v>
          </cell>
          <cell r="N5747">
            <v>0</v>
          </cell>
        </row>
        <row r="5748">
          <cell r="C5748" t="str">
            <v>45231499B041888</v>
          </cell>
          <cell r="D5748" t="str">
            <v>联想开天163电脑</v>
          </cell>
          <cell r="E5748" t="str">
            <v>B6650</v>
          </cell>
        </row>
        <row r="5748">
          <cell r="G5748" t="str">
            <v>个</v>
          </cell>
          <cell r="H5748">
            <v>1</v>
          </cell>
          <cell r="I5748" t="str">
            <v>电子计算机及其外围设备/电子计算机/数字电子计算机/小型数字电子计算机</v>
          </cell>
        </row>
        <row r="5748">
          <cell r="K5748" t="str">
            <v>2006-12-31</v>
          </cell>
          <cell r="L5748">
            <v>9750</v>
          </cell>
          <cell r="M5748">
            <v>9750</v>
          </cell>
          <cell r="N5748">
            <v>0</v>
          </cell>
        </row>
        <row r="5749">
          <cell r="C5749" t="str">
            <v>45231499B041889</v>
          </cell>
          <cell r="D5749" t="str">
            <v>联想开天163电脑</v>
          </cell>
          <cell r="E5749" t="str">
            <v>B6650</v>
          </cell>
        </row>
        <row r="5749">
          <cell r="G5749" t="str">
            <v>个</v>
          </cell>
          <cell r="H5749">
            <v>1</v>
          </cell>
          <cell r="I5749" t="str">
            <v>电子计算机及其外围设备/电子计算机/数字电子计算机/小型数字电子计算机</v>
          </cell>
        </row>
        <row r="5749">
          <cell r="K5749" t="str">
            <v>2006-12-31</v>
          </cell>
          <cell r="L5749">
            <v>9750</v>
          </cell>
          <cell r="M5749">
            <v>9750</v>
          </cell>
          <cell r="N5749">
            <v>0</v>
          </cell>
        </row>
        <row r="5750">
          <cell r="C5750" t="str">
            <v>45231499B041890</v>
          </cell>
          <cell r="D5750" t="str">
            <v>联想开天163电脑</v>
          </cell>
          <cell r="E5750" t="str">
            <v>B6650</v>
          </cell>
        </row>
        <row r="5750">
          <cell r="G5750" t="str">
            <v>个</v>
          </cell>
          <cell r="H5750">
            <v>1</v>
          </cell>
          <cell r="I5750" t="str">
            <v>电子计算机及其外围设备/电子计算机/数字电子计算机/小型数字电子计算机</v>
          </cell>
        </row>
        <row r="5750">
          <cell r="K5750" t="str">
            <v>2006-12-31</v>
          </cell>
          <cell r="L5750">
            <v>9750</v>
          </cell>
          <cell r="M5750">
            <v>9750</v>
          </cell>
          <cell r="N5750">
            <v>0</v>
          </cell>
        </row>
        <row r="5751">
          <cell r="C5751" t="str">
            <v>45231499B041891</v>
          </cell>
          <cell r="D5751" t="str">
            <v>联想开天163电脑</v>
          </cell>
          <cell r="E5751" t="str">
            <v>B6650</v>
          </cell>
        </row>
        <row r="5751">
          <cell r="G5751" t="str">
            <v>个</v>
          </cell>
          <cell r="H5751">
            <v>1</v>
          </cell>
          <cell r="I5751" t="str">
            <v>电子计算机及其外围设备/电子计算机显示终端设备/其他电子计算机显示终端设备/其他电子计算机显示终端设备</v>
          </cell>
        </row>
        <row r="5751">
          <cell r="K5751" t="str">
            <v>2006-12-31</v>
          </cell>
          <cell r="L5751">
            <v>9750</v>
          </cell>
          <cell r="M5751">
            <v>9750</v>
          </cell>
          <cell r="N5751">
            <v>0</v>
          </cell>
        </row>
        <row r="5752">
          <cell r="C5752" t="str">
            <v>45242100B050001</v>
          </cell>
          <cell r="D5752" t="str">
            <v>联想开天163电脑</v>
          </cell>
          <cell r="E5752" t="str">
            <v>B6650</v>
          </cell>
        </row>
        <row r="5752">
          <cell r="G5752" t="str">
            <v>个</v>
          </cell>
          <cell r="H5752">
            <v>1</v>
          </cell>
          <cell r="I5752" t="str">
            <v>电子计算机及其外围设备/电子计算机显示终端设备/其他电子计算机显示终端设备/其他电子计算机显示终端设备</v>
          </cell>
        </row>
        <row r="5752">
          <cell r="K5752" t="str">
            <v>2006-12-31</v>
          </cell>
          <cell r="L5752">
            <v>9750</v>
          </cell>
          <cell r="M5752">
            <v>9750</v>
          </cell>
          <cell r="N5752">
            <v>0</v>
          </cell>
        </row>
        <row r="5753">
          <cell r="C5753" t="str">
            <v>45242100B050002</v>
          </cell>
          <cell r="D5753" t="str">
            <v>联想开天163电脑</v>
          </cell>
          <cell r="E5753" t="str">
            <v>B6650</v>
          </cell>
        </row>
        <row r="5753">
          <cell r="G5753" t="str">
            <v>个</v>
          </cell>
          <cell r="H5753">
            <v>1</v>
          </cell>
          <cell r="I5753" t="str">
            <v>电子计算机及其外围设备/电子计算机显示终端设备/其他电子计算机显示终端设备/其他电子计算机显示终端设备</v>
          </cell>
        </row>
        <row r="5753">
          <cell r="K5753" t="str">
            <v>2006-12-31</v>
          </cell>
          <cell r="L5753">
            <v>9750</v>
          </cell>
          <cell r="M5753">
            <v>9750</v>
          </cell>
          <cell r="N5753">
            <v>0</v>
          </cell>
        </row>
        <row r="5754">
          <cell r="C5754" t="str">
            <v>45242100B050003</v>
          </cell>
          <cell r="D5754" t="str">
            <v>显示器</v>
          </cell>
          <cell r="E5754" t="str">
            <v>三星244T</v>
          </cell>
        </row>
        <row r="5754">
          <cell r="G5754" t="str">
            <v>个</v>
          </cell>
          <cell r="H5754">
            <v>1</v>
          </cell>
          <cell r="I5754" t="str">
            <v>电子计算机及其外围设备/电子计算机显示终端设备/其他电子计算机显示终端设备/其他电子计算机显示终端设备</v>
          </cell>
        </row>
        <row r="5754">
          <cell r="K5754" t="str">
            <v>2006-12-31</v>
          </cell>
          <cell r="L5754">
            <v>11000</v>
          </cell>
          <cell r="M5754">
            <v>11000</v>
          </cell>
          <cell r="N5754">
            <v>0</v>
          </cell>
        </row>
        <row r="5755">
          <cell r="C5755" t="str">
            <v>45242100B050004</v>
          </cell>
          <cell r="D5755" t="str">
            <v>显示器</v>
          </cell>
          <cell r="E5755" t="str">
            <v>三星244T</v>
          </cell>
        </row>
        <row r="5755">
          <cell r="G5755" t="str">
            <v>个</v>
          </cell>
          <cell r="H5755">
            <v>1</v>
          </cell>
          <cell r="I5755" t="str">
            <v>电子计算机及其外围设备/电子计算机显示终端设备/其他电子计算机显示终端设备/其他电子计算机显示终端设备</v>
          </cell>
        </row>
        <row r="5755">
          <cell r="K5755" t="str">
            <v>2006-12-31</v>
          </cell>
          <cell r="L5755">
            <v>11000</v>
          </cell>
          <cell r="M5755">
            <v>11000</v>
          </cell>
          <cell r="N5755">
            <v>0</v>
          </cell>
        </row>
        <row r="5756">
          <cell r="C5756" t="str">
            <v>45242100B050005</v>
          </cell>
          <cell r="D5756" t="str">
            <v>显示器</v>
          </cell>
          <cell r="E5756" t="str">
            <v>三星244T</v>
          </cell>
        </row>
        <row r="5756">
          <cell r="G5756" t="str">
            <v>个</v>
          </cell>
          <cell r="H5756">
            <v>1</v>
          </cell>
          <cell r="I5756" t="str">
            <v>电子计算机及其外围设备/电子计算机显示终端设备/其他电子计算机显示终端设备/其他电子计算机显示终端设备</v>
          </cell>
        </row>
        <row r="5756">
          <cell r="K5756" t="str">
            <v>2006-12-31</v>
          </cell>
          <cell r="L5756">
            <v>11000</v>
          </cell>
          <cell r="M5756">
            <v>11000</v>
          </cell>
          <cell r="N5756">
            <v>0</v>
          </cell>
        </row>
        <row r="5757">
          <cell r="C5757" t="str">
            <v>45242100B050006</v>
          </cell>
          <cell r="D5757" t="str">
            <v>显示器</v>
          </cell>
          <cell r="E5757" t="str">
            <v>三星244T</v>
          </cell>
        </row>
        <row r="5757">
          <cell r="G5757" t="str">
            <v>个</v>
          </cell>
          <cell r="H5757">
            <v>1</v>
          </cell>
          <cell r="I5757" t="str">
            <v>电子计算机及其外围设备/其他计算机及其外围设备/其他计算机及其外围设备/其他计算机及其外围设备</v>
          </cell>
        </row>
        <row r="5757">
          <cell r="K5757" t="str">
            <v>2007-06-30</v>
          </cell>
          <cell r="L5757">
            <v>11000</v>
          </cell>
          <cell r="M5757">
            <v>11000</v>
          </cell>
          <cell r="N5757">
            <v>0</v>
          </cell>
        </row>
        <row r="5758">
          <cell r="C5758" t="str">
            <v>45261304B040001</v>
          </cell>
          <cell r="D5758" t="str">
            <v>显示器</v>
          </cell>
          <cell r="E5758" t="str">
            <v>三星244T</v>
          </cell>
        </row>
        <row r="5758">
          <cell r="G5758" t="str">
            <v>个</v>
          </cell>
          <cell r="H5758">
            <v>1</v>
          </cell>
          <cell r="I5758" t="str">
            <v>通信设备/其他通讯设备/通信配套设备/神东综合延伸</v>
          </cell>
        </row>
        <row r="5758">
          <cell r="K5758" t="str">
            <v>2001-10-30</v>
          </cell>
          <cell r="L5758">
            <v>11000</v>
          </cell>
          <cell r="M5758">
            <v>11000</v>
          </cell>
          <cell r="N5758">
            <v>0</v>
          </cell>
        </row>
        <row r="5759">
          <cell r="C5759" t="str">
            <v>45231499B042094</v>
          </cell>
          <cell r="D5759" t="str">
            <v>显示器</v>
          </cell>
          <cell r="E5759" t="str">
            <v>三星244T</v>
          </cell>
        </row>
        <row r="5759">
          <cell r="G5759" t="str">
            <v>个</v>
          </cell>
          <cell r="H5759">
            <v>1</v>
          </cell>
          <cell r="I5759" t="str">
            <v>通信设备/其他通讯设备/通信配套设备/神东综合延伸</v>
          </cell>
        </row>
        <row r="5759">
          <cell r="K5759" t="str">
            <v>2001-10-30</v>
          </cell>
          <cell r="L5759">
            <v>11000</v>
          </cell>
          <cell r="M5759">
            <v>11000</v>
          </cell>
          <cell r="N5759">
            <v>0</v>
          </cell>
        </row>
        <row r="5760">
          <cell r="C5760" t="str">
            <v>45231499B041833</v>
          </cell>
          <cell r="D5760" t="str">
            <v>计算机</v>
          </cell>
          <cell r="E5760" t="str">
            <v>联想开天4600</v>
          </cell>
        </row>
        <row r="5760">
          <cell r="G5760" t="str">
            <v>个</v>
          </cell>
          <cell r="H5760">
            <v>1</v>
          </cell>
          <cell r="I5760" t="str">
            <v>通信设备/其他通讯设备/通信配套设备/神东综合延伸</v>
          </cell>
        </row>
        <row r="5760">
          <cell r="K5760" t="str">
            <v>2001-10-30</v>
          </cell>
          <cell r="L5760">
            <v>6700</v>
          </cell>
          <cell r="M5760">
            <v>6499</v>
          </cell>
          <cell r="N5760">
            <v>201</v>
          </cell>
        </row>
        <row r="5761">
          <cell r="C5761" t="str">
            <v>45231499B041834</v>
          </cell>
          <cell r="D5761" t="str">
            <v>计算机</v>
          </cell>
          <cell r="E5761" t="str">
            <v>联想开天4600</v>
          </cell>
        </row>
        <row r="5761">
          <cell r="G5761" t="str">
            <v>个</v>
          </cell>
          <cell r="H5761">
            <v>1</v>
          </cell>
          <cell r="I5761" t="str">
            <v>通信设备/其他通讯设备/通信配套设备/神东综合延伸</v>
          </cell>
        </row>
        <row r="5761">
          <cell r="K5761" t="str">
            <v>2003-05-29</v>
          </cell>
          <cell r="L5761">
            <v>6700</v>
          </cell>
          <cell r="M5761">
            <v>6499</v>
          </cell>
          <cell r="N5761">
            <v>201</v>
          </cell>
        </row>
        <row r="5762">
          <cell r="C5762" t="str">
            <v>45262099B030792</v>
          </cell>
          <cell r="D5762" t="str">
            <v>计算机</v>
          </cell>
          <cell r="E5762" t="str">
            <v>联想开天4600</v>
          </cell>
        </row>
        <row r="5762">
          <cell r="G5762" t="str">
            <v>个</v>
          </cell>
          <cell r="H5762">
            <v>1</v>
          </cell>
          <cell r="I5762" t="str">
            <v>通信设备/其他通讯设备/通信配套设备/神东综合延伸</v>
          </cell>
        </row>
        <row r="5762">
          <cell r="K5762" t="str">
            <v>2001-10-30</v>
          </cell>
          <cell r="L5762">
            <v>6700</v>
          </cell>
          <cell r="M5762">
            <v>6499</v>
          </cell>
          <cell r="N5762">
            <v>201</v>
          </cell>
        </row>
        <row r="5763">
          <cell r="C5763" t="str">
            <v>45231499B140021</v>
          </cell>
          <cell r="D5763" t="str">
            <v>打印机</v>
          </cell>
          <cell r="E5763" t="str">
            <v>HP1000</v>
          </cell>
        </row>
        <row r="5763">
          <cell r="G5763" t="str">
            <v>个</v>
          </cell>
          <cell r="H5763">
            <v>1</v>
          </cell>
          <cell r="I5763" t="str">
            <v>通信设备/其他通讯设备/通信配套设备/神东综合延伸</v>
          </cell>
        </row>
        <row r="5763">
          <cell r="K5763" t="str">
            <v>2001-10-30</v>
          </cell>
          <cell r="L5763">
            <v>2200</v>
          </cell>
          <cell r="M5763">
            <v>2134</v>
          </cell>
          <cell r="N5763">
            <v>66</v>
          </cell>
        </row>
        <row r="5764">
          <cell r="C5764" t="str">
            <v>45231499B140017</v>
          </cell>
          <cell r="D5764" t="str">
            <v>计算机</v>
          </cell>
          <cell r="E5764" t="str">
            <v>联想开天4600</v>
          </cell>
        </row>
        <row r="5764">
          <cell r="G5764" t="str">
            <v>个</v>
          </cell>
          <cell r="H5764">
            <v>1</v>
          </cell>
          <cell r="I5764" t="str">
            <v>通信设备/其他通讯设备/通信配套设备/神东综合延伸</v>
          </cell>
        </row>
        <row r="5764">
          <cell r="K5764" t="str">
            <v>2001-10-30</v>
          </cell>
          <cell r="L5764">
            <v>6700</v>
          </cell>
          <cell r="M5764">
            <v>6499</v>
          </cell>
          <cell r="N5764">
            <v>201</v>
          </cell>
        </row>
        <row r="5765">
          <cell r="C5765" t="str">
            <v>45231499B041864</v>
          </cell>
          <cell r="D5765" t="str">
            <v>计算机</v>
          </cell>
          <cell r="E5765" t="str">
            <v>联想开天4600</v>
          </cell>
        </row>
        <row r="5765">
          <cell r="G5765" t="str">
            <v>个</v>
          </cell>
          <cell r="H5765">
            <v>1</v>
          </cell>
          <cell r="I5765" t="str">
            <v>通信设备/其他通讯设备/通信配套设备/神东综合延伸</v>
          </cell>
        </row>
        <row r="5765">
          <cell r="K5765" t="str">
            <v>2001-10-30</v>
          </cell>
          <cell r="L5765">
            <v>6700</v>
          </cell>
          <cell r="M5765">
            <v>6499</v>
          </cell>
          <cell r="N5765">
            <v>201</v>
          </cell>
        </row>
        <row r="5766">
          <cell r="C5766" t="str">
            <v>45231499B041865</v>
          </cell>
          <cell r="D5766" t="str">
            <v>计算机</v>
          </cell>
          <cell r="E5766" t="str">
            <v>联想开天4600</v>
          </cell>
        </row>
        <row r="5766">
          <cell r="G5766" t="str">
            <v>个</v>
          </cell>
          <cell r="H5766">
            <v>1</v>
          </cell>
          <cell r="I5766" t="str">
            <v>通信设备/其他通讯设备/通信配套设备/神东综合延伸</v>
          </cell>
        </row>
        <row r="5766">
          <cell r="K5766" t="str">
            <v>2001-10-30</v>
          </cell>
          <cell r="L5766">
            <v>6700</v>
          </cell>
          <cell r="M5766">
            <v>6499</v>
          </cell>
          <cell r="N5766">
            <v>201</v>
          </cell>
        </row>
        <row r="5767">
          <cell r="C5767" t="str">
            <v>45231499B041866</v>
          </cell>
          <cell r="D5767" t="str">
            <v>计算机</v>
          </cell>
          <cell r="E5767" t="str">
            <v>联想开天4600</v>
          </cell>
        </row>
        <row r="5767">
          <cell r="G5767" t="str">
            <v>个</v>
          </cell>
          <cell r="H5767">
            <v>1</v>
          </cell>
          <cell r="I5767" t="str">
            <v>通信设备/其他通讯设备/通信配套设备/神东综合延伸</v>
          </cell>
        </row>
        <row r="5767">
          <cell r="K5767" t="str">
            <v>2001-10-30</v>
          </cell>
          <cell r="L5767">
            <v>6700</v>
          </cell>
          <cell r="M5767">
            <v>6499</v>
          </cell>
          <cell r="N5767">
            <v>201</v>
          </cell>
        </row>
        <row r="5768">
          <cell r="C5768" t="str">
            <v>45231499B041867</v>
          </cell>
          <cell r="D5768" t="str">
            <v>计算机</v>
          </cell>
          <cell r="E5768" t="str">
            <v>联想开天4600</v>
          </cell>
        </row>
        <row r="5768">
          <cell r="G5768" t="str">
            <v>个</v>
          </cell>
          <cell r="H5768">
            <v>1</v>
          </cell>
          <cell r="I5768" t="str">
            <v>通信设备/其他通讯设备/通信配套设备/神东综合延伸</v>
          </cell>
        </row>
        <row r="5768">
          <cell r="K5768" t="str">
            <v>2001-10-30</v>
          </cell>
          <cell r="L5768">
            <v>6700</v>
          </cell>
          <cell r="M5768">
            <v>6499</v>
          </cell>
          <cell r="N5768">
            <v>201</v>
          </cell>
        </row>
        <row r="5769">
          <cell r="C5769" t="str">
            <v>45231499B041863</v>
          </cell>
          <cell r="D5769" t="str">
            <v>计算机</v>
          </cell>
          <cell r="E5769" t="str">
            <v>联想开天4600</v>
          </cell>
        </row>
        <row r="5769">
          <cell r="G5769" t="str">
            <v>个</v>
          </cell>
          <cell r="H5769">
            <v>1</v>
          </cell>
          <cell r="I5769" t="str">
            <v>通信设备/其他通讯设备/通信配套设备/神东综合延伸</v>
          </cell>
        </row>
        <row r="5769">
          <cell r="K5769" t="str">
            <v>2001-10-30</v>
          </cell>
          <cell r="L5769">
            <v>6700</v>
          </cell>
          <cell r="M5769">
            <v>6499</v>
          </cell>
          <cell r="N5769">
            <v>201</v>
          </cell>
        </row>
        <row r="5770">
          <cell r="C5770" t="str">
            <v>45231499B041869</v>
          </cell>
          <cell r="D5770" t="str">
            <v>计算机</v>
          </cell>
          <cell r="E5770" t="str">
            <v>联想开天4600</v>
          </cell>
        </row>
        <row r="5770">
          <cell r="G5770" t="str">
            <v>个</v>
          </cell>
          <cell r="H5770">
            <v>1</v>
          </cell>
          <cell r="I5770" t="str">
            <v>通信设备/其他通讯设备/通信配套设备/神东综合延伸</v>
          </cell>
        </row>
        <row r="5770">
          <cell r="K5770" t="str">
            <v>2003-05-29</v>
          </cell>
          <cell r="L5770">
            <v>6700</v>
          </cell>
          <cell r="M5770">
            <v>6499</v>
          </cell>
          <cell r="N5770">
            <v>201</v>
          </cell>
        </row>
        <row r="5771">
          <cell r="C5771" t="str">
            <v>45262099B030791</v>
          </cell>
          <cell r="D5771" t="str">
            <v>计算机</v>
          </cell>
          <cell r="E5771" t="str">
            <v>联想开天4600</v>
          </cell>
        </row>
        <row r="5771">
          <cell r="G5771" t="str">
            <v>个</v>
          </cell>
          <cell r="H5771">
            <v>1</v>
          </cell>
          <cell r="I5771" t="str">
            <v>通信设备/其他通讯设备/通信配套设备/神东综合延伸</v>
          </cell>
        </row>
        <row r="5771">
          <cell r="K5771" t="str">
            <v>2003-05-29</v>
          </cell>
          <cell r="L5771">
            <v>6700</v>
          </cell>
          <cell r="M5771">
            <v>6499</v>
          </cell>
          <cell r="N5771">
            <v>201</v>
          </cell>
        </row>
        <row r="5772">
          <cell r="C5772" t="str">
            <v>45262099B030789</v>
          </cell>
          <cell r="D5772" t="str">
            <v>打印机</v>
          </cell>
          <cell r="E5772" t="str">
            <v>HP1000</v>
          </cell>
        </row>
        <row r="5772">
          <cell r="G5772" t="str">
            <v>个</v>
          </cell>
          <cell r="H5772">
            <v>1</v>
          </cell>
          <cell r="I5772" t="str">
            <v>通信设备/其他通讯设备/通信配套设备/神东综合延伸</v>
          </cell>
        </row>
        <row r="5772">
          <cell r="K5772" t="str">
            <v>2001-10-30</v>
          </cell>
          <cell r="L5772">
            <v>2200</v>
          </cell>
          <cell r="M5772">
            <v>2134</v>
          </cell>
          <cell r="N5772">
            <v>66</v>
          </cell>
        </row>
        <row r="5773">
          <cell r="C5773" t="str">
            <v>45231499B041870</v>
          </cell>
          <cell r="D5773" t="str">
            <v>打印机</v>
          </cell>
          <cell r="E5773" t="str">
            <v>HP1000</v>
          </cell>
        </row>
        <row r="5773">
          <cell r="G5773" t="str">
            <v>个</v>
          </cell>
          <cell r="H5773">
            <v>1</v>
          </cell>
          <cell r="I5773" t="str">
            <v>通信设备/其他通讯设备/通信配套设备/神东综合延伸</v>
          </cell>
        </row>
        <row r="5773">
          <cell r="K5773" t="str">
            <v>2001-08-29</v>
          </cell>
          <cell r="L5773">
            <v>2200</v>
          </cell>
          <cell r="M5773">
            <v>2134</v>
          </cell>
          <cell r="N5773">
            <v>66</v>
          </cell>
        </row>
        <row r="5774">
          <cell r="C5774" t="str">
            <v>45231499B041872</v>
          </cell>
          <cell r="D5774" t="str">
            <v>计算机</v>
          </cell>
          <cell r="E5774" t="str">
            <v>联想开天4600</v>
          </cell>
        </row>
        <row r="5774">
          <cell r="G5774" t="str">
            <v>个</v>
          </cell>
          <cell r="H5774">
            <v>1</v>
          </cell>
          <cell r="I5774" t="str">
            <v>通信设备/其他通讯设备/通信配套设备/神东综合延伸</v>
          </cell>
        </row>
        <row r="5774">
          <cell r="K5774" t="str">
            <v>2001-10-30</v>
          </cell>
          <cell r="L5774">
            <v>6700</v>
          </cell>
          <cell r="M5774">
            <v>6499</v>
          </cell>
          <cell r="N5774">
            <v>201</v>
          </cell>
        </row>
        <row r="5775">
          <cell r="C5775" t="str">
            <v>45231499B041873</v>
          </cell>
          <cell r="D5775" t="str">
            <v>计算机</v>
          </cell>
          <cell r="E5775" t="str">
            <v>联想开天4600</v>
          </cell>
        </row>
        <row r="5775">
          <cell r="G5775" t="str">
            <v>个</v>
          </cell>
          <cell r="H5775">
            <v>1</v>
          </cell>
          <cell r="I5775" t="str">
            <v>通信设备/其他通讯设备/通信配套设备/神东综合延伸</v>
          </cell>
        </row>
        <row r="5775">
          <cell r="K5775" t="str">
            <v>2001-10-30</v>
          </cell>
          <cell r="L5775">
            <v>6700</v>
          </cell>
          <cell r="M5775">
            <v>6499</v>
          </cell>
          <cell r="N5775">
            <v>201</v>
          </cell>
        </row>
        <row r="5776">
          <cell r="C5776" t="str">
            <v>45231499B042095</v>
          </cell>
          <cell r="D5776" t="str">
            <v>计算机</v>
          </cell>
          <cell r="E5776" t="str">
            <v>联想开天4600</v>
          </cell>
        </row>
        <row r="5776">
          <cell r="G5776" t="str">
            <v>个</v>
          </cell>
          <cell r="H5776">
            <v>1</v>
          </cell>
          <cell r="I5776" t="str">
            <v>通信设备/其他通讯设备/通信配套设备/神东综合延伸</v>
          </cell>
        </row>
        <row r="5776">
          <cell r="K5776" t="str">
            <v>2003-05-29</v>
          </cell>
          <cell r="L5776">
            <v>6700</v>
          </cell>
          <cell r="M5776">
            <v>6499</v>
          </cell>
          <cell r="N5776">
            <v>201</v>
          </cell>
        </row>
        <row r="5777">
          <cell r="C5777" t="str">
            <v>45262099B030791</v>
          </cell>
          <cell r="D5777" t="str">
            <v>计算机</v>
          </cell>
          <cell r="E5777" t="str">
            <v>联想开天4600</v>
          </cell>
        </row>
        <row r="5777">
          <cell r="G5777" t="str">
            <v>个</v>
          </cell>
          <cell r="H5777">
            <v>1</v>
          </cell>
          <cell r="I5777" t="str">
            <v>通信设备/其他通讯设备/通信配套设备/神东综合延伸</v>
          </cell>
        </row>
        <row r="5777">
          <cell r="K5777" t="str">
            <v>2001-10-30</v>
          </cell>
          <cell r="L5777">
            <v>6700</v>
          </cell>
          <cell r="M5777">
            <v>6499</v>
          </cell>
          <cell r="N5777">
            <v>201</v>
          </cell>
        </row>
        <row r="5778">
          <cell r="C5778" t="str">
            <v>45231499B042096</v>
          </cell>
          <cell r="D5778" t="str">
            <v>打印机</v>
          </cell>
          <cell r="E5778" t="str">
            <v>HP1000</v>
          </cell>
        </row>
        <row r="5778">
          <cell r="G5778" t="str">
            <v>个</v>
          </cell>
          <cell r="H5778">
            <v>1</v>
          </cell>
          <cell r="I5778" t="str">
            <v>家具用具及其他设备/家具用具及其他设备/家具用具及其他设备/家具用具及其他设备</v>
          </cell>
        </row>
        <row r="5778">
          <cell r="K5778" t="str">
            <v>2005-12-29</v>
          </cell>
          <cell r="L5778">
            <v>2200</v>
          </cell>
          <cell r="M5778">
            <v>2134</v>
          </cell>
          <cell r="N5778">
            <v>66</v>
          </cell>
        </row>
        <row r="5779">
          <cell r="C5779" t="str">
            <v>38112010B010035</v>
          </cell>
          <cell r="D5779" t="str">
            <v>计算机</v>
          </cell>
          <cell r="E5779" t="str">
            <v>联想开天4600</v>
          </cell>
        </row>
        <row r="5779">
          <cell r="G5779" t="str">
            <v>个</v>
          </cell>
          <cell r="H5779">
            <v>1</v>
          </cell>
          <cell r="I5779" t="str">
            <v>家具用具及其他设备/家具用具及其他设备/家具用具及其他设备/家具用具及其他设备</v>
          </cell>
        </row>
        <row r="5779">
          <cell r="K5779" t="str">
            <v>2005-12-29</v>
          </cell>
          <cell r="L5779">
            <v>6700</v>
          </cell>
          <cell r="M5779">
            <v>6700</v>
          </cell>
          <cell r="N5779">
            <v>0</v>
          </cell>
        </row>
        <row r="5780">
          <cell r="C5780" t="str">
            <v>38122050B060002</v>
          </cell>
          <cell r="D5780" t="str">
            <v>沙发</v>
          </cell>
          <cell r="E5780" t="str">
            <v>1+1+3</v>
          </cell>
        </row>
        <row r="5780">
          <cell r="G5780" t="str">
            <v>个</v>
          </cell>
          <cell r="H5780">
            <v>1</v>
          </cell>
          <cell r="I5780" t="str">
            <v>电子计算机及其外围设备/其他计算机及其外围设备/其他计算机及其外围设备/其他计算机及其外围设备</v>
          </cell>
        </row>
        <row r="5780">
          <cell r="K5780" t="str">
            <v>2009-12-31</v>
          </cell>
          <cell r="L5780">
            <v>5000</v>
          </cell>
          <cell r="M5780">
            <v>4850</v>
          </cell>
          <cell r="N5780">
            <v>150</v>
          </cell>
        </row>
        <row r="5781">
          <cell r="C5781" t="str">
            <v>070001</v>
          </cell>
          <cell r="D5781" t="str">
            <v>班台</v>
          </cell>
          <cell r="E5781" t="str">
            <v>2.2M</v>
          </cell>
        </row>
        <row r="5781">
          <cell r="G5781" t="str">
            <v>个</v>
          </cell>
          <cell r="H5781">
            <v>1</v>
          </cell>
          <cell r="I5781" t="str">
            <v>其他行业专用设备/其他行业专用设备/其他行业专用设备/其他行业专用设备</v>
          </cell>
        </row>
        <row r="5781">
          <cell r="K5781" t="str">
            <v>2005-06-14</v>
          </cell>
          <cell r="L5781">
            <v>2000</v>
          </cell>
          <cell r="M5781">
            <v>1940</v>
          </cell>
          <cell r="N5781">
            <v>60</v>
          </cell>
        </row>
        <row r="5782">
          <cell r="C5782" t="str">
            <v>45241999B040001</v>
          </cell>
          <cell r="D5782" t="str">
            <v>自动化控制系统</v>
          </cell>
          <cell r="E5782" t="str">
            <v>2700米</v>
          </cell>
        </row>
        <row r="5782">
          <cell r="G5782" t="str">
            <v>个</v>
          </cell>
          <cell r="H5782">
            <v>1</v>
          </cell>
          <cell r="I5782" t="str">
            <v>冷热交换设备/冷热交换设备/冷热交换设备/冷热交换设备</v>
          </cell>
        </row>
        <row r="5782">
          <cell r="K5782" t="str">
            <v>2002-01-02</v>
          </cell>
          <cell r="L5782">
            <v>187860</v>
          </cell>
          <cell r="M5782">
            <v>187860</v>
          </cell>
          <cell r="N5782">
            <v>0</v>
          </cell>
        </row>
        <row r="5783">
          <cell r="C5783" t="str">
            <v>44412180B070001</v>
          </cell>
          <cell r="D5783" t="str">
            <v>取样冷却器</v>
          </cell>
          <cell r="E5783" t="str">
            <v>φ254*450</v>
          </cell>
        </row>
        <row r="5783">
          <cell r="G5783" t="str">
            <v>个</v>
          </cell>
          <cell r="H5783">
            <v>1</v>
          </cell>
          <cell r="I5783" t="str">
            <v>仪器仪表/分析仪器/物理特性分析仪器及校准仪器/其他物理特性分析仪器及标准仪器</v>
          </cell>
        </row>
        <row r="5783">
          <cell r="K5783" t="str">
            <v>2003-06-01</v>
          </cell>
          <cell r="L5783">
            <v>3800</v>
          </cell>
          <cell r="M5783">
            <v>3371.44</v>
          </cell>
          <cell r="N5783">
            <v>428.56</v>
          </cell>
        </row>
        <row r="5784">
          <cell r="C5784" t="str">
            <v>48253202B010002</v>
          </cell>
          <cell r="D5784" t="str">
            <v>旋转式铁普仪</v>
          </cell>
          <cell r="E5784" t="str">
            <v>KLP</v>
          </cell>
        </row>
        <row r="5784">
          <cell r="G5784" t="str">
            <v>个</v>
          </cell>
          <cell r="H5784">
            <v>1</v>
          </cell>
          <cell r="I5784" t="str">
            <v>仪器仪表/分析仪器/物理特性分析仪器及校准仪器/其他物理特性分析仪器及标准仪器</v>
          </cell>
        </row>
        <row r="5784">
          <cell r="K5784" t="str">
            <v>2003-06-01</v>
          </cell>
          <cell r="L5784">
            <v>50000</v>
          </cell>
          <cell r="M5784">
            <v>46105.27</v>
          </cell>
          <cell r="N5784">
            <v>3894.73</v>
          </cell>
        </row>
        <row r="5785">
          <cell r="C5785" t="str">
            <v>48253202B050001</v>
          </cell>
          <cell r="D5785" t="str">
            <v>光密度测定仪</v>
          </cell>
          <cell r="E5785" t="str">
            <v>GMK-1</v>
          </cell>
        </row>
        <row r="5785">
          <cell r="G5785" t="str">
            <v>个</v>
          </cell>
          <cell r="H5785">
            <v>1</v>
          </cell>
          <cell r="I5785" t="str">
            <v>仪器仪表/分析仪器/物理特性分析仪器及校准仪器/其他物理特性分析仪器及标准仪器</v>
          </cell>
        </row>
        <row r="5785">
          <cell r="K5785" t="str">
            <v>2003-06-01</v>
          </cell>
          <cell r="L5785">
            <v>18000</v>
          </cell>
          <cell r="M5785">
            <v>16597.91</v>
          </cell>
          <cell r="N5785">
            <v>1402.09</v>
          </cell>
        </row>
        <row r="5786">
          <cell r="C5786" t="str">
            <v>48319099B030001</v>
          </cell>
          <cell r="D5786" t="str">
            <v>颗粒定量仪</v>
          </cell>
          <cell r="E5786" t="str">
            <v>KLP</v>
          </cell>
        </row>
        <row r="5786">
          <cell r="G5786" t="str">
            <v>个</v>
          </cell>
          <cell r="H5786">
            <v>1</v>
          </cell>
          <cell r="I5786" t="str">
            <v>仪器仪表/分析仪器/物理特性分析仪器及校准仪器/其他物理特性分析仪器及标准仪器</v>
          </cell>
        </row>
        <row r="5786">
          <cell r="K5786" t="str">
            <v>2003-06-01</v>
          </cell>
          <cell r="L5786">
            <v>26000</v>
          </cell>
          <cell r="M5786">
            <v>23974.75</v>
          </cell>
          <cell r="N5786">
            <v>2025.25</v>
          </cell>
        </row>
        <row r="5787">
          <cell r="C5787" t="str">
            <v>48253202B090012</v>
          </cell>
          <cell r="D5787" t="str">
            <v>快速油脂分析仪</v>
          </cell>
          <cell r="E5787" t="str">
            <v>JHD20C</v>
          </cell>
        </row>
        <row r="5787">
          <cell r="G5787" t="str">
            <v>个</v>
          </cell>
          <cell r="H5787">
            <v>1</v>
          </cell>
          <cell r="I5787" t="str">
            <v>仪器仪表/分析仪器/物理特性分析仪器及校准仪器/其他物理特性分析仪器及标准仪器</v>
          </cell>
        </row>
        <row r="5787">
          <cell r="K5787" t="str">
            <v>2003-06-01</v>
          </cell>
          <cell r="L5787">
            <v>7000</v>
          </cell>
          <cell r="M5787">
            <v>6454.77</v>
          </cell>
          <cell r="N5787">
            <v>545.23</v>
          </cell>
        </row>
        <row r="5788">
          <cell r="C5788" t="str">
            <v>48253202B030001</v>
          </cell>
          <cell r="D5788" t="str">
            <v>粘度测试仪</v>
          </cell>
          <cell r="E5788" t="str">
            <v>SPP1003VI</v>
          </cell>
        </row>
        <row r="5788">
          <cell r="G5788" t="str">
            <v>个</v>
          </cell>
          <cell r="H5788">
            <v>1</v>
          </cell>
          <cell r="I5788" t="str">
            <v>仪器仪表/分析仪器/物理特性分析仪器及校准仪器/其他物理特性分析仪器及标准仪器</v>
          </cell>
        </row>
        <row r="5788">
          <cell r="K5788" t="str">
            <v>2003-06-01</v>
          </cell>
          <cell r="L5788">
            <v>7800</v>
          </cell>
          <cell r="M5788">
            <v>7192.43</v>
          </cell>
          <cell r="N5788">
            <v>607.57</v>
          </cell>
        </row>
        <row r="5789">
          <cell r="C5789" t="str">
            <v>48253202B090012</v>
          </cell>
          <cell r="D5789" t="str">
            <v>快速油脂分析仪</v>
          </cell>
          <cell r="E5789" t="str">
            <v>JHD20</v>
          </cell>
        </row>
        <row r="5789">
          <cell r="G5789" t="str">
            <v>个</v>
          </cell>
          <cell r="H5789">
            <v>1</v>
          </cell>
          <cell r="I5789" t="str">
            <v>仪器仪表/试验机/金属材料拉力试验机/万能试验机</v>
          </cell>
        </row>
        <row r="5789">
          <cell r="K5789" t="str">
            <v>2003-12-31</v>
          </cell>
          <cell r="L5789">
            <v>7000</v>
          </cell>
          <cell r="M5789">
            <v>6454.77</v>
          </cell>
          <cell r="N5789">
            <v>545.23</v>
          </cell>
        </row>
        <row r="5790">
          <cell r="C5790" t="str">
            <v>48253202B090014</v>
          </cell>
          <cell r="D5790" t="str">
            <v>万能试验器</v>
          </cell>
          <cell r="E5790" t="str">
            <v>JLC-111G</v>
          </cell>
        </row>
        <row r="5790">
          <cell r="G5790" t="str">
            <v>个</v>
          </cell>
          <cell r="H5790">
            <v>1</v>
          </cell>
          <cell r="I5790" t="str">
            <v>仪器仪表/实验仪器及装置/试验箱及气候环境试验设备/干燥箱</v>
          </cell>
        </row>
        <row r="5790">
          <cell r="K5790" t="str">
            <v>2002-07-01</v>
          </cell>
          <cell r="L5790">
            <v>16800</v>
          </cell>
          <cell r="M5790">
            <v>7425.6</v>
          </cell>
          <cell r="N5790">
            <v>9374.4</v>
          </cell>
        </row>
        <row r="5791">
          <cell r="C5791" t="str">
            <v>48253202B090015</v>
          </cell>
          <cell r="D5791" t="str">
            <v>马弗炉</v>
          </cell>
          <cell r="E5791" t="str">
            <v>XL-1</v>
          </cell>
        </row>
        <row r="5791">
          <cell r="G5791" t="str">
            <v>个</v>
          </cell>
          <cell r="H5791">
            <v>1</v>
          </cell>
          <cell r="I5791" t="str">
            <v>电子和通信测量仪器/电子和通信声源、声级、声振测量分析仪器/声级计/其他声级计</v>
          </cell>
        </row>
        <row r="5791">
          <cell r="K5791" t="str">
            <v>2004-12-31</v>
          </cell>
          <cell r="L5791">
            <v>10200</v>
          </cell>
          <cell r="M5791">
            <v>9894</v>
          </cell>
          <cell r="N5791">
            <v>306</v>
          </cell>
        </row>
        <row r="5792">
          <cell r="C5792" t="str">
            <v>48562024B010002</v>
          </cell>
          <cell r="D5792" t="str">
            <v>声级计</v>
          </cell>
          <cell r="E5792" t="str">
            <v>NL15</v>
          </cell>
        </row>
        <row r="5792">
          <cell r="G5792" t="str">
            <v>个</v>
          </cell>
          <cell r="H5792">
            <v>1</v>
          </cell>
          <cell r="I5792" t="str">
            <v>专用仪器仪表/其他专用仪器仪表/其他专用仪器仪表/其他专用仪器仪表</v>
          </cell>
        </row>
        <row r="5792">
          <cell r="K5792" t="str">
            <v>2004-12-31</v>
          </cell>
          <cell r="L5792">
            <v>69286</v>
          </cell>
          <cell r="M5792">
            <v>69286</v>
          </cell>
          <cell r="N5792">
            <v>0</v>
          </cell>
        </row>
        <row r="5793">
          <cell r="C5793" t="str">
            <v>48253399B710002</v>
          </cell>
          <cell r="D5793" t="str">
            <v>便携式里氏硬度计</v>
          </cell>
          <cell r="E5793" t="str">
            <v>TH140</v>
          </cell>
        </row>
        <row r="5793">
          <cell r="G5793" t="str">
            <v>个</v>
          </cell>
          <cell r="H5793">
            <v>1</v>
          </cell>
          <cell r="I5793" t="str">
            <v>专用仪器仪表/气象、海洋、水文、天文仪器/海洋仪器/其他海洋仪器</v>
          </cell>
        </row>
        <row r="5793">
          <cell r="K5793" t="str">
            <v>2004-12-31</v>
          </cell>
          <cell r="L5793">
            <v>14039</v>
          </cell>
          <cell r="M5793">
            <v>14039</v>
          </cell>
          <cell r="N5793">
            <v>0</v>
          </cell>
        </row>
        <row r="5794">
          <cell r="C5794" t="str">
            <v>48253202B090019</v>
          </cell>
          <cell r="D5794" t="str">
            <v>数码远扬涡流仪</v>
          </cell>
          <cell r="E5794" t="str">
            <v>数码远扬涡流仪</v>
          </cell>
        </row>
        <row r="5794">
          <cell r="G5794" t="str">
            <v>个</v>
          </cell>
          <cell r="H5794">
            <v>1</v>
          </cell>
          <cell r="I5794" t="str">
            <v>仪器仪表/电工仪器仪表/实验室电工仪器及指针式电表/其他室验室电工仪器及指针式电表</v>
          </cell>
        </row>
        <row r="5794">
          <cell r="K5794" t="str">
            <v>2004-12-31</v>
          </cell>
          <cell r="L5794">
            <v>77265</v>
          </cell>
          <cell r="M5794">
            <v>77265</v>
          </cell>
          <cell r="N5794">
            <v>0</v>
          </cell>
        </row>
        <row r="5795">
          <cell r="C5795" t="str">
            <v>48253202B090020</v>
          </cell>
          <cell r="D5795" t="str">
            <v>焊缝裂纹探伤仪</v>
          </cell>
          <cell r="E5795" t="str">
            <v>WELDSCOPE</v>
          </cell>
        </row>
        <row r="5795">
          <cell r="G5795" t="str">
            <v>个</v>
          </cell>
          <cell r="H5795">
            <v>1</v>
          </cell>
          <cell r="I5795" t="str">
            <v>专用仪器仪表/其他专用仪器仪表/其他专用仪器仪表/其他专用仪器仪表</v>
          </cell>
        </row>
        <row r="5795">
          <cell r="K5795" t="str">
            <v>2004-12-31</v>
          </cell>
          <cell r="L5795">
            <v>59085</v>
          </cell>
          <cell r="M5795">
            <v>59085</v>
          </cell>
          <cell r="N5795">
            <v>0</v>
          </cell>
        </row>
        <row r="5796">
          <cell r="C5796" t="str">
            <v>48253202B090080</v>
          </cell>
          <cell r="D5796" t="str">
            <v>压力流量测试仪</v>
          </cell>
          <cell r="E5796" t="str">
            <v>LPC-240</v>
          </cell>
        </row>
        <row r="5796">
          <cell r="G5796" t="str">
            <v>个</v>
          </cell>
          <cell r="H5796">
            <v>1</v>
          </cell>
          <cell r="I5796" t="str">
            <v>专用仪器仪表/其他专用仪器仪表/其他专用仪器仪表/其他专用仪器仪表</v>
          </cell>
        </row>
        <row r="5796">
          <cell r="K5796" t="str">
            <v>2004-12-31</v>
          </cell>
          <cell r="L5796">
            <v>15958</v>
          </cell>
          <cell r="M5796">
            <v>15958</v>
          </cell>
          <cell r="N5796">
            <v>0</v>
          </cell>
        </row>
        <row r="5797">
          <cell r="C5797" t="str">
            <v>48253202B090021</v>
          </cell>
          <cell r="D5797" t="str">
            <v>PH计</v>
          </cell>
          <cell r="E5797" t="str">
            <v>LPC-240</v>
          </cell>
        </row>
        <row r="5797">
          <cell r="G5797" t="str">
            <v>个</v>
          </cell>
          <cell r="H5797">
            <v>1</v>
          </cell>
          <cell r="I5797" t="str">
            <v>仪器仪表/光学仪器/显微镜/其他显微镜</v>
          </cell>
        </row>
        <row r="5797">
          <cell r="K5797" t="str">
            <v>2005-06-14</v>
          </cell>
          <cell r="L5797">
            <v>12524</v>
          </cell>
          <cell r="M5797">
            <v>12524</v>
          </cell>
          <cell r="N5797">
            <v>0</v>
          </cell>
        </row>
        <row r="5798">
          <cell r="C5798" t="str">
            <v>48253202B090022</v>
          </cell>
          <cell r="D5798" t="str">
            <v>铁谱显微镜</v>
          </cell>
          <cell r="E5798" t="str">
            <v>L2020</v>
          </cell>
        </row>
        <row r="5798">
          <cell r="G5798" t="str">
            <v>个</v>
          </cell>
          <cell r="H5798">
            <v>1</v>
          </cell>
          <cell r="I5798" t="str">
            <v>仪器仪表/分析仪器/物理特性分析仪器及校准仪器/其他物理特性分析仪器及标准仪器</v>
          </cell>
        </row>
        <row r="5798">
          <cell r="K5798" t="str">
            <v>2005-12-31</v>
          </cell>
          <cell r="L5798">
            <v>29239.5</v>
          </cell>
          <cell r="M5798">
            <v>29239.5</v>
          </cell>
          <cell r="N5798">
            <v>0</v>
          </cell>
        </row>
        <row r="5799">
          <cell r="C5799" t="str">
            <v>48253399BB30001</v>
          </cell>
          <cell r="D5799" t="str">
            <v>旋转式铁谱仪</v>
          </cell>
        </row>
        <row r="5799">
          <cell r="G5799" t="str">
            <v>个</v>
          </cell>
          <cell r="H5799">
            <v>1</v>
          </cell>
          <cell r="I5799" t="str">
            <v>专用仪器仪表/其他专用仪器仪表/其他专用仪器仪表/其他专用仪器仪表</v>
          </cell>
        </row>
        <row r="5799">
          <cell r="K5799" t="str">
            <v>2006-06-30</v>
          </cell>
          <cell r="L5799">
            <v>235330</v>
          </cell>
          <cell r="M5799">
            <v>235330</v>
          </cell>
          <cell r="N5799">
            <v>0</v>
          </cell>
        </row>
        <row r="5800">
          <cell r="C5800" t="str">
            <v>48253202B030003</v>
          </cell>
          <cell r="D5800" t="str">
            <v>高压绝缘测试仪</v>
          </cell>
          <cell r="E5800" t="str">
            <v>VLF-4022 230V 5011Z</v>
          </cell>
        </row>
        <row r="5800">
          <cell r="G5800" t="str">
            <v>个</v>
          </cell>
          <cell r="H5800">
            <v>1</v>
          </cell>
          <cell r="I5800" t="str">
            <v>仪器仪表/自动化仪表/温度、压力、流量仪表/其他温度仪表</v>
          </cell>
        </row>
        <row r="5800">
          <cell r="K5800" t="str">
            <v>2006-12-31</v>
          </cell>
          <cell r="L5800">
            <v>225367.52</v>
          </cell>
          <cell r="M5800">
            <v>225367.52</v>
          </cell>
          <cell r="N5800">
            <v>0</v>
          </cell>
        </row>
        <row r="5801">
          <cell r="C5801" t="str">
            <v>48253202B080004</v>
          </cell>
          <cell r="D5801" t="str">
            <v>红外线测温仪</v>
          </cell>
          <cell r="E5801" t="str">
            <v>ST-60</v>
          </cell>
        </row>
        <row r="5801">
          <cell r="G5801" t="str">
            <v>个</v>
          </cell>
          <cell r="H5801">
            <v>1</v>
          </cell>
          <cell r="I5801" t="str">
            <v>仪器仪表/自动化仪表/温度、压力、流量仪表/其他温度仪表</v>
          </cell>
        </row>
        <row r="5801">
          <cell r="K5801" t="str">
            <v>2006-12-31</v>
          </cell>
          <cell r="L5801">
            <v>3860</v>
          </cell>
          <cell r="M5801">
            <v>2249.8</v>
          </cell>
          <cell r="N5801">
            <v>1610.2</v>
          </cell>
        </row>
        <row r="5802">
          <cell r="C5802" t="str">
            <v>48253202B080003</v>
          </cell>
          <cell r="D5802" t="str">
            <v>红外线测温仪</v>
          </cell>
          <cell r="E5802" t="str">
            <v>ST-60</v>
          </cell>
        </row>
        <row r="5802">
          <cell r="G5802" t="str">
            <v>个</v>
          </cell>
          <cell r="H5802">
            <v>1</v>
          </cell>
          <cell r="I5802" t="str">
            <v>仪器仪表/自动化仪表/温度、压力、流量仪表/其他温度仪表</v>
          </cell>
        </row>
        <row r="5802">
          <cell r="K5802" t="str">
            <v>2006-12-31</v>
          </cell>
          <cell r="L5802">
            <v>3860</v>
          </cell>
          <cell r="M5802">
            <v>2249.8</v>
          </cell>
          <cell r="N5802">
            <v>1610.2</v>
          </cell>
        </row>
        <row r="5803">
          <cell r="C5803" t="str">
            <v>48253202B080002</v>
          </cell>
          <cell r="D5803" t="str">
            <v>红外线测温仪</v>
          </cell>
          <cell r="E5803" t="str">
            <v>ST-60</v>
          </cell>
        </row>
        <row r="5803">
          <cell r="G5803" t="str">
            <v>个</v>
          </cell>
          <cell r="H5803">
            <v>1</v>
          </cell>
          <cell r="I5803" t="str">
            <v>仪器仪表/自动化仪表/温度、压力、流量仪表/其他温度仪表</v>
          </cell>
        </row>
        <row r="5803">
          <cell r="K5803" t="str">
            <v>2006-12-31</v>
          </cell>
          <cell r="L5803">
            <v>3860</v>
          </cell>
          <cell r="M5803">
            <v>2249.8</v>
          </cell>
          <cell r="N5803">
            <v>1610.2</v>
          </cell>
        </row>
        <row r="5804">
          <cell r="C5804" t="str">
            <v>48253202B080001</v>
          </cell>
          <cell r="D5804" t="str">
            <v>红外线测温仪</v>
          </cell>
          <cell r="E5804" t="str">
            <v>ST-60</v>
          </cell>
        </row>
        <row r="5804">
          <cell r="G5804" t="str">
            <v>个</v>
          </cell>
          <cell r="H5804">
            <v>1</v>
          </cell>
          <cell r="I5804" t="str">
            <v>仪器仪表/分析仪器/电化学分析仪器/其他电化学分析仪器</v>
          </cell>
        </row>
        <row r="5804">
          <cell r="K5804" t="str">
            <v>2006-12-31</v>
          </cell>
          <cell r="L5804">
            <v>3860</v>
          </cell>
          <cell r="M5804">
            <v>2249.8</v>
          </cell>
          <cell r="N5804">
            <v>1610.2</v>
          </cell>
        </row>
        <row r="5805">
          <cell r="C5805" t="str">
            <v>48253202B030001</v>
          </cell>
          <cell r="D5805" t="str">
            <v>运动粘度测定器</v>
          </cell>
          <cell r="E5805" t="str">
            <v>KV3R</v>
          </cell>
        </row>
        <row r="5805">
          <cell r="G5805" t="str">
            <v>个</v>
          </cell>
          <cell r="H5805">
            <v>1</v>
          </cell>
          <cell r="I5805" t="str">
            <v>仪器仪表/分析仪器/电化学分析仪器/其他电化学分析仪器</v>
          </cell>
        </row>
        <row r="5805">
          <cell r="K5805" t="str">
            <v>2006-12-31</v>
          </cell>
          <cell r="L5805">
            <v>25406.55</v>
          </cell>
          <cell r="M5805">
            <v>25406.55</v>
          </cell>
          <cell r="N5805">
            <v>0</v>
          </cell>
        </row>
        <row r="5806">
          <cell r="C5806" t="str">
            <v>48253202B090023</v>
          </cell>
          <cell r="D5806" t="str">
            <v>微量水份测定仪</v>
          </cell>
          <cell r="E5806" t="str">
            <v>WS-2100</v>
          </cell>
        </row>
        <row r="5806">
          <cell r="G5806" t="str">
            <v>个</v>
          </cell>
          <cell r="H5806">
            <v>1</v>
          </cell>
          <cell r="I5806" t="str">
            <v>生产辅助用电器/控制设备/开关柜/高压开关柜</v>
          </cell>
        </row>
        <row r="5806">
          <cell r="K5806" t="str">
            <v>2002-01-02</v>
          </cell>
          <cell r="L5806">
            <v>45377.28</v>
          </cell>
          <cell r="M5806">
            <v>45377.28</v>
          </cell>
          <cell r="N5806">
            <v>0</v>
          </cell>
        </row>
        <row r="5807">
          <cell r="C5807" t="str">
            <v>48253399A080001</v>
          </cell>
          <cell r="D5807" t="str">
            <v>综合分析仪</v>
          </cell>
          <cell r="E5807" t="str">
            <v>1812C</v>
          </cell>
        </row>
        <row r="5807">
          <cell r="G5807" t="str">
            <v>个</v>
          </cell>
          <cell r="H5807">
            <v>1</v>
          </cell>
          <cell r="I5807" t="str">
            <v>仪器仪表/自动化仪表/物位及机械量仪表/转速测量仪表</v>
          </cell>
        </row>
        <row r="5807">
          <cell r="K5807" t="str">
            <v>2002-01-02</v>
          </cell>
          <cell r="L5807">
            <v>6916800</v>
          </cell>
          <cell r="M5807">
            <v>6709296</v>
          </cell>
          <cell r="N5807">
            <v>207504</v>
          </cell>
        </row>
        <row r="5808">
          <cell r="C5808" t="str">
            <v>48264012B040001</v>
          </cell>
          <cell r="D5808" t="str">
            <v>流速仪</v>
          </cell>
          <cell r="E5808" t="str">
            <v>JSD</v>
          </cell>
        </row>
        <row r="5808">
          <cell r="G5808" t="str">
            <v>个</v>
          </cell>
          <cell r="H5808">
            <v>1</v>
          </cell>
          <cell r="I5808" t="str">
            <v>仪器仪表/电工仪器仪表/实验室电工仪器及指针式电表/其他室验室电工仪器及指针式电表</v>
          </cell>
        </row>
        <row r="5808">
          <cell r="K5808" t="str">
            <v>2002-01-02</v>
          </cell>
          <cell r="L5808">
            <v>5000</v>
          </cell>
          <cell r="M5808">
            <v>4850</v>
          </cell>
          <cell r="N5808">
            <v>150</v>
          </cell>
        </row>
        <row r="5809">
          <cell r="C5809" t="str">
            <v>48253399B780001</v>
          </cell>
          <cell r="D5809" t="str">
            <v>氧气鉴定仪</v>
          </cell>
          <cell r="E5809" t="str">
            <v>CO-2A</v>
          </cell>
        </row>
        <row r="5809">
          <cell r="G5809" t="str">
            <v>个</v>
          </cell>
          <cell r="H5809">
            <v>1</v>
          </cell>
          <cell r="I5809" t="str">
            <v>仪器仪表/电工仪器仪表/实验室电工仪器及指针式电表/其他室验室电工仪器及指针式电表</v>
          </cell>
        </row>
        <row r="5809">
          <cell r="K5809" t="str">
            <v>2002-01-02</v>
          </cell>
          <cell r="L5809">
            <v>6000</v>
          </cell>
          <cell r="M5809">
            <v>5820</v>
          </cell>
          <cell r="N5809">
            <v>180</v>
          </cell>
        </row>
        <row r="5810">
          <cell r="C5810" t="str">
            <v>48253399B780002</v>
          </cell>
          <cell r="D5810" t="str">
            <v>氧气鉴定仪</v>
          </cell>
          <cell r="E5810" t="str">
            <v>CO-2A</v>
          </cell>
        </row>
        <row r="5810">
          <cell r="G5810" t="str">
            <v>个</v>
          </cell>
          <cell r="H5810">
            <v>1</v>
          </cell>
          <cell r="I5810" t="str">
            <v>仪器仪表/电工仪器仪表/实验室电工仪器及指针式电表/其他室验室电工仪器及指针式电表</v>
          </cell>
        </row>
        <row r="5810">
          <cell r="K5810" t="str">
            <v>2002-01-02</v>
          </cell>
          <cell r="L5810">
            <v>6000</v>
          </cell>
          <cell r="M5810">
            <v>5820</v>
          </cell>
          <cell r="N5810">
            <v>180</v>
          </cell>
        </row>
        <row r="5811">
          <cell r="C5811" t="str">
            <v>48253399B780003</v>
          </cell>
          <cell r="D5811" t="str">
            <v>氧气鉴定仪</v>
          </cell>
          <cell r="E5811" t="str">
            <v>CO-2A</v>
          </cell>
        </row>
        <row r="5811">
          <cell r="G5811" t="str">
            <v>个</v>
          </cell>
          <cell r="H5811">
            <v>1</v>
          </cell>
          <cell r="I5811" t="str">
            <v>仪器仪表/电工仪器仪表/实验室电工仪器及指针式电表/其他室验室电工仪器及指针式电表</v>
          </cell>
        </row>
        <row r="5811">
          <cell r="K5811" t="str">
            <v>2002-01-02</v>
          </cell>
          <cell r="L5811">
            <v>6000</v>
          </cell>
          <cell r="M5811">
            <v>5820</v>
          </cell>
          <cell r="N5811">
            <v>180</v>
          </cell>
        </row>
        <row r="5812">
          <cell r="C5812" t="str">
            <v>48253399B870001</v>
          </cell>
          <cell r="D5812" t="str">
            <v>一氧化碳鉴定仪</v>
          </cell>
          <cell r="E5812" t="str">
            <v>O-2A</v>
          </cell>
        </row>
        <row r="5812">
          <cell r="G5812" t="str">
            <v>个</v>
          </cell>
          <cell r="H5812">
            <v>1</v>
          </cell>
          <cell r="I5812" t="str">
            <v>仪器仪表/电工仪器仪表/实验室电工仪器及指针式电表/其他室验室电工仪器及指针式电表</v>
          </cell>
        </row>
        <row r="5812">
          <cell r="K5812" t="str">
            <v>2002-01-02</v>
          </cell>
          <cell r="L5812">
            <v>6000</v>
          </cell>
          <cell r="M5812">
            <v>5820</v>
          </cell>
          <cell r="N5812">
            <v>180</v>
          </cell>
        </row>
        <row r="5813">
          <cell r="C5813" t="str">
            <v>48253399B870002</v>
          </cell>
          <cell r="D5813" t="str">
            <v>一氧化碳鉴定仪</v>
          </cell>
          <cell r="E5813" t="str">
            <v>O-2A</v>
          </cell>
        </row>
        <row r="5813">
          <cell r="G5813" t="str">
            <v>个</v>
          </cell>
          <cell r="H5813">
            <v>1</v>
          </cell>
          <cell r="I5813" t="str">
            <v>仪器仪表/电工仪器仪表/实验室电工仪器及指针式电表/其他室验室电工仪器及指针式电表</v>
          </cell>
        </row>
        <row r="5813">
          <cell r="K5813" t="str">
            <v>2002-01-02</v>
          </cell>
          <cell r="L5813">
            <v>6000</v>
          </cell>
          <cell r="M5813">
            <v>5820</v>
          </cell>
          <cell r="N5813">
            <v>180</v>
          </cell>
        </row>
        <row r="5814">
          <cell r="C5814" t="str">
            <v>48253399B870003</v>
          </cell>
          <cell r="D5814" t="str">
            <v>一氧化碳鉴定仪</v>
          </cell>
          <cell r="E5814" t="str">
            <v>O-2A</v>
          </cell>
        </row>
        <row r="5814">
          <cell r="G5814" t="str">
            <v>个</v>
          </cell>
          <cell r="H5814">
            <v>1</v>
          </cell>
          <cell r="I5814" t="str">
            <v>仪器仪表/电工仪器仪表/实验室电工仪器及指针式电表/其他室验室电工仪器及指针式电表</v>
          </cell>
        </row>
        <row r="5814">
          <cell r="K5814" t="str">
            <v>2002-01-02</v>
          </cell>
          <cell r="L5814">
            <v>6000</v>
          </cell>
          <cell r="M5814">
            <v>5820</v>
          </cell>
          <cell r="N5814">
            <v>180</v>
          </cell>
        </row>
        <row r="5815">
          <cell r="C5815" t="str">
            <v>48253399B550001</v>
          </cell>
          <cell r="D5815" t="str">
            <v>双参数测定仪</v>
          </cell>
          <cell r="E5815" t="str">
            <v>JB-3</v>
          </cell>
        </row>
        <row r="5815">
          <cell r="G5815" t="str">
            <v>个</v>
          </cell>
          <cell r="H5815">
            <v>1</v>
          </cell>
          <cell r="I5815" t="str">
            <v>仪器仪表/电工仪器仪表/实验室电工仪器及指针式电表/其他室验室电工仪器及指针式电表</v>
          </cell>
        </row>
        <row r="5815">
          <cell r="K5815" t="str">
            <v>2002-01-02</v>
          </cell>
          <cell r="L5815">
            <v>4600</v>
          </cell>
          <cell r="M5815">
            <v>4462</v>
          </cell>
          <cell r="N5815">
            <v>138</v>
          </cell>
        </row>
        <row r="5816">
          <cell r="C5816" t="str">
            <v>48253399B550002</v>
          </cell>
          <cell r="D5816" t="str">
            <v>双参数测定仪</v>
          </cell>
          <cell r="E5816" t="str">
            <v>JB-3</v>
          </cell>
        </row>
        <row r="5816">
          <cell r="G5816" t="str">
            <v>个</v>
          </cell>
          <cell r="H5816">
            <v>1</v>
          </cell>
          <cell r="I5816" t="str">
            <v>仪器仪表/电工仪器仪表/实验室电工仪器及指针式电表/其他室验室电工仪器及指针式电表</v>
          </cell>
        </row>
        <row r="5816">
          <cell r="K5816" t="str">
            <v>2002-01-02</v>
          </cell>
          <cell r="L5816">
            <v>4600</v>
          </cell>
          <cell r="M5816">
            <v>4462</v>
          </cell>
          <cell r="N5816">
            <v>138</v>
          </cell>
        </row>
        <row r="5817">
          <cell r="C5817" t="str">
            <v>48253399B550003</v>
          </cell>
          <cell r="D5817" t="str">
            <v>双参数测定仪</v>
          </cell>
          <cell r="E5817" t="str">
            <v>JB-3</v>
          </cell>
        </row>
        <row r="5817">
          <cell r="G5817" t="str">
            <v>个</v>
          </cell>
          <cell r="H5817">
            <v>1</v>
          </cell>
          <cell r="I5817" t="str">
            <v>仪器仪表/电工仪器仪表/实验室电工仪器及指针式电表/其他室验室电工仪器及指针式电表</v>
          </cell>
        </row>
        <row r="5817">
          <cell r="K5817" t="str">
            <v>2002-01-02</v>
          </cell>
          <cell r="L5817">
            <v>4600</v>
          </cell>
          <cell r="M5817">
            <v>4462</v>
          </cell>
          <cell r="N5817">
            <v>138</v>
          </cell>
        </row>
        <row r="5818">
          <cell r="C5818" t="str">
            <v>48253399B170001</v>
          </cell>
          <cell r="D5818" t="str">
            <v>有害粒子测定器</v>
          </cell>
          <cell r="E5818" t="str">
            <v>SYP2719-65S</v>
          </cell>
        </row>
        <row r="5818">
          <cell r="G5818" t="str">
            <v>个</v>
          </cell>
          <cell r="H5818">
            <v>1</v>
          </cell>
          <cell r="I5818" t="str">
            <v>仪器仪表/电工仪器仪表/实验室电工仪器及指针式电表/其他室验室电工仪器及指针式电表</v>
          </cell>
        </row>
        <row r="5818">
          <cell r="K5818" t="str">
            <v>2002-01-02</v>
          </cell>
          <cell r="L5818">
            <v>2100</v>
          </cell>
          <cell r="M5818">
            <v>2037</v>
          </cell>
          <cell r="N5818">
            <v>63</v>
          </cell>
        </row>
        <row r="5819">
          <cell r="C5819" t="str">
            <v>48253399B290003</v>
          </cell>
          <cell r="D5819" t="str">
            <v>数字轴承检测仪</v>
          </cell>
          <cell r="E5819" t="str">
            <v>KZ-3</v>
          </cell>
        </row>
        <row r="5819">
          <cell r="G5819" t="str">
            <v>个</v>
          </cell>
          <cell r="H5819">
            <v>1</v>
          </cell>
          <cell r="I5819" t="str">
            <v>仪器仪表/电工仪器仪表/实验室电工仪器及指针式电表/其他室验室电工仪器及指针式电表</v>
          </cell>
        </row>
        <row r="5819">
          <cell r="K5819" t="str">
            <v>2002-01-02</v>
          </cell>
          <cell r="L5819">
            <v>4000</v>
          </cell>
          <cell r="M5819">
            <v>3880</v>
          </cell>
          <cell r="N5819">
            <v>120</v>
          </cell>
        </row>
        <row r="5820">
          <cell r="C5820" t="str">
            <v>48253399B290004</v>
          </cell>
          <cell r="D5820" t="str">
            <v>数字轴承检测仪</v>
          </cell>
          <cell r="E5820" t="str">
            <v>KZ-3</v>
          </cell>
        </row>
        <row r="5820">
          <cell r="G5820" t="str">
            <v>个</v>
          </cell>
          <cell r="H5820">
            <v>1</v>
          </cell>
          <cell r="I5820" t="str">
            <v>仪器仪表/电工仪器仪表/实验室电工仪器及指针式电表/其他室验室电工仪器及指针式电表</v>
          </cell>
        </row>
        <row r="5820">
          <cell r="K5820" t="str">
            <v>2002-01-02</v>
          </cell>
          <cell r="L5820">
            <v>4000</v>
          </cell>
          <cell r="M5820">
            <v>3880</v>
          </cell>
          <cell r="N5820">
            <v>120</v>
          </cell>
        </row>
        <row r="5821">
          <cell r="C5821" t="str">
            <v>48253399B290005</v>
          </cell>
          <cell r="D5821" t="str">
            <v>数字轴承检测仪</v>
          </cell>
          <cell r="E5821" t="str">
            <v>KZ-3</v>
          </cell>
        </row>
        <row r="5821">
          <cell r="G5821" t="str">
            <v>个</v>
          </cell>
          <cell r="H5821">
            <v>1</v>
          </cell>
          <cell r="I5821" t="str">
            <v>仪器仪表/电工仪器仪表/实验室电工仪器及指针式电表/其他室验室电工仪器及指针式电表</v>
          </cell>
        </row>
        <row r="5821">
          <cell r="K5821" t="str">
            <v>2002-01-02</v>
          </cell>
          <cell r="L5821">
            <v>4000</v>
          </cell>
          <cell r="M5821">
            <v>3880</v>
          </cell>
          <cell r="N5821">
            <v>120</v>
          </cell>
        </row>
        <row r="5822">
          <cell r="C5822" t="str">
            <v>48253399B290006</v>
          </cell>
          <cell r="D5822" t="str">
            <v>数字轴承检测仪</v>
          </cell>
          <cell r="E5822" t="str">
            <v>KZ-3</v>
          </cell>
        </row>
        <row r="5822">
          <cell r="G5822" t="str">
            <v>个</v>
          </cell>
          <cell r="H5822">
            <v>1</v>
          </cell>
          <cell r="I5822" t="str">
            <v>仪器仪表/电工仪器仪表/实验室电工仪器及指针式电表/其他室验室电工仪器及指针式电表</v>
          </cell>
        </row>
        <row r="5822">
          <cell r="K5822" t="str">
            <v>2002-01-02</v>
          </cell>
          <cell r="L5822">
            <v>4000</v>
          </cell>
          <cell r="M5822">
            <v>3880</v>
          </cell>
          <cell r="N5822">
            <v>120</v>
          </cell>
        </row>
        <row r="5823">
          <cell r="C5823" t="str">
            <v>48253399B290007</v>
          </cell>
          <cell r="D5823" t="str">
            <v>数字轴承检测仪</v>
          </cell>
          <cell r="E5823" t="str">
            <v>KZ-3</v>
          </cell>
        </row>
        <row r="5823">
          <cell r="G5823" t="str">
            <v>个</v>
          </cell>
          <cell r="H5823">
            <v>1</v>
          </cell>
          <cell r="I5823" t="str">
            <v>仪器仪表/电工仪器仪表/实验室电工仪器及指针式电表/其他室验室电工仪器及指针式电表</v>
          </cell>
        </row>
        <row r="5823">
          <cell r="K5823" t="str">
            <v>2002-01-02</v>
          </cell>
          <cell r="L5823">
            <v>4000</v>
          </cell>
          <cell r="M5823">
            <v>3880</v>
          </cell>
          <cell r="N5823">
            <v>120</v>
          </cell>
        </row>
        <row r="5824">
          <cell r="C5824" t="str">
            <v>48253399B290008</v>
          </cell>
          <cell r="D5824" t="str">
            <v>数字轴承检测仪</v>
          </cell>
          <cell r="E5824" t="str">
            <v>KZ-3</v>
          </cell>
        </row>
        <row r="5824">
          <cell r="G5824" t="str">
            <v>个</v>
          </cell>
          <cell r="H5824">
            <v>1</v>
          </cell>
          <cell r="I5824" t="str">
            <v>仪器仪表/电工仪器仪表/实验室电工仪器及指针式电表/其他室验室电工仪器及指针式电表</v>
          </cell>
        </row>
        <row r="5824">
          <cell r="K5824" t="str">
            <v>2002-01-02</v>
          </cell>
          <cell r="L5824">
            <v>4000</v>
          </cell>
          <cell r="M5824">
            <v>3880</v>
          </cell>
          <cell r="N5824">
            <v>120</v>
          </cell>
        </row>
        <row r="5825">
          <cell r="C5825" t="str">
            <v>48253399B420001</v>
          </cell>
          <cell r="D5825" t="str">
            <v>电子水平仪</v>
          </cell>
          <cell r="E5825" t="str">
            <v>SD4</v>
          </cell>
        </row>
        <row r="5825">
          <cell r="G5825" t="str">
            <v>个</v>
          </cell>
          <cell r="H5825">
            <v>1</v>
          </cell>
          <cell r="I5825" t="str">
            <v>仪器仪表/电工仪器仪表/实验室电工仪器及指针式电表/其他室验室电工仪器及指针式电表</v>
          </cell>
        </row>
        <row r="5825">
          <cell r="K5825" t="str">
            <v>2002-01-02</v>
          </cell>
          <cell r="L5825">
            <v>10000</v>
          </cell>
          <cell r="M5825">
            <v>9700</v>
          </cell>
          <cell r="N5825">
            <v>300</v>
          </cell>
        </row>
        <row r="5826">
          <cell r="C5826" t="str">
            <v>48253399B480001</v>
          </cell>
          <cell r="D5826" t="str">
            <v>电脑涂层测厚仪</v>
          </cell>
          <cell r="E5826" t="str">
            <v>KCC-26</v>
          </cell>
        </row>
        <row r="5826">
          <cell r="G5826" t="str">
            <v>个</v>
          </cell>
          <cell r="H5826">
            <v>1</v>
          </cell>
          <cell r="I5826" t="str">
            <v>仪器仪表/电工仪器仪表/实验室电工仪器及指针式电表/其他室验室电工仪器及指针式电表</v>
          </cell>
        </row>
        <row r="5826">
          <cell r="K5826" t="str">
            <v>2002-01-02</v>
          </cell>
          <cell r="L5826">
            <v>4700</v>
          </cell>
          <cell r="M5826">
            <v>4559</v>
          </cell>
          <cell r="N5826">
            <v>141</v>
          </cell>
        </row>
        <row r="5827">
          <cell r="C5827" t="str">
            <v>48253399B480002</v>
          </cell>
          <cell r="D5827" t="str">
            <v>电脑涂层测厚仪</v>
          </cell>
          <cell r="E5827" t="str">
            <v>KCC-26</v>
          </cell>
        </row>
        <row r="5827">
          <cell r="G5827" t="str">
            <v>个</v>
          </cell>
          <cell r="H5827">
            <v>1</v>
          </cell>
          <cell r="I5827" t="str">
            <v>仪器仪表/电工仪器仪表/实验室电工仪器及指针式电表/其他室验室电工仪器及指针式电表</v>
          </cell>
        </row>
        <row r="5827">
          <cell r="K5827" t="str">
            <v>2002-01-02</v>
          </cell>
          <cell r="L5827">
            <v>4700</v>
          </cell>
          <cell r="M5827">
            <v>4559</v>
          </cell>
          <cell r="N5827">
            <v>141</v>
          </cell>
        </row>
        <row r="5828">
          <cell r="C5828" t="str">
            <v>48253399B670001</v>
          </cell>
          <cell r="D5828" t="str">
            <v>水表校验装置</v>
          </cell>
        </row>
        <row r="5828">
          <cell r="G5828" t="str">
            <v>个</v>
          </cell>
          <cell r="H5828">
            <v>1</v>
          </cell>
          <cell r="I5828" t="str">
            <v>仪器仪表/电工仪器仪表/实验室电工仪器及指针式电表/其他室验室电工仪器及指针式电表</v>
          </cell>
        </row>
        <row r="5828">
          <cell r="K5828" t="str">
            <v>2002-01-02</v>
          </cell>
          <cell r="L5828">
            <v>5000</v>
          </cell>
          <cell r="M5828">
            <v>4850</v>
          </cell>
          <cell r="N5828">
            <v>150</v>
          </cell>
        </row>
        <row r="5829">
          <cell r="C5829" t="str">
            <v>48243099B020001</v>
          </cell>
          <cell r="D5829" t="str">
            <v>光学平直仪</v>
          </cell>
          <cell r="E5829" t="str">
            <v>72a</v>
          </cell>
        </row>
        <row r="5829">
          <cell r="G5829" t="str">
            <v>个</v>
          </cell>
          <cell r="H5829">
            <v>1</v>
          </cell>
          <cell r="I5829" t="str">
            <v>仪器仪表/电工仪器仪表/实验室电工仪器及指针式电表/其他室验室电工仪器及指针式电表</v>
          </cell>
        </row>
        <row r="5829">
          <cell r="K5829" t="str">
            <v>2002-01-02</v>
          </cell>
          <cell r="L5829">
            <v>9000</v>
          </cell>
          <cell r="M5829">
            <v>8730</v>
          </cell>
          <cell r="N5829">
            <v>270</v>
          </cell>
        </row>
        <row r="5830">
          <cell r="C5830" t="str">
            <v>48243099B050001</v>
          </cell>
          <cell r="D5830" t="str">
            <v>经纬仪</v>
          </cell>
          <cell r="E5830" t="str">
            <v>TDJ-2Z</v>
          </cell>
        </row>
        <row r="5830">
          <cell r="G5830" t="str">
            <v>个</v>
          </cell>
          <cell r="H5830">
            <v>1</v>
          </cell>
          <cell r="I5830" t="str">
            <v>仪器仪表/电工仪器仪表/实验室电工仪器及指针式电表/其他室验室电工仪器及指针式电表</v>
          </cell>
        </row>
        <row r="5830">
          <cell r="K5830" t="str">
            <v>2002-01-02</v>
          </cell>
          <cell r="L5830">
            <v>14500</v>
          </cell>
          <cell r="M5830">
            <v>14065</v>
          </cell>
          <cell r="N5830">
            <v>435</v>
          </cell>
        </row>
        <row r="5831">
          <cell r="C5831" t="str">
            <v>48253399B500001</v>
          </cell>
          <cell r="D5831" t="str">
            <v>磁性测厚仪</v>
          </cell>
          <cell r="E5831" t="str">
            <v>KCC-900A</v>
          </cell>
        </row>
        <row r="5831">
          <cell r="G5831" t="str">
            <v>个</v>
          </cell>
          <cell r="H5831">
            <v>1</v>
          </cell>
          <cell r="I5831" t="str">
            <v>仪器仪表/光学仪器/光学计量仪器/投影仪</v>
          </cell>
        </row>
        <row r="5831">
          <cell r="K5831" t="str">
            <v>2002-12-31</v>
          </cell>
          <cell r="L5831">
            <v>14800</v>
          </cell>
          <cell r="M5831">
            <v>14356</v>
          </cell>
          <cell r="N5831">
            <v>444</v>
          </cell>
        </row>
        <row r="5832">
          <cell r="C5832" t="str">
            <v>45141109B030054</v>
          </cell>
          <cell r="D5832" t="str">
            <v>投影仪</v>
          </cell>
          <cell r="E5832" t="str">
            <v>东芝TLP-680E</v>
          </cell>
        </row>
        <row r="5832">
          <cell r="G5832" t="str">
            <v>个</v>
          </cell>
          <cell r="H5832">
            <v>1</v>
          </cell>
          <cell r="I5832" t="str">
            <v>仪器仪表/光学仪器/光学计量仪器/其他光学计量仪器</v>
          </cell>
        </row>
        <row r="5832">
          <cell r="K5832" t="str">
            <v>2002-01-02</v>
          </cell>
          <cell r="L5832">
            <v>28900</v>
          </cell>
          <cell r="M5832">
            <v>28033</v>
          </cell>
          <cell r="N5832">
            <v>867</v>
          </cell>
        </row>
        <row r="5833">
          <cell r="C5833" t="str">
            <v>48319099B010002</v>
          </cell>
          <cell r="D5833" t="str">
            <v>光电粉尘测定仪</v>
          </cell>
          <cell r="E5833" t="str">
            <v>ACG-1</v>
          </cell>
        </row>
        <row r="5833">
          <cell r="G5833" t="str">
            <v>个</v>
          </cell>
          <cell r="H5833">
            <v>1</v>
          </cell>
          <cell r="I5833" t="str">
            <v>仪器仪表/光学仪器/光学计量仪器/其他光学计量仪器</v>
          </cell>
        </row>
        <row r="5833">
          <cell r="K5833" t="str">
            <v>2002-01-02</v>
          </cell>
          <cell r="L5833">
            <v>18000</v>
          </cell>
          <cell r="M5833">
            <v>17460</v>
          </cell>
          <cell r="N5833">
            <v>540</v>
          </cell>
        </row>
        <row r="5834">
          <cell r="C5834" t="str">
            <v>48319099B010003</v>
          </cell>
          <cell r="D5834" t="str">
            <v>光电粉尘测定仪</v>
          </cell>
          <cell r="E5834" t="str">
            <v>ACG-1</v>
          </cell>
        </row>
        <row r="5834">
          <cell r="G5834" t="str">
            <v>个</v>
          </cell>
          <cell r="H5834">
            <v>1</v>
          </cell>
          <cell r="I5834" t="str">
            <v>仪器仪表/光学仪器/光学计量仪器/其他光学计量仪器</v>
          </cell>
        </row>
        <row r="5834">
          <cell r="K5834" t="str">
            <v>2002-01-02</v>
          </cell>
          <cell r="L5834">
            <v>18000</v>
          </cell>
          <cell r="M5834">
            <v>17460</v>
          </cell>
          <cell r="N5834">
            <v>540</v>
          </cell>
        </row>
        <row r="5835">
          <cell r="C5835" t="str">
            <v>48319099B010004</v>
          </cell>
          <cell r="D5835" t="str">
            <v>光电粉尘测定仪</v>
          </cell>
          <cell r="E5835" t="str">
            <v>ACG-1</v>
          </cell>
        </row>
        <row r="5835">
          <cell r="G5835" t="str">
            <v>个</v>
          </cell>
          <cell r="H5835">
            <v>1</v>
          </cell>
          <cell r="I5835" t="str">
            <v>仪器仪表/光学仪器/光学计量仪器/其他光学计量仪器</v>
          </cell>
        </row>
        <row r="5835">
          <cell r="K5835" t="str">
            <v>2002-01-02</v>
          </cell>
          <cell r="L5835">
            <v>18000</v>
          </cell>
          <cell r="M5835">
            <v>17460</v>
          </cell>
          <cell r="N5835">
            <v>540</v>
          </cell>
        </row>
        <row r="5836">
          <cell r="C5836" t="str">
            <v>48319099B010005</v>
          </cell>
          <cell r="D5836" t="str">
            <v>光电粉尘测定仪</v>
          </cell>
          <cell r="E5836" t="str">
            <v>ACG-1</v>
          </cell>
        </row>
        <row r="5836">
          <cell r="G5836" t="str">
            <v>个</v>
          </cell>
          <cell r="H5836">
            <v>1</v>
          </cell>
          <cell r="I5836" t="str">
            <v>仪器仪表/光学仪器/光学计量仪器/其他光学计量仪器</v>
          </cell>
        </row>
        <row r="5836">
          <cell r="K5836" t="str">
            <v>2002-01-02</v>
          </cell>
          <cell r="L5836">
            <v>18000</v>
          </cell>
          <cell r="M5836">
            <v>17460</v>
          </cell>
          <cell r="N5836">
            <v>540</v>
          </cell>
        </row>
        <row r="5837">
          <cell r="C5837" t="str">
            <v>48319099B030001</v>
          </cell>
          <cell r="D5837" t="str">
            <v>颗粒定量仪</v>
          </cell>
          <cell r="E5837" t="str">
            <v>KLD-1</v>
          </cell>
        </row>
        <row r="5837">
          <cell r="G5837" t="str">
            <v>个</v>
          </cell>
          <cell r="H5837">
            <v>1</v>
          </cell>
          <cell r="I5837" t="str">
            <v>电子和通信测量仪器/元件器件参数测量仪/敏感元件、磁性材料、电感元件测量仪/热敏、湿敏元件参数测量仪</v>
          </cell>
        </row>
        <row r="5837">
          <cell r="K5837" t="str">
            <v>2002-01-02</v>
          </cell>
          <cell r="L5837">
            <v>4600</v>
          </cell>
          <cell r="M5837">
            <v>4462</v>
          </cell>
          <cell r="N5837">
            <v>138</v>
          </cell>
        </row>
        <row r="5838">
          <cell r="C5838" t="str">
            <v>48245306B010001</v>
          </cell>
          <cell r="D5838" t="str">
            <v>通风参数测定仪</v>
          </cell>
          <cell r="E5838" t="str">
            <v>FGX-12</v>
          </cell>
        </row>
        <row r="5838">
          <cell r="G5838" t="str">
            <v>个</v>
          </cell>
          <cell r="H5838">
            <v>1</v>
          </cell>
          <cell r="I5838" t="str">
            <v>电子和通信测量仪器/元件器件参数测量仪/敏感元件、磁性材料、电感元件测量仪/热敏、湿敏元件参数测量仪</v>
          </cell>
        </row>
        <row r="5838">
          <cell r="K5838" t="str">
            <v>2002-01-02</v>
          </cell>
          <cell r="L5838">
            <v>25000</v>
          </cell>
          <cell r="M5838">
            <v>24250</v>
          </cell>
          <cell r="N5838">
            <v>750</v>
          </cell>
        </row>
        <row r="5839">
          <cell r="C5839" t="str">
            <v>48245306B010002</v>
          </cell>
          <cell r="D5839" t="str">
            <v>通风参数测定仪</v>
          </cell>
          <cell r="E5839" t="str">
            <v>FGX-12</v>
          </cell>
        </row>
        <row r="5839">
          <cell r="G5839" t="str">
            <v>个</v>
          </cell>
          <cell r="H5839">
            <v>1</v>
          </cell>
          <cell r="I5839" t="str">
            <v>电子和通信测量仪器/元件器件参数测量仪/敏感元件、磁性材料、电感元件测量仪/线圈测量仪</v>
          </cell>
        </row>
        <row r="5839">
          <cell r="K5839" t="str">
            <v>2002-01-02</v>
          </cell>
          <cell r="L5839">
            <v>25000</v>
          </cell>
          <cell r="M5839">
            <v>24250</v>
          </cell>
          <cell r="N5839">
            <v>750</v>
          </cell>
        </row>
        <row r="5840">
          <cell r="C5840" t="str">
            <v>48245304B010001</v>
          </cell>
          <cell r="D5840" t="str">
            <v>线圈测量仪</v>
          </cell>
          <cell r="E5840" t="str">
            <v>YG-3</v>
          </cell>
        </row>
        <row r="5840">
          <cell r="G5840" t="str">
            <v>个</v>
          </cell>
          <cell r="H5840">
            <v>1</v>
          </cell>
          <cell r="I5840" t="str">
            <v>电子和通信测量仪器/时间频率和网络特性测量仪器/时间及频率测量仪器/扫频图示仪</v>
          </cell>
        </row>
        <row r="5840">
          <cell r="K5840" t="str">
            <v>2002-01-02</v>
          </cell>
          <cell r="L5840">
            <v>2800</v>
          </cell>
          <cell r="M5840">
            <v>2716</v>
          </cell>
          <cell r="N5840">
            <v>84</v>
          </cell>
        </row>
        <row r="5841">
          <cell r="C5841" t="str">
            <v>48243099B090001</v>
          </cell>
          <cell r="D5841" t="str">
            <v>动态应变仪</v>
          </cell>
          <cell r="E5841" t="str">
            <v>YD-21</v>
          </cell>
        </row>
        <row r="5841">
          <cell r="G5841" t="str">
            <v>个</v>
          </cell>
          <cell r="H5841">
            <v>1</v>
          </cell>
          <cell r="I5841" t="str">
            <v>电子和通信测量仪器/时间频率和网络特性测量仪器/时间及频率测量仪器/扫频图示仪</v>
          </cell>
        </row>
        <row r="5841">
          <cell r="K5841" t="str">
            <v>2002-01-02</v>
          </cell>
          <cell r="L5841">
            <v>12000</v>
          </cell>
          <cell r="M5841">
            <v>11640</v>
          </cell>
          <cell r="N5841">
            <v>360</v>
          </cell>
        </row>
        <row r="5842">
          <cell r="C5842" t="str">
            <v>44412054B075003</v>
          </cell>
          <cell r="D5842" t="str">
            <v>掘进机</v>
          </cell>
          <cell r="E5842" t="str">
            <v>EBH-132</v>
          </cell>
        </row>
        <row r="5842">
          <cell r="G5842" t="str">
            <v>个</v>
          </cell>
          <cell r="H5842">
            <v>1</v>
          </cell>
          <cell r="I5842" t="str">
            <v>专用设备</v>
          </cell>
        </row>
        <row r="5842">
          <cell r="K5842">
            <v>40724</v>
          </cell>
          <cell r="L5842">
            <v>3026259.19</v>
          </cell>
          <cell r="M5842">
            <v>1434208.9</v>
          </cell>
          <cell r="N5842">
            <v>1592050.29</v>
          </cell>
        </row>
        <row r="5843">
          <cell r="C5843" t="str">
            <v>44412362A050001</v>
          </cell>
          <cell r="D5843" t="str">
            <v>支架搬运车</v>
          </cell>
          <cell r="E5843" t="str">
            <v>LSC-350P</v>
          </cell>
        </row>
        <row r="5843">
          <cell r="G5843" t="str">
            <v>个</v>
          </cell>
          <cell r="H5843">
            <v>1</v>
          </cell>
          <cell r="I5843" t="str">
            <v>专用设备</v>
          </cell>
        </row>
        <row r="5843">
          <cell r="K5843">
            <v>37925</v>
          </cell>
          <cell r="L5843">
            <v>4726000</v>
          </cell>
          <cell r="M5843">
            <v>4584220</v>
          </cell>
          <cell r="N5843">
            <v>141780</v>
          </cell>
        </row>
        <row r="5844">
          <cell r="C5844" t="str">
            <v>44412362A050002</v>
          </cell>
          <cell r="D5844" t="str">
            <v>支架搬运车</v>
          </cell>
          <cell r="E5844" t="str">
            <v>LSC-350P</v>
          </cell>
        </row>
        <row r="5844">
          <cell r="G5844" t="str">
            <v>个</v>
          </cell>
          <cell r="H5844">
            <v>1</v>
          </cell>
          <cell r="I5844" t="str">
            <v>专用设备</v>
          </cell>
        </row>
        <row r="5844">
          <cell r="K5844">
            <v>37925</v>
          </cell>
          <cell r="L5844">
            <v>4726000</v>
          </cell>
          <cell r="M5844">
            <v>4584220</v>
          </cell>
          <cell r="N5844">
            <v>141780</v>
          </cell>
        </row>
        <row r="5845">
          <cell r="C5845" t="str">
            <v>46121203A080001</v>
          </cell>
          <cell r="D5845" t="str">
            <v>移动变电站</v>
          </cell>
          <cell r="E5845" t="str">
            <v>3000KVA，10000V/6000V/3300V</v>
          </cell>
        </row>
        <row r="5845">
          <cell r="G5845" t="str">
            <v>个</v>
          </cell>
          <cell r="H5845">
            <v>1</v>
          </cell>
          <cell r="I5845" t="str">
            <v>专用设备</v>
          </cell>
        </row>
        <row r="5845">
          <cell r="K5845">
            <v>38352</v>
          </cell>
          <cell r="L5845">
            <v>2840388.06</v>
          </cell>
          <cell r="M5845">
            <v>1788416.01</v>
          </cell>
          <cell r="N5845">
            <v>1051972.05</v>
          </cell>
        </row>
        <row r="5846">
          <cell r="C5846" t="str">
            <v>46121203A080002</v>
          </cell>
          <cell r="D5846" t="str">
            <v>移动变电站</v>
          </cell>
          <cell r="E5846" t="str">
            <v>3000KVA，10000V/6000V/3300V</v>
          </cell>
        </row>
        <row r="5846">
          <cell r="G5846" t="str">
            <v>个</v>
          </cell>
          <cell r="H5846">
            <v>1</v>
          </cell>
          <cell r="I5846" t="str">
            <v>专用设备</v>
          </cell>
        </row>
        <row r="5846">
          <cell r="K5846">
            <v>38352</v>
          </cell>
          <cell r="L5846">
            <v>2840388.06</v>
          </cell>
          <cell r="M5846">
            <v>1788416.01</v>
          </cell>
          <cell r="N5846">
            <v>1051972.05</v>
          </cell>
        </row>
        <row r="5847">
          <cell r="C5847" t="str">
            <v>46121203A080003</v>
          </cell>
          <cell r="D5847" t="str">
            <v>移动变电站</v>
          </cell>
          <cell r="E5847" t="str">
            <v>3000KVA，10000V/6000V/3300V</v>
          </cell>
        </row>
        <row r="5847">
          <cell r="G5847" t="str">
            <v>个</v>
          </cell>
          <cell r="H5847">
            <v>1</v>
          </cell>
          <cell r="I5847" t="str">
            <v>专用设备</v>
          </cell>
        </row>
        <row r="5847">
          <cell r="K5847">
            <v>38352</v>
          </cell>
          <cell r="L5847">
            <v>2840388.06</v>
          </cell>
          <cell r="M5847">
            <v>1788416.01</v>
          </cell>
          <cell r="N5847">
            <v>1051972.05</v>
          </cell>
        </row>
        <row r="5848">
          <cell r="C5848" t="str">
            <v>46121203A080004</v>
          </cell>
          <cell r="D5848" t="str">
            <v>移动变电站</v>
          </cell>
          <cell r="E5848" t="str">
            <v>3000KVA，10000V/6000V/3300V</v>
          </cell>
        </row>
        <row r="5848">
          <cell r="G5848" t="str">
            <v>个</v>
          </cell>
          <cell r="H5848">
            <v>1</v>
          </cell>
          <cell r="I5848" t="str">
            <v>专用设备</v>
          </cell>
        </row>
        <row r="5848">
          <cell r="K5848">
            <v>38352</v>
          </cell>
          <cell r="L5848">
            <v>2840388.06</v>
          </cell>
          <cell r="M5848">
            <v>1788416.01</v>
          </cell>
          <cell r="N5848">
            <v>1051972.05</v>
          </cell>
        </row>
        <row r="5849">
          <cell r="C5849" t="str">
            <v>46121203A080005</v>
          </cell>
          <cell r="D5849" t="str">
            <v>移动变电站</v>
          </cell>
          <cell r="E5849" t="str">
            <v>3000KVA，10000V/6000V/3300V</v>
          </cell>
        </row>
        <row r="5849">
          <cell r="G5849" t="str">
            <v>个</v>
          </cell>
          <cell r="H5849">
            <v>1</v>
          </cell>
          <cell r="I5849" t="str">
            <v>专用设备</v>
          </cell>
        </row>
        <row r="5849">
          <cell r="K5849">
            <v>38352</v>
          </cell>
          <cell r="L5849">
            <v>2840388.06</v>
          </cell>
          <cell r="M5849">
            <v>1788416.01</v>
          </cell>
          <cell r="N5849">
            <v>1051972.05</v>
          </cell>
        </row>
        <row r="5850">
          <cell r="C5850" t="str">
            <v>46121203A080006</v>
          </cell>
          <cell r="D5850" t="str">
            <v>移动变电站</v>
          </cell>
          <cell r="E5850" t="str">
            <v>3000KVA，10000V/6000V/3300V</v>
          </cell>
        </row>
        <row r="5850">
          <cell r="G5850" t="str">
            <v>个</v>
          </cell>
          <cell r="H5850">
            <v>1</v>
          </cell>
          <cell r="I5850" t="str">
            <v>专用设备</v>
          </cell>
        </row>
        <row r="5850">
          <cell r="K5850">
            <v>38352</v>
          </cell>
          <cell r="L5850">
            <v>2840388.06</v>
          </cell>
          <cell r="M5850">
            <v>1788416.01</v>
          </cell>
          <cell r="N5850">
            <v>1051972.05</v>
          </cell>
        </row>
        <row r="5851">
          <cell r="C5851" t="str">
            <v>46121203A080007</v>
          </cell>
          <cell r="D5851" t="str">
            <v>移动变电站</v>
          </cell>
          <cell r="E5851" t="str">
            <v>3000KVA，10000V/6000V/3300V</v>
          </cell>
        </row>
        <row r="5851">
          <cell r="G5851" t="str">
            <v>个</v>
          </cell>
          <cell r="H5851">
            <v>1</v>
          </cell>
          <cell r="I5851" t="str">
            <v>专用设备</v>
          </cell>
        </row>
        <row r="5851">
          <cell r="K5851">
            <v>38352</v>
          </cell>
          <cell r="L5851">
            <v>2840388.06</v>
          </cell>
          <cell r="M5851">
            <v>1788416.01</v>
          </cell>
          <cell r="N5851">
            <v>1051972.05</v>
          </cell>
        </row>
        <row r="5852">
          <cell r="C5852" t="str">
            <v>46121203A080008</v>
          </cell>
          <cell r="D5852" t="str">
            <v>移动变电站</v>
          </cell>
          <cell r="E5852" t="str">
            <v>3000KVA，10000V/6000V/3300V</v>
          </cell>
        </row>
        <row r="5852">
          <cell r="G5852" t="str">
            <v>个</v>
          </cell>
          <cell r="H5852">
            <v>1</v>
          </cell>
          <cell r="I5852" t="str">
            <v>专用设备</v>
          </cell>
        </row>
        <row r="5852">
          <cell r="K5852">
            <v>38352</v>
          </cell>
          <cell r="L5852">
            <v>2840388.09</v>
          </cell>
          <cell r="M5852">
            <v>1788416.03</v>
          </cell>
          <cell r="N5852">
            <v>1051972.06</v>
          </cell>
        </row>
        <row r="5853">
          <cell r="C5853" t="str">
            <v>46211605A040001</v>
          </cell>
          <cell r="D5853" t="str">
            <v>CHP11/9</v>
          </cell>
          <cell r="E5853" t="str">
            <v>1140V</v>
          </cell>
        </row>
        <row r="5853">
          <cell r="G5853" t="str">
            <v>个</v>
          </cell>
          <cell r="H5853">
            <v>1</v>
          </cell>
          <cell r="I5853" t="str">
            <v>专用设备</v>
          </cell>
        </row>
        <row r="5853">
          <cell r="K5853">
            <v>38352</v>
          </cell>
          <cell r="L5853">
            <v>3090454.55</v>
          </cell>
          <cell r="M5853">
            <v>2771678.79</v>
          </cell>
          <cell r="N5853">
            <v>318775.76</v>
          </cell>
        </row>
        <row r="5854">
          <cell r="C5854" t="str">
            <v>46211605A040003</v>
          </cell>
          <cell r="D5854" t="str">
            <v>CHP11/9</v>
          </cell>
          <cell r="E5854" t="str">
            <v>1140V</v>
          </cell>
        </row>
        <row r="5854">
          <cell r="G5854" t="str">
            <v>个</v>
          </cell>
          <cell r="H5854">
            <v>1</v>
          </cell>
          <cell r="I5854" t="str">
            <v>专用设备</v>
          </cell>
        </row>
        <row r="5854">
          <cell r="K5854">
            <v>38352</v>
          </cell>
          <cell r="L5854">
            <v>3090454.55</v>
          </cell>
          <cell r="M5854">
            <v>2771678.79</v>
          </cell>
          <cell r="N5854">
            <v>318775.76</v>
          </cell>
        </row>
        <row r="5855">
          <cell r="C5855" t="str">
            <v>46211605A040005</v>
          </cell>
          <cell r="D5855" t="str">
            <v>CHP11/9</v>
          </cell>
          <cell r="E5855" t="str">
            <v>1140V</v>
          </cell>
        </row>
        <row r="5855">
          <cell r="G5855" t="str">
            <v>个</v>
          </cell>
          <cell r="H5855">
            <v>1</v>
          </cell>
          <cell r="I5855" t="str">
            <v>专用设备</v>
          </cell>
        </row>
        <row r="5855">
          <cell r="K5855">
            <v>38352</v>
          </cell>
          <cell r="L5855">
            <v>3090454.53</v>
          </cell>
          <cell r="M5855">
            <v>2771678.77</v>
          </cell>
          <cell r="N5855">
            <v>318775.76</v>
          </cell>
        </row>
        <row r="5856">
          <cell r="C5856" t="str">
            <v>46211605A010004</v>
          </cell>
          <cell r="D5856" t="str">
            <v>开关</v>
          </cell>
        </row>
        <row r="5856">
          <cell r="G5856" t="str">
            <v>个</v>
          </cell>
          <cell r="H5856">
            <v>1</v>
          </cell>
          <cell r="I5856" t="str">
            <v>专用设备</v>
          </cell>
        </row>
        <row r="5856">
          <cell r="K5856">
            <v>37621</v>
          </cell>
          <cell r="L5856">
            <v>3150000</v>
          </cell>
          <cell r="M5856">
            <v>3055500</v>
          </cell>
          <cell r="N5856">
            <v>94500</v>
          </cell>
        </row>
        <row r="5857">
          <cell r="C5857" t="str">
            <v>46211605A010008</v>
          </cell>
          <cell r="D5857" t="str">
            <v>组合开关</v>
          </cell>
          <cell r="E5857" t="str">
            <v>CHP11</v>
          </cell>
        </row>
        <row r="5857">
          <cell r="G5857" t="str">
            <v>个</v>
          </cell>
          <cell r="H5857">
            <v>1</v>
          </cell>
          <cell r="I5857" t="str">
            <v>专用设备</v>
          </cell>
        </row>
        <row r="5857">
          <cell r="K5857">
            <v>37986</v>
          </cell>
          <cell r="L5857">
            <v>2314300</v>
          </cell>
          <cell r="M5857">
            <v>2244871</v>
          </cell>
          <cell r="N5857">
            <v>69429</v>
          </cell>
        </row>
        <row r="5858">
          <cell r="C5858" t="str">
            <v>46211605A010009</v>
          </cell>
          <cell r="D5858" t="str">
            <v>组合开关</v>
          </cell>
          <cell r="E5858" t="str">
            <v>CHP11</v>
          </cell>
        </row>
        <row r="5858">
          <cell r="G5858" t="str">
            <v>个</v>
          </cell>
          <cell r="H5858">
            <v>1</v>
          </cell>
          <cell r="I5858" t="str">
            <v>专用设备</v>
          </cell>
        </row>
        <row r="5858">
          <cell r="K5858">
            <v>37986</v>
          </cell>
          <cell r="L5858">
            <v>2243500</v>
          </cell>
          <cell r="M5858">
            <v>2176195</v>
          </cell>
          <cell r="N5858">
            <v>67305</v>
          </cell>
        </row>
        <row r="5859">
          <cell r="C5859" t="str">
            <v>46211605BL85014</v>
          </cell>
          <cell r="D5859" t="str">
            <v>真空馈电开关</v>
          </cell>
          <cell r="E5859" t="str">
            <v>KBZ-400</v>
          </cell>
        </row>
        <row r="5859">
          <cell r="G5859" t="str">
            <v>个</v>
          </cell>
          <cell r="H5859">
            <v>1</v>
          </cell>
          <cell r="I5859" t="str">
            <v>专用设备</v>
          </cell>
        </row>
        <row r="5859">
          <cell r="K5859">
            <v>39964</v>
          </cell>
          <cell r="L5859">
            <v>18376.07</v>
          </cell>
          <cell r="M5859">
            <v>7446.83</v>
          </cell>
          <cell r="N5859">
            <v>10929.24</v>
          </cell>
        </row>
        <row r="5860">
          <cell r="C5860" t="str">
            <v>46211605BL85015</v>
          </cell>
          <cell r="D5860" t="str">
            <v>真空馈电开关</v>
          </cell>
          <cell r="E5860" t="str">
            <v>KBZ-400</v>
          </cell>
        </row>
        <row r="5860">
          <cell r="G5860" t="str">
            <v>个</v>
          </cell>
          <cell r="H5860">
            <v>1</v>
          </cell>
          <cell r="I5860" t="str">
            <v>专用设备</v>
          </cell>
        </row>
        <row r="5860">
          <cell r="K5860">
            <v>39964</v>
          </cell>
          <cell r="L5860">
            <v>18376.07</v>
          </cell>
          <cell r="M5860">
            <v>7446.83</v>
          </cell>
          <cell r="N5860">
            <v>10929.24</v>
          </cell>
        </row>
        <row r="5861">
          <cell r="C5861" t="str">
            <v>46211605BL85016</v>
          </cell>
          <cell r="D5861" t="str">
            <v>真空馈电开关</v>
          </cell>
          <cell r="E5861" t="str">
            <v>KBZ-400</v>
          </cell>
        </row>
        <row r="5861">
          <cell r="G5861" t="str">
            <v>个</v>
          </cell>
          <cell r="H5861">
            <v>1</v>
          </cell>
          <cell r="I5861" t="str">
            <v>专用设备</v>
          </cell>
        </row>
        <row r="5861">
          <cell r="K5861">
            <v>39964</v>
          </cell>
          <cell r="L5861">
            <v>18376.07</v>
          </cell>
          <cell r="M5861">
            <v>7446.83</v>
          </cell>
          <cell r="N5861">
            <v>10929.24</v>
          </cell>
        </row>
        <row r="5862">
          <cell r="C5862" t="str">
            <v>46211605BL85017</v>
          </cell>
          <cell r="D5862" t="str">
            <v>真空馈电开关</v>
          </cell>
          <cell r="E5862" t="str">
            <v>KBZ-400</v>
          </cell>
        </row>
        <row r="5862">
          <cell r="G5862" t="str">
            <v>个</v>
          </cell>
          <cell r="H5862">
            <v>1</v>
          </cell>
          <cell r="I5862" t="str">
            <v>专用设备</v>
          </cell>
        </row>
        <row r="5862">
          <cell r="K5862">
            <v>39964</v>
          </cell>
          <cell r="L5862">
            <v>18376.07</v>
          </cell>
          <cell r="M5862">
            <v>7446.83</v>
          </cell>
          <cell r="N5862">
            <v>10929.24</v>
          </cell>
        </row>
        <row r="5863">
          <cell r="C5863" t="str">
            <v>46211605BL85018</v>
          </cell>
          <cell r="D5863" t="str">
            <v>真空馈电开关</v>
          </cell>
          <cell r="E5863" t="str">
            <v>KBZ-400</v>
          </cell>
        </row>
        <row r="5863">
          <cell r="G5863" t="str">
            <v>个</v>
          </cell>
          <cell r="H5863">
            <v>1</v>
          </cell>
          <cell r="I5863" t="str">
            <v>专用设备</v>
          </cell>
        </row>
        <row r="5863">
          <cell r="K5863">
            <v>39964</v>
          </cell>
          <cell r="L5863">
            <v>18376.07</v>
          </cell>
          <cell r="M5863">
            <v>7446.83</v>
          </cell>
          <cell r="N5863">
            <v>10929.24</v>
          </cell>
        </row>
        <row r="5864">
          <cell r="C5864" t="str">
            <v>46211605BL85019</v>
          </cell>
          <cell r="D5864" t="str">
            <v>真空馈电开关</v>
          </cell>
          <cell r="E5864" t="str">
            <v>KBZ-400</v>
          </cell>
        </row>
        <row r="5864">
          <cell r="G5864" t="str">
            <v>个</v>
          </cell>
          <cell r="H5864">
            <v>1</v>
          </cell>
          <cell r="I5864" t="str">
            <v>专用设备</v>
          </cell>
        </row>
        <row r="5864">
          <cell r="K5864">
            <v>39964</v>
          </cell>
          <cell r="L5864">
            <v>18376.07</v>
          </cell>
          <cell r="M5864">
            <v>7446.83</v>
          </cell>
          <cell r="N5864">
            <v>10929.24</v>
          </cell>
        </row>
        <row r="5865">
          <cell r="C5865" t="str">
            <v>46211605BL85037</v>
          </cell>
          <cell r="D5865" t="str">
            <v>真空馈电开关</v>
          </cell>
          <cell r="E5865" t="str">
            <v>KBZ-400</v>
          </cell>
        </row>
        <row r="5865">
          <cell r="G5865" t="str">
            <v>个</v>
          </cell>
          <cell r="H5865">
            <v>1</v>
          </cell>
          <cell r="I5865" t="str">
            <v>专用设备</v>
          </cell>
        </row>
        <row r="5865">
          <cell r="K5865">
            <v>39964</v>
          </cell>
          <cell r="L5865">
            <v>18376.07</v>
          </cell>
          <cell r="M5865">
            <v>7446.83</v>
          </cell>
          <cell r="N5865">
            <v>10929.24</v>
          </cell>
        </row>
        <row r="5866">
          <cell r="C5866" t="str">
            <v>46211605BL85038</v>
          </cell>
          <cell r="D5866" t="str">
            <v>真空馈电开关</v>
          </cell>
          <cell r="E5866" t="str">
            <v>KBZ-400</v>
          </cell>
        </row>
        <row r="5866">
          <cell r="G5866" t="str">
            <v>个</v>
          </cell>
          <cell r="H5866">
            <v>1</v>
          </cell>
          <cell r="I5866" t="str">
            <v>专用设备</v>
          </cell>
        </row>
        <row r="5866">
          <cell r="K5866">
            <v>39964</v>
          </cell>
          <cell r="L5866">
            <v>18376.07</v>
          </cell>
          <cell r="M5866">
            <v>7446.83</v>
          </cell>
          <cell r="N5866">
            <v>10929.24</v>
          </cell>
        </row>
        <row r="5867">
          <cell r="C5867" t="str">
            <v>46211605BL85039</v>
          </cell>
          <cell r="D5867" t="str">
            <v>真空馈电开关</v>
          </cell>
          <cell r="E5867" t="str">
            <v>KBZ-400</v>
          </cell>
        </row>
        <row r="5867">
          <cell r="G5867" t="str">
            <v>个</v>
          </cell>
          <cell r="H5867">
            <v>1</v>
          </cell>
          <cell r="I5867" t="str">
            <v>专用设备</v>
          </cell>
        </row>
        <row r="5867">
          <cell r="K5867">
            <v>39964</v>
          </cell>
          <cell r="L5867">
            <v>18376.07</v>
          </cell>
          <cell r="M5867">
            <v>7446.83</v>
          </cell>
          <cell r="N5867">
            <v>10929.24</v>
          </cell>
        </row>
        <row r="5868">
          <cell r="C5868" t="str">
            <v>46211605BL15095</v>
          </cell>
          <cell r="D5868" t="str">
            <v>真空馈电开关</v>
          </cell>
          <cell r="E5868" t="str">
            <v>KBZ-200</v>
          </cell>
        </row>
        <row r="5868">
          <cell r="G5868" t="str">
            <v>个</v>
          </cell>
          <cell r="H5868">
            <v>1</v>
          </cell>
          <cell r="I5868" t="str">
            <v>专用设备</v>
          </cell>
        </row>
        <row r="5868">
          <cell r="K5868">
            <v>39964</v>
          </cell>
          <cell r="L5868">
            <v>7264.96</v>
          </cell>
          <cell r="M5868">
            <v>2944.15</v>
          </cell>
          <cell r="N5868">
            <v>4320.81</v>
          </cell>
        </row>
        <row r="5869">
          <cell r="C5869" t="str">
            <v>46211605BL15096</v>
          </cell>
          <cell r="D5869" t="str">
            <v>真空馈电开关</v>
          </cell>
          <cell r="E5869" t="str">
            <v>KBZ-200</v>
          </cell>
        </row>
        <row r="5869">
          <cell r="G5869" t="str">
            <v>个</v>
          </cell>
          <cell r="H5869">
            <v>1</v>
          </cell>
          <cell r="I5869" t="str">
            <v>专用设备</v>
          </cell>
        </row>
        <row r="5869">
          <cell r="K5869">
            <v>39964</v>
          </cell>
          <cell r="L5869">
            <v>7264.96</v>
          </cell>
          <cell r="M5869">
            <v>2944.15</v>
          </cell>
          <cell r="N5869">
            <v>4320.81</v>
          </cell>
        </row>
        <row r="5870">
          <cell r="C5870" t="str">
            <v>46211605BL15097</v>
          </cell>
          <cell r="D5870" t="str">
            <v>真空馈电开关</v>
          </cell>
          <cell r="E5870" t="str">
            <v>KBZ-200</v>
          </cell>
        </row>
        <row r="5870">
          <cell r="G5870" t="str">
            <v>个</v>
          </cell>
          <cell r="H5870">
            <v>1</v>
          </cell>
          <cell r="I5870" t="str">
            <v>专用设备</v>
          </cell>
        </row>
        <row r="5870">
          <cell r="K5870">
            <v>39964</v>
          </cell>
          <cell r="L5870">
            <v>7264.96</v>
          </cell>
          <cell r="M5870">
            <v>2944.15</v>
          </cell>
          <cell r="N5870">
            <v>4320.81</v>
          </cell>
        </row>
        <row r="5871">
          <cell r="C5871" t="str">
            <v>46211605BL15098</v>
          </cell>
          <cell r="D5871" t="str">
            <v>真空馈电开关</v>
          </cell>
          <cell r="E5871" t="str">
            <v>KBZ-200</v>
          </cell>
        </row>
        <row r="5871">
          <cell r="G5871" t="str">
            <v>个</v>
          </cell>
          <cell r="H5871">
            <v>1</v>
          </cell>
          <cell r="I5871" t="str">
            <v>专用设备</v>
          </cell>
        </row>
        <row r="5871">
          <cell r="K5871">
            <v>39964</v>
          </cell>
          <cell r="L5871">
            <v>7264.96</v>
          </cell>
          <cell r="M5871">
            <v>2944.15</v>
          </cell>
          <cell r="N5871">
            <v>4320.81</v>
          </cell>
        </row>
        <row r="5872">
          <cell r="C5872" t="str">
            <v>46211605BL15099</v>
          </cell>
          <cell r="D5872" t="str">
            <v>真空馈电开关</v>
          </cell>
          <cell r="E5872" t="str">
            <v>KBZ-200</v>
          </cell>
        </row>
        <row r="5872">
          <cell r="G5872" t="str">
            <v>个</v>
          </cell>
          <cell r="H5872">
            <v>1</v>
          </cell>
          <cell r="I5872" t="str">
            <v>专用设备</v>
          </cell>
        </row>
        <row r="5872">
          <cell r="K5872">
            <v>39964</v>
          </cell>
          <cell r="L5872">
            <v>7264.96</v>
          </cell>
          <cell r="M5872">
            <v>2944.15</v>
          </cell>
          <cell r="N5872">
            <v>4320.81</v>
          </cell>
        </row>
        <row r="5873">
          <cell r="C5873" t="str">
            <v>46211605BL15100</v>
          </cell>
          <cell r="D5873" t="str">
            <v>真空馈电开关</v>
          </cell>
          <cell r="E5873" t="str">
            <v>KBZ-200</v>
          </cell>
        </row>
        <row r="5873">
          <cell r="G5873" t="str">
            <v>个</v>
          </cell>
          <cell r="H5873">
            <v>1</v>
          </cell>
          <cell r="I5873" t="str">
            <v>专用设备</v>
          </cell>
        </row>
        <row r="5873">
          <cell r="K5873">
            <v>39964</v>
          </cell>
          <cell r="L5873">
            <v>7264.96</v>
          </cell>
          <cell r="M5873">
            <v>2944.15</v>
          </cell>
          <cell r="N5873">
            <v>4320.81</v>
          </cell>
        </row>
        <row r="5874">
          <cell r="C5874" t="str">
            <v>46211605BL15101</v>
          </cell>
          <cell r="D5874" t="str">
            <v>真空馈电开关</v>
          </cell>
          <cell r="E5874" t="str">
            <v>KBZ-200</v>
          </cell>
        </row>
        <row r="5874">
          <cell r="G5874" t="str">
            <v>个</v>
          </cell>
          <cell r="H5874">
            <v>1</v>
          </cell>
          <cell r="I5874" t="str">
            <v>专用设备</v>
          </cell>
        </row>
        <row r="5874">
          <cell r="K5874">
            <v>39964</v>
          </cell>
          <cell r="L5874">
            <v>7264.96</v>
          </cell>
          <cell r="M5874">
            <v>2944.15</v>
          </cell>
          <cell r="N5874">
            <v>4320.81</v>
          </cell>
        </row>
        <row r="5875">
          <cell r="C5875" t="str">
            <v>44412054B225002</v>
          </cell>
          <cell r="D5875" t="str">
            <v>掘进机</v>
          </cell>
          <cell r="E5875" t="str">
            <v>EBH-132</v>
          </cell>
        </row>
        <row r="5875">
          <cell r="G5875" t="str">
            <v>个</v>
          </cell>
          <cell r="H5875">
            <v>1</v>
          </cell>
          <cell r="I5875" t="str">
            <v>专用设备</v>
          </cell>
        </row>
        <row r="5875">
          <cell r="K5875">
            <v>39447</v>
          </cell>
          <cell r="L5875">
            <v>2777086.24</v>
          </cell>
          <cell r="M5875">
            <v>1634612.34</v>
          </cell>
          <cell r="N5875">
            <v>1142473.9</v>
          </cell>
        </row>
        <row r="5876">
          <cell r="C5876" t="str">
            <v>44412054B075001</v>
          </cell>
          <cell r="D5876" t="str">
            <v>掘进机</v>
          </cell>
          <cell r="E5876" t="str">
            <v>EBH-132</v>
          </cell>
        </row>
        <row r="5876">
          <cell r="G5876" t="str">
            <v>个</v>
          </cell>
          <cell r="H5876">
            <v>1</v>
          </cell>
          <cell r="I5876" t="str">
            <v>专用设备</v>
          </cell>
        </row>
        <row r="5876">
          <cell r="K5876">
            <v>39447</v>
          </cell>
          <cell r="L5876">
            <v>2777086.23</v>
          </cell>
          <cell r="M5876">
            <v>1634612.33</v>
          </cell>
          <cell r="N5876">
            <v>1142473.9</v>
          </cell>
        </row>
        <row r="5877">
          <cell r="C5877" t="str">
            <v>44412054B075002</v>
          </cell>
          <cell r="D5877" t="str">
            <v>掘进机</v>
          </cell>
          <cell r="E5877" t="str">
            <v>EBH-132</v>
          </cell>
        </row>
        <row r="5877">
          <cell r="G5877" t="str">
            <v>个</v>
          </cell>
          <cell r="H5877">
            <v>1</v>
          </cell>
          <cell r="I5877" t="str">
            <v>专用设备</v>
          </cell>
        </row>
        <row r="5877">
          <cell r="K5877">
            <v>39447</v>
          </cell>
          <cell r="L5877">
            <v>2777086.23</v>
          </cell>
          <cell r="M5877">
            <v>1634612.33</v>
          </cell>
          <cell r="N5877">
            <v>1142473.9</v>
          </cell>
        </row>
        <row r="5878">
          <cell r="C5878" t="str">
            <v>44412038B020001</v>
          </cell>
          <cell r="D5878" t="str">
            <v>连续运煤系统</v>
          </cell>
          <cell r="E5878" t="str">
            <v>LY2000-980-10</v>
          </cell>
        </row>
        <row r="5878">
          <cell r="G5878" t="str">
            <v>个</v>
          </cell>
          <cell r="H5878">
            <v>1</v>
          </cell>
          <cell r="I5878" t="str">
            <v>专用设备</v>
          </cell>
        </row>
        <row r="5878">
          <cell r="K5878">
            <v>37986</v>
          </cell>
          <cell r="L5878">
            <v>10580000</v>
          </cell>
          <cell r="M5878">
            <v>10262600</v>
          </cell>
          <cell r="N5878">
            <v>317400</v>
          </cell>
        </row>
        <row r="5879">
          <cell r="C5879" t="str">
            <v>44412036A010008</v>
          </cell>
          <cell r="D5879" t="str">
            <v>运煤车</v>
          </cell>
          <cell r="E5879">
            <v>818</v>
          </cell>
        </row>
        <row r="5879">
          <cell r="G5879" t="str">
            <v>个</v>
          </cell>
          <cell r="H5879">
            <v>1</v>
          </cell>
          <cell r="I5879" t="str">
            <v>专用设备</v>
          </cell>
        </row>
        <row r="5879">
          <cell r="K5879">
            <v>37925</v>
          </cell>
          <cell r="L5879">
            <v>3680148.13</v>
          </cell>
          <cell r="M5879">
            <v>3569743.69</v>
          </cell>
          <cell r="N5879">
            <v>110404.44</v>
          </cell>
        </row>
        <row r="5880">
          <cell r="C5880" t="str">
            <v>44412036A030024</v>
          </cell>
          <cell r="D5880" t="str">
            <v>运煤车</v>
          </cell>
          <cell r="E5880">
            <v>818</v>
          </cell>
        </row>
        <row r="5880">
          <cell r="G5880" t="str">
            <v>个</v>
          </cell>
          <cell r="H5880">
            <v>1</v>
          </cell>
          <cell r="I5880" t="str">
            <v>专用设备</v>
          </cell>
        </row>
        <row r="5880">
          <cell r="K5880">
            <v>37925</v>
          </cell>
          <cell r="L5880">
            <v>3680148.13</v>
          </cell>
          <cell r="M5880">
            <v>3569743.69</v>
          </cell>
          <cell r="N5880">
            <v>110404.44</v>
          </cell>
        </row>
        <row r="5881">
          <cell r="C5881" t="str">
            <v>44412036A030022</v>
          </cell>
          <cell r="D5881" t="str">
            <v>运煤车</v>
          </cell>
          <cell r="E5881" t="str">
            <v>CH818</v>
          </cell>
        </row>
        <row r="5881">
          <cell r="G5881" t="str">
            <v>个</v>
          </cell>
          <cell r="H5881">
            <v>1</v>
          </cell>
          <cell r="I5881" t="str">
            <v>专用设备</v>
          </cell>
        </row>
        <row r="5881">
          <cell r="K5881">
            <v>37258</v>
          </cell>
          <cell r="L5881">
            <v>3680148.13</v>
          </cell>
          <cell r="M5881">
            <v>3570170.58</v>
          </cell>
          <cell r="N5881">
            <v>109977.55</v>
          </cell>
        </row>
        <row r="5882">
          <cell r="C5882" t="str">
            <v>44412036A030010</v>
          </cell>
          <cell r="D5882" t="str">
            <v>运煤车</v>
          </cell>
          <cell r="E5882" t="str">
            <v>CH818</v>
          </cell>
        </row>
        <row r="5882">
          <cell r="G5882" t="str">
            <v>个</v>
          </cell>
          <cell r="H5882">
            <v>1</v>
          </cell>
          <cell r="I5882" t="str">
            <v>专用设备</v>
          </cell>
        </row>
        <row r="5882">
          <cell r="K5882">
            <v>36892</v>
          </cell>
          <cell r="L5882">
            <v>3680148.13</v>
          </cell>
          <cell r="M5882">
            <v>3570170.58</v>
          </cell>
          <cell r="N5882">
            <v>109977.55</v>
          </cell>
        </row>
        <row r="5883">
          <cell r="C5883" t="str">
            <v>44412036A030011</v>
          </cell>
          <cell r="D5883" t="str">
            <v>运煤车</v>
          </cell>
          <cell r="E5883" t="str">
            <v>CH818</v>
          </cell>
        </row>
        <row r="5883">
          <cell r="G5883" t="str">
            <v>个</v>
          </cell>
          <cell r="H5883">
            <v>1</v>
          </cell>
          <cell r="I5883" t="str">
            <v>专用设备</v>
          </cell>
        </row>
        <row r="5883">
          <cell r="K5883">
            <v>37258</v>
          </cell>
          <cell r="L5883">
            <v>3680148.13</v>
          </cell>
          <cell r="M5883">
            <v>3570170.58</v>
          </cell>
          <cell r="N5883">
            <v>109977.55</v>
          </cell>
        </row>
        <row r="5884">
          <cell r="C5884" t="str">
            <v>44412036A030007</v>
          </cell>
          <cell r="D5884" t="str">
            <v>运煤车</v>
          </cell>
          <cell r="E5884" t="str">
            <v>CH818</v>
          </cell>
        </row>
        <row r="5884">
          <cell r="G5884" t="str">
            <v>个</v>
          </cell>
          <cell r="H5884">
            <v>1</v>
          </cell>
          <cell r="I5884" t="str">
            <v>专用设备</v>
          </cell>
        </row>
        <row r="5884">
          <cell r="K5884">
            <v>37259</v>
          </cell>
          <cell r="L5884">
            <v>3680148.13</v>
          </cell>
          <cell r="M5884">
            <v>3570170.58</v>
          </cell>
          <cell r="N5884">
            <v>109977.55</v>
          </cell>
        </row>
        <row r="5885">
          <cell r="C5885" t="str">
            <v>44412036A030006</v>
          </cell>
          <cell r="D5885" t="str">
            <v>运煤车</v>
          </cell>
          <cell r="E5885" t="str">
            <v>CH818</v>
          </cell>
        </row>
        <row r="5885">
          <cell r="G5885" t="str">
            <v>个</v>
          </cell>
          <cell r="H5885">
            <v>1</v>
          </cell>
          <cell r="I5885" t="str">
            <v>专用设备</v>
          </cell>
        </row>
        <row r="5885">
          <cell r="K5885">
            <v>37259</v>
          </cell>
          <cell r="L5885">
            <v>3680148.13</v>
          </cell>
          <cell r="M5885">
            <v>3570170.58</v>
          </cell>
          <cell r="N5885">
            <v>109977.55</v>
          </cell>
        </row>
        <row r="5886">
          <cell r="C5886" t="str">
            <v>44412038B020003</v>
          </cell>
          <cell r="D5886" t="str">
            <v>连续运煤系统</v>
          </cell>
          <cell r="E5886" t="str">
            <v>LY1500/865-10</v>
          </cell>
        </row>
        <row r="5886">
          <cell r="G5886" t="str">
            <v>个</v>
          </cell>
          <cell r="H5886">
            <v>1</v>
          </cell>
          <cell r="I5886" t="str">
            <v>专用设备</v>
          </cell>
        </row>
        <row r="5886">
          <cell r="K5886">
            <v>37986</v>
          </cell>
          <cell r="L5886">
            <v>10600000</v>
          </cell>
          <cell r="M5886">
            <v>10282000</v>
          </cell>
          <cell r="N5886">
            <v>318000</v>
          </cell>
        </row>
        <row r="5887">
          <cell r="C5887" t="str">
            <v>44412038B020002</v>
          </cell>
          <cell r="D5887" t="str">
            <v>连续运煤系统</v>
          </cell>
          <cell r="E5887" t="str">
            <v>LY2000/980-10</v>
          </cell>
        </row>
        <row r="5887">
          <cell r="G5887" t="str">
            <v>个</v>
          </cell>
          <cell r="H5887">
            <v>1</v>
          </cell>
          <cell r="I5887" t="str">
            <v>专用设备</v>
          </cell>
        </row>
        <row r="5887">
          <cell r="K5887">
            <v>37986</v>
          </cell>
          <cell r="L5887">
            <v>11000000</v>
          </cell>
          <cell r="M5887">
            <v>10670000</v>
          </cell>
          <cell r="N5887">
            <v>330000</v>
          </cell>
        </row>
        <row r="5888">
          <cell r="C5888" t="str">
            <v>44412035A030004</v>
          </cell>
          <cell r="D5888" t="str">
            <v>连续采煤机</v>
          </cell>
          <cell r="E5888" t="str">
            <v>12CM15-10D</v>
          </cell>
        </row>
        <row r="5888">
          <cell r="G5888" t="str">
            <v>个</v>
          </cell>
          <cell r="H5888">
            <v>1</v>
          </cell>
          <cell r="I5888" t="str">
            <v>专用设备</v>
          </cell>
        </row>
        <row r="5888">
          <cell r="K5888">
            <v>37258</v>
          </cell>
          <cell r="L5888">
            <v>12371648.13</v>
          </cell>
          <cell r="M5888">
            <v>12000931.69</v>
          </cell>
          <cell r="N5888">
            <v>370716.440000001</v>
          </cell>
        </row>
        <row r="5889">
          <cell r="C5889" t="str">
            <v>44412035A060001</v>
          </cell>
          <cell r="D5889" t="str">
            <v>连续采煤机</v>
          </cell>
          <cell r="E5889" t="str">
            <v>12CM15-10B</v>
          </cell>
        </row>
        <row r="5889">
          <cell r="G5889" t="str">
            <v>个</v>
          </cell>
          <cell r="H5889">
            <v>1</v>
          </cell>
          <cell r="I5889" t="str">
            <v>专用设备</v>
          </cell>
        </row>
        <row r="5889">
          <cell r="K5889">
            <v>37259</v>
          </cell>
          <cell r="L5889">
            <v>12474848.13</v>
          </cell>
          <cell r="M5889">
            <v>12101039.31</v>
          </cell>
          <cell r="N5889">
            <v>373808.82</v>
          </cell>
        </row>
        <row r="5890">
          <cell r="C5890" t="str">
            <v>44412054A030002</v>
          </cell>
          <cell r="D5890" t="str">
            <v>掘锚机</v>
          </cell>
          <cell r="E5890" t="str">
            <v>MB670S</v>
          </cell>
        </row>
        <row r="5890">
          <cell r="G5890" t="str">
            <v>个</v>
          </cell>
          <cell r="H5890">
            <v>1</v>
          </cell>
          <cell r="I5890" t="str">
            <v>专用设备</v>
          </cell>
        </row>
        <row r="5890">
          <cell r="K5890">
            <v>39933</v>
          </cell>
          <cell r="L5890">
            <v>18844012.8</v>
          </cell>
          <cell r="M5890">
            <v>18278692.42</v>
          </cell>
          <cell r="N5890">
            <v>565320.379999999</v>
          </cell>
        </row>
        <row r="5891">
          <cell r="C5891" t="str">
            <v>44412362A050003</v>
          </cell>
          <cell r="D5891" t="str">
            <v>支架搬运车</v>
          </cell>
          <cell r="E5891" t="str">
            <v>LSC-280P</v>
          </cell>
        </row>
        <row r="5891">
          <cell r="G5891" t="str">
            <v>个</v>
          </cell>
          <cell r="H5891">
            <v>1</v>
          </cell>
          <cell r="I5891" t="str">
            <v>专用设备</v>
          </cell>
        </row>
        <row r="5891">
          <cell r="K5891">
            <v>37258</v>
          </cell>
          <cell r="L5891">
            <v>4923400</v>
          </cell>
          <cell r="M5891">
            <v>4726464</v>
          </cell>
          <cell r="N5891">
            <v>196936</v>
          </cell>
        </row>
        <row r="5892">
          <cell r="C5892" t="str">
            <v>44412362A050005</v>
          </cell>
          <cell r="D5892" t="str">
            <v>支架搬运车</v>
          </cell>
          <cell r="E5892" t="str">
            <v>LSC-280P</v>
          </cell>
        </row>
        <row r="5892">
          <cell r="G5892" t="str">
            <v>个</v>
          </cell>
          <cell r="H5892">
            <v>1</v>
          </cell>
          <cell r="I5892" t="str">
            <v>专用设备</v>
          </cell>
        </row>
        <row r="5892">
          <cell r="K5892">
            <v>37258</v>
          </cell>
          <cell r="L5892">
            <v>4923400</v>
          </cell>
          <cell r="M5892">
            <v>4726464</v>
          </cell>
          <cell r="N5892">
            <v>196936</v>
          </cell>
        </row>
        <row r="5893">
          <cell r="C5893" t="str">
            <v>44412362A050006</v>
          </cell>
          <cell r="D5893" t="str">
            <v>支架搬运车</v>
          </cell>
          <cell r="E5893" t="str">
            <v>LSC-280P</v>
          </cell>
        </row>
        <row r="5893">
          <cell r="G5893" t="str">
            <v>个</v>
          </cell>
          <cell r="H5893">
            <v>1</v>
          </cell>
          <cell r="I5893" t="str">
            <v>专用设备</v>
          </cell>
        </row>
        <row r="5893">
          <cell r="K5893">
            <v>37258</v>
          </cell>
          <cell r="L5893">
            <v>4923400</v>
          </cell>
          <cell r="M5893">
            <v>4726464</v>
          </cell>
          <cell r="N5893">
            <v>196936</v>
          </cell>
        </row>
        <row r="5894">
          <cell r="C5894" t="str">
            <v>44412362A060001</v>
          </cell>
          <cell r="D5894" t="str">
            <v>支架搬运车</v>
          </cell>
          <cell r="E5894" t="str">
            <v>LSC-350P</v>
          </cell>
        </row>
        <row r="5894">
          <cell r="G5894" t="str">
            <v>个</v>
          </cell>
          <cell r="H5894">
            <v>1</v>
          </cell>
          <cell r="I5894" t="str">
            <v>专用设备</v>
          </cell>
        </row>
        <row r="5894">
          <cell r="K5894">
            <v>37986</v>
          </cell>
          <cell r="L5894">
            <v>5026000</v>
          </cell>
          <cell r="M5894">
            <v>4824960</v>
          </cell>
          <cell r="N5894">
            <v>201040</v>
          </cell>
        </row>
        <row r="5895">
          <cell r="C5895" t="str">
            <v>44412362A070001</v>
          </cell>
          <cell r="D5895" t="str">
            <v>支架搬运车</v>
          </cell>
          <cell r="E5895" t="str">
            <v>LSC-350P</v>
          </cell>
        </row>
        <row r="5895">
          <cell r="G5895" t="str">
            <v>个</v>
          </cell>
          <cell r="H5895">
            <v>1</v>
          </cell>
          <cell r="I5895" t="str">
            <v>专用设备</v>
          </cell>
        </row>
        <row r="5895">
          <cell r="K5895">
            <v>37986</v>
          </cell>
          <cell r="L5895">
            <v>5423308.93</v>
          </cell>
          <cell r="M5895">
            <v>5206376.57</v>
          </cell>
          <cell r="N5895">
            <v>216932.359999999</v>
          </cell>
        </row>
        <row r="5896">
          <cell r="C5896" t="str">
            <v>46211604A040005</v>
          </cell>
          <cell r="D5896" t="str">
            <v>组合开关</v>
          </cell>
          <cell r="E5896" t="str">
            <v>CHP33</v>
          </cell>
        </row>
        <row r="5896">
          <cell r="G5896" t="str">
            <v>个</v>
          </cell>
          <cell r="H5896">
            <v>1</v>
          </cell>
          <cell r="I5896" t="str">
            <v>专用设备</v>
          </cell>
        </row>
        <row r="5896">
          <cell r="K5896">
            <v>37257</v>
          </cell>
          <cell r="L5896">
            <v>3150000</v>
          </cell>
          <cell r="M5896">
            <v>3055500</v>
          </cell>
          <cell r="N5896">
            <v>94500</v>
          </cell>
        </row>
        <row r="5897">
          <cell r="C5897" t="str">
            <v>46211604A040002</v>
          </cell>
          <cell r="D5897" t="str">
            <v>组合开关</v>
          </cell>
          <cell r="E5897" t="str">
            <v>CHP33</v>
          </cell>
        </row>
        <row r="5897">
          <cell r="G5897" t="str">
            <v>个</v>
          </cell>
          <cell r="H5897">
            <v>1</v>
          </cell>
          <cell r="I5897" t="str">
            <v>专用设备</v>
          </cell>
        </row>
        <row r="5897">
          <cell r="K5897">
            <v>37258</v>
          </cell>
          <cell r="L5897">
            <v>3150000</v>
          </cell>
          <cell r="M5897">
            <v>3055500</v>
          </cell>
          <cell r="N5897">
            <v>94500</v>
          </cell>
        </row>
        <row r="5898">
          <cell r="C5898" t="str">
            <v>44412362A070002</v>
          </cell>
          <cell r="D5898" t="str">
            <v>支架搬运车</v>
          </cell>
          <cell r="E5898" t="str">
            <v>LSC-350P</v>
          </cell>
        </row>
        <row r="5898">
          <cell r="G5898" t="str">
            <v>个</v>
          </cell>
          <cell r="H5898">
            <v>1</v>
          </cell>
          <cell r="I5898" t="str">
            <v>专用设备</v>
          </cell>
        </row>
        <row r="5898">
          <cell r="K5898">
            <v>37986</v>
          </cell>
          <cell r="L5898">
            <v>4726000</v>
          </cell>
          <cell r="M5898">
            <v>4536960</v>
          </cell>
          <cell r="N5898">
            <v>189040</v>
          </cell>
        </row>
        <row r="5899">
          <cell r="C5899" t="str">
            <v>44412362A070003</v>
          </cell>
          <cell r="D5899" t="str">
            <v>支架搬运车</v>
          </cell>
          <cell r="E5899" t="str">
            <v>LSC-350P</v>
          </cell>
        </row>
        <row r="5899">
          <cell r="G5899" t="str">
            <v>个</v>
          </cell>
          <cell r="H5899">
            <v>1</v>
          </cell>
          <cell r="I5899" t="str">
            <v>专用设备</v>
          </cell>
        </row>
        <row r="5899">
          <cell r="K5899">
            <v>37986</v>
          </cell>
          <cell r="L5899">
            <v>4726000</v>
          </cell>
          <cell r="M5899">
            <v>4536960</v>
          </cell>
          <cell r="N5899">
            <v>189040</v>
          </cell>
        </row>
        <row r="5900">
          <cell r="C5900" t="str">
            <v>44412362A070004</v>
          </cell>
          <cell r="D5900" t="str">
            <v>支架搬运车</v>
          </cell>
          <cell r="E5900" t="str">
            <v>LSC-350P</v>
          </cell>
        </row>
        <row r="5900">
          <cell r="G5900" t="str">
            <v>个</v>
          </cell>
          <cell r="H5900">
            <v>1</v>
          </cell>
          <cell r="I5900" t="str">
            <v>专用设备</v>
          </cell>
        </row>
        <row r="5900">
          <cell r="K5900">
            <v>37986</v>
          </cell>
          <cell r="L5900">
            <v>4726000</v>
          </cell>
          <cell r="M5900">
            <v>4536960</v>
          </cell>
          <cell r="N5900">
            <v>189040</v>
          </cell>
        </row>
        <row r="5901">
          <cell r="C5901" t="str">
            <v>44412362A060002</v>
          </cell>
          <cell r="D5901" t="str">
            <v>支架搬运车</v>
          </cell>
        </row>
        <row r="5901">
          <cell r="G5901" t="str">
            <v>个</v>
          </cell>
          <cell r="H5901">
            <v>1</v>
          </cell>
          <cell r="I5901" t="str">
            <v>专用设备</v>
          </cell>
        </row>
        <row r="5901">
          <cell r="K5901">
            <v>37986</v>
          </cell>
          <cell r="L5901">
            <v>5026000</v>
          </cell>
          <cell r="M5901">
            <v>4824960</v>
          </cell>
          <cell r="N5901">
            <v>201040</v>
          </cell>
        </row>
        <row r="5902">
          <cell r="C5902" t="str">
            <v>44412362A060003</v>
          </cell>
          <cell r="D5902" t="str">
            <v>支架搬运车</v>
          </cell>
        </row>
        <row r="5902">
          <cell r="G5902" t="str">
            <v>个</v>
          </cell>
          <cell r="H5902">
            <v>1</v>
          </cell>
          <cell r="I5902" t="str">
            <v>专用设备</v>
          </cell>
        </row>
        <row r="5902">
          <cell r="K5902">
            <v>37986</v>
          </cell>
          <cell r="L5902">
            <v>5026000</v>
          </cell>
          <cell r="M5902">
            <v>4824960</v>
          </cell>
          <cell r="N5902">
            <v>201040</v>
          </cell>
        </row>
        <row r="5903">
          <cell r="C5903" t="str">
            <v>44412054B078005</v>
          </cell>
          <cell r="D5903" t="str">
            <v>掘进机</v>
          </cell>
          <cell r="E5903" t="str">
            <v>EBH-132</v>
          </cell>
        </row>
        <row r="5903">
          <cell r="G5903" t="str">
            <v>个</v>
          </cell>
          <cell r="H5903">
            <v>1</v>
          </cell>
          <cell r="I5903" t="str">
            <v>专用设备</v>
          </cell>
        </row>
        <row r="5903">
          <cell r="K5903">
            <v>39082</v>
          </cell>
          <cell r="L5903">
            <v>2360000</v>
          </cell>
          <cell r="M5903">
            <v>2265600</v>
          </cell>
          <cell r="N5903">
            <v>94400</v>
          </cell>
        </row>
        <row r="5904">
          <cell r="C5904" t="str">
            <v>42194105A058142</v>
          </cell>
          <cell r="D5904" t="str">
            <v>液压支架</v>
          </cell>
          <cell r="E5904" t="str">
            <v>WS1.7</v>
          </cell>
        </row>
        <row r="5904">
          <cell r="G5904" t="str">
            <v>个</v>
          </cell>
          <cell r="H5904">
            <v>1</v>
          </cell>
          <cell r="I5904" t="str">
            <v>专用设备</v>
          </cell>
        </row>
        <row r="5904">
          <cell r="K5904">
            <v>39447</v>
          </cell>
          <cell r="L5904">
            <v>345721.09</v>
          </cell>
          <cell r="M5904">
            <v>167955.81</v>
          </cell>
          <cell r="N5904">
            <v>177765.28</v>
          </cell>
        </row>
        <row r="5905">
          <cell r="C5905" t="str">
            <v>42194105A058131</v>
          </cell>
          <cell r="D5905" t="str">
            <v>液压支架</v>
          </cell>
          <cell r="E5905" t="str">
            <v>WS1.7</v>
          </cell>
        </row>
        <row r="5905">
          <cell r="G5905" t="str">
            <v>个</v>
          </cell>
          <cell r="H5905">
            <v>1</v>
          </cell>
          <cell r="I5905" t="str">
            <v>专用设备</v>
          </cell>
        </row>
        <row r="5905">
          <cell r="K5905">
            <v>39447</v>
          </cell>
          <cell r="L5905">
            <v>345721.09</v>
          </cell>
          <cell r="M5905">
            <v>167955.78</v>
          </cell>
          <cell r="N5905">
            <v>177765.31</v>
          </cell>
        </row>
        <row r="5906">
          <cell r="C5906" t="str">
            <v>42194105A058007</v>
          </cell>
          <cell r="D5906" t="str">
            <v>液压支架</v>
          </cell>
          <cell r="E5906" t="str">
            <v>WS1.7</v>
          </cell>
        </row>
        <row r="5906">
          <cell r="G5906" t="str">
            <v>个</v>
          </cell>
          <cell r="H5906">
            <v>1</v>
          </cell>
          <cell r="I5906" t="str">
            <v>专用设备</v>
          </cell>
        </row>
        <row r="5906">
          <cell r="K5906">
            <v>39447</v>
          </cell>
          <cell r="L5906">
            <v>345721.09</v>
          </cell>
          <cell r="M5906">
            <v>167955.78</v>
          </cell>
          <cell r="N5906">
            <v>177765.31</v>
          </cell>
        </row>
        <row r="5907">
          <cell r="C5907" t="str">
            <v>42194105A058062</v>
          </cell>
          <cell r="D5907" t="str">
            <v>液压支架</v>
          </cell>
          <cell r="E5907" t="str">
            <v>WS1.7</v>
          </cell>
        </row>
        <row r="5907">
          <cell r="G5907" t="str">
            <v>个</v>
          </cell>
          <cell r="H5907">
            <v>1</v>
          </cell>
          <cell r="I5907" t="str">
            <v>专用设备</v>
          </cell>
        </row>
        <row r="5907">
          <cell r="K5907">
            <v>39447</v>
          </cell>
          <cell r="L5907">
            <v>345721.09</v>
          </cell>
          <cell r="M5907">
            <v>167955.78</v>
          </cell>
          <cell r="N5907">
            <v>177765.31</v>
          </cell>
        </row>
        <row r="5908">
          <cell r="C5908" t="str">
            <v>42194105A058061</v>
          </cell>
          <cell r="D5908" t="str">
            <v>液压支架</v>
          </cell>
          <cell r="E5908" t="str">
            <v>WS1.7</v>
          </cell>
        </row>
        <row r="5908">
          <cell r="G5908" t="str">
            <v>个</v>
          </cell>
          <cell r="H5908">
            <v>1</v>
          </cell>
          <cell r="I5908" t="str">
            <v>专用设备</v>
          </cell>
        </row>
        <row r="5908">
          <cell r="K5908">
            <v>39447</v>
          </cell>
          <cell r="L5908">
            <v>345721.09</v>
          </cell>
          <cell r="M5908">
            <v>167955.78</v>
          </cell>
          <cell r="N5908">
            <v>177765.31</v>
          </cell>
        </row>
        <row r="5909">
          <cell r="C5909" t="str">
            <v>42194105A058130</v>
          </cell>
          <cell r="D5909" t="str">
            <v>液压支架</v>
          </cell>
          <cell r="E5909" t="str">
            <v>WS1.7</v>
          </cell>
        </row>
        <row r="5909">
          <cell r="G5909" t="str">
            <v>个</v>
          </cell>
          <cell r="H5909">
            <v>1</v>
          </cell>
          <cell r="I5909" t="str">
            <v>专用设备</v>
          </cell>
        </row>
        <row r="5909">
          <cell r="K5909">
            <v>39447</v>
          </cell>
          <cell r="L5909">
            <v>345721.09</v>
          </cell>
          <cell r="M5909">
            <v>167955.78</v>
          </cell>
          <cell r="N5909">
            <v>177765.31</v>
          </cell>
        </row>
        <row r="5910">
          <cell r="C5910" t="str">
            <v>42194105A058129</v>
          </cell>
          <cell r="D5910" t="str">
            <v>液压支架</v>
          </cell>
          <cell r="E5910" t="str">
            <v>WS1.7</v>
          </cell>
        </row>
        <row r="5910">
          <cell r="G5910" t="str">
            <v>个</v>
          </cell>
          <cell r="H5910">
            <v>1</v>
          </cell>
          <cell r="I5910" t="str">
            <v>专用设备</v>
          </cell>
        </row>
        <row r="5910">
          <cell r="K5910">
            <v>39447</v>
          </cell>
          <cell r="L5910">
            <v>345721.09</v>
          </cell>
          <cell r="M5910">
            <v>167955.78</v>
          </cell>
          <cell r="N5910">
            <v>177765.31</v>
          </cell>
        </row>
        <row r="5911">
          <cell r="C5911" t="str">
            <v>42194105A058005</v>
          </cell>
          <cell r="D5911" t="str">
            <v>液压支架</v>
          </cell>
          <cell r="E5911" t="str">
            <v>WS1.7</v>
          </cell>
        </row>
        <row r="5911">
          <cell r="G5911" t="str">
            <v>个</v>
          </cell>
          <cell r="H5911">
            <v>1</v>
          </cell>
          <cell r="I5911" t="str">
            <v>专用设备</v>
          </cell>
        </row>
        <row r="5911">
          <cell r="K5911">
            <v>39447</v>
          </cell>
          <cell r="L5911">
            <v>345721.09</v>
          </cell>
          <cell r="M5911">
            <v>167955.78</v>
          </cell>
          <cell r="N5911">
            <v>177765.31</v>
          </cell>
        </row>
        <row r="5912">
          <cell r="C5912" t="str">
            <v>42194105A058128</v>
          </cell>
          <cell r="D5912" t="str">
            <v>液压支架</v>
          </cell>
          <cell r="E5912" t="str">
            <v>WS1.7</v>
          </cell>
        </row>
        <row r="5912">
          <cell r="G5912" t="str">
            <v>个</v>
          </cell>
          <cell r="H5912">
            <v>1</v>
          </cell>
          <cell r="I5912" t="str">
            <v>专用设备</v>
          </cell>
        </row>
        <row r="5912">
          <cell r="K5912">
            <v>39447</v>
          </cell>
          <cell r="L5912">
            <v>345721.09</v>
          </cell>
          <cell r="M5912">
            <v>167955.78</v>
          </cell>
          <cell r="N5912">
            <v>177765.31</v>
          </cell>
        </row>
        <row r="5913">
          <cell r="C5913" t="str">
            <v>42194105A058006</v>
          </cell>
          <cell r="D5913" t="str">
            <v>液压支架</v>
          </cell>
          <cell r="E5913" t="str">
            <v>WS1.7</v>
          </cell>
        </row>
        <row r="5913">
          <cell r="G5913" t="str">
            <v>个</v>
          </cell>
          <cell r="H5913">
            <v>1</v>
          </cell>
          <cell r="I5913" t="str">
            <v>专用设备</v>
          </cell>
        </row>
        <row r="5913">
          <cell r="K5913">
            <v>39447</v>
          </cell>
          <cell r="L5913">
            <v>345721.09</v>
          </cell>
          <cell r="M5913">
            <v>167955.78</v>
          </cell>
          <cell r="N5913">
            <v>177765.31</v>
          </cell>
        </row>
        <row r="5914">
          <cell r="C5914" t="str">
            <v>42194105A058060</v>
          </cell>
          <cell r="D5914" t="str">
            <v>液压支架</v>
          </cell>
          <cell r="E5914" t="str">
            <v>WS1.7</v>
          </cell>
        </row>
        <row r="5914">
          <cell r="G5914" t="str">
            <v>个</v>
          </cell>
          <cell r="H5914">
            <v>1</v>
          </cell>
          <cell r="I5914" t="str">
            <v>专用设备</v>
          </cell>
        </row>
        <row r="5914">
          <cell r="K5914">
            <v>39447</v>
          </cell>
          <cell r="L5914">
            <v>345721.09</v>
          </cell>
          <cell r="M5914">
            <v>167955.78</v>
          </cell>
          <cell r="N5914">
            <v>177765.31</v>
          </cell>
        </row>
        <row r="5915">
          <cell r="C5915" t="str">
            <v>42194105A058059</v>
          </cell>
          <cell r="D5915" t="str">
            <v>液压支架</v>
          </cell>
          <cell r="E5915" t="str">
            <v>WS1.7</v>
          </cell>
        </row>
        <row r="5915">
          <cell r="G5915" t="str">
            <v>个</v>
          </cell>
          <cell r="H5915">
            <v>1</v>
          </cell>
          <cell r="I5915" t="str">
            <v>专用设备</v>
          </cell>
        </row>
        <row r="5915">
          <cell r="K5915">
            <v>39447</v>
          </cell>
          <cell r="L5915">
            <v>345721.09</v>
          </cell>
          <cell r="M5915">
            <v>167955.78</v>
          </cell>
          <cell r="N5915">
            <v>177765.31</v>
          </cell>
        </row>
        <row r="5916">
          <cell r="C5916" t="str">
            <v>42194105A058003</v>
          </cell>
          <cell r="D5916" t="str">
            <v>液压支架</v>
          </cell>
          <cell r="E5916" t="str">
            <v>WS1.7</v>
          </cell>
        </row>
        <row r="5916">
          <cell r="G5916" t="str">
            <v>个</v>
          </cell>
          <cell r="H5916">
            <v>1</v>
          </cell>
          <cell r="I5916" t="str">
            <v>专用设备</v>
          </cell>
        </row>
        <row r="5916">
          <cell r="K5916">
            <v>39447</v>
          </cell>
          <cell r="L5916">
            <v>345721.09</v>
          </cell>
          <cell r="M5916">
            <v>167955.78</v>
          </cell>
          <cell r="N5916">
            <v>177765.31</v>
          </cell>
        </row>
        <row r="5917">
          <cell r="C5917" t="str">
            <v>42194105A058066</v>
          </cell>
          <cell r="D5917" t="str">
            <v>液压支架</v>
          </cell>
          <cell r="E5917" t="str">
            <v>WS1.7</v>
          </cell>
        </row>
        <row r="5917">
          <cell r="G5917" t="str">
            <v>个</v>
          </cell>
          <cell r="H5917">
            <v>1</v>
          </cell>
          <cell r="I5917" t="str">
            <v>专用设备</v>
          </cell>
        </row>
        <row r="5917">
          <cell r="K5917">
            <v>39447</v>
          </cell>
          <cell r="L5917">
            <v>345721.09</v>
          </cell>
          <cell r="M5917">
            <v>167955.78</v>
          </cell>
          <cell r="N5917">
            <v>177765.31</v>
          </cell>
        </row>
        <row r="5918">
          <cell r="C5918" t="str">
            <v>42194105A058126</v>
          </cell>
          <cell r="D5918" t="str">
            <v>液压支架</v>
          </cell>
          <cell r="E5918" t="str">
            <v>WS1.7</v>
          </cell>
        </row>
        <row r="5918">
          <cell r="G5918" t="str">
            <v>个</v>
          </cell>
          <cell r="H5918">
            <v>1</v>
          </cell>
          <cell r="I5918" t="str">
            <v>专用设备</v>
          </cell>
        </row>
        <row r="5918">
          <cell r="K5918">
            <v>39447</v>
          </cell>
          <cell r="L5918">
            <v>345721.09</v>
          </cell>
          <cell r="M5918">
            <v>167955.78</v>
          </cell>
          <cell r="N5918">
            <v>177765.31</v>
          </cell>
        </row>
        <row r="5919">
          <cell r="C5919" t="str">
            <v>42194105A058004</v>
          </cell>
          <cell r="D5919" t="str">
            <v>液压支架</v>
          </cell>
          <cell r="E5919" t="str">
            <v>WS1.7</v>
          </cell>
        </row>
        <row r="5919">
          <cell r="G5919" t="str">
            <v>个</v>
          </cell>
          <cell r="H5919">
            <v>1</v>
          </cell>
          <cell r="I5919" t="str">
            <v>专用设备</v>
          </cell>
        </row>
        <row r="5919">
          <cell r="K5919">
            <v>39447</v>
          </cell>
          <cell r="L5919">
            <v>345721.09</v>
          </cell>
          <cell r="M5919">
            <v>167955.78</v>
          </cell>
          <cell r="N5919">
            <v>177765.31</v>
          </cell>
        </row>
        <row r="5920">
          <cell r="C5920" t="str">
            <v>42194105A058065</v>
          </cell>
          <cell r="D5920" t="str">
            <v>液压支架</v>
          </cell>
          <cell r="E5920" t="str">
            <v>WS1.7</v>
          </cell>
        </row>
        <row r="5920">
          <cell r="G5920" t="str">
            <v>个</v>
          </cell>
          <cell r="H5920">
            <v>1</v>
          </cell>
          <cell r="I5920" t="str">
            <v>专用设备</v>
          </cell>
        </row>
        <row r="5920">
          <cell r="K5920">
            <v>39447</v>
          </cell>
          <cell r="L5920">
            <v>345721.09</v>
          </cell>
          <cell r="M5920">
            <v>167955.78</v>
          </cell>
          <cell r="N5920">
            <v>177765.31</v>
          </cell>
        </row>
        <row r="5921">
          <cell r="C5921" t="str">
            <v>42194105A058127</v>
          </cell>
          <cell r="D5921" t="str">
            <v>液压支架</v>
          </cell>
          <cell r="E5921" t="str">
            <v>WS1.7</v>
          </cell>
        </row>
        <row r="5921">
          <cell r="G5921" t="str">
            <v>个</v>
          </cell>
          <cell r="H5921">
            <v>1</v>
          </cell>
          <cell r="I5921" t="str">
            <v>专用设备</v>
          </cell>
        </row>
        <row r="5921">
          <cell r="K5921">
            <v>39447</v>
          </cell>
          <cell r="L5921">
            <v>345721.09</v>
          </cell>
          <cell r="M5921">
            <v>167955.78</v>
          </cell>
          <cell r="N5921">
            <v>177765.31</v>
          </cell>
        </row>
        <row r="5922">
          <cell r="C5922" t="str">
            <v>42194105A058064</v>
          </cell>
          <cell r="D5922" t="str">
            <v>液压支架</v>
          </cell>
          <cell r="E5922" t="str">
            <v>WS1.7</v>
          </cell>
        </row>
        <row r="5922">
          <cell r="G5922" t="str">
            <v>个</v>
          </cell>
          <cell r="H5922">
            <v>1</v>
          </cell>
          <cell r="I5922" t="str">
            <v>专用设备</v>
          </cell>
        </row>
        <row r="5922">
          <cell r="K5922">
            <v>39447</v>
          </cell>
          <cell r="L5922">
            <v>345721.09</v>
          </cell>
          <cell r="M5922">
            <v>167955.78</v>
          </cell>
          <cell r="N5922">
            <v>177765.31</v>
          </cell>
        </row>
        <row r="5923">
          <cell r="C5923" t="str">
            <v>42194105A058002</v>
          </cell>
          <cell r="D5923" t="str">
            <v>液压支架</v>
          </cell>
          <cell r="E5923" t="str">
            <v>WS1.7</v>
          </cell>
        </row>
        <row r="5923">
          <cell r="G5923" t="str">
            <v>个</v>
          </cell>
          <cell r="H5923">
            <v>1</v>
          </cell>
          <cell r="I5923" t="str">
            <v>专用设备</v>
          </cell>
        </row>
        <row r="5923">
          <cell r="K5923">
            <v>39447</v>
          </cell>
          <cell r="L5923">
            <v>345721.09</v>
          </cell>
          <cell r="M5923">
            <v>167955.78</v>
          </cell>
          <cell r="N5923">
            <v>177765.31</v>
          </cell>
        </row>
        <row r="5924">
          <cell r="C5924" t="str">
            <v>42194105A058125</v>
          </cell>
          <cell r="D5924" t="str">
            <v>液压支架</v>
          </cell>
          <cell r="E5924" t="str">
            <v>WS1.7</v>
          </cell>
        </row>
        <row r="5924">
          <cell r="G5924" t="str">
            <v>个</v>
          </cell>
          <cell r="H5924">
            <v>1</v>
          </cell>
          <cell r="I5924" t="str">
            <v>专用设备</v>
          </cell>
        </row>
        <row r="5924">
          <cell r="K5924">
            <v>39447</v>
          </cell>
          <cell r="L5924">
            <v>345721.09</v>
          </cell>
          <cell r="M5924">
            <v>167955.78</v>
          </cell>
          <cell r="N5924">
            <v>177765.31</v>
          </cell>
        </row>
        <row r="5925">
          <cell r="C5925" t="str">
            <v>42194105A058001</v>
          </cell>
          <cell r="D5925" t="str">
            <v>液压支架</v>
          </cell>
          <cell r="E5925" t="str">
            <v>WS1.7</v>
          </cell>
        </row>
        <row r="5925">
          <cell r="G5925" t="str">
            <v>个</v>
          </cell>
          <cell r="H5925">
            <v>1</v>
          </cell>
          <cell r="I5925" t="str">
            <v>专用设备</v>
          </cell>
        </row>
        <row r="5925">
          <cell r="K5925">
            <v>39447</v>
          </cell>
          <cell r="L5925">
            <v>345721.09</v>
          </cell>
          <cell r="M5925">
            <v>167955.78</v>
          </cell>
          <cell r="N5925">
            <v>177765.31</v>
          </cell>
        </row>
        <row r="5926">
          <cell r="C5926" t="str">
            <v>42194105A058063</v>
          </cell>
          <cell r="D5926" t="str">
            <v>液压支架</v>
          </cell>
          <cell r="E5926" t="str">
            <v>WS1.7</v>
          </cell>
        </row>
        <row r="5926">
          <cell r="G5926" t="str">
            <v>个</v>
          </cell>
          <cell r="H5926">
            <v>1</v>
          </cell>
          <cell r="I5926" t="str">
            <v>专用设备</v>
          </cell>
        </row>
        <row r="5926">
          <cell r="K5926">
            <v>39447</v>
          </cell>
          <cell r="L5926">
            <v>345721.09</v>
          </cell>
          <cell r="M5926">
            <v>167955.78</v>
          </cell>
          <cell r="N5926">
            <v>177765.31</v>
          </cell>
        </row>
        <row r="5927">
          <cell r="C5927" t="str">
            <v>42194105A058069</v>
          </cell>
          <cell r="D5927" t="str">
            <v>液压支架</v>
          </cell>
          <cell r="E5927" t="str">
            <v>WS1.7</v>
          </cell>
        </row>
        <row r="5927">
          <cell r="G5927" t="str">
            <v>个</v>
          </cell>
          <cell r="H5927">
            <v>1</v>
          </cell>
          <cell r="I5927" t="str">
            <v>专用设备</v>
          </cell>
        </row>
        <row r="5927">
          <cell r="K5927">
            <v>39447</v>
          </cell>
          <cell r="L5927">
            <v>345721.09</v>
          </cell>
          <cell r="M5927">
            <v>167955.78</v>
          </cell>
          <cell r="N5927">
            <v>177765.31</v>
          </cell>
        </row>
        <row r="5928">
          <cell r="C5928" t="str">
            <v>42194105A058138</v>
          </cell>
          <cell r="D5928" t="str">
            <v>液压支架</v>
          </cell>
          <cell r="E5928" t="str">
            <v>WS1.7</v>
          </cell>
        </row>
        <row r="5928">
          <cell r="G5928" t="str">
            <v>个</v>
          </cell>
          <cell r="H5928">
            <v>1</v>
          </cell>
          <cell r="I5928" t="str">
            <v>专用设备</v>
          </cell>
        </row>
        <row r="5928">
          <cell r="K5928">
            <v>39447</v>
          </cell>
          <cell r="L5928">
            <v>345721.09</v>
          </cell>
          <cell r="M5928">
            <v>167955.78</v>
          </cell>
          <cell r="N5928">
            <v>177765.31</v>
          </cell>
        </row>
        <row r="5929">
          <cell r="C5929" t="str">
            <v>42194105A058068</v>
          </cell>
          <cell r="D5929" t="str">
            <v>液压支架</v>
          </cell>
          <cell r="E5929" t="str">
            <v>WS1.7</v>
          </cell>
        </row>
        <row r="5929">
          <cell r="G5929" t="str">
            <v>个</v>
          </cell>
          <cell r="H5929">
            <v>1</v>
          </cell>
          <cell r="I5929" t="str">
            <v>专用设备</v>
          </cell>
        </row>
        <row r="5929">
          <cell r="K5929">
            <v>39447</v>
          </cell>
          <cell r="L5929">
            <v>345721.09</v>
          </cell>
          <cell r="M5929">
            <v>167955.78</v>
          </cell>
          <cell r="N5929">
            <v>177765.31</v>
          </cell>
        </row>
        <row r="5930">
          <cell r="C5930" t="str">
            <v>42194105A058137</v>
          </cell>
          <cell r="D5930" t="str">
            <v>液压支架</v>
          </cell>
          <cell r="E5930" t="str">
            <v>WS1.7</v>
          </cell>
        </row>
        <row r="5930">
          <cell r="G5930" t="str">
            <v>个</v>
          </cell>
          <cell r="H5930">
            <v>1</v>
          </cell>
          <cell r="I5930" t="str">
            <v>专用设备</v>
          </cell>
        </row>
        <row r="5930">
          <cell r="K5930">
            <v>39447</v>
          </cell>
          <cell r="L5930">
            <v>345721.09</v>
          </cell>
          <cell r="M5930">
            <v>167955.78</v>
          </cell>
          <cell r="N5930">
            <v>177765.31</v>
          </cell>
        </row>
        <row r="5931">
          <cell r="C5931" t="str">
            <v>42194105A058136</v>
          </cell>
          <cell r="D5931" t="str">
            <v>液压支架</v>
          </cell>
          <cell r="E5931" t="str">
            <v>WS1.7</v>
          </cell>
        </row>
        <row r="5931">
          <cell r="G5931" t="str">
            <v>个</v>
          </cell>
          <cell r="H5931">
            <v>1</v>
          </cell>
          <cell r="I5931" t="str">
            <v>专用设备</v>
          </cell>
        </row>
        <row r="5931">
          <cell r="K5931">
            <v>39447</v>
          </cell>
          <cell r="L5931">
            <v>345721.09</v>
          </cell>
          <cell r="M5931">
            <v>167955.78</v>
          </cell>
          <cell r="N5931">
            <v>177765.31</v>
          </cell>
        </row>
        <row r="5932">
          <cell r="C5932" t="str">
            <v>42194105A058067</v>
          </cell>
          <cell r="D5932" t="str">
            <v>液压支架</v>
          </cell>
          <cell r="E5932" t="str">
            <v>WS1.7</v>
          </cell>
        </row>
        <row r="5932">
          <cell r="G5932" t="str">
            <v>个</v>
          </cell>
          <cell r="H5932">
            <v>1</v>
          </cell>
          <cell r="I5932" t="str">
            <v>专用设备</v>
          </cell>
        </row>
        <row r="5932">
          <cell r="K5932">
            <v>39447</v>
          </cell>
          <cell r="L5932">
            <v>345721.09</v>
          </cell>
          <cell r="M5932">
            <v>167955.78</v>
          </cell>
          <cell r="N5932">
            <v>177765.31</v>
          </cell>
        </row>
        <row r="5933">
          <cell r="C5933" t="str">
            <v>42194105A058135</v>
          </cell>
          <cell r="D5933" t="str">
            <v>液压支架</v>
          </cell>
          <cell r="E5933" t="str">
            <v>WS1.7</v>
          </cell>
        </row>
        <row r="5933">
          <cell r="G5933" t="str">
            <v>个</v>
          </cell>
          <cell r="H5933">
            <v>1</v>
          </cell>
          <cell r="I5933" t="str">
            <v>专用设备</v>
          </cell>
        </row>
        <row r="5933">
          <cell r="K5933">
            <v>39447</v>
          </cell>
          <cell r="L5933">
            <v>345721.09</v>
          </cell>
          <cell r="M5933">
            <v>167955.78</v>
          </cell>
          <cell r="N5933">
            <v>177765.31</v>
          </cell>
        </row>
        <row r="5934">
          <cell r="C5934" t="str">
            <v>42194105A058093</v>
          </cell>
          <cell r="D5934" t="str">
            <v>液压支架</v>
          </cell>
          <cell r="E5934" t="str">
            <v>WS1.7</v>
          </cell>
        </row>
        <row r="5934">
          <cell r="G5934" t="str">
            <v>个</v>
          </cell>
          <cell r="H5934">
            <v>1</v>
          </cell>
          <cell r="I5934" t="str">
            <v>专用设备</v>
          </cell>
        </row>
        <row r="5934">
          <cell r="K5934">
            <v>39447</v>
          </cell>
          <cell r="L5934">
            <v>345721.09</v>
          </cell>
          <cell r="M5934">
            <v>167955.78</v>
          </cell>
          <cell r="N5934">
            <v>177765.31</v>
          </cell>
        </row>
        <row r="5935">
          <cell r="C5935" t="str">
            <v>42194105A058073</v>
          </cell>
          <cell r="D5935" t="str">
            <v>液压支架</v>
          </cell>
          <cell r="E5935" t="str">
            <v>WS1.7</v>
          </cell>
        </row>
        <row r="5935">
          <cell r="G5935" t="str">
            <v>个</v>
          </cell>
          <cell r="H5935">
            <v>1</v>
          </cell>
          <cell r="I5935" t="str">
            <v>专用设备</v>
          </cell>
        </row>
        <row r="5935">
          <cell r="K5935">
            <v>39447</v>
          </cell>
          <cell r="L5935">
            <v>345721.09</v>
          </cell>
          <cell r="M5935">
            <v>167955.78</v>
          </cell>
          <cell r="N5935">
            <v>177765.31</v>
          </cell>
        </row>
        <row r="5936">
          <cell r="C5936" t="str">
            <v>42194105A058072</v>
          </cell>
          <cell r="D5936" t="str">
            <v>液压支架</v>
          </cell>
          <cell r="E5936" t="str">
            <v>WS1.7</v>
          </cell>
        </row>
        <row r="5936">
          <cell r="G5936" t="str">
            <v>个</v>
          </cell>
          <cell r="H5936">
            <v>1</v>
          </cell>
          <cell r="I5936" t="str">
            <v>专用设备</v>
          </cell>
        </row>
        <row r="5936">
          <cell r="K5936">
            <v>39447</v>
          </cell>
          <cell r="L5936">
            <v>345721.09</v>
          </cell>
          <cell r="M5936">
            <v>167955.78</v>
          </cell>
          <cell r="N5936">
            <v>177765.31</v>
          </cell>
        </row>
        <row r="5937">
          <cell r="C5937" t="str">
            <v>42194105A058134</v>
          </cell>
          <cell r="D5937" t="str">
            <v>液压支架</v>
          </cell>
          <cell r="E5937" t="str">
            <v>WS1.7</v>
          </cell>
        </row>
        <row r="5937">
          <cell r="G5937" t="str">
            <v>个</v>
          </cell>
          <cell r="H5937">
            <v>1</v>
          </cell>
          <cell r="I5937" t="str">
            <v>专用设备</v>
          </cell>
        </row>
        <row r="5937">
          <cell r="K5937">
            <v>39447</v>
          </cell>
          <cell r="L5937">
            <v>345721.09</v>
          </cell>
          <cell r="M5937">
            <v>167955.78</v>
          </cell>
          <cell r="N5937">
            <v>177765.31</v>
          </cell>
        </row>
        <row r="5938">
          <cell r="C5938" t="str">
            <v>42194105A058133</v>
          </cell>
          <cell r="D5938" t="str">
            <v>液压支架</v>
          </cell>
          <cell r="E5938" t="str">
            <v>WS1.7</v>
          </cell>
        </row>
        <row r="5938">
          <cell r="G5938" t="str">
            <v>个</v>
          </cell>
          <cell r="H5938">
            <v>1</v>
          </cell>
          <cell r="I5938" t="str">
            <v>专用设备</v>
          </cell>
        </row>
        <row r="5938">
          <cell r="K5938">
            <v>39447</v>
          </cell>
          <cell r="L5938">
            <v>345721.09</v>
          </cell>
          <cell r="M5938">
            <v>167955.78</v>
          </cell>
          <cell r="N5938">
            <v>177765.31</v>
          </cell>
        </row>
        <row r="5939">
          <cell r="C5939" t="str">
            <v>42194105A058071</v>
          </cell>
          <cell r="D5939" t="str">
            <v>液压支架</v>
          </cell>
          <cell r="E5939" t="str">
            <v>WS1.7</v>
          </cell>
        </row>
        <row r="5939">
          <cell r="G5939" t="str">
            <v>个</v>
          </cell>
          <cell r="H5939">
            <v>1</v>
          </cell>
          <cell r="I5939" t="str">
            <v>专用设备</v>
          </cell>
        </row>
        <row r="5939">
          <cell r="K5939">
            <v>39447</v>
          </cell>
          <cell r="L5939">
            <v>345721.09</v>
          </cell>
          <cell r="M5939">
            <v>167955.78</v>
          </cell>
          <cell r="N5939">
            <v>177765.31</v>
          </cell>
        </row>
        <row r="5940">
          <cell r="C5940" t="str">
            <v>42194105A058132</v>
          </cell>
          <cell r="D5940" t="str">
            <v>液压支架</v>
          </cell>
          <cell r="E5940" t="str">
            <v>WS1.7</v>
          </cell>
        </row>
        <row r="5940">
          <cell r="G5940" t="str">
            <v>个</v>
          </cell>
          <cell r="H5940">
            <v>1</v>
          </cell>
          <cell r="I5940" t="str">
            <v>专用设备</v>
          </cell>
        </row>
        <row r="5940">
          <cell r="K5940">
            <v>39447</v>
          </cell>
          <cell r="L5940">
            <v>345721.09</v>
          </cell>
          <cell r="M5940">
            <v>167955.78</v>
          </cell>
          <cell r="N5940">
            <v>177765.31</v>
          </cell>
        </row>
        <row r="5941">
          <cell r="C5941" t="str">
            <v>42194105A058070</v>
          </cell>
          <cell r="D5941" t="str">
            <v>液压支架</v>
          </cell>
          <cell r="E5941" t="str">
            <v>WS1.7</v>
          </cell>
        </row>
        <row r="5941">
          <cell r="G5941" t="str">
            <v>个</v>
          </cell>
          <cell r="H5941">
            <v>1</v>
          </cell>
          <cell r="I5941" t="str">
            <v>专用设备</v>
          </cell>
        </row>
        <row r="5941">
          <cell r="K5941">
            <v>39447</v>
          </cell>
          <cell r="L5941">
            <v>345721.09</v>
          </cell>
          <cell r="M5941">
            <v>167955.78</v>
          </cell>
          <cell r="N5941">
            <v>177765.31</v>
          </cell>
        </row>
        <row r="5942">
          <cell r="C5942" t="str">
            <v>42194105A058116</v>
          </cell>
          <cell r="D5942" t="str">
            <v>液压支架</v>
          </cell>
          <cell r="E5942" t="str">
            <v>WS1.7</v>
          </cell>
        </row>
        <row r="5942">
          <cell r="G5942" t="str">
            <v>个</v>
          </cell>
          <cell r="H5942">
            <v>1</v>
          </cell>
          <cell r="I5942" t="str">
            <v>专用设备</v>
          </cell>
        </row>
        <row r="5942">
          <cell r="K5942">
            <v>39447</v>
          </cell>
          <cell r="L5942">
            <v>345721.09</v>
          </cell>
          <cell r="M5942">
            <v>167955.78</v>
          </cell>
          <cell r="N5942">
            <v>177765.31</v>
          </cell>
        </row>
        <row r="5943">
          <cell r="C5943" t="str">
            <v>42194105A058048</v>
          </cell>
          <cell r="D5943" t="str">
            <v>液压支架</v>
          </cell>
          <cell r="E5943" t="str">
            <v>WS1.7</v>
          </cell>
        </row>
        <row r="5943">
          <cell r="G5943" t="str">
            <v>个</v>
          </cell>
          <cell r="H5943">
            <v>1</v>
          </cell>
          <cell r="I5943" t="str">
            <v>专用设备</v>
          </cell>
        </row>
        <row r="5943">
          <cell r="K5943">
            <v>39447</v>
          </cell>
          <cell r="L5943">
            <v>345721.09</v>
          </cell>
          <cell r="M5943">
            <v>167955.78</v>
          </cell>
          <cell r="N5943">
            <v>177765.31</v>
          </cell>
        </row>
        <row r="5944">
          <cell r="C5944" t="str">
            <v>42194105A058117</v>
          </cell>
          <cell r="D5944" t="str">
            <v>液压支架</v>
          </cell>
          <cell r="E5944" t="str">
            <v>WS1.7</v>
          </cell>
        </row>
        <row r="5944">
          <cell r="G5944" t="str">
            <v>个</v>
          </cell>
          <cell r="H5944">
            <v>1</v>
          </cell>
          <cell r="I5944" t="str">
            <v>专用设备</v>
          </cell>
        </row>
        <row r="5944">
          <cell r="K5944">
            <v>39447</v>
          </cell>
          <cell r="L5944">
            <v>345721.09</v>
          </cell>
          <cell r="M5944">
            <v>167955.78</v>
          </cell>
          <cell r="N5944">
            <v>177765.31</v>
          </cell>
        </row>
        <row r="5945">
          <cell r="C5945" t="str">
            <v>42194105A058114</v>
          </cell>
          <cell r="D5945" t="str">
            <v>液压支架</v>
          </cell>
          <cell r="E5945" t="str">
            <v>WS1.7</v>
          </cell>
        </row>
        <row r="5945">
          <cell r="G5945" t="str">
            <v>个</v>
          </cell>
          <cell r="H5945">
            <v>1</v>
          </cell>
          <cell r="I5945" t="str">
            <v>专用设备</v>
          </cell>
        </row>
        <row r="5945">
          <cell r="K5945">
            <v>39447</v>
          </cell>
          <cell r="L5945">
            <v>345721.09</v>
          </cell>
          <cell r="M5945">
            <v>167955.78</v>
          </cell>
          <cell r="N5945">
            <v>177765.31</v>
          </cell>
        </row>
        <row r="5946">
          <cell r="C5946" t="str">
            <v>42194105A058115</v>
          </cell>
          <cell r="D5946" t="str">
            <v>液压支架</v>
          </cell>
          <cell r="E5946" t="str">
            <v>WS1.7</v>
          </cell>
        </row>
        <row r="5946">
          <cell r="G5946" t="str">
            <v>个</v>
          </cell>
          <cell r="H5946">
            <v>1</v>
          </cell>
          <cell r="I5946" t="str">
            <v>专用设备</v>
          </cell>
        </row>
        <row r="5946">
          <cell r="K5946">
            <v>39447</v>
          </cell>
          <cell r="L5946">
            <v>345721.09</v>
          </cell>
          <cell r="M5946">
            <v>167955.78</v>
          </cell>
          <cell r="N5946">
            <v>177765.31</v>
          </cell>
        </row>
        <row r="5947">
          <cell r="C5947" t="str">
            <v>42194105A058112</v>
          </cell>
          <cell r="D5947" t="str">
            <v>液压支架</v>
          </cell>
          <cell r="E5947" t="str">
            <v>WS1.7</v>
          </cell>
        </row>
        <row r="5947">
          <cell r="G5947" t="str">
            <v>个</v>
          </cell>
          <cell r="H5947">
            <v>1</v>
          </cell>
          <cell r="I5947" t="str">
            <v>专用设备</v>
          </cell>
        </row>
        <row r="5947">
          <cell r="K5947">
            <v>39447</v>
          </cell>
          <cell r="L5947">
            <v>345721.09</v>
          </cell>
          <cell r="M5947">
            <v>167955.78</v>
          </cell>
          <cell r="N5947">
            <v>177765.31</v>
          </cell>
        </row>
        <row r="5948">
          <cell r="C5948" t="str">
            <v>42194105A058051</v>
          </cell>
          <cell r="D5948" t="str">
            <v>液压支架</v>
          </cell>
          <cell r="E5948" t="str">
            <v>WS1.7</v>
          </cell>
        </row>
        <row r="5948">
          <cell r="G5948" t="str">
            <v>个</v>
          </cell>
          <cell r="H5948">
            <v>1</v>
          </cell>
          <cell r="I5948" t="str">
            <v>专用设备</v>
          </cell>
        </row>
        <row r="5948">
          <cell r="K5948">
            <v>39447</v>
          </cell>
          <cell r="L5948">
            <v>345721.09</v>
          </cell>
          <cell r="M5948">
            <v>167955.78</v>
          </cell>
          <cell r="N5948">
            <v>177765.31</v>
          </cell>
        </row>
        <row r="5949">
          <cell r="C5949" t="str">
            <v>42194105A058113</v>
          </cell>
          <cell r="D5949" t="str">
            <v>液压支架</v>
          </cell>
          <cell r="E5949" t="str">
            <v>WS1.7</v>
          </cell>
        </row>
        <row r="5949">
          <cell r="G5949" t="str">
            <v>个</v>
          </cell>
          <cell r="H5949">
            <v>1</v>
          </cell>
          <cell r="I5949" t="str">
            <v>专用设备</v>
          </cell>
        </row>
        <row r="5949">
          <cell r="K5949">
            <v>39447</v>
          </cell>
          <cell r="L5949">
            <v>345721.09</v>
          </cell>
          <cell r="M5949">
            <v>167955.78</v>
          </cell>
          <cell r="N5949">
            <v>177765.31</v>
          </cell>
        </row>
        <row r="5950">
          <cell r="C5950" t="str">
            <v>42194105A058049</v>
          </cell>
          <cell r="D5950" t="str">
            <v>液压支架</v>
          </cell>
          <cell r="E5950" t="str">
            <v>WS1.7</v>
          </cell>
        </row>
        <row r="5950">
          <cell r="G5950" t="str">
            <v>个</v>
          </cell>
          <cell r="H5950">
            <v>1</v>
          </cell>
          <cell r="I5950" t="str">
            <v>专用设备</v>
          </cell>
        </row>
        <row r="5950">
          <cell r="K5950">
            <v>39447</v>
          </cell>
          <cell r="L5950">
            <v>345721.09</v>
          </cell>
          <cell r="M5950">
            <v>167955.78</v>
          </cell>
          <cell r="N5950">
            <v>177765.31</v>
          </cell>
        </row>
        <row r="5951">
          <cell r="C5951" t="str">
            <v>42194105A058111</v>
          </cell>
          <cell r="D5951" t="str">
            <v>液压支架</v>
          </cell>
          <cell r="E5951" t="str">
            <v>WS1.7</v>
          </cell>
        </row>
        <row r="5951">
          <cell r="G5951" t="str">
            <v>个</v>
          </cell>
          <cell r="H5951">
            <v>1</v>
          </cell>
          <cell r="I5951" t="str">
            <v>专用设备</v>
          </cell>
        </row>
        <row r="5951">
          <cell r="K5951">
            <v>39447</v>
          </cell>
          <cell r="L5951">
            <v>345721.09</v>
          </cell>
          <cell r="M5951">
            <v>167955.78</v>
          </cell>
          <cell r="N5951">
            <v>177765.31</v>
          </cell>
        </row>
        <row r="5952">
          <cell r="C5952" t="str">
            <v>42194105A058050</v>
          </cell>
          <cell r="D5952" t="str">
            <v>液压支架</v>
          </cell>
          <cell r="E5952" t="str">
            <v>WS1.7</v>
          </cell>
        </row>
        <row r="5952">
          <cell r="G5952" t="str">
            <v>个</v>
          </cell>
          <cell r="H5952">
            <v>1</v>
          </cell>
          <cell r="I5952" t="str">
            <v>专用设备</v>
          </cell>
        </row>
        <row r="5952">
          <cell r="K5952">
            <v>39447</v>
          </cell>
          <cell r="L5952">
            <v>345721.09</v>
          </cell>
          <cell r="M5952">
            <v>167955.78</v>
          </cell>
          <cell r="N5952">
            <v>177765.31</v>
          </cell>
        </row>
        <row r="5953">
          <cell r="C5953" t="str">
            <v>42194105A058054</v>
          </cell>
          <cell r="D5953" t="str">
            <v>液压支架</v>
          </cell>
          <cell r="E5953" t="str">
            <v>WS1.7</v>
          </cell>
        </row>
        <row r="5953">
          <cell r="G5953" t="str">
            <v>个</v>
          </cell>
          <cell r="H5953">
            <v>1</v>
          </cell>
          <cell r="I5953" t="str">
            <v>专用设备</v>
          </cell>
        </row>
        <row r="5953">
          <cell r="K5953">
            <v>39447</v>
          </cell>
          <cell r="L5953">
            <v>345721.09</v>
          </cell>
          <cell r="M5953">
            <v>167955.78</v>
          </cell>
          <cell r="N5953">
            <v>177765.31</v>
          </cell>
        </row>
        <row r="5954">
          <cell r="C5954" t="str">
            <v>42194105A058123</v>
          </cell>
          <cell r="D5954" t="str">
            <v>液压支架</v>
          </cell>
          <cell r="E5954" t="str">
            <v>WS1.7</v>
          </cell>
        </row>
        <row r="5954">
          <cell r="G5954" t="str">
            <v>个</v>
          </cell>
          <cell r="H5954">
            <v>1</v>
          </cell>
          <cell r="I5954" t="str">
            <v>专用设备</v>
          </cell>
        </row>
        <row r="5954">
          <cell r="K5954">
            <v>39447</v>
          </cell>
          <cell r="L5954">
            <v>345721.09</v>
          </cell>
          <cell r="M5954">
            <v>167955.78</v>
          </cell>
          <cell r="N5954">
            <v>177765.31</v>
          </cell>
        </row>
        <row r="5955">
          <cell r="C5955" t="str">
            <v>42194105A058055</v>
          </cell>
          <cell r="D5955" t="str">
            <v>液压支架</v>
          </cell>
          <cell r="E5955" t="str">
            <v>WS1.7</v>
          </cell>
        </row>
        <row r="5955">
          <cell r="G5955" t="str">
            <v>个</v>
          </cell>
          <cell r="H5955">
            <v>1</v>
          </cell>
          <cell r="I5955" t="str">
            <v>专用设备</v>
          </cell>
        </row>
        <row r="5955">
          <cell r="K5955">
            <v>39447</v>
          </cell>
          <cell r="L5955">
            <v>345721.09</v>
          </cell>
          <cell r="M5955">
            <v>167955.78</v>
          </cell>
          <cell r="N5955">
            <v>177765.31</v>
          </cell>
        </row>
        <row r="5956">
          <cell r="C5956" t="str">
            <v>42194105A058124</v>
          </cell>
          <cell r="D5956" t="str">
            <v>液压支架</v>
          </cell>
          <cell r="E5956" t="str">
            <v>WS1.7</v>
          </cell>
        </row>
        <row r="5956">
          <cell r="G5956" t="str">
            <v>个</v>
          </cell>
          <cell r="H5956">
            <v>1</v>
          </cell>
          <cell r="I5956" t="str">
            <v>专用设备</v>
          </cell>
        </row>
        <row r="5956">
          <cell r="K5956">
            <v>39447</v>
          </cell>
          <cell r="L5956">
            <v>345721.09</v>
          </cell>
          <cell r="M5956">
            <v>167955.78</v>
          </cell>
          <cell r="N5956">
            <v>177765.31</v>
          </cell>
        </row>
        <row r="5957">
          <cell r="C5957" t="str">
            <v>42194105A058052</v>
          </cell>
          <cell r="D5957" t="str">
            <v>液压支架</v>
          </cell>
          <cell r="E5957" t="str">
            <v>WS1.7</v>
          </cell>
        </row>
        <row r="5957">
          <cell r="G5957" t="str">
            <v>个</v>
          </cell>
          <cell r="H5957">
            <v>1</v>
          </cell>
          <cell r="I5957" t="str">
            <v>专用设备</v>
          </cell>
        </row>
        <row r="5957">
          <cell r="K5957">
            <v>39447</v>
          </cell>
          <cell r="L5957">
            <v>345721.09</v>
          </cell>
          <cell r="M5957">
            <v>167955.78</v>
          </cell>
          <cell r="N5957">
            <v>177765.31</v>
          </cell>
        </row>
        <row r="5958">
          <cell r="C5958" t="str">
            <v>42194105A058121</v>
          </cell>
          <cell r="D5958" t="str">
            <v>液压支架</v>
          </cell>
          <cell r="E5958" t="str">
            <v>WS1.7</v>
          </cell>
        </row>
        <row r="5958">
          <cell r="G5958" t="str">
            <v>个</v>
          </cell>
          <cell r="H5958">
            <v>1</v>
          </cell>
          <cell r="I5958" t="str">
            <v>专用设备</v>
          </cell>
        </row>
        <row r="5958">
          <cell r="K5958">
            <v>39447</v>
          </cell>
          <cell r="L5958">
            <v>345721.09</v>
          </cell>
          <cell r="M5958">
            <v>167955.78</v>
          </cell>
          <cell r="N5958">
            <v>177765.31</v>
          </cell>
        </row>
        <row r="5959">
          <cell r="C5959" t="str">
            <v>42194105A058053</v>
          </cell>
          <cell r="D5959" t="str">
            <v>液压支架</v>
          </cell>
          <cell r="E5959" t="str">
            <v>WS1.7</v>
          </cell>
        </row>
        <row r="5959">
          <cell r="G5959" t="str">
            <v>个</v>
          </cell>
          <cell r="H5959">
            <v>1</v>
          </cell>
          <cell r="I5959" t="str">
            <v>专用设备</v>
          </cell>
        </row>
        <row r="5959">
          <cell r="K5959">
            <v>39447</v>
          </cell>
          <cell r="L5959">
            <v>345721.09</v>
          </cell>
          <cell r="M5959">
            <v>167955.78</v>
          </cell>
          <cell r="N5959">
            <v>177765.31</v>
          </cell>
        </row>
        <row r="5960">
          <cell r="C5960" t="str">
            <v>42194105A058122</v>
          </cell>
          <cell r="D5960" t="str">
            <v>液压支架</v>
          </cell>
          <cell r="E5960" t="str">
            <v>WS1.7</v>
          </cell>
        </row>
        <row r="5960">
          <cell r="G5960" t="str">
            <v>个</v>
          </cell>
          <cell r="H5960">
            <v>1</v>
          </cell>
          <cell r="I5960" t="str">
            <v>专用设备</v>
          </cell>
        </row>
        <row r="5960">
          <cell r="K5960">
            <v>39447</v>
          </cell>
          <cell r="L5960">
            <v>345721.09</v>
          </cell>
          <cell r="M5960">
            <v>167955.78</v>
          </cell>
          <cell r="N5960">
            <v>177765.31</v>
          </cell>
        </row>
        <row r="5961">
          <cell r="C5961" t="str">
            <v>42194105A058120</v>
          </cell>
          <cell r="D5961" t="str">
            <v>液压支架</v>
          </cell>
          <cell r="E5961" t="str">
            <v>WS1.7</v>
          </cell>
        </row>
        <row r="5961">
          <cell r="G5961" t="str">
            <v>个</v>
          </cell>
          <cell r="H5961">
            <v>1</v>
          </cell>
          <cell r="I5961" t="str">
            <v>专用设备</v>
          </cell>
        </row>
        <row r="5961">
          <cell r="K5961">
            <v>39447</v>
          </cell>
          <cell r="L5961">
            <v>345721.09</v>
          </cell>
          <cell r="M5961">
            <v>167955.78</v>
          </cell>
          <cell r="N5961">
            <v>177765.31</v>
          </cell>
        </row>
        <row r="5962">
          <cell r="C5962" t="str">
            <v>42194105A058119</v>
          </cell>
          <cell r="D5962" t="str">
            <v>液压支架</v>
          </cell>
          <cell r="E5962" t="str">
            <v>WS1.7</v>
          </cell>
        </row>
        <row r="5962">
          <cell r="G5962" t="str">
            <v>个</v>
          </cell>
          <cell r="H5962">
            <v>1</v>
          </cell>
          <cell r="I5962" t="str">
            <v>专用设备</v>
          </cell>
        </row>
        <row r="5962">
          <cell r="K5962">
            <v>39447</v>
          </cell>
          <cell r="L5962">
            <v>345721.09</v>
          </cell>
          <cell r="M5962">
            <v>167955.78</v>
          </cell>
          <cell r="N5962">
            <v>177765.31</v>
          </cell>
        </row>
        <row r="5963">
          <cell r="C5963" t="str">
            <v>42194105A058058</v>
          </cell>
          <cell r="D5963" t="str">
            <v>液压支架</v>
          </cell>
          <cell r="E5963" t="str">
            <v>WS1.7</v>
          </cell>
        </row>
        <row r="5963">
          <cell r="G5963" t="str">
            <v>个</v>
          </cell>
          <cell r="H5963">
            <v>1</v>
          </cell>
          <cell r="I5963" t="str">
            <v>专用设备</v>
          </cell>
        </row>
        <row r="5963">
          <cell r="K5963">
            <v>39447</v>
          </cell>
          <cell r="L5963">
            <v>345721.09</v>
          </cell>
          <cell r="M5963">
            <v>167955.78</v>
          </cell>
          <cell r="N5963">
            <v>177765.31</v>
          </cell>
        </row>
        <row r="5964">
          <cell r="C5964" t="str">
            <v>42194105A058056</v>
          </cell>
          <cell r="D5964" t="str">
            <v>液压支架</v>
          </cell>
          <cell r="E5964" t="str">
            <v>WS1.7</v>
          </cell>
        </row>
        <row r="5964">
          <cell r="G5964" t="str">
            <v>个</v>
          </cell>
          <cell r="H5964">
            <v>1</v>
          </cell>
          <cell r="I5964" t="str">
            <v>专用设备</v>
          </cell>
        </row>
        <row r="5964">
          <cell r="K5964">
            <v>39447</v>
          </cell>
          <cell r="L5964">
            <v>345721.09</v>
          </cell>
          <cell r="M5964">
            <v>167955.78</v>
          </cell>
          <cell r="N5964">
            <v>177765.31</v>
          </cell>
        </row>
        <row r="5965">
          <cell r="C5965" t="str">
            <v>42194105A058057</v>
          </cell>
          <cell r="D5965" t="str">
            <v>液压支架</v>
          </cell>
          <cell r="E5965" t="str">
            <v>WS1.7</v>
          </cell>
        </row>
        <row r="5965">
          <cell r="G5965" t="str">
            <v>个</v>
          </cell>
          <cell r="H5965">
            <v>1</v>
          </cell>
          <cell r="I5965" t="str">
            <v>专用设备</v>
          </cell>
        </row>
        <row r="5965">
          <cell r="K5965">
            <v>39447</v>
          </cell>
          <cell r="L5965">
            <v>345721.09</v>
          </cell>
          <cell r="M5965">
            <v>167955.78</v>
          </cell>
          <cell r="N5965">
            <v>177765.31</v>
          </cell>
        </row>
        <row r="5966">
          <cell r="C5966" t="str">
            <v>42194105A058118</v>
          </cell>
          <cell r="D5966" t="str">
            <v>液压支架</v>
          </cell>
          <cell r="E5966" t="str">
            <v>WS1.7</v>
          </cell>
        </row>
        <row r="5966">
          <cell r="G5966" t="str">
            <v>个</v>
          </cell>
          <cell r="H5966">
            <v>1</v>
          </cell>
          <cell r="I5966" t="str">
            <v>专用设备</v>
          </cell>
        </row>
        <row r="5966">
          <cell r="K5966">
            <v>39447</v>
          </cell>
          <cell r="L5966">
            <v>345721.09</v>
          </cell>
          <cell r="M5966">
            <v>167955.78</v>
          </cell>
          <cell r="N5966">
            <v>177765.31</v>
          </cell>
        </row>
        <row r="5967">
          <cell r="C5967" t="str">
            <v>42194105A058109</v>
          </cell>
          <cell r="D5967" t="str">
            <v>液压支架</v>
          </cell>
          <cell r="E5967" t="str">
            <v>WS1.7</v>
          </cell>
        </row>
        <row r="5967">
          <cell r="G5967" t="str">
            <v>个</v>
          </cell>
          <cell r="H5967">
            <v>1</v>
          </cell>
          <cell r="I5967" t="str">
            <v>专用设备</v>
          </cell>
        </row>
        <row r="5967">
          <cell r="K5967">
            <v>39447</v>
          </cell>
          <cell r="L5967">
            <v>345721.09</v>
          </cell>
          <cell r="M5967">
            <v>167955.78</v>
          </cell>
          <cell r="N5967">
            <v>177765.31</v>
          </cell>
        </row>
        <row r="5968">
          <cell r="C5968" t="str">
            <v>42194105A058088</v>
          </cell>
          <cell r="D5968" t="str">
            <v>液压支架</v>
          </cell>
          <cell r="E5968" t="str">
            <v>WS1.7</v>
          </cell>
        </row>
        <row r="5968">
          <cell r="G5968" t="str">
            <v>个</v>
          </cell>
          <cell r="H5968">
            <v>1</v>
          </cell>
          <cell r="I5968" t="str">
            <v>专用设备</v>
          </cell>
        </row>
        <row r="5968">
          <cell r="K5968">
            <v>39447</v>
          </cell>
          <cell r="L5968">
            <v>345721.09</v>
          </cell>
          <cell r="M5968">
            <v>167955.78</v>
          </cell>
          <cell r="N5968">
            <v>177765.31</v>
          </cell>
        </row>
        <row r="5969">
          <cell r="C5969" t="str">
            <v>42194105A058091</v>
          </cell>
          <cell r="D5969" t="str">
            <v>液压支架</v>
          </cell>
          <cell r="E5969" t="str">
            <v>WS1.7</v>
          </cell>
        </row>
        <row r="5969">
          <cell r="G5969" t="str">
            <v>个</v>
          </cell>
          <cell r="H5969">
            <v>1</v>
          </cell>
          <cell r="I5969" t="str">
            <v>专用设备</v>
          </cell>
        </row>
        <row r="5969">
          <cell r="K5969">
            <v>39447</v>
          </cell>
          <cell r="L5969">
            <v>345721.09</v>
          </cell>
          <cell r="M5969">
            <v>167955.78</v>
          </cell>
          <cell r="N5969">
            <v>177765.31</v>
          </cell>
        </row>
        <row r="5970">
          <cell r="C5970" t="str">
            <v>42194105A058090</v>
          </cell>
          <cell r="D5970" t="str">
            <v>液压支架</v>
          </cell>
          <cell r="E5970" t="str">
            <v>WS1.7</v>
          </cell>
        </row>
        <row r="5970">
          <cell r="G5970" t="str">
            <v>个</v>
          </cell>
          <cell r="H5970">
            <v>1</v>
          </cell>
          <cell r="I5970" t="str">
            <v>专用设备</v>
          </cell>
        </row>
        <row r="5970">
          <cell r="K5970">
            <v>39447</v>
          </cell>
          <cell r="L5970">
            <v>345721.09</v>
          </cell>
          <cell r="M5970">
            <v>167955.78</v>
          </cell>
          <cell r="N5970">
            <v>177765.31</v>
          </cell>
        </row>
        <row r="5971">
          <cell r="C5971" t="str">
            <v>42194105A058089</v>
          </cell>
          <cell r="D5971" t="str">
            <v>液压支架</v>
          </cell>
          <cell r="E5971" t="str">
            <v>WS1.7</v>
          </cell>
        </row>
        <row r="5971">
          <cell r="G5971" t="str">
            <v>个</v>
          </cell>
          <cell r="H5971">
            <v>1</v>
          </cell>
          <cell r="I5971" t="str">
            <v>专用设备</v>
          </cell>
        </row>
        <row r="5971">
          <cell r="K5971">
            <v>39447</v>
          </cell>
          <cell r="L5971">
            <v>345721.09</v>
          </cell>
          <cell r="M5971">
            <v>167955.78</v>
          </cell>
          <cell r="N5971">
            <v>177765.31</v>
          </cell>
        </row>
        <row r="5972">
          <cell r="C5972" t="str">
            <v>42194105A058030</v>
          </cell>
          <cell r="D5972" t="str">
            <v>液压支架</v>
          </cell>
          <cell r="E5972" t="str">
            <v>WS1.7</v>
          </cell>
        </row>
        <row r="5972">
          <cell r="G5972" t="str">
            <v>个</v>
          </cell>
          <cell r="H5972">
            <v>1</v>
          </cell>
          <cell r="I5972" t="str">
            <v>专用设备</v>
          </cell>
        </row>
        <row r="5972">
          <cell r="K5972">
            <v>39447</v>
          </cell>
          <cell r="L5972">
            <v>345721.09</v>
          </cell>
          <cell r="M5972">
            <v>167955.78</v>
          </cell>
          <cell r="N5972">
            <v>177765.31</v>
          </cell>
        </row>
        <row r="5973">
          <cell r="C5973" t="str">
            <v>42194105A058092</v>
          </cell>
          <cell r="D5973" t="str">
            <v>液压支架</v>
          </cell>
          <cell r="E5973" t="str">
            <v>WS1.7</v>
          </cell>
        </row>
        <row r="5973">
          <cell r="G5973" t="str">
            <v>个</v>
          </cell>
          <cell r="H5973">
            <v>1</v>
          </cell>
          <cell r="I5973" t="str">
            <v>专用设备</v>
          </cell>
        </row>
        <row r="5973">
          <cell r="K5973">
            <v>39447</v>
          </cell>
          <cell r="L5973">
            <v>345721.09</v>
          </cell>
          <cell r="M5973">
            <v>167955.78</v>
          </cell>
          <cell r="N5973">
            <v>177765.31</v>
          </cell>
        </row>
        <row r="5974">
          <cell r="C5974" t="str">
            <v>42194105A058047</v>
          </cell>
          <cell r="D5974" t="str">
            <v>液压支架</v>
          </cell>
          <cell r="E5974" t="str">
            <v>WS1.7</v>
          </cell>
        </row>
        <row r="5974">
          <cell r="G5974" t="str">
            <v>个</v>
          </cell>
          <cell r="H5974">
            <v>1</v>
          </cell>
          <cell r="I5974" t="str">
            <v>专用设备</v>
          </cell>
        </row>
        <row r="5974">
          <cell r="K5974">
            <v>39447</v>
          </cell>
          <cell r="L5974">
            <v>345721.09</v>
          </cell>
          <cell r="M5974">
            <v>167955.78</v>
          </cell>
          <cell r="N5974">
            <v>177765.31</v>
          </cell>
        </row>
        <row r="5975">
          <cell r="C5975" t="str">
            <v>42194105A058027</v>
          </cell>
          <cell r="D5975" t="str">
            <v>液压支架</v>
          </cell>
          <cell r="E5975" t="str">
            <v>WS1.7</v>
          </cell>
        </row>
        <row r="5975">
          <cell r="G5975" t="str">
            <v>个</v>
          </cell>
          <cell r="H5975">
            <v>1</v>
          </cell>
          <cell r="I5975" t="str">
            <v>专用设备</v>
          </cell>
        </row>
        <row r="5975">
          <cell r="K5975">
            <v>39447</v>
          </cell>
          <cell r="L5975">
            <v>345721.09</v>
          </cell>
          <cell r="M5975">
            <v>167955.78</v>
          </cell>
          <cell r="N5975">
            <v>177765.31</v>
          </cell>
        </row>
        <row r="5976">
          <cell r="C5976" t="str">
            <v>42194105A058028</v>
          </cell>
          <cell r="D5976" t="str">
            <v>液压支架</v>
          </cell>
          <cell r="E5976" t="str">
            <v>WS1.7</v>
          </cell>
        </row>
        <row r="5976">
          <cell r="G5976" t="str">
            <v>个</v>
          </cell>
          <cell r="H5976">
            <v>1</v>
          </cell>
          <cell r="I5976" t="str">
            <v>专用设备</v>
          </cell>
        </row>
        <row r="5976">
          <cell r="K5976">
            <v>39447</v>
          </cell>
          <cell r="L5976">
            <v>345721.09</v>
          </cell>
          <cell r="M5976">
            <v>167955.78</v>
          </cell>
          <cell r="N5976">
            <v>177765.31</v>
          </cell>
        </row>
        <row r="5977">
          <cell r="C5977" t="str">
            <v>42194105A058029</v>
          </cell>
          <cell r="D5977" t="str">
            <v>液压支架</v>
          </cell>
          <cell r="E5977" t="str">
            <v>WS1.7</v>
          </cell>
        </row>
        <row r="5977">
          <cell r="G5977" t="str">
            <v>个</v>
          </cell>
          <cell r="H5977">
            <v>1</v>
          </cell>
          <cell r="I5977" t="str">
            <v>专用设备</v>
          </cell>
        </row>
        <row r="5977">
          <cell r="K5977">
            <v>39447</v>
          </cell>
          <cell r="L5977">
            <v>345721.09</v>
          </cell>
          <cell r="M5977">
            <v>167955.78</v>
          </cell>
          <cell r="N5977">
            <v>177765.31</v>
          </cell>
        </row>
        <row r="5978">
          <cell r="C5978" t="str">
            <v>42194105A058022</v>
          </cell>
          <cell r="D5978" t="str">
            <v>液压支架</v>
          </cell>
          <cell r="E5978" t="str">
            <v>WS1.7</v>
          </cell>
        </row>
        <row r="5978">
          <cell r="G5978" t="str">
            <v>个</v>
          </cell>
          <cell r="H5978">
            <v>1</v>
          </cell>
          <cell r="I5978" t="str">
            <v>专用设备</v>
          </cell>
        </row>
        <row r="5978">
          <cell r="K5978">
            <v>39447</v>
          </cell>
          <cell r="L5978">
            <v>345721.09</v>
          </cell>
          <cell r="M5978">
            <v>167955.78</v>
          </cell>
          <cell r="N5978">
            <v>177765.31</v>
          </cell>
        </row>
        <row r="5979">
          <cell r="C5979" t="str">
            <v>42194105A058023</v>
          </cell>
          <cell r="D5979" t="str">
            <v>液压支架</v>
          </cell>
          <cell r="E5979" t="str">
            <v>WS1.7</v>
          </cell>
        </row>
        <row r="5979">
          <cell r="G5979" t="str">
            <v>个</v>
          </cell>
          <cell r="H5979">
            <v>1</v>
          </cell>
          <cell r="I5979" t="str">
            <v>专用设备</v>
          </cell>
        </row>
        <row r="5979">
          <cell r="K5979">
            <v>39447</v>
          </cell>
          <cell r="L5979">
            <v>345721.09</v>
          </cell>
          <cell r="M5979">
            <v>167955.78</v>
          </cell>
          <cell r="N5979">
            <v>177765.31</v>
          </cell>
        </row>
        <row r="5980">
          <cell r="C5980" t="str">
            <v>42194105A058024</v>
          </cell>
          <cell r="D5980" t="str">
            <v>液压支架</v>
          </cell>
          <cell r="E5980" t="str">
            <v>WS1.7</v>
          </cell>
        </row>
        <row r="5980">
          <cell r="G5980" t="str">
            <v>个</v>
          </cell>
          <cell r="H5980">
            <v>1</v>
          </cell>
          <cell r="I5980" t="str">
            <v>专用设备</v>
          </cell>
        </row>
        <row r="5980">
          <cell r="K5980">
            <v>39447</v>
          </cell>
          <cell r="L5980">
            <v>345721.09</v>
          </cell>
          <cell r="M5980">
            <v>167955.78</v>
          </cell>
          <cell r="N5980">
            <v>177765.31</v>
          </cell>
        </row>
        <row r="5981">
          <cell r="C5981" t="str">
            <v>42194105A058044</v>
          </cell>
          <cell r="D5981" t="str">
            <v>液压支架</v>
          </cell>
          <cell r="E5981" t="str">
            <v>WS1.7</v>
          </cell>
        </row>
        <row r="5981">
          <cell r="G5981" t="str">
            <v>个</v>
          </cell>
          <cell r="H5981">
            <v>1</v>
          </cell>
          <cell r="I5981" t="str">
            <v>专用设备</v>
          </cell>
        </row>
        <row r="5981">
          <cell r="K5981">
            <v>39447</v>
          </cell>
          <cell r="L5981">
            <v>345721.09</v>
          </cell>
          <cell r="M5981">
            <v>167955.78</v>
          </cell>
          <cell r="N5981">
            <v>177765.31</v>
          </cell>
        </row>
        <row r="5982">
          <cell r="C5982" t="str">
            <v>42194105A058110</v>
          </cell>
          <cell r="D5982" t="str">
            <v>液压支架</v>
          </cell>
          <cell r="E5982" t="str">
            <v>WS1.7</v>
          </cell>
        </row>
        <row r="5982">
          <cell r="G5982" t="str">
            <v>个</v>
          </cell>
          <cell r="H5982">
            <v>1</v>
          </cell>
          <cell r="I5982" t="str">
            <v>专用设备</v>
          </cell>
        </row>
        <row r="5982">
          <cell r="K5982">
            <v>39447</v>
          </cell>
          <cell r="L5982">
            <v>345721.09</v>
          </cell>
          <cell r="M5982">
            <v>167955.78</v>
          </cell>
          <cell r="N5982">
            <v>177765.31</v>
          </cell>
        </row>
        <row r="5983">
          <cell r="C5983" t="str">
            <v>42194105A058045</v>
          </cell>
          <cell r="D5983" t="str">
            <v>液压支架</v>
          </cell>
          <cell r="E5983" t="str">
            <v>WS1.7</v>
          </cell>
        </row>
        <row r="5983">
          <cell r="G5983" t="str">
            <v>个</v>
          </cell>
          <cell r="H5983">
            <v>1</v>
          </cell>
          <cell r="I5983" t="str">
            <v>专用设备</v>
          </cell>
        </row>
        <row r="5983">
          <cell r="K5983">
            <v>39447</v>
          </cell>
          <cell r="L5983">
            <v>345721.09</v>
          </cell>
          <cell r="M5983">
            <v>167955.78</v>
          </cell>
          <cell r="N5983">
            <v>177765.31</v>
          </cell>
        </row>
        <row r="5984">
          <cell r="C5984" t="str">
            <v>42194105A058025</v>
          </cell>
          <cell r="D5984" t="str">
            <v>液压支架</v>
          </cell>
          <cell r="E5984" t="str">
            <v>WS1.7</v>
          </cell>
        </row>
        <row r="5984">
          <cell r="G5984" t="str">
            <v>个</v>
          </cell>
          <cell r="H5984">
            <v>1</v>
          </cell>
          <cell r="I5984" t="str">
            <v>专用设备</v>
          </cell>
        </row>
        <row r="5984">
          <cell r="K5984">
            <v>39447</v>
          </cell>
          <cell r="L5984">
            <v>345721.09</v>
          </cell>
          <cell r="M5984">
            <v>167955.78</v>
          </cell>
          <cell r="N5984">
            <v>177765.31</v>
          </cell>
        </row>
        <row r="5985">
          <cell r="C5985" t="str">
            <v>42194105A058026</v>
          </cell>
          <cell r="D5985" t="str">
            <v>液压支架</v>
          </cell>
          <cell r="E5985" t="str">
            <v>WS1.7</v>
          </cell>
        </row>
        <row r="5985">
          <cell r="G5985" t="str">
            <v>个</v>
          </cell>
          <cell r="H5985">
            <v>1</v>
          </cell>
          <cell r="I5985" t="str">
            <v>专用设备</v>
          </cell>
        </row>
        <row r="5985">
          <cell r="K5985">
            <v>39447</v>
          </cell>
          <cell r="L5985">
            <v>345721.09</v>
          </cell>
          <cell r="M5985">
            <v>167955.78</v>
          </cell>
          <cell r="N5985">
            <v>177765.31</v>
          </cell>
        </row>
        <row r="5986">
          <cell r="C5986" t="str">
            <v>42194105A058046</v>
          </cell>
          <cell r="D5986" t="str">
            <v>液压支架</v>
          </cell>
          <cell r="E5986" t="str">
            <v>WS1.7</v>
          </cell>
        </row>
        <row r="5986">
          <cell r="G5986" t="str">
            <v>个</v>
          </cell>
          <cell r="H5986">
            <v>1</v>
          </cell>
          <cell r="I5986" t="str">
            <v>专用设备</v>
          </cell>
        </row>
        <row r="5986">
          <cell r="K5986">
            <v>39447</v>
          </cell>
          <cell r="L5986">
            <v>345721.09</v>
          </cell>
          <cell r="M5986">
            <v>167955.78</v>
          </cell>
          <cell r="N5986">
            <v>177765.31</v>
          </cell>
        </row>
        <row r="5987">
          <cell r="C5987" t="str">
            <v>42194105A058020</v>
          </cell>
          <cell r="D5987" t="str">
            <v>液压支架</v>
          </cell>
          <cell r="E5987" t="str">
            <v>WS1.7</v>
          </cell>
        </row>
        <row r="5987">
          <cell r="G5987" t="str">
            <v>个</v>
          </cell>
          <cell r="H5987">
            <v>1</v>
          </cell>
          <cell r="I5987" t="str">
            <v>专用设备</v>
          </cell>
        </row>
        <row r="5987">
          <cell r="K5987">
            <v>39447</v>
          </cell>
          <cell r="L5987">
            <v>345721.09</v>
          </cell>
          <cell r="M5987">
            <v>167955.78</v>
          </cell>
          <cell r="N5987">
            <v>177765.31</v>
          </cell>
        </row>
        <row r="5988">
          <cell r="C5988" t="str">
            <v>42194105A058074</v>
          </cell>
          <cell r="D5988" t="str">
            <v>液压支架</v>
          </cell>
          <cell r="E5988" t="str">
            <v>WS1.7</v>
          </cell>
        </row>
        <row r="5988">
          <cell r="G5988" t="str">
            <v>个</v>
          </cell>
          <cell r="H5988">
            <v>1</v>
          </cell>
          <cell r="I5988" t="str">
            <v>专用设备</v>
          </cell>
        </row>
        <row r="5988">
          <cell r="K5988">
            <v>39447</v>
          </cell>
          <cell r="L5988">
            <v>345721.09</v>
          </cell>
          <cell r="M5988">
            <v>167955.78</v>
          </cell>
          <cell r="N5988">
            <v>177765.31</v>
          </cell>
        </row>
        <row r="5989">
          <cell r="C5989" t="str">
            <v>42194105A058094</v>
          </cell>
          <cell r="D5989" t="str">
            <v>液压支架</v>
          </cell>
          <cell r="E5989" t="str">
            <v>WS1.7</v>
          </cell>
        </row>
        <row r="5989">
          <cell r="G5989" t="str">
            <v>个</v>
          </cell>
          <cell r="H5989">
            <v>1</v>
          </cell>
          <cell r="I5989" t="str">
            <v>专用设备</v>
          </cell>
        </row>
        <row r="5989">
          <cell r="K5989">
            <v>39447</v>
          </cell>
          <cell r="L5989">
            <v>345721.09</v>
          </cell>
          <cell r="M5989">
            <v>167955.78</v>
          </cell>
          <cell r="N5989">
            <v>177765.31</v>
          </cell>
        </row>
        <row r="5990">
          <cell r="C5990" t="str">
            <v>42194105A058143</v>
          </cell>
          <cell r="D5990" t="str">
            <v>液压支架</v>
          </cell>
          <cell r="E5990" t="str">
            <v>WS1.7</v>
          </cell>
        </row>
        <row r="5990">
          <cell r="G5990" t="str">
            <v>个</v>
          </cell>
          <cell r="H5990">
            <v>1</v>
          </cell>
          <cell r="I5990" t="str">
            <v>专用设备</v>
          </cell>
        </row>
        <row r="5990">
          <cell r="K5990">
            <v>39447</v>
          </cell>
          <cell r="L5990">
            <v>345721.07</v>
          </cell>
          <cell r="M5990">
            <v>167955.87</v>
          </cell>
          <cell r="N5990">
            <v>177765.2</v>
          </cell>
        </row>
        <row r="5991">
          <cell r="C5991" t="str">
            <v>42194105A058040</v>
          </cell>
          <cell r="D5991" t="str">
            <v>液压支架</v>
          </cell>
          <cell r="E5991" t="str">
            <v>WS1.7</v>
          </cell>
        </row>
        <row r="5991">
          <cell r="G5991" t="str">
            <v>个</v>
          </cell>
          <cell r="H5991">
            <v>1</v>
          </cell>
          <cell r="I5991" t="str">
            <v>专用设备</v>
          </cell>
        </row>
        <row r="5991">
          <cell r="K5991">
            <v>39447</v>
          </cell>
          <cell r="L5991">
            <v>345721.09</v>
          </cell>
          <cell r="M5991">
            <v>167955.78</v>
          </cell>
          <cell r="N5991">
            <v>177765.31</v>
          </cell>
        </row>
        <row r="5992">
          <cell r="C5992" t="str">
            <v>42194105A058095</v>
          </cell>
          <cell r="D5992" t="str">
            <v>液压支架</v>
          </cell>
          <cell r="E5992" t="str">
            <v>WS1.7</v>
          </cell>
        </row>
        <row r="5992">
          <cell r="G5992" t="str">
            <v>个</v>
          </cell>
          <cell r="H5992">
            <v>1</v>
          </cell>
          <cell r="I5992" t="str">
            <v>专用设备</v>
          </cell>
        </row>
        <row r="5992">
          <cell r="K5992">
            <v>39447</v>
          </cell>
          <cell r="L5992">
            <v>345721.09</v>
          </cell>
          <cell r="M5992">
            <v>167955.78</v>
          </cell>
          <cell r="N5992">
            <v>177765.31</v>
          </cell>
        </row>
        <row r="5993">
          <cell r="C5993" t="str">
            <v>42194105A058043</v>
          </cell>
          <cell r="D5993" t="str">
            <v>液压支架</v>
          </cell>
          <cell r="E5993" t="str">
            <v>WS1.7</v>
          </cell>
        </row>
        <row r="5993">
          <cell r="G5993" t="str">
            <v>个</v>
          </cell>
          <cell r="H5993">
            <v>1</v>
          </cell>
          <cell r="I5993" t="str">
            <v>专用设备</v>
          </cell>
        </row>
        <row r="5993">
          <cell r="K5993">
            <v>39447</v>
          </cell>
          <cell r="L5993">
            <v>345721.09</v>
          </cell>
          <cell r="M5993">
            <v>167955.78</v>
          </cell>
          <cell r="N5993">
            <v>177765.31</v>
          </cell>
        </row>
        <row r="5994">
          <cell r="C5994" t="str">
            <v>42194105A058075</v>
          </cell>
          <cell r="D5994" t="str">
            <v>液压支架</v>
          </cell>
          <cell r="E5994" t="str">
            <v>WS1.7</v>
          </cell>
        </row>
        <row r="5994">
          <cell r="G5994" t="str">
            <v>个</v>
          </cell>
          <cell r="H5994">
            <v>1</v>
          </cell>
          <cell r="I5994" t="str">
            <v>专用设备</v>
          </cell>
        </row>
        <row r="5994">
          <cell r="K5994">
            <v>39447</v>
          </cell>
          <cell r="L5994">
            <v>345721.09</v>
          </cell>
          <cell r="M5994">
            <v>167955.78</v>
          </cell>
          <cell r="N5994">
            <v>177765.31</v>
          </cell>
        </row>
        <row r="5995">
          <cell r="C5995" t="str">
            <v>42194105A058042</v>
          </cell>
          <cell r="D5995" t="str">
            <v>液压支架</v>
          </cell>
          <cell r="E5995" t="str">
            <v>WS1.7</v>
          </cell>
        </row>
        <row r="5995">
          <cell r="G5995" t="str">
            <v>个</v>
          </cell>
          <cell r="H5995">
            <v>1</v>
          </cell>
          <cell r="I5995" t="str">
            <v>专用设备</v>
          </cell>
        </row>
        <row r="5995">
          <cell r="K5995">
            <v>39447</v>
          </cell>
          <cell r="L5995">
            <v>345721.09</v>
          </cell>
          <cell r="M5995">
            <v>167955.78</v>
          </cell>
          <cell r="N5995">
            <v>177765.31</v>
          </cell>
        </row>
        <row r="5996">
          <cell r="C5996" t="str">
            <v>42194105A058096</v>
          </cell>
          <cell r="D5996" t="str">
            <v>液压支架</v>
          </cell>
          <cell r="E5996" t="str">
            <v>WS1.7</v>
          </cell>
        </row>
        <row r="5996">
          <cell r="G5996" t="str">
            <v>个</v>
          </cell>
          <cell r="H5996">
            <v>1</v>
          </cell>
          <cell r="I5996" t="str">
            <v>专用设备</v>
          </cell>
        </row>
        <row r="5996">
          <cell r="K5996">
            <v>39447</v>
          </cell>
          <cell r="L5996">
            <v>345721.09</v>
          </cell>
          <cell r="M5996">
            <v>167955.78</v>
          </cell>
          <cell r="N5996">
            <v>177765.31</v>
          </cell>
        </row>
        <row r="5997">
          <cell r="C5997" t="str">
            <v>42194105A058021</v>
          </cell>
          <cell r="D5997" t="str">
            <v>液压支架</v>
          </cell>
          <cell r="E5997" t="str">
            <v>WS1.7</v>
          </cell>
        </row>
        <row r="5997">
          <cell r="G5997" t="str">
            <v>个</v>
          </cell>
          <cell r="H5997">
            <v>1</v>
          </cell>
          <cell r="I5997" t="str">
            <v>专用设备</v>
          </cell>
        </row>
        <row r="5997">
          <cell r="K5997">
            <v>39447</v>
          </cell>
          <cell r="L5997">
            <v>345721.09</v>
          </cell>
          <cell r="M5997">
            <v>167955.78</v>
          </cell>
          <cell r="N5997">
            <v>177765.31</v>
          </cell>
        </row>
        <row r="5998">
          <cell r="C5998" t="str">
            <v>42194105A058097</v>
          </cell>
          <cell r="D5998" t="str">
            <v>液压支架</v>
          </cell>
          <cell r="E5998" t="str">
            <v>WS1.7</v>
          </cell>
        </row>
        <row r="5998">
          <cell r="G5998" t="str">
            <v>个</v>
          </cell>
          <cell r="H5998">
            <v>1</v>
          </cell>
          <cell r="I5998" t="str">
            <v>专用设备</v>
          </cell>
        </row>
        <row r="5998">
          <cell r="K5998">
            <v>39447</v>
          </cell>
          <cell r="L5998">
            <v>345721.09</v>
          </cell>
          <cell r="M5998">
            <v>167955.78</v>
          </cell>
          <cell r="N5998">
            <v>177765.31</v>
          </cell>
        </row>
        <row r="5999">
          <cell r="C5999" t="str">
            <v>42194105A058076</v>
          </cell>
          <cell r="D5999" t="str">
            <v>液压支架</v>
          </cell>
          <cell r="E5999" t="str">
            <v>WS1.7</v>
          </cell>
        </row>
        <row r="5999">
          <cell r="G5999" t="str">
            <v>个</v>
          </cell>
          <cell r="H5999">
            <v>1</v>
          </cell>
          <cell r="I5999" t="str">
            <v>专用设备</v>
          </cell>
        </row>
        <row r="5999">
          <cell r="K5999">
            <v>39447</v>
          </cell>
          <cell r="L5999">
            <v>345721.09</v>
          </cell>
          <cell r="M5999">
            <v>167955.78</v>
          </cell>
          <cell r="N5999">
            <v>177765.31</v>
          </cell>
        </row>
        <row r="6000">
          <cell r="C6000" t="str">
            <v>42194105A058041</v>
          </cell>
          <cell r="D6000" t="str">
            <v>液压支架</v>
          </cell>
          <cell r="E6000" t="str">
            <v>WS1.7</v>
          </cell>
        </row>
        <row r="6000">
          <cell r="G6000" t="str">
            <v>个</v>
          </cell>
          <cell r="H6000">
            <v>1</v>
          </cell>
          <cell r="I6000" t="str">
            <v>专用设备</v>
          </cell>
        </row>
        <row r="6000">
          <cell r="K6000">
            <v>39447</v>
          </cell>
          <cell r="L6000">
            <v>345721.09</v>
          </cell>
          <cell r="M6000">
            <v>167955.78</v>
          </cell>
          <cell r="N6000">
            <v>177765.31</v>
          </cell>
        </row>
        <row r="6001">
          <cell r="C6001" t="str">
            <v>42194105A058139</v>
          </cell>
          <cell r="D6001" t="str">
            <v>液压支架</v>
          </cell>
          <cell r="E6001" t="str">
            <v>WS1.7</v>
          </cell>
        </row>
        <row r="6001">
          <cell r="G6001" t="str">
            <v>个</v>
          </cell>
          <cell r="H6001">
            <v>1</v>
          </cell>
          <cell r="I6001" t="str">
            <v>专用设备</v>
          </cell>
        </row>
        <row r="6001">
          <cell r="K6001">
            <v>39447</v>
          </cell>
          <cell r="L6001">
            <v>345721.09</v>
          </cell>
          <cell r="M6001">
            <v>167955.78</v>
          </cell>
          <cell r="N6001">
            <v>177765.31</v>
          </cell>
        </row>
        <row r="6002">
          <cell r="C6002" t="str">
            <v>42194105A058037</v>
          </cell>
          <cell r="D6002" t="str">
            <v>液压支架</v>
          </cell>
          <cell r="E6002" t="str">
            <v>WS1.7</v>
          </cell>
        </row>
        <row r="6002">
          <cell r="G6002" t="str">
            <v>个</v>
          </cell>
          <cell r="H6002">
            <v>1</v>
          </cell>
          <cell r="I6002" t="str">
            <v>专用设备</v>
          </cell>
        </row>
        <row r="6002">
          <cell r="K6002">
            <v>39447</v>
          </cell>
          <cell r="L6002">
            <v>345721.09</v>
          </cell>
          <cell r="M6002">
            <v>167955.78</v>
          </cell>
          <cell r="N6002">
            <v>177765.31</v>
          </cell>
        </row>
        <row r="6003">
          <cell r="C6003" t="str">
            <v>42194105A058077</v>
          </cell>
          <cell r="D6003" t="str">
            <v>液压支架</v>
          </cell>
          <cell r="E6003" t="str">
            <v>WS1.7</v>
          </cell>
        </row>
        <row r="6003">
          <cell r="G6003" t="str">
            <v>个</v>
          </cell>
          <cell r="H6003">
            <v>1</v>
          </cell>
          <cell r="I6003" t="str">
            <v>专用设备</v>
          </cell>
        </row>
        <row r="6003">
          <cell r="K6003">
            <v>39447</v>
          </cell>
          <cell r="L6003">
            <v>345721.09</v>
          </cell>
          <cell r="M6003">
            <v>167955.78</v>
          </cell>
          <cell r="N6003">
            <v>177765.31</v>
          </cell>
        </row>
        <row r="6004">
          <cell r="C6004" t="str">
            <v>42194105A058016</v>
          </cell>
          <cell r="D6004" t="str">
            <v>液压支架</v>
          </cell>
          <cell r="E6004" t="str">
            <v>WS1.7</v>
          </cell>
        </row>
        <row r="6004">
          <cell r="G6004" t="str">
            <v>个</v>
          </cell>
          <cell r="H6004">
            <v>1</v>
          </cell>
          <cell r="I6004" t="str">
            <v>专用设备</v>
          </cell>
        </row>
        <row r="6004">
          <cell r="K6004">
            <v>39447</v>
          </cell>
          <cell r="L6004">
            <v>345721.09</v>
          </cell>
          <cell r="M6004">
            <v>167955.78</v>
          </cell>
          <cell r="N6004">
            <v>177765.31</v>
          </cell>
        </row>
        <row r="6005">
          <cell r="C6005" t="str">
            <v>42194105A058098</v>
          </cell>
          <cell r="D6005" t="str">
            <v>液压支架</v>
          </cell>
          <cell r="E6005" t="str">
            <v>WS1.7</v>
          </cell>
        </row>
        <row r="6005">
          <cell r="G6005" t="str">
            <v>个</v>
          </cell>
          <cell r="H6005">
            <v>1</v>
          </cell>
          <cell r="I6005" t="str">
            <v>专用设备</v>
          </cell>
        </row>
        <row r="6005">
          <cell r="K6005">
            <v>39447</v>
          </cell>
          <cell r="L6005">
            <v>345721.09</v>
          </cell>
          <cell r="M6005">
            <v>167955.78</v>
          </cell>
          <cell r="N6005">
            <v>177765.31</v>
          </cell>
        </row>
        <row r="6006">
          <cell r="C6006" t="str">
            <v>42194105A058078</v>
          </cell>
          <cell r="D6006" t="str">
            <v>液压支架</v>
          </cell>
          <cell r="E6006" t="str">
            <v>WS1.7</v>
          </cell>
        </row>
        <row r="6006">
          <cell r="G6006" t="str">
            <v>个</v>
          </cell>
          <cell r="H6006">
            <v>1</v>
          </cell>
          <cell r="I6006" t="str">
            <v>专用设备</v>
          </cell>
        </row>
        <row r="6006">
          <cell r="K6006">
            <v>39447</v>
          </cell>
          <cell r="L6006">
            <v>345721.09</v>
          </cell>
          <cell r="M6006">
            <v>167955.78</v>
          </cell>
          <cell r="N6006">
            <v>177765.31</v>
          </cell>
        </row>
        <row r="6007">
          <cell r="C6007" t="str">
            <v>42194105A058015</v>
          </cell>
          <cell r="D6007" t="str">
            <v>液压支架</v>
          </cell>
          <cell r="E6007" t="str">
            <v>WS1.7</v>
          </cell>
        </row>
        <row r="6007">
          <cell r="G6007" t="str">
            <v>个</v>
          </cell>
          <cell r="H6007">
            <v>1</v>
          </cell>
          <cell r="I6007" t="str">
            <v>专用设备</v>
          </cell>
        </row>
        <row r="6007">
          <cell r="K6007">
            <v>39447</v>
          </cell>
          <cell r="L6007">
            <v>345721.09</v>
          </cell>
          <cell r="M6007">
            <v>167955.78</v>
          </cell>
          <cell r="N6007">
            <v>177765.31</v>
          </cell>
        </row>
        <row r="6008">
          <cell r="C6008" t="str">
            <v>42194105A058140</v>
          </cell>
          <cell r="D6008" t="str">
            <v>液压支架</v>
          </cell>
          <cell r="E6008" t="str">
            <v>WS1.7</v>
          </cell>
        </row>
        <row r="6008">
          <cell r="G6008" t="str">
            <v>个</v>
          </cell>
          <cell r="H6008">
            <v>1</v>
          </cell>
          <cell r="I6008" t="str">
            <v>专用设备</v>
          </cell>
        </row>
        <row r="6008">
          <cell r="K6008">
            <v>39447</v>
          </cell>
          <cell r="L6008">
            <v>345721.09</v>
          </cell>
          <cell r="M6008">
            <v>167955.78</v>
          </cell>
          <cell r="N6008">
            <v>177765.31</v>
          </cell>
        </row>
        <row r="6009">
          <cell r="C6009" t="str">
            <v>42194105A058019</v>
          </cell>
          <cell r="D6009" t="str">
            <v>液压支架</v>
          </cell>
          <cell r="E6009" t="str">
            <v>WS1.7</v>
          </cell>
        </row>
        <row r="6009">
          <cell r="G6009" t="str">
            <v>个</v>
          </cell>
          <cell r="H6009">
            <v>1</v>
          </cell>
          <cell r="I6009" t="str">
            <v>专用设备</v>
          </cell>
        </row>
        <row r="6009">
          <cell r="K6009">
            <v>39447</v>
          </cell>
          <cell r="L6009">
            <v>345721.09</v>
          </cell>
          <cell r="M6009">
            <v>167955.78</v>
          </cell>
          <cell r="N6009">
            <v>177765.31</v>
          </cell>
        </row>
        <row r="6010">
          <cell r="C6010" t="str">
            <v>42194105A058039</v>
          </cell>
          <cell r="D6010" t="str">
            <v>液压支架</v>
          </cell>
          <cell r="E6010" t="str">
            <v>WS1.7</v>
          </cell>
        </row>
        <row r="6010">
          <cell r="G6010" t="str">
            <v>个</v>
          </cell>
          <cell r="H6010">
            <v>1</v>
          </cell>
          <cell r="I6010" t="str">
            <v>专用设备</v>
          </cell>
        </row>
        <row r="6010">
          <cell r="K6010">
            <v>39447</v>
          </cell>
          <cell r="L6010">
            <v>345721.09</v>
          </cell>
          <cell r="M6010">
            <v>167955.78</v>
          </cell>
          <cell r="N6010">
            <v>177765.31</v>
          </cell>
        </row>
        <row r="6011">
          <cell r="C6011" t="str">
            <v>42194105A058141</v>
          </cell>
          <cell r="D6011" t="str">
            <v>液压支架</v>
          </cell>
          <cell r="E6011" t="str">
            <v>WS1.7</v>
          </cell>
        </row>
        <row r="6011">
          <cell r="G6011" t="str">
            <v>个</v>
          </cell>
          <cell r="H6011">
            <v>1</v>
          </cell>
          <cell r="I6011" t="str">
            <v>专用设备</v>
          </cell>
        </row>
        <row r="6011">
          <cell r="K6011">
            <v>39447</v>
          </cell>
          <cell r="L6011">
            <v>345721.09</v>
          </cell>
          <cell r="M6011">
            <v>167955.78</v>
          </cell>
          <cell r="N6011">
            <v>177765.31</v>
          </cell>
        </row>
        <row r="6012">
          <cell r="C6012" t="str">
            <v>42194105A058018</v>
          </cell>
          <cell r="D6012" t="str">
            <v>液压支架</v>
          </cell>
          <cell r="E6012" t="str">
            <v>WS1.7</v>
          </cell>
        </row>
        <row r="6012">
          <cell r="G6012" t="str">
            <v>个</v>
          </cell>
          <cell r="H6012">
            <v>1</v>
          </cell>
          <cell r="I6012" t="str">
            <v>专用设备</v>
          </cell>
        </row>
        <row r="6012">
          <cell r="K6012">
            <v>39447</v>
          </cell>
          <cell r="L6012">
            <v>345721.09</v>
          </cell>
          <cell r="M6012">
            <v>167955.78</v>
          </cell>
          <cell r="N6012">
            <v>177765.31</v>
          </cell>
        </row>
        <row r="6013">
          <cell r="C6013" t="str">
            <v>42194105A058079</v>
          </cell>
          <cell r="D6013" t="str">
            <v>液压支架</v>
          </cell>
          <cell r="E6013" t="str">
            <v>WS1.7</v>
          </cell>
        </row>
        <row r="6013">
          <cell r="G6013" t="str">
            <v>个</v>
          </cell>
          <cell r="H6013">
            <v>1</v>
          </cell>
          <cell r="I6013" t="str">
            <v>专用设备</v>
          </cell>
        </row>
        <row r="6013">
          <cell r="K6013">
            <v>39447</v>
          </cell>
          <cell r="L6013">
            <v>345721.09</v>
          </cell>
          <cell r="M6013">
            <v>167955.78</v>
          </cell>
          <cell r="N6013">
            <v>177765.31</v>
          </cell>
        </row>
        <row r="6014">
          <cell r="C6014" t="str">
            <v>42194105A058099</v>
          </cell>
          <cell r="D6014" t="str">
            <v>液压支架</v>
          </cell>
          <cell r="E6014" t="str">
            <v>WS1.7</v>
          </cell>
        </row>
        <row r="6014">
          <cell r="G6014" t="str">
            <v>个</v>
          </cell>
          <cell r="H6014">
            <v>1</v>
          </cell>
          <cell r="I6014" t="str">
            <v>专用设备</v>
          </cell>
        </row>
        <row r="6014">
          <cell r="K6014">
            <v>39447</v>
          </cell>
          <cell r="L6014">
            <v>345721.09</v>
          </cell>
          <cell r="M6014">
            <v>167955.78</v>
          </cell>
          <cell r="N6014">
            <v>177765.31</v>
          </cell>
        </row>
        <row r="6015">
          <cell r="C6015" t="str">
            <v>42194105A058080</v>
          </cell>
          <cell r="D6015" t="str">
            <v>液压支架</v>
          </cell>
          <cell r="E6015" t="str">
            <v>WS1.7</v>
          </cell>
        </row>
        <row r="6015">
          <cell r="G6015" t="str">
            <v>个</v>
          </cell>
          <cell r="H6015">
            <v>1</v>
          </cell>
          <cell r="I6015" t="str">
            <v>专用设备</v>
          </cell>
        </row>
        <row r="6015">
          <cell r="K6015">
            <v>39447</v>
          </cell>
          <cell r="L6015">
            <v>345721.09</v>
          </cell>
          <cell r="M6015">
            <v>167955.78</v>
          </cell>
          <cell r="N6015">
            <v>177765.31</v>
          </cell>
        </row>
        <row r="6016">
          <cell r="C6016" t="str">
            <v>42194105A058038</v>
          </cell>
          <cell r="D6016" t="str">
            <v>液压支架</v>
          </cell>
          <cell r="E6016" t="str">
            <v>WS1.7</v>
          </cell>
        </row>
        <row r="6016">
          <cell r="G6016" t="str">
            <v>个</v>
          </cell>
          <cell r="H6016">
            <v>1</v>
          </cell>
          <cell r="I6016" t="str">
            <v>专用设备</v>
          </cell>
        </row>
        <row r="6016">
          <cell r="K6016">
            <v>39447</v>
          </cell>
          <cell r="L6016">
            <v>345721.09</v>
          </cell>
          <cell r="M6016">
            <v>167955.78</v>
          </cell>
          <cell r="N6016">
            <v>177765.31</v>
          </cell>
        </row>
        <row r="6017">
          <cell r="C6017" t="str">
            <v>42194105A058017</v>
          </cell>
          <cell r="D6017" t="str">
            <v>液压支架</v>
          </cell>
          <cell r="E6017" t="str">
            <v>WS1.7</v>
          </cell>
        </row>
        <row r="6017">
          <cell r="G6017" t="str">
            <v>个</v>
          </cell>
          <cell r="H6017">
            <v>1</v>
          </cell>
          <cell r="I6017" t="str">
            <v>专用设备</v>
          </cell>
        </row>
        <row r="6017">
          <cell r="K6017">
            <v>39447</v>
          </cell>
          <cell r="L6017">
            <v>345721.09</v>
          </cell>
          <cell r="M6017">
            <v>167955.78</v>
          </cell>
          <cell r="N6017">
            <v>177765.31</v>
          </cell>
        </row>
        <row r="6018">
          <cell r="C6018" t="str">
            <v>42194105A058100</v>
          </cell>
          <cell r="D6018" t="str">
            <v>液压支架</v>
          </cell>
          <cell r="E6018" t="str">
            <v>WS1.7</v>
          </cell>
        </row>
        <row r="6018">
          <cell r="G6018" t="str">
            <v>个</v>
          </cell>
          <cell r="H6018">
            <v>1</v>
          </cell>
          <cell r="I6018" t="str">
            <v>专用设备</v>
          </cell>
        </row>
        <row r="6018">
          <cell r="K6018">
            <v>39447</v>
          </cell>
          <cell r="L6018">
            <v>345721.09</v>
          </cell>
          <cell r="M6018">
            <v>167955.78</v>
          </cell>
          <cell r="N6018">
            <v>177765.31</v>
          </cell>
        </row>
        <row r="6019">
          <cell r="C6019" t="str">
            <v>42194105A058033</v>
          </cell>
          <cell r="D6019" t="str">
            <v>液压支架</v>
          </cell>
          <cell r="E6019" t="str">
            <v>WS1.7</v>
          </cell>
        </row>
        <row r="6019">
          <cell r="G6019" t="str">
            <v>个</v>
          </cell>
          <cell r="H6019">
            <v>1</v>
          </cell>
          <cell r="I6019" t="str">
            <v>专用设备</v>
          </cell>
        </row>
        <row r="6019">
          <cell r="K6019">
            <v>39447</v>
          </cell>
          <cell r="L6019">
            <v>345721.09</v>
          </cell>
          <cell r="M6019">
            <v>167955.78</v>
          </cell>
          <cell r="N6019">
            <v>177765.31</v>
          </cell>
        </row>
        <row r="6020">
          <cell r="C6020" t="str">
            <v>42194105A058101</v>
          </cell>
          <cell r="D6020" t="str">
            <v>液压支架</v>
          </cell>
          <cell r="E6020" t="str">
            <v>WS1.7</v>
          </cell>
        </row>
        <row r="6020">
          <cell r="G6020" t="str">
            <v>个</v>
          </cell>
          <cell r="H6020">
            <v>1</v>
          </cell>
          <cell r="I6020" t="str">
            <v>专用设备</v>
          </cell>
        </row>
        <row r="6020">
          <cell r="K6020">
            <v>39447</v>
          </cell>
          <cell r="L6020">
            <v>345721.09</v>
          </cell>
          <cell r="M6020">
            <v>167955.78</v>
          </cell>
          <cell r="N6020">
            <v>177765.31</v>
          </cell>
        </row>
        <row r="6021">
          <cell r="C6021" t="str">
            <v>42194105A058013</v>
          </cell>
          <cell r="D6021" t="str">
            <v>液压支架</v>
          </cell>
          <cell r="E6021" t="str">
            <v>WS1.7</v>
          </cell>
        </row>
        <row r="6021">
          <cell r="G6021" t="str">
            <v>个</v>
          </cell>
          <cell r="H6021">
            <v>1</v>
          </cell>
          <cell r="I6021" t="str">
            <v>专用设备</v>
          </cell>
        </row>
        <row r="6021">
          <cell r="K6021">
            <v>39447</v>
          </cell>
          <cell r="L6021">
            <v>345721.09</v>
          </cell>
          <cell r="M6021">
            <v>167955.78</v>
          </cell>
          <cell r="N6021">
            <v>177765.31</v>
          </cell>
        </row>
        <row r="6022">
          <cell r="C6022" t="str">
            <v>42194105A058081</v>
          </cell>
          <cell r="D6022" t="str">
            <v>液压支架</v>
          </cell>
          <cell r="E6022" t="str">
            <v>WS1.7</v>
          </cell>
        </row>
        <row r="6022">
          <cell r="G6022" t="str">
            <v>个</v>
          </cell>
          <cell r="H6022">
            <v>1</v>
          </cell>
          <cell r="I6022" t="str">
            <v>专用设备</v>
          </cell>
        </row>
        <row r="6022">
          <cell r="K6022">
            <v>39447</v>
          </cell>
          <cell r="L6022">
            <v>345721.09</v>
          </cell>
          <cell r="M6022">
            <v>167955.78</v>
          </cell>
          <cell r="N6022">
            <v>177765.31</v>
          </cell>
        </row>
        <row r="6023">
          <cell r="C6023" t="str">
            <v>42194105A058032</v>
          </cell>
          <cell r="D6023" t="str">
            <v>液压支架</v>
          </cell>
          <cell r="E6023" t="str">
            <v>WS1.7</v>
          </cell>
        </row>
        <row r="6023">
          <cell r="G6023" t="str">
            <v>个</v>
          </cell>
          <cell r="H6023">
            <v>1</v>
          </cell>
          <cell r="I6023" t="str">
            <v>专用设备</v>
          </cell>
        </row>
        <row r="6023">
          <cell r="K6023">
            <v>39447</v>
          </cell>
          <cell r="L6023">
            <v>345721.09</v>
          </cell>
          <cell r="M6023">
            <v>167955.78</v>
          </cell>
          <cell r="N6023">
            <v>177765.31</v>
          </cell>
        </row>
        <row r="6024">
          <cell r="C6024" t="str">
            <v>42194105A058012</v>
          </cell>
          <cell r="D6024" t="str">
            <v>液压支架</v>
          </cell>
          <cell r="E6024" t="str">
            <v>WS1.7</v>
          </cell>
        </row>
        <row r="6024">
          <cell r="G6024" t="str">
            <v>个</v>
          </cell>
          <cell r="H6024">
            <v>1</v>
          </cell>
          <cell r="I6024" t="str">
            <v>专用设备</v>
          </cell>
        </row>
        <row r="6024">
          <cell r="K6024">
            <v>39447</v>
          </cell>
          <cell r="L6024">
            <v>345721.09</v>
          </cell>
          <cell r="M6024">
            <v>167955.78</v>
          </cell>
          <cell r="N6024">
            <v>177765.31</v>
          </cell>
        </row>
        <row r="6025">
          <cell r="C6025" t="str">
            <v>42194105A058102</v>
          </cell>
          <cell r="D6025" t="str">
            <v>液压支架</v>
          </cell>
          <cell r="E6025" t="str">
            <v>WS1.7</v>
          </cell>
        </row>
        <row r="6025">
          <cell r="G6025" t="str">
            <v>个</v>
          </cell>
          <cell r="H6025">
            <v>1</v>
          </cell>
          <cell r="I6025" t="str">
            <v>专用设备</v>
          </cell>
        </row>
        <row r="6025">
          <cell r="K6025">
            <v>39447</v>
          </cell>
          <cell r="L6025">
            <v>345721.09</v>
          </cell>
          <cell r="M6025">
            <v>167955.78</v>
          </cell>
          <cell r="N6025">
            <v>177765.31</v>
          </cell>
        </row>
        <row r="6026">
          <cell r="C6026" t="str">
            <v>42194105A058103</v>
          </cell>
          <cell r="D6026" t="str">
            <v>液压支架</v>
          </cell>
          <cell r="E6026" t="str">
            <v>WS1.7</v>
          </cell>
        </row>
        <row r="6026">
          <cell r="G6026" t="str">
            <v>个</v>
          </cell>
          <cell r="H6026">
            <v>1</v>
          </cell>
          <cell r="I6026" t="str">
            <v>专用设备</v>
          </cell>
        </row>
        <row r="6026">
          <cell r="K6026">
            <v>39447</v>
          </cell>
          <cell r="L6026">
            <v>345721.09</v>
          </cell>
          <cell r="M6026">
            <v>167955.78</v>
          </cell>
          <cell r="N6026">
            <v>177765.31</v>
          </cell>
        </row>
        <row r="6027">
          <cell r="C6027" t="str">
            <v>42194105A058082</v>
          </cell>
          <cell r="D6027" t="str">
            <v>液压支架</v>
          </cell>
          <cell r="E6027" t="str">
            <v>WS1.7</v>
          </cell>
        </row>
        <row r="6027">
          <cell r="G6027" t="str">
            <v>个</v>
          </cell>
          <cell r="H6027">
            <v>1</v>
          </cell>
          <cell r="I6027" t="str">
            <v>专用设备</v>
          </cell>
        </row>
        <row r="6027">
          <cell r="K6027">
            <v>39447</v>
          </cell>
          <cell r="L6027">
            <v>345721.09</v>
          </cell>
          <cell r="M6027">
            <v>167955.78</v>
          </cell>
          <cell r="N6027">
            <v>177765.31</v>
          </cell>
        </row>
        <row r="6028">
          <cell r="C6028" t="str">
            <v>42194105A058035</v>
          </cell>
          <cell r="D6028" t="str">
            <v>液压支架</v>
          </cell>
          <cell r="E6028" t="str">
            <v>WS1.7</v>
          </cell>
        </row>
        <row r="6028">
          <cell r="G6028" t="str">
            <v>个</v>
          </cell>
          <cell r="H6028">
            <v>1</v>
          </cell>
          <cell r="I6028" t="str">
            <v>专用设备</v>
          </cell>
        </row>
        <row r="6028">
          <cell r="K6028">
            <v>39447</v>
          </cell>
          <cell r="L6028">
            <v>345721.09</v>
          </cell>
          <cell r="M6028">
            <v>167955.78</v>
          </cell>
          <cell r="N6028">
            <v>177765.31</v>
          </cell>
        </row>
        <row r="6029">
          <cell r="C6029" t="str">
            <v>42194105A058036</v>
          </cell>
          <cell r="D6029" t="str">
            <v>液压支架</v>
          </cell>
          <cell r="E6029" t="str">
            <v>WS1.7</v>
          </cell>
        </row>
        <row r="6029">
          <cell r="G6029" t="str">
            <v>个</v>
          </cell>
          <cell r="H6029">
            <v>1</v>
          </cell>
          <cell r="I6029" t="str">
            <v>专用设备</v>
          </cell>
        </row>
        <row r="6029">
          <cell r="K6029">
            <v>39447</v>
          </cell>
          <cell r="L6029">
            <v>345721.09</v>
          </cell>
          <cell r="M6029">
            <v>167955.78</v>
          </cell>
          <cell r="N6029">
            <v>177765.31</v>
          </cell>
        </row>
        <row r="6030">
          <cell r="C6030" t="str">
            <v>42194105A058083</v>
          </cell>
          <cell r="D6030" t="str">
            <v>液压支架</v>
          </cell>
          <cell r="E6030" t="str">
            <v>WS1.7</v>
          </cell>
        </row>
        <row r="6030">
          <cell r="G6030" t="str">
            <v>个</v>
          </cell>
          <cell r="H6030">
            <v>1</v>
          </cell>
          <cell r="I6030" t="str">
            <v>专用设备</v>
          </cell>
        </row>
        <row r="6030">
          <cell r="K6030">
            <v>39447</v>
          </cell>
          <cell r="L6030">
            <v>345721.09</v>
          </cell>
          <cell r="M6030">
            <v>167955.78</v>
          </cell>
          <cell r="N6030">
            <v>177765.31</v>
          </cell>
        </row>
        <row r="6031">
          <cell r="C6031" t="str">
            <v>42194105A058034</v>
          </cell>
          <cell r="D6031" t="str">
            <v>液压支架</v>
          </cell>
          <cell r="E6031" t="str">
            <v>WS1.7</v>
          </cell>
        </row>
        <row r="6031">
          <cell r="G6031" t="str">
            <v>个</v>
          </cell>
          <cell r="H6031">
            <v>1</v>
          </cell>
          <cell r="I6031" t="str">
            <v>专用设备</v>
          </cell>
        </row>
        <row r="6031">
          <cell r="K6031">
            <v>39447</v>
          </cell>
          <cell r="L6031">
            <v>345721.09</v>
          </cell>
          <cell r="M6031">
            <v>167955.78</v>
          </cell>
          <cell r="N6031">
            <v>177765.31</v>
          </cell>
        </row>
        <row r="6032">
          <cell r="C6032" t="str">
            <v>42194105A058014</v>
          </cell>
          <cell r="D6032" t="str">
            <v>液压支架</v>
          </cell>
          <cell r="E6032" t="str">
            <v>WS1.7</v>
          </cell>
        </row>
        <row r="6032">
          <cell r="G6032" t="str">
            <v>个</v>
          </cell>
          <cell r="H6032">
            <v>1</v>
          </cell>
          <cell r="I6032" t="str">
            <v>专用设备</v>
          </cell>
        </row>
        <row r="6032">
          <cell r="K6032">
            <v>39447</v>
          </cell>
          <cell r="L6032">
            <v>345721.09</v>
          </cell>
          <cell r="M6032">
            <v>167955.78</v>
          </cell>
          <cell r="N6032">
            <v>177765.31</v>
          </cell>
        </row>
        <row r="6033">
          <cell r="C6033" t="str">
            <v>42194105A058084</v>
          </cell>
          <cell r="D6033" t="str">
            <v>液压支架</v>
          </cell>
          <cell r="E6033" t="str">
            <v>WS1.7</v>
          </cell>
        </row>
        <row r="6033">
          <cell r="G6033" t="str">
            <v>个</v>
          </cell>
          <cell r="H6033">
            <v>1</v>
          </cell>
          <cell r="I6033" t="str">
            <v>专用设备</v>
          </cell>
        </row>
        <row r="6033">
          <cell r="K6033">
            <v>39447</v>
          </cell>
          <cell r="L6033">
            <v>345721.09</v>
          </cell>
          <cell r="M6033">
            <v>167955.78</v>
          </cell>
          <cell r="N6033">
            <v>177765.31</v>
          </cell>
        </row>
        <row r="6034">
          <cell r="C6034" t="str">
            <v>42194105A058104</v>
          </cell>
          <cell r="D6034" t="str">
            <v>液压支架</v>
          </cell>
          <cell r="E6034" t="str">
            <v>WS1.7</v>
          </cell>
        </row>
        <row r="6034">
          <cell r="G6034" t="str">
            <v>个</v>
          </cell>
          <cell r="H6034">
            <v>1</v>
          </cell>
          <cell r="I6034" t="str">
            <v>专用设备</v>
          </cell>
        </row>
        <row r="6034">
          <cell r="K6034">
            <v>39447</v>
          </cell>
          <cell r="L6034">
            <v>345721.09</v>
          </cell>
          <cell r="M6034">
            <v>167955.78</v>
          </cell>
          <cell r="N6034">
            <v>177765.31</v>
          </cell>
        </row>
        <row r="6035">
          <cell r="C6035" t="str">
            <v>42194105A058009</v>
          </cell>
          <cell r="D6035" t="str">
            <v>液压支架</v>
          </cell>
          <cell r="E6035" t="str">
            <v>WS1.7</v>
          </cell>
        </row>
        <row r="6035">
          <cell r="G6035" t="str">
            <v>个</v>
          </cell>
          <cell r="H6035">
            <v>1</v>
          </cell>
          <cell r="I6035" t="str">
            <v>专用设备</v>
          </cell>
        </row>
        <row r="6035">
          <cell r="K6035">
            <v>39447</v>
          </cell>
          <cell r="L6035">
            <v>345721.09</v>
          </cell>
          <cell r="M6035">
            <v>167955.78</v>
          </cell>
          <cell r="N6035">
            <v>177765.31</v>
          </cell>
        </row>
        <row r="6036">
          <cell r="C6036" t="str">
            <v>42194105A058105</v>
          </cell>
          <cell r="D6036" t="str">
            <v>液压支架</v>
          </cell>
          <cell r="E6036" t="str">
            <v>WS1.7</v>
          </cell>
        </row>
        <row r="6036">
          <cell r="G6036" t="str">
            <v>个</v>
          </cell>
          <cell r="H6036">
            <v>1</v>
          </cell>
          <cell r="I6036" t="str">
            <v>专用设备</v>
          </cell>
        </row>
        <row r="6036">
          <cell r="K6036">
            <v>39447</v>
          </cell>
          <cell r="L6036">
            <v>345721.09</v>
          </cell>
          <cell r="M6036">
            <v>167955.78</v>
          </cell>
          <cell r="N6036">
            <v>177765.31</v>
          </cell>
        </row>
        <row r="6037">
          <cell r="C6037" t="str">
            <v>42194105A058085</v>
          </cell>
          <cell r="D6037" t="str">
            <v>液压支架</v>
          </cell>
          <cell r="E6037" t="str">
            <v>WS1.7</v>
          </cell>
        </row>
        <row r="6037">
          <cell r="G6037" t="str">
            <v>个</v>
          </cell>
          <cell r="H6037">
            <v>1</v>
          </cell>
          <cell r="I6037" t="str">
            <v>专用设备</v>
          </cell>
        </row>
        <row r="6037">
          <cell r="K6037">
            <v>39447</v>
          </cell>
          <cell r="L6037">
            <v>345721.09</v>
          </cell>
          <cell r="M6037">
            <v>167955.78</v>
          </cell>
          <cell r="N6037">
            <v>177765.31</v>
          </cell>
        </row>
        <row r="6038">
          <cell r="C6038" t="str">
            <v>42194105A058008</v>
          </cell>
          <cell r="D6038" t="str">
            <v>液压支架</v>
          </cell>
          <cell r="E6038" t="str">
            <v>WS1.7</v>
          </cell>
        </row>
        <row r="6038">
          <cell r="G6038" t="str">
            <v>个</v>
          </cell>
          <cell r="H6038">
            <v>1</v>
          </cell>
          <cell r="I6038" t="str">
            <v>专用设备</v>
          </cell>
        </row>
        <row r="6038">
          <cell r="K6038">
            <v>39447</v>
          </cell>
          <cell r="L6038">
            <v>345721.09</v>
          </cell>
          <cell r="M6038">
            <v>167955.78</v>
          </cell>
          <cell r="N6038">
            <v>177765.31</v>
          </cell>
        </row>
        <row r="6039">
          <cell r="C6039" t="str">
            <v>42194105A058011</v>
          </cell>
          <cell r="D6039" t="str">
            <v>液压支架</v>
          </cell>
          <cell r="E6039" t="str">
            <v>WS1.7</v>
          </cell>
        </row>
        <row r="6039">
          <cell r="G6039" t="str">
            <v>个</v>
          </cell>
          <cell r="H6039">
            <v>1</v>
          </cell>
          <cell r="I6039" t="str">
            <v>专用设备</v>
          </cell>
        </row>
        <row r="6039">
          <cell r="K6039">
            <v>39447</v>
          </cell>
          <cell r="L6039">
            <v>345721.09</v>
          </cell>
          <cell r="M6039">
            <v>167955.78</v>
          </cell>
          <cell r="N6039">
            <v>177765.31</v>
          </cell>
        </row>
        <row r="6040">
          <cell r="C6040" t="str">
            <v>42194105A058086</v>
          </cell>
          <cell r="D6040" t="str">
            <v>液压支架</v>
          </cell>
          <cell r="E6040" t="str">
            <v>WS1.7</v>
          </cell>
        </row>
        <row r="6040">
          <cell r="G6040" t="str">
            <v>个</v>
          </cell>
          <cell r="H6040">
            <v>1</v>
          </cell>
          <cell r="I6040" t="str">
            <v>专用设备</v>
          </cell>
        </row>
        <row r="6040">
          <cell r="K6040">
            <v>39447</v>
          </cell>
          <cell r="L6040">
            <v>345721.09</v>
          </cell>
          <cell r="M6040">
            <v>167955.78</v>
          </cell>
          <cell r="N6040">
            <v>177765.31</v>
          </cell>
        </row>
        <row r="6041">
          <cell r="C6041" t="str">
            <v>42194105A058106</v>
          </cell>
          <cell r="D6041" t="str">
            <v>液压支架</v>
          </cell>
          <cell r="E6041" t="str">
            <v>WS1.7</v>
          </cell>
        </row>
        <row r="6041">
          <cell r="G6041" t="str">
            <v>个</v>
          </cell>
          <cell r="H6041">
            <v>1</v>
          </cell>
          <cell r="I6041" t="str">
            <v>专用设备</v>
          </cell>
        </row>
        <row r="6041">
          <cell r="K6041">
            <v>39447</v>
          </cell>
          <cell r="L6041">
            <v>345721.09</v>
          </cell>
          <cell r="M6041">
            <v>167955.78</v>
          </cell>
          <cell r="N6041">
            <v>177765.31</v>
          </cell>
        </row>
        <row r="6042">
          <cell r="C6042" t="str">
            <v>42194105A058010</v>
          </cell>
          <cell r="D6042" t="str">
            <v>液压支架</v>
          </cell>
          <cell r="E6042" t="str">
            <v>WS1.7</v>
          </cell>
        </row>
        <row r="6042">
          <cell r="G6042" t="str">
            <v>个</v>
          </cell>
          <cell r="H6042">
            <v>1</v>
          </cell>
          <cell r="I6042" t="str">
            <v>专用设备</v>
          </cell>
        </row>
        <row r="6042">
          <cell r="K6042">
            <v>39447</v>
          </cell>
          <cell r="L6042">
            <v>345721.09</v>
          </cell>
          <cell r="M6042">
            <v>167955.78</v>
          </cell>
          <cell r="N6042">
            <v>177765.31</v>
          </cell>
        </row>
        <row r="6043">
          <cell r="C6043" t="str">
            <v>42194105A058031</v>
          </cell>
          <cell r="D6043" t="str">
            <v>液压支架</v>
          </cell>
          <cell r="E6043" t="str">
            <v>WS1.7</v>
          </cell>
        </row>
        <row r="6043">
          <cell r="G6043" t="str">
            <v>个</v>
          </cell>
          <cell r="H6043">
            <v>1</v>
          </cell>
          <cell r="I6043" t="str">
            <v>专用设备</v>
          </cell>
        </row>
        <row r="6043">
          <cell r="K6043">
            <v>39447</v>
          </cell>
          <cell r="L6043">
            <v>345721.09</v>
          </cell>
          <cell r="M6043">
            <v>167955.78</v>
          </cell>
          <cell r="N6043">
            <v>177765.31</v>
          </cell>
        </row>
        <row r="6044">
          <cell r="C6044" t="str">
            <v>42194105A058107</v>
          </cell>
          <cell r="D6044" t="str">
            <v>液压支架</v>
          </cell>
          <cell r="E6044" t="str">
            <v>WS1.7</v>
          </cell>
        </row>
        <row r="6044">
          <cell r="G6044" t="str">
            <v>个</v>
          </cell>
          <cell r="H6044">
            <v>1</v>
          </cell>
          <cell r="I6044" t="str">
            <v>专用设备</v>
          </cell>
        </row>
        <row r="6044">
          <cell r="K6044">
            <v>39447</v>
          </cell>
          <cell r="L6044">
            <v>345721.09</v>
          </cell>
          <cell r="M6044">
            <v>167955.78</v>
          </cell>
          <cell r="N6044">
            <v>177765.31</v>
          </cell>
        </row>
        <row r="6045">
          <cell r="C6045" t="str">
            <v>42194105A058087</v>
          </cell>
          <cell r="D6045" t="str">
            <v>液压支架</v>
          </cell>
          <cell r="E6045" t="str">
            <v>WS1.7</v>
          </cell>
        </row>
        <row r="6045">
          <cell r="G6045" t="str">
            <v>个</v>
          </cell>
          <cell r="H6045">
            <v>1</v>
          </cell>
          <cell r="I6045" t="str">
            <v>专用设备</v>
          </cell>
        </row>
        <row r="6045">
          <cell r="K6045">
            <v>39447</v>
          </cell>
          <cell r="L6045">
            <v>345721.09</v>
          </cell>
          <cell r="M6045">
            <v>167955.78</v>
          </cell>
          <cell r="N6045">
            <v>177765.31</v>
          </cell>
        </row>
        <row r="6046">
          <cell r="C6046" t="str">
            <v>42194105A058108</v>
          </cell>
          <cell r="D6046" t="str">
            <v>液压支架</v>
          </cell>
          <cell r="E6046" t="str">
            <v>WS1.7</v>
          </cell>
        </row>
        <row r="6046">
          <cell r="G6046" t="str">
            <v>个</v>
          </cell>
          <cell r="H6046">
            <v>1</v>
          </cell>
          <cell r="I6046" t="str">
            <v>专用设备</v>
          </cell>
        </row>
        <row r="6046">
          <cell r="K6046">
            <v>39447</v>
          </cell>
          <cell r="L6046">
            <v>345721.09</v>
          </cell>
          <cell r="M6046">
            <v>167955.78</v>
          </cell>
          <cell r="N6046">
            <v>177765.31</v>
          </cell>
        </row>
        <row r="6047">
          <cell r="C6047" t="str">
            <v>42194105A110001</v>
          </cell>
          <cell r="D6047" t="str">
            <v>液压支架</v>
          </cell>
          <cell r="E6047" t="str">
            <v>2*3716KN</v>
          </cell>
        </row>
        <row r="6047">
          <cell r="G6047" t="str">
            <v>个</v>
          </cell>
          <cell r="H6047">
            <v>1</v>
          </cell>
          <cell r="I6047" t="str">
            <v>专用设备</v>
          </cell>
        </row>
        <row r="6047">
          <cell r="K6047">
            <v>37850</v>
          </cell>
          <cell r="L6047">
            <v>859100</v>
          </cell>
          <cell r="M6047">
            <v>833327</v>
          </cell>
          <cell r="N6047">
            <v>25773</v>
          </cell>
        </row>
        <row r="6048">
          <cell r="C6048" t="str">
            <v>42194105A110002</v>
          </cell>
          <cell r="D6048" t="str">
            <v>液压支架</v>
          </cell>
          <cell r="E6048" t="str">
            <v>2*3716KN</v>
          </cell>
        </row>
        <row r="6048">
          <cell r="G6048" t="str">
            <v>个</v>
          </cell>
          <cell r="H6048">
            <v>1</v>
          </cell>
          <cell r="I6048" t="str">
            <v>专用设备</v>
          </cell>
        </row>
        <row r="6048">
          <cell r="K6048">
            <v>37850</v>
          </cell>
          <cell r="L6048">
            <v>859100</v>
          </cell>
          <cell r="M6048">
            <v>833327</v>
          </cell>
          <cell r="N6048">
            <v>25773</v>
          </cell>
        </row>
        <row r="6049">
          <cell r="C6049" t="str">
            <v>42194105A110003</v>
          </cell>
          <cell r="D6049" t="str">
            <v>液压支架</v>
          </cell>
          <cell r="E6049" t="str">
            <v>2*3716KN</v>
          </cell>
        </row>
        <row r="6049">
          <cell r="G6049" t="str">
            <v>个</v>
          </cell>
          <cell r="H6049">
            <v>1</v>
          </cell>
          <cell r="I6049" t="str">
            <v>专用设备</v>
          </cell>
        </row>
        <row r="6049">
          <cell r="K6049">
            <v>37850</v>
          </cell>
          <cell r="L6049">
            <v>859100</v>
          </cell>
          <cell r="M6049">
            <v>833327</v>
          </cell>
          <cell r="N6049">
            <v>25773</v>
          </cell>
        </row>
        <row r="6050">
          <cell r="C6050" t="str">
            <v>42194105A110004</v>
          </cell>
          <cell r="D6050" t="str">
            <v>液压支架</v>
          </cell>
          <cell r="E6050" t="str">
            <v>2*3716KN</v>
          </cell>
        </row>
        <row r="6050">
          <cell r="G6050" t="str">
            <v>个</v>
          </cell>
          <cell r="H6050">
            <v>1</v>
          </cell>
          <cell r="I6050" t="str">
            <v>专用设备</v>
          </cell>
        </row>
        <row r="6050">
          <cell r="K6050">
            <v>37850</v>
          </cell>
          <cell r="L6050">
            <v>859100</v>
          </cell>
          <cell r="M6050">
            <v>833327</v>
          </cell>
          <cell r="N6050">
            <v>25773</v>
          </cell>
        </row>
        <row r="6051">
          <cell r="C6051" t="str">
            <v>42194105A110005</v>
          </cell>
          <cell r="D6051" t="str">
            <v>液压支架</v>
          </cell>
          <cell r="E6051" t="str">
            <v>2*3716KN</v>
          </cell>
        </row>
        <row r="6051">
          <cell r="G6051" t="str">
            <v>个</v>
          </cell>
          <cell r="H6051">
            <v>1</v>
          </cell>
          <cell r="I6051" t="str">
            <v>专用设备</v>
          </cell>
        </row>
        <row r="6051">
          <cell r="K6051">
            <v>37850</v>
          </cell>
          <cell r="L6051">
            <v>859100</v>
          </cell>
          <cell r="M6051">
            <v>833327</v>
          </cell>
          <cell r="N6051">
            <v>25773</v>
          </cell>
        </row>
        <row r="6052">
          <cell r="C6052" t="str">
            <v>42194105A110006</v>
          </cell>
          <cell r="D6052" t="str">
            <v>液压支架</v>
          </cell>
          <cell r="E6052" t="str">
            <v>2*3716KN</v>
          </cell>
        </row>
        <row r="6052">
          <cell r="G6052" t="str">
            <v>个</v>
          </cell>
          <cell r="H6052">
            <v>1</v>
          </cell>
          <cell r="I6052" t="str">
            <v>专用设备</v>
          </cell>
        </row>
        <row r="6052">
          <cell r="K6052">
            <v>37850</v>
          </cell>
          <cell r="L6052">
            <v>859100</v>
          </cell>
          <cell r="M6052">
            <v>833327</v>
          </cell>
          <cell r="N6052">
            <v>25773</v>
          </cell>
        </row>
        <row r="6053">
          <cell r="C6053" t="str">
            <v>42194105A110007</v>
          </cell>
          <cell r="D6053" t="str">
            <v>液压支架</v>
          </cell>
          <cell r="E6053" t="str">
            <v>2*3716KN</v>
          </cell>
        </row>
        <row r="6053">
          <cell r="G6053" t="str">
            <v>个</v>
          </cell>
          <cell r="H6053">
            <v>1</v>
          </cell>
          <cell r="I6053" t="str">
            <v>专用设备</v>
          </cell>
        </row>
        <row r="6053">
          <cell r="K6053">
            <v>37850</v>
          </cell>
          <cell r="L6053">
            <v>859100</v>
          </cell>
          <cell r="M6053">
            <v>833327</v>
          </cell>
          <cell r="N6053">
            <v>25773</v>
          </cell>
        </row>
        <row r="6054">
          <cell r="C6054" t="str">
            <v>42194105A110008</v>
          </cell>
          <cell r="D6054" t="str">
            <v>液压支架</v>
          </cell>
          <cell r="E6054" t="str">
            <v>2*3716KN</v>
          </cell>
        </row>
        <row r="6054">
          <cell r="G6054" t="str">
            <v>个</v>
          </cell>
          <cell r="H6054">
            <v>1</v>
          </cell>
          <cell r="I6054" t="str">
            <v>专用设备</v>
          </cell>
        </row>
        <row r="6054">
          <cell r="K6054">
            <v>37850</v>
          </cell>
          <cell r="L6054">
            <v>859100</v>
          </cell>
          <cell r="M6054">
            <v>833327</v>
          </cell>
          <cell r="N6054">
            <v>25773</v>
          </cell>
        </row>
        <row r="6055">
          <cell r="C6055" t="str">
            <v>42194105A110009</v>
          </cell>
          <cell r="D6055" t="str">
            <v>液压支架</v>
          </cell>
          <cell r="E6055" t="str">
            <v>2*3716KN</v>
          </cell>
        </row>
        <row r="6055">
          <cell r="G6055" t="str">
            <v>个</v>
          </cell>
          <cell r="H6055">
            <v>1</v>
          </cell>
          <cell r="I6055" t="str">
            <v>专用设备</v>
          </cell>
        </row>
        <row r="6055">
          <cell r="K6055">
            <v>37850</v>
          </cell>
          <cell r="L6055">
            <v>859100</v>
          </cell>
          <cell r="M6055">
            <v>833327</v>
          </cell>
          <cell r="N6055">
            <v>25773</v>
          </cell>
        </row>
        <row r="6056">
          <cell r="C6056" t="str">
            <v>42194105A110010</v>
          </cell>
          <cell r="D6056" t="str">
            <v>液压支架</v>
          </cell>
          <cell r="E6056" t="str">
            <v>2*3716KN</v>
          </cell>
        </row>
        <row r="6056">
          <cell r="G6056" t="str">
            <v>个</v>
          </cell>
          <cell r="H6056">
            <v>1</v>
          </cell>
          <cell r="I6056" t="str">
            <v>专用设备</v>
          </cell>
        </row>
        <row r="6056">
          <cell r="K6056">
            <v>37850</v>
          </cell>
          <cell r="L6056">
            <v>859100</v>
          </cell>
          <cell r="M6056">
            <v>833327</v>
          </cell>
          <cell r="N6056">
            <v>25773</v>
          </cell>
        </row>
        <row r="6057">
          <cell r="C6057" t="str">
            <v>42194105A110011</v>
          </cell>
          <cell r="D6057" t="str">
            <v>液压支架</v>
          </cell>
          <cell r="E6057" t="str">
            <v>2*3716KN</v>
          </cell>
        </row>
        <row r="6057">
          <cell r="G6057" t="str">
            <v>个</v>
          </cell>
          <cell r="H6057">
            <v>1</v>
          </cell>
          <cell r="I6057" t="str">
            <v>专用设备</v>
          </cell>
        </row>
        <row r="6057">
          <cell r="K6057">
            <v>37850</v>
          </cell>
          <cell r="L6057">
            <v>859100</v>
          </cell>
          <cell r="M6057">
            <v>833327</v>
          </cell>
          <cell r="N6057">
            <v>25773</v>
          </cell>
        </row>
        <row r="6058">
          <cell r="C6058" t="str">
            <v>42194105A110012</v>
          </cell>
          <cell r="D6058" t="str">
            <v>液压支架</v>
          </cell>
          <cell r="E6058" t="str">
            <v>2*3716KN</v>
          </cell>
        </row>
        <row r="6058">
          <cell r="G6058" t="str">
            <v>个</v>
          </cell>
          <cell r="H6058">
            <v>1</v>
          </cell>
          <cell r="I6058" t="str">
            <v>专用设备</v>
          </cell>
        </row>
        <row r="6058">
          <cell r="K6058">
            <v>37850</v>
          </cell>
          <cell r="L6058">
            <v>859100</v>
          </cell>
          <cell r="M6058">
            <v>833327</v>
          </cell>
          <cell r="N6058">
            <v>25773</v>
          </cell>
        </row>
        <row r="6059">
          <cell r="C6059" t="str">
            <v>42194105A110013</v>
          </cell>
          <cell r="D6059" t="str">
            <v>液压支架</v>
          </cell>
          <cell r="E6059" t="str">
            <v>2*3716KN</v>
          </cell>
        </row>
        <row r="6059">
          <cell r="G6059" t="str">
            <v>个</v>
          </cell>
          <cell r="H6059">
            <v>1</v>
          </cell>
          <cell r="I6059" t="str">
            <v>专用设备</v>
          </cell>
        </row>
        <row r="6059">
          <cell r="K6059">
            <v>37850</v>
          </cell>
          <cell r="L6059">
            <v>859100</v>
          </cell>
          <cell r="M6059">
            <v>833327</v>
          </cell>
          <cell r="N6059">
            <v>25773</v>
          </cell>
        </row>
        <row r="6060">
          <cell r="C6060" t="str">
            <v>42194105A110014</v>
          </cell>
          <cell r="D6060" t="str">
            <v>液压支架</v>
          </cell>
          <cell r="E6060" t="str">
            <v>2*3716KN</v>
          </cell>
        </row>
        <row r="6060">
          <cell r="G6060" t="str">
            <v>个</v>
          </cell>
          <cell r="H6060">
            <v>1</v>
          </cell>
          <cell r="I6060" t="str">
            <v>专用设备</v>
          </cell>
        </row>
        <row r="6060">
          <cell r="K6060">
            <v>37850</v>
          </cell>
          <cell r="L6060">
            <v>859100</v>
          </cell>
          <cell r="M6060">
            <v>833327</v>
          </cell>
          <cell r="N6060">
            <v>25773</v>
          </cell>
        </row>
        <row r="6061">
          <cell r="C6061" t="str">
            <v>42194105A110015</v>
          </cell>
          <cell r="D6061" t="str">
            <v>液压支架</v>
          </cell>
          <cell r="E6061" t="str">
            <v>2*3716KN</v>
          </cell>
        </row>
        <row r="6061">
          <cell r="G6061" t="str">
            <v>个</v>
          </cell>
          <cell r="H6061">
            <v>1</v>
          </cell>
          <cell r="I6061" t="str">
            <v>专用设备</v>
          </cell>
        </row>
        <row r="6061">
          <cell r="K6061">
            <v>37850</v>
          </cell>
          <cell r="L6061">
            <v>859100</v>
          </cell>
          <cell r="M6061">
            <v>833327</v>
          </cell>
          <cell r="N6061">
            <v>25773</v>
          </cell>
        </row>
        <row r="6062">
          <cell r="C6062" t="str">
            <v>42194105A110016</v>
          </cell>
          <cell r="D6062" t="str">
            <v>液压支架</v>
          </cell>
          <cell r="E6062" t="str">
            <v>2*3716KN</v>
          </cell>
        </row>
        <row r="6062">
          <cell r="G6062" t="str">
            <v>个</v>
          </cell>
          <cell r="H6062">
            <v>1</v>
          </cell>
          <cell r="I6062" t="str">
            <v>专用设备</v>
          </cell>
        </row>
        <row r="6062">
          <cell r="K6062">
            <v>37850</v>
          </cell>
          <cell r="L6062">
            <v>859100</v>
          </cell>
          <cell r="M6062">
            <v>833327</v>
          </cell>
          <cell r="N6062">
            <v>25773</v>
          </cell>
        </row>
        <row r="6063">
          <cell r="C6063" t="str">
            <v>42194105A110017</v>
          </cell>
          <cell r="D6063" t="str">
            <v>液压支架</v>
          </cell>
          <cell r="E6063" t="str">
            <v>2*3716KN</v>
          </cell>
        </row>
        <row r="6063">
          <cell r="G6063" t="str">
            <v>个</v>
          </cell>
          <cell r="H6063">
            <v>1</v>
          </cell>
          <cell r="I6063" t="str">
            <v>专用设备</v>
          </cell>
        </row>
        <row r="6063">
          <cell r="K6063">
            <v>37850</v>
          </cell>
          <cell r="L6063">
            <v>859100</v>
          </cell>
          <cell r="M6063">
            <v>833327</v>
          </cell>
          <cell r="N6063">
            <v>25773</v>
          </cell>
        </row>
        <row r="6064">
          <cell r="C6064" t="str">
            <v>42194105A110018</v>
          </cell>
          <cell r="D6064" t="str">
            <v>液压支架</v>
          </cell>
          <cell r="E6064" t="str">
            <v>2*3716KN</v>
          </cell>
        </row>
        <row r="6064">
          <cell r="G6064" t="str">
            <v>个</v>
          </cell>
          <cell r="H6064">
            <v>1</v>
          </cell>
          <cell r="I6064" t="str">
            <v>专用设备</v>
          </cell>
        </row>
        <row r="6064">
          <cell r="K6064">
            <v>37850</v>
          </cell>
          <cell r="L6064">
            <v>859100</v>
          </cell>
          <cell r="M6064">
            <v>833327</v>
          </cell>
          <cell r="N6064">
            <v>25773</v>
          </cell>
        </row>
        <row r="6065">
          <cell r="C6065" t="str">
            <v>42194105A110019</v>
          </cell>
          <cell r="D6065" t="str">
            <v>液压支架</v>
          </cell>
          <cell r="E6065" t="str">
            <v>2*3716KN</v>
          </cell>
        </row>
        <row r="6065">
          <cell r="G6065" t="str">
            <v>个</v>
          </cell>
          <cell r="H6065">
            <v>1</v>
          </cell>
          <cell r="I6065" t="str">
            <v>专用设备</v>
          </cell>
        </row>
        <row r="6065">
          <cell r="K6065">
            <v>37850</v>
          </cell>
          <cell r="L6065">
            <v>859100</v>
          </cell>
          <cell r="M6065">
            <v>833327</v>
          </cell>
          <cell r="N6065">
            <v>25773</v>
          </cell>
        </row>
        <row r="6066">
          <cell r="C6066" t="str">
            <v>42194105A110020</v>
          </cell>
          <cell r="D6066" t="str">
            <v>液压支架</v>
          </cell>
          <cell r="E6066" t="str">
            <v>2*3716KN</v>
          </cell>
        </row>
        <row r="6066">
          <cell r="G6066" t="str">
            <v>个</v>
          </cell>
          <cell r="H6066">
            <v>1</v>
          </cell>
          <cell r="I6066" t="str">
            <v>专用设备</v>
          </cell>
        </row>
        <row r="6066">
          <cell r="K6066">
            <v>37850</v>
          </cell>
          <cell r="L6066">
            <v>859100</v>
          </cell>
          <cell r="M6066">
            <v>833327</v>
          </cell>
          <cell r="N6066">
            <v>25773</v>
          </cell>
        </row>
        <row r="6067">
          <cell r="C6067" t="str">
            <v>42194105A110021</v>
          </cell>
          <cell r="D6067" t="str">
            <v>液压支架</v>
          </cell>
          <cell r="E6067" t="str">
            <v>2*3716KN</v>
          </cell>
        </row>
        <row r="6067">
          <cell r="G6067" t="str">
            <v>个</v>
          </cell>
          <cell r="H6067">
            <v>1</v>
          </cell>
          <cell r="I6067" t="str">
            <v>专用设备</v>
          </cell>
        </row>
        <row r="6067">
          <cell r="K6067">
            <v>37850</v>
          </cell>
          <cell r="L6067">
            <v>859100</v>
          </cell>
          <cell r="M6067">
            <v>833327</v>
          </cell>
          <cell r="N6067">
            <v>25773</v>
          </cell>
        </row>
        <row r="6068">
          <cell r="C6068" t="str">
            <v>42194105A110022</v>
          </cell>
          <cell r="D6068" t="str">
            <v>液压支架</v>
          </cell>
          <cell r="E6068" t="str">
            <v>2*3716KN</v>
          </cell>
        </row>
        <row r="6068">
          <cell r="G6068" t="str">
            <v>个</v>
          </cell>
          <cell r="H6068">
            <v>1</v>
          </cell>
          <cell r="I6068" t="str">
            <v>专用设备</v>
          </cell>
        </row>
        <row r="6068">
          <cell r="K6068">
            <v>37850</v>
          </cell>
          <cell r="L6068">
            <v>859100</v>
          </cell>
          <cell r="M6068">
            <v>833327</v>
          </cell>
          <cell r="N6068">
            <v>25773</v>
          </cell>
        </row>
        <row r="6069">
          <cell r="C6069" t="str">
            <v>42194105A110023</v>
          </cell>
          <cell r="D6069" t="str">
            <v>液压支架</v>
          </cell>
          <cell r="E6069" t="str">
            <v>2*3716KN</v>
          </cell>
        </row>
        <row r="6069">
          <cell r="G6069" t="str">
            <v>个</v>
          </cell>
          <cell r="H6069">
            <v>1</v>
          </cell>
          <cell r="I6069" t="str">
            <v>专用设备</v>
          </cell>
        </row>
        <row r="6069">
          <cell r="K6069">
            <v>37850</v>
          </cell>
          <cell r="L6069">
            <v>859100</v>
          </cell>
          <cell r="M6069">
            <v>833327</v>
          </cell>
          <cell r="N6069">
            <v>25773</v>
          </cell>
        </row>
        <row r="6070">
          <cell r="C6070" t="str">
            <v>42194105A110024</v>
          </cell>
          <cell r="D6070" t="str">
            <v>液压支架</v>
          </cell>
          <cell r="E6070" t="str">
            <v>2*3716KN</v>
          </cell>
        </row>
        <row r="6070">
          <cell r="G6070" t="str">
            <v>个</v>
          </cell>
          <cell r="H6070">
            <v>1</v>
          </cell>
          <cell r="I6070" t="str">
            <v>专用设备</v>
          </cell>
        </row>
        <row r="6070">
          <cell r="K6070">
            <v>37850</v>
          </cell>
          <cell r="L6070">
            <v>859100</v>
          </cell>
          <cell r="M6070">
            <v>833327</v>
          </cell>
          <cell r="N6070">
            <v>25773</v>
          </cell>
        </row>
        <row r="6071">
          <cell r="C6071" t="str">
            <v>42194105A110025</v>
          </cell>
          <cell r="D6071" t="str">
            <v>液压支架</v>
          </cell>
          <cell r="E6071" t="str">
            <v>2*3716KN</v>
          </cell>
        </row>
        <row r="6071">
          <cell r="G6071" t="str">
            <v>个</v>
          </cell>
          <cell r="H6071">
            <v>1</v>
          </cell>
          <cell r="I6071" t="str">
            <v>专用设备</v>
          </cell>
        </row>
        <row r="6071">
          <cell r="K6071">
            <v>37850</v>
          </cell>
          <cell r="L6071">
            <v>859100</v>
          </cell>
          <cell r="M6071">
            <v>833327</v>
          </cell>
          <cell r="N6071">
            <v>25773</v>
          </cell>
        </row>
        <row r="6072">
          <cell r="C6072" t="str">
            <v>42194105A110026</v>
          </cell>
          <cell r="D6072" t="str">
            <v>液压支架</v>
          </cell>
          <cell r="E6072" t="str">
            <v>2*3716KN</v>
          </cell>
        </row>
        <row r="6072">
          <cell r="G6072" t="str">
            <v>个</v>
          </cell>
          <cell r="H6072">
            <v>1</v>
          </cell>
          <cell r="I6072" t="str">
            <v>专用设备</v>
          </cell>
        </row>
        <row r="6072">
          <cell r="K6072">
            <v>37850</v>
          </cell>
          <cell r="L6072">
            <v>859100</v>
          </cell>
          <cell r="M6072">
            <v>833327</v>
          </cell>
          <cell r="N6072">
            <v>25773</v>
          </cell>
        </row>
        <row r="6073">
          <cell r="C6073" t="str">
            <v>42194105A110027</v>
          </cell>
          <cell r="D6073" t="str">
            <v>液压支架</v>
          </cell>
          <cell r="E6073" t="str">
            <v>2*3716KN</v>
          </cell>
        </row>
        <row r="6073">
          <cell r="G6073" t="str">
            <v>个</v>
          </cell>
          <cell r="H6073">
            <v>1</v>
          </cell>
          <cell r="I6073" t="str">
            <v>专用设备</v>
          </cell>
        </row>
        <row r="6073">
          <cell r="K6073">
            <v>37850</v>
          </cell>
          <cell r="L6073">
            <v>859100</v>
          </cell>
          <cell r="M6073">
            <v>833327</v>
          </cell>
          <cell r="N6073">
            <v>25773</v>
          </cell>
        </row>
        <row r="6074">
          <cell r="C6074" t="str">
            <v>42194105A110028</v>
          </cell>
          <cell r="D6074" t="str">
            <v>液压支架</v>
          </cell>
          <cell r="E6074" t="str">
            <v>2*3716KN</v>
          </cell>
        </row>
        <row r="6074">
          <cell r="G6074" t="str">
            <v>个</v>
          </cell>
          <cell r="H6074">
            <v>1</v>
          </cell>
          <cell r="I6074" t="str">
            <v>专用设备</v>
          </cell>
        </row>
        <row r="6074">
          <cell r="K6074">
            <v>37850</v>
          </cell>
          <cell r="L6074">
            <v>859100</v>
          </cell>
          <cell r="M6074">
            <v>833327</v>
          </cell>
          <cell r="N6074">
            <v>25773</v>
          </cell>
        </row>
        <row r="6075">
          <cell r="C6075" t="str">
            <v>42194105A110029</v>
          </cell>
          <cell r="D6075" t="str">
            <v>液压支架</v>
          </cell>
          <cell r="E6075" t="str">
            <v>2*3716KN</v>
          </cell>
        </row>
        <row r="6075">
          <cell r="G6075" t="str">
            <v>个</v>
          </cell>
          <cell r="H6075">
            <v>1</v>
          </cell>
          <cell r="I6075" t="str">
            <v>专用设备</v>
          </cell>
        </row>
        <row r="6075">
          <cell r="K6075">
            <v>37850</v>
          </cell>
          <cell r="L6075">
            <v>859100</v>
          </cell>
          <cell r="M6075">
            <v>833327</v>
          </cell>
          <cell r="N6075">
            <v>25773</v>
          </cell>
        </row>
        <row r="6076">
          <cell r="C6076" t="str">
            <v>42194105A110030</v>
          </cell>
          <cell r="D6076" t="str">
            <v>液压支架</v>
          </cell>
          <cell r="E6076" t="str">
            <v>2*3716KN</v>
          </cell>
        </row>
        <row r="6076">
          <cell r="G6076" t="str">
            <v>个</v>
          </cell>
          <cell r="H6076">
            <v>1</v>
          </cell>
          <cell r="I6076" t="str">
            <v>专用设备</v>
          </cell>
        </row>
        <row r="6076">
          <cell r="K6076">
            <v>37850</v>
          </cell>
          <cell r="L6076">
            <v>859100</v>
          </cell>
          <cell r="M6076">
            <v>833327</v>
          </cell>
          <cell r="N6076">
            <v>25773</v>
          </cell>
        </row>
        <row r="6077">
          <cell r="C6077" t="str">
            <v>42194105A110031</v>
          </cell>
          <cell r="D6077" t="str">
            <v>液压支架</v>
          </cell>
          <cell r="E6077" t="str">
            <v>2*3716KN</v>
          </cell>
        </row>
        <row r="6077">
          <cell r="G6077" t="str">
            <v>个</v>
          </cell>
          <cell r="H6077">
            <v>1</v>
          </cell>
          <cell r="I6077" t="str">
            <v>专用设备</v>
          </cell>
        </row>
        <row r="6077">
          <cell r="K6077">
            <v>37850</v>
          </cell>
          <cell r="L6077">
            <v>859100</v>
          </cell>
          <cell r="M6077">
            <v>833327</v>
          </cell>
          <cell r="N6077">
            <v>25773</v>
          </cell>
        </row>
        <row r="6078">
          <cell r="C6078" t="str">
            <v>42194105A110032</v>
          </cell>
          <cell r="D6078" t="str">
            <v>液压支架</v>
          </cell>
          <cell r="E6078" t="str">
            <v>2*3716KN</v>
          </cell>
        </row>
        <row r="6078">
          <cell r="G6078" t="str">
            <v>个</v>
          </cell>
          <cell r="H6078">
            <v>1</v>
          </cell>
          <cell r="I6078" t="str">
            <v>专用设备</v>
          </cell>
        </row>
        <row r="6078">
          <cell r="K6078">
            <v>37850</v>
          </cell>
          <cell r="L6078">
            <v>859100</v>
          </cell>
          <cell r="M6078">
            <v>833327</v>
          </cell>
          <cell r="N6078">
            <v>25773</v>
          </cell>
        </row>
        <row r="6079">
          <cell r="C6079" t="str">
            <v>42194105A110033</v>
          </cell>
          <cell r="D6079" t="str">
            <v>液压支架</v>
          </cell>
          <cell r="E6079" t="str">
            <v>2*3716KN</v>
          </cell>
        </row>
        <row r="6079">
          <cell r="G6079" t="str">
            <v>个</v>
          </cell>
          <cell r="H6079">
            <v>1</v>
          </cell>
          <cell r="I6079" t="str">
            <v>专用设备</v>
          </cell>
        </row>
        <row r="6079">
          <cell r="K6079">
            <v>37850</v>
          </cell>
          <cell r="L6079">
            <v>859100</v>
          </cell>
          <cell r="M6079">
            <v>833327</v>
          </cell>
          <cell r="N6079">
            <v>25773</v>
          </cell>
        </row>
        <row r="6080">
          <cell r="C6080" t="str">
            <v>42194105A110034</v>
          </cell>
          <cell r="D6080" t="str">
            <v>液压支架</v>
          </cell>
          <cell r="E6080" t="str">
            <v>2*3716KN</v>
          </cell>
        </row>
        <row r="6080">
          <cell r="G6080" t="str">
            <v>个</v>
          </cell>
          <cell r="H6080">
            <v>1</v>
          </cell>
          <cell r="I6080" t="str">
            <v>专用设备</v>
          </cell>
        </row>
        <row r="6080">
          <cell r="K6080">
            <v>37850</v>
          </cell>
          <cell r="L6080">
            <v>859100</v>
          </cell>
          <cell r="M6080">
            <v>833327</v>
          </cell>
          <cell r="N6080">
            <v>25773</v>
          </cell>
        </row>
        <row r="6081">
          <cell r="C6081" t="str">
            <v>42194105A110035</v>
          </cell>
          <cell r="D6081" t="str">
            <v>液压支架</v>
          </cell>
          <cell r="E6081" t="str">
            <v>2*3716KN</v>
          </cell>
        </row>
        <row r="6081">
          <cell r="G6081" t="str">
            <v>个</v>
          </cell>
          <cell r="H6081">
            <v>1</v>
          </cell>
          <cell r="I6081" t="str">
            <v>专用设备</v>
          </cell>
        </row>
        <row r="6081">
          <cell r="K6081">
            <v>37850</v>
          </cell>
          <cell r="L6081">
            <v>859100</v>
          </cell>
          <cell r="M6081">
            <v>833327</v>
          </cell>
          <cell r="N6081">
            <v>25773</v>
          </cell>
        </row>
        <row r="6082">
          <cell r="C6082" t="str">
            <v>42194105A110036</v>
          </cell>
          <cell r="D6082" t="str">
            <v>液压支架</v>
          </cell>
          <cell r="E6082" t="str">
            <v>2*3716KN</v>
          </cell>
        </row>
        <row r="6082">
          <cell r="G6082" t="str">
            <v>个</v>
          </cell>
          <cell r="H6082">
            <v>1</v>
          </cell>
          <cell r="I6082" t="str">
            <v>专用设备</v>
          </cell>
        </row>
        <row r="6082">
          <cell r="K6082">
            <v>37850</v>
          </cell>
          <cell r="L6082">
            <v>859100</v>
          </cell>
          <cell r="M6082">
            <v>833327</v>
          </cell>
          <cell r="N6082">
            <v>25773</v>
          </cell>
        </row>
        <row r="6083">
          <cell r="C6083" t="str">
            <v>42194105A110037</v>
          </cell>
          <cell r="D6083" t="str">
            <v>液压支架</v>
          </cell>
          <cell r="E6083" t="str">
            <v>2*3716KN</v>
          </cell>
        </row>
        <row r="6083">
          <cell r="G6083" t="str">
            <v>个</v>
          </cell>
          <cell r="H6083">
            <v>1</v>
          </cell>
          <cell r="I6083" t="str">
            <v>专用设备</v>
          </cell>
        </row>
        <row r="6083">
          <cell r="K6083">
            <v>37850</v>
          </cell>
          <cell r="L6083">
            <v>859100</v>
          </cell>
          <cell r="M6083">
            <v>833327</v>
          </cell>
          <cell r="N6083">
            <v>25773</v>
          </cell>
        </row>
        <row r="6084">
          <cell r="C6084" t="str">
            <v>42194105A110038</v>
          </cell>
          <cell r="D6084" t="str">
            <v>液压支架</v>
          </cell>
          <cell r="E6084" t="str">
            <v>2*3716KN</v>
          </cell>
        </row>
        <row r="6084">
          <cell r="G6084" t="str">
            <v>个</v>
          </cell>
          <cell r="H6084">
            <v>1</v>
          </cell>
          <cell r="I6084" t="str">
            <v>专用设备</v>
          </cell>
        </row>
        <row r="6084">
          <cell r="K6084">
            <v>37850</v>
          </cell>
          <cell r="L6084">
            <v>859100</v>
          </cell>
          <cell r="M6084">
            <v>833327</v>
          </cell>
          <cell r="N6084">
            <v>25773</v>
          </cell>
        </row>
        <row r="6085">
          <cell r="C6085" t="str">
            <v>42194105A110039</v>
          </cell>
          <cell r="D6085" t="str">
            <v>液压支架</v>
          </cell>
          <cell r="E6085" t="str">
            <v>2*3716KN</v>
          </cell>
        </row>
        <row r="6085">
          <cell r="G6085" t="str">
            <v>个</v>
          </cell>
          <cell r="H6085">
            <v>1</v>
          </cell>
          <cell r="I6085" t="str">
            <v>专用设备</v>
          </cell>
        </row>
        <row r="6085">
          <cell r="K6085">
            <v>37850</v>
          </cell>
          <cell r="L6085">
            <v>859100</v>
          </cell>
          <cell r="M6085">
            <v>833327</v>
          </cell>
          <cell r="N6085">
            <v>25773</v>
          </cell>
        </row>
        <row r="6086">
          <cell r="C6086" t="str">
            <v>42194105A110040</v>
          </cell>
          <cell r="D6086" t="str">
            <v>液压支架</v>
          </cell>
          <cell r="E6086" t="str">
            <v>2*3716KN</v>
          </cell>
        </row>
        <row r="6086">
          <cell r="G6086" t="str">
            <v>个</v>
          </cell>
          <cell r="H6086">
            <v>1</v>
          </cell>
          <cell r="I6086" t="str">
            <v>专用设备</v>
          </cell>
        </row>
        <row r="6086">
          <cell r="K6086">
            <v>37850</v>
          </cell>
          <cell r="L6086">
            <v>859100</v>
          </cell>
          <cell r="M6086">
            <v>833327</v>
          </cell>
          <cell r="N6086">
            <v>25773</v>
          </cell>
        </row>
        <row r="6087">
          <cell r="C6087" t="str">
            <v>42194105A110041</v>
          </cell>
          <cell r="D6087" t="str">
            <v>液压支架</v>
          </cell>
          <cell r="E6087" t="str">
            <v>2*3716KN</v>
          </cell>
        </row>
        <row r="6087">
          <cell r="G6087" t="str">
            <v>个</v>
          </cell>
          <cell r="H6087">
            <v>1</v>
          </cell>
          <cell r="I6087" t="str">
            <v>专用设备</v>
          </cell>
        </row>
        <row r="6087">
          <cell r="K6087">
            <v>37850</v>
          </cell>
          <cell r="L6087">
            <v>859100</v>
          </cell>
          <cell r="M6087">
            <v>833327</v>
          </cell>
          <cell r="N6087">
            <v>25773</v>
          </cell>
        </row>
        <row r="6088">
          <cell r="C6088" t="str">
            <v>42194105A110042</v>
          </cell>
          <cell r="D6088" t="str">
            <v>液压支架</v>
          </cell>
          <cell r="E6088" t="str">
            <v>2*3716KN</v>
          </cell>
        </row>
        <row r="6088">
          <cell r="G6088" t="str">
            <v>个</v>
          </cell>
          <cell r="H6088">
            <v>1</v>
          </cell>
          <cell r="I6088" t="str">
            <v>专用设备</v>
          </cell>
        </row>
        <row r="6088">
          <cell r="K6088">
            <v>37850</v>
          </cell>
          <cell r="L6088">
            <v>859100</v>
          </cell>
          <cell r="M6088">
            <v>833327</v>
          </cell>
          <cell r="N6088">
            <v>25773</v>
          </cell>
        </row>
        <row r="6089">
          <cell r="C6089" t="str">
            <v>42194105A110043</v>
          </cell>
          <cell r="D6089" t="str">
            <v>液压支架</v>
          </cell>
          <cell r="E6089" t="str">
            <v>2*3716KN</v>
          </cell>
        </row>
        <row r="6089">
          <cell r="G6089" t="str">
            <v>个</v>
          </cell>
          <cell r="H6089">
            <v>1</v>
          </cell>
          <cell r="I6089" t="str">
            <v>专用设备</v>
          </cell>
        </row>
        <row r="6089">
          <cell r="K6089">
            <v>37850</v>
          </cell>
          <cell r="L6089">
            <v>859100</v>
          </cell>
          <cell r="M6089">
            <v>833327</v>
          </cell>
          <cell r="N6089">
            <v>25773</v>
          </cell>
        </row>
        <row r="6090">
          <cell r="C6090" t="str">
            <v>42194105A110044</v>
          </cell>
          <cell r="D6090" t="str">
            <v>液压支架</v>
          </cell>
          <cell r="E6090" t="str">
            <v>2*3716KN</v>
          </cell>
        </row>
        <row r="6090">
          <cell r="G6090" t="str">
            <v>个</v>
          </cell>
          <cell r="H6090">
            <v>1</v>
          </cell>
          <cell r="I6090" t="str">
            <v>专用设备</v>
          </cell>
        </row>
        <row r="6090">
          <cell r="K6090">
            <v>37850</v>
          </cell>
          <cell r="L6090">
            <v>859100</v>
          </cell>
          <cell r="M6090">
            <v>833327</v>
          </cell>
          <cell r="N6090">
            <v>25773</v>
          </cell>
        </row>
        <row r="6091">
          <cell r="C6091" t="str">
            <v>42194105A110045</v>
          </cell>
          <cell r="D6091" t="str">
            <v>液压支架</v>
          </cell>
          <cell r="E6091" t="str">
            <v>2*3716KN</v>
          </cell>
        </row>
        <row r="6091">
          <cell r="G6091" t="str">
            <v>个</v>
          </cell>
          <cell r="H6091">
            <v>1</v>
          </cell>
          <cell r="I6091" t="str">
            <v>专用设备</v>
          </cell>
        </row>
        <row r="6091">
          <cell r="K6091">
            <v>37850</v>
          </cell>
          <cell r="L6091">
            <v>859100</v>
          </cell>
          <cell r="M6091">
            <v>833327</v>
          </cell>
          <cell r="N6091">
            <v>25773</v>
          </cell>
        </row>
        <row r="6092">
          <cell r="C6092" t="str">
            <v>42194105A110046</v>
          </cell>
          <cell r="D6092" t="str">
            <v>液压支架</v>
          </cell>
          <cell r="E6092" t="str">
            <v>2*3716KN</v>
          </cell>
        </row>
        <row r="6092">
          <cell r="G6092" t="str">
            <v>个</v>
          </cell>
          <cell r="H6092">
            <v>1</v>
          </cell>
          <cell r="I6092" t="str">
            <v>专用设备</v>
          </cell>
        </row>
        <row r="6092">
          <cell r="K6092">
            <v>37850</v>
          </cell>
          <cell r="L6092">
            <v>859100</v>
          </cell>
          <cell r="M6092">
            <v>833327</v>
          </cell>
          <cell r="N6092">
            <v>25773</v>
          </cell>
        </row>
        <row r="6093">
          <cell r="C6093" t="str">
            <v>42194105A110047</v>
          </cell>
          <cell r="D6093" t="str">
            <v>液压支架</v>
          </cell>
          <cell r="E6093" t="str">
            <v>2*3716KN</v>
          </cell>
        </row>
        <row r="6093">
          <cell r="G6093" t="str">
            <v>个</v>
          </cell>
          <cell r="H6093">
            <v>1</v>
          </cell>
          <cell r="I6093" t="str">
            <v>专用设备</v>
          </cell>
        </row>
        <row r="6093">
          <cell r="K6093">
            <v>37850</v>
          </cell>
          <cell r="L6093">
            <v>859100</v>
          </cell>
          <cell r="M6093">
            <v>833327</v>
          </cell>
          <cell r="N6093">
            <v>25773</v>
          </cell>
        </row>
        <row r="6094">
          <cell r="C6094" t="str">
            <v>42194105A110048</v>
          </cell>
          <cell r="D6094" t="str">
            <v>液压支架</v>
          </cell>
          <cell r="E6094" t="str">
            <v>2*3716KN</v>
          </cell>
        </row>
        <row r="6094">
          <cell r="G6094" t="str">
            <v>个</v>
          </cell>
          <cell r="H6094">
            <v>1</v>
          </cell>
          <cell r="I6094" t="str">
            <v>专用设备</v>
          </cell>
        </row>
        <row r="6094">
          <cell r="K6094">
            <v>37850</v>
          </cell>
          <cell r="L6094">
            <v>859100</v>
          </cell>
          <cell r="M6094">
            <v>833327</v>
          </cell>
          <cell r="N6094">
            <v>25773</v>
          </cell>
        </row>
        <row r="6095">
          <cell r="C6095" t="str">
            <v>42194105A110049</v>
          </cell>
          <cell r="D6095" t="str">
            <v>液压支架</v>
          </cell>
          <cell r="E6095" t="str">
            <v>2*3716KN</v>
          </cell>
        </row>
        <row r="6095">
          <cell r="G6095" t="str">
            <v>个</v>
          </cell>
          <cell r="H6095">
            <v>1</v>
          </cell>
          <cell r="I6095" t="str">
            <v>专用设备</v>
          </cell>
        </row>
        <row r="6095">
          <cell r="K6095">
            <v>37850</v>
          </cell>
          <cell r="L6095">
            <v>859100</v>
          </cell>
          <cell r="M6095">
            <v>833327</v>
          </cell>
          <cell r="N6095">
            <v>25773</v>
          </cell>
        </row>
        <row r="6096">
          <cell r="C6096" t="str">
            <v>42194105A110050</v>
          </cell>
          <cell r="D6096" t="str">
            <v>液压支架</v>
          </cell>
          <cell r="E6096" t="str">
            <v>2*3716KN</v>
          </cell>
        </row>
        <row r="6096">
          <cell r="G6096" t="str">
            <v>个</v>
          </cell>
          <cell r="H6096">
            <v>1</v>
          </cell>
          <cell r="I6096" t="str">
            <v>专用设备</v>
          </cell>
        </row>
        <row r="6096">
          <cell r="K6096">
            <v>37850</v>
          </cell>
          <cell r="L6096">
            <v>859100</v>
          </cell>
          <cell r="M6096">
            <v>833327</v>
          </cell>
          <cell r="N6096">
            <v>25773</v>
          </cell>
        </row>
        <row r="6097">
          <cell r="C6097" t="str">
            <v>42194105A110051</v>
          </cell>
          <cell r="D6097" t="str">
            <v>液压支架</v>
          </cell>
          <cell r="E6097" t="str">
            <v>2*3716KN</v>
          </cell>
        </row>
        <row r="6097">
          <cell r="G6097" t="str">
            <v>个</v>
          </cell>
          <cell r="H6097">
            <v>1</v>
          </cell>
          <cell r="I6097" t="str">
            <v>专用设备</v>
          </cell>
        </row>
        <row r="6097">
          <cell r="K6097">
            <v>37850</v>
          </cell>
          <cell r="L6097">
            <v>859100</v>
          </cell>
          <cell r="M6097">
            <v>833327</v>
          </cell>
          <cell r="N6097">
            <v>25773</v>
          </cell>
        </row>
        <row r="6098">
          <cell r="C6098" t="str">
            <v>42194105A110052</v>
          </cell>
          <cell r="D6098" t="str">
            <v>液压支架</v>
          </cell>
          <cell r="E6098" t="str">
            <v>2*3716KN</v>
          </cell>
        </row>
        <row r="6098">
          <cell r="G6098" t="str">
            <v>个</v>
          </cell>
          <cell r="H6098">
            <v>1</v>
          </cell>
          <cell r="I6098" t="str">
            <v>专用设备</v>
          </cell>
        </row>
        <row r="6098">
          <cell r="K6098">
            <v>37850</v>
          </cell>
          <cell r="L6098">
            <v>859100</v>
          </cell>
          <cell r="M6098">
            <v>833327</v>
          </cell>
          <cell r="N6098">
            <v>25773</v>
          </cell>
        </row>
        <row r="6099">
          <cell r="C6099" t="str">
            <v>42194105A110053</v>
          </cell>
          <cell r="D6099" t="str">
            <v>液压支架</v>
          </cell>
          <cell r="E6099" t="str">
            <v>2*3716KN</v>
          </cell>
        </row>
        <row r="6099">
          <cell r="G6099" t="str">
            <v>个</v>
          </cell>
          <cell r="H6099">
            <v>1</v>
          </cell>
          <cell r="I6099" t="str">
            <v>专用设备</v>
          </cell>
        </row>
        <row r="6099">
          <cell r="K6099">
            <v>37850</v>
          </cell>
          <cell r="L6099">
            <v>859100</v>
          </cell>
          <cell r="M6099">
            <v>833327</v>
          </cell>
          <cell r="N6099">
            <v>25773</v>
          </cell>
        </row>
        <row r="6100">
          <cell r="C6100" t="str">
            <v>42194105A110054</v>
          </cell>
          <cell r="D6100" t="str">
            <v>液压支架</v>
          </cell>
          <cell r="E6100" t="str">
            <v>2*3716KN</v>
          </cell>
        </row>
        <row r="6100">
          <cell r="G6100" t="str">
            <v>个</v>
          </cell>
          <cell r="H6100">
            <v>1</v>
          </cell>
          <cell r="I6100" t="str">
            <v>专用设备</v>
          </cell>
        </row>
        <row r="6100">
          <cell r="K6100">
            <v>37850</v>
          </cell>
          <cell r="L6100">
            <v>859100</v>
          </cell>
          <cell r="M6100">
            <v>833327</v>
          </cell>
          <cell r="N6100">
            <v>25773</v>
          </cell>
        </row>
        <row r="6101">
          <cell r="C6101" t="str">
            <v>42194105A110055</v>
          </cell>
          <cell r="D6101" t="str">
            <v>液压支架</v>
          </cell>
          <cell r="E6101" t="str">
            <v>2*3716KN</v>
          </cell>
        </row>
        <row r="6101">
          <cell r="G6101" t="str">
            <v>个</v>
          </cell>
          <cell r="H6101">
            <v>1</v>
          </cell>
          <cell r="I6101" t="str">
            <v>专用设备</v>
          </cell>
        </row>
        <row r="6101">
          <cell r="K6101">
            <v>37850</v>
          </cell>
          <cell r="L6101">
            <v>859100</v>
          </cell>
          <cell r="M6101">
            <v>833327</v>
          </cell>
          <cell r="N6101">
            <v>25773</v>
          </cell>
        </row>
        <row r="6102">
          <cell r="C6102" t="str">
            <v>42194105A110056</v>
          </cell>
          <cell r="D6102" t="str">
            <v>液压支架</v>
          </cell>
          <cell r="E6102" t="str">
            <v>2*3716KN</v>
          </cell>
        </row>
        <row r="6102">
          <cell r="G6102" t="str">
            <v>个</v>
          </cell>
          <cell r="H6102">
            <v>1</v>
          </cell>
          <cell r="I6102" t="str">
            <v>专用设备</v>
          </cell>
        </row>
        <row r="6102">
          <cell r="K6102">
            <v>37850</v>
          </cell>
          <cell r="L6102">
            <v>859100</v>
          </cell>
          <cell r="M6102">
            <v>833327</v>
          </cell>
          <cell r="N6102">
            <v>25773</v>
          </cell>
        </row>
        <row r="6103">
          <cell r="C6103" t="str">
            <v>42194105A110057</v>
          </cell>
          <cell r="D6103" t="str">
            <v>液压支架</v>
          </cell>
          <cell r="E6103" t="str">
            <v>2*3716KN</v>
          </cell>
        </row>
        <row r="6103">
          <cell r="G6103" t="str">
            <v>个</v>
          </cell>
          <cell r="H6103">
            <v>1</v>
          </cell>
          <cell r="I6103" t="str">
            <v>专用设备</v>
          </cell>
        </row>
        <row r="6103">
          <cell r="K6103">
            <v>37850</v>
          </cell>
          <cell r="L6103">
            <v>859100</v>
          </cell>
          <cell r="M6103">
            <v>833327</v>
          </cell>
          <cell r="N6103">
            <v>25773</v>
          </cell>
        </row>
        <row r="6104">
          <cell r="C6104" t="str">
            <v>42194105A110058</v>
          </cell>
          <cell r="D6104" t="str">
            <v>液压支架</v>
          </cell>
          <cell r="E6104" t="str">
            <v>2*3716KN</v>
          </cell>
        </row>
        <row r="6104">
          <cell r="G6104" t="str">
            <v>个</v>
          </cell>
          <cell r="H6104">
            <v>1</v>
          </cell>
          <cell r="I6104" t="str">
            <v>专用设备</v>
          </cell>
        </row>
        <row r="6104">
          <cell r="K6104">
            <v>37850</v>
          </cell>
          <cell r="L6104">
            <v>859100</v>
          </cell>
          <cell r="M6104">
            <v>833327</v>
          </cell>
          <cell r="N6104">
            <v>25773</v>
          </cell>
        </row>
        <row r="6105">
          <cell r="C6105" t="str">
            <v>42194105A110059</v>
          </cell>
          <cell r="D6105" t="str">
            <v>液压支架</v>
          </cell>
          <cell r="E6105" t="str">
            <v>2*3716KN</v>
          </cell>
        </row>
        <row r="6105">
          <cell r="G6105" t="str">
            <v>个</v>
          </cell>
          <cell r="H6105">
            <v>1</v>
          </cell>
          <cell r="I6105" t="str">
            <v>专用设备</v>
          </cell>
        </row>
        <row r="6105">
          <cell r="K6105">
            <v>37850</v>
          </cell>
          <cell r="L6105">
            <v>859100</v>
          </cell>
          <cell r="M6105">
            <v>833327</v>
          </cell>
          <cell r="N6105">
            <v>25773</v>
          </cell>
        </row>
        <row r="6106">
          <cell r="C6106" t="str">
            <v>42194105A110060</v>
          </cell>
          <cell r="D6106" t="str">
            <v>液压支架</v>
          </cell>
          <cell r="E6106" t="str">
            <v>2*3716KN</v>
          </cell>
        </row>
        <row r="6106">
          <cell r="G6106" t="str">
            <v>个</v>
          </cell>
          <cell r="H6106">
            <v>1</v>
          </cell>
          <cell r="I6106" t="str">
            <v>专用设备</v>
          </cell>
        </row>
        <row r="6106">
          <cell r="K6106">
            <v>37850</v>
          </cell>
          <cell r="L6106">
            <v>859100</v>
          </cell>
          <cell r="M6106">
            <v>833327</v>
          </cell>
          <cell r="N6106">
            <v>25773</v>
          </cell>
        </row>
        <row r="6107">
          <cell r="C6107" t="str">
            <v>42194105A110061</v>
          </cell>
          <cell r="D6107" t="str">
            <v>液压支架</v>
          </cell>
          <cell r="E6107" t="str">
            <v>2*3716KN</v>
          </cell>
        </row>
        <row r="6107">
          <cell r="G6107" t="str">
            <v>个</v>
          </cell>
          <cell r="H6107">
            <v>1</v>
          </cell>
          <cell r="I6107" t="str">
            <v>专用设备</v>
          </cell>
        </row>
        <row r="6107">
          <cell r="K6107">
            <v>37850</v>
          </cell>
          <cell r="L6107">
            <v>859100</v>
          </cell>
          <cell r="M6107">
            <v>833327</v>
          </cell>
          <cell r="N6107">
            <v>25773</v>
          </cell>
        </row>
        <row r="6108">
          <cell r="C6108" t="str">
            <v>42194105A110062</v>
          </cell>
          <cell r="D6108" t="str">
            <v>液压支架</v>
          </cell>
          <cell r="E6108" t="str">
            <v>2*3716KN</v>
          </cell>
        </row>
        <row r="6108">
          <cell r="G6108" t="str">
            <v>个</v>
          </cell>
          <cell r="H6108">
            <v>1</v>
          </cell>
          <cell r="I6108" t="str">
            <v>专用设备</v>
          </cell>
        </row>
        <row r="6108">
          <cell r="K6108">
            <v>37850</v>
          </cell>
          <cell r="L6108">
            <v>859100</v>
          </cell>
          <cell r="M6108">
            <v>833327</v>
          </cell>
          <cell r="N6108">
            <v>25773</v>
          </cell>
        </row>
        <row r="6109">
          <cell r="C6109" t="str">
            <v>42194105A110063</v>
          </cell>
          <cell r="D6109" t="str">
            <v>液压支架</v>
          </cell>
          <cell r="E6109" t="str">
            <v>2*3716KN</v>
          </cell>
        </row>
        <row r="6109">
          <cell r="G6109" t="str">
            <v>个</v>
          </cell>
          <cell r="H6109">
            <v>1</v>
          </cell>
          <cell r="I6109" t="str">
            <v>专用设备</v>
          </cell>
        </row>
        <row r="6109">
          <cell r="K6109">
            <v>37850</v>
          </cell>
          <cell r="L6109">
            <v>859100</v>
          </cell>
          <cell r="M6109">
            <v>833327</v>
          </cell>
          <cell r="N6109">
            <v>25773</v>
          </cell>
        </row>
        <row r="6110">
          <cell r="C6110" t="str">
            <v>42194105A110064</v>
          </cell>
          <cell r="D6110" t="str">
            <v>液压支架</v>
          </cell>
          <cell r="E6110" t="str">
            <v>2*3716KN</v>
          </cell>
        </row>
        <row r="6110">
          <cell r="G6110" t="str">
            <v>个</v>
          </cell>
          <cell r="H6110">
            <v>1</v>
          </cell>
          <cell r="I6110" t="str">
            <v>专用设备</v>
          </cell>
        </row>
        <row r="6110">
          <cell r="K6110">
            <v>37850</v>
          </cell>
          <cell r="L6110">
            <v>859100</v>
          </cell>
          <cell r="M6110">
            <v>833327</v>
          </cell>
          <cell r="N6110">
            <v>25773</v>
          </cell>
        </row>
        <row r="6111">
          <cell r="C6111" t="str">
            <v>42194105A110065</v>
          </cell>
          <cell r="D6111" t="str">
            <v>液压支架</v>
          </cell>
          <cell r="E6111" t="str">
            <v>2*3716KN</v>
          </cell>
        </row>
        <row r="6111">
          <cell r="G6111" t="str">
            <v>个</v>
          </cell>
          <cell r="H6111">
            <v>1</v>
          </cell>
          <cell r="I6111" t="str">
            <v>专用设备</v>
          </cell>
        </row>
        <row r="6111">
          <cell r="K6111">
            <v>37850</v>
          </cell>
          <cell r="L6111">
            <v>859100</v>
          </cell>
          <cell r="M6111">
            <v>833327</v>
          </cell>
          <cell r="N6111">
            <v>25773</v>
          </cell>
        </row>
        <row r="6112">
          <cell r="C6112" t="str">
            <v>42194105A110066</v>
          </cell>
          <cell r="D6112" t="str">
            <v>液压支架</v>
          </cell>
          <cell r="E6112" t="str">
            <v>2*3716KN</v>
          </cell>
        </row>
        <row r="6112">
          <cell r="G6112" t="str">
            <v>个</v>
          </cell>
          <cell r="H6112">
            <v>1</v>
          </cell>
          <cell r="I6112" t="str">
            <v>专用设备</v>
          </cell>
        </row>
        <row r="6112">
          <cell r="K6112">
            <v>37850</v>
          </cell>
          <cell r="L6112">
            <v>859100</v>
          </cell>
          <cell r="M6112">
            <v>833327</v>
          </cell>
          <cell r="N6112">
            <v>25773</v>
          </cell>
        </row>
        <row r="6113">
          <cell r="C6113" t="str">
            <v>42194105A110067</v>
          </cell>
          <cell r="D6113" t="str">
            <v>液压支架</v>
          </cell>
          <cell r="E6113" t="str">
            <v>2*3716KN</v>
          </cell>
        </row>
        <row r="6113">
          <cell r="G6113" t="str">
            <v>个</v>
          </cell>
          <cell r="H6113">
            <v>1</v>
          </cell>
          <cell r="I6113" t="str">
            <v>专用设备</v>
          </cell>
        </row>
        <row r="6113">
          <cell r="K6113">
            <v>37850</v>
          </cell>
          <cell r="L6113">
            <v>859100</v>
          </cell>
          <cell r="M6113">
            <v>833327</v>
          </cell>
          <cell r="N6113">
            <v>25773</v>
          </cell>
        </row>
        <row r="6114">
          <cell r="C6114" t="str">
            <v>42194105A110068</v>
          </cell>
          <cell r="D6114" t="str">
            <v>液压支架</v>
          </cell>
          <cell r="E6114" t="str">
            <v>2*3716KN</v>
          </cell>
        </row>
        <row r="6114">
          <cell r="G6114" t="str">
            <v>个</v>
          </cell>
          <cell r="H6114">
            <v>1</v>
          </cell>
          <cell r="I6114" t="str">
            <v>专用设备</v>
          </cell>
        </row>
        <row r="6114">
          <cell r="K6114">
            <v>37850</v>
          </cell>
          <cell r="L6114">
            <v>859100</v>
          </cell>
          <cell r="M6114">
            <v>833327</v>
          </cell>
          <cell r="N6114">
            <v>25773</v>
          </cell>
        </row>
        <row r="6115">
          <cell r="C6115" t="str">
            <v>42194105A110069</v>
          </cell>
          <cell r="D6115" t="str">
            <v>液压支架</v>
          </cell>
          <cell r="E6115" t="str">
            <v>2*3716KN</v>
          </cell>
        </row>
        <row r="6115">
          <cell r="G6115" t="str">
            <v>个</v>
          </cell>
          <cell r="H6115">
            <v>1</v>
          </cell>
          <cell r="I6115" t="str">
            <v>专用设备</v>
          </cell>
        </row>
        <row r="6115">
          <cell r="K6115">
            <v>37850</v>
          </cell>
          <cell r="L6115">
            <v>859100</v>
          </cell>
          <cell r="M6115">
            <v>833327</v>
          </cell>
          <cell r="N6115">
            <v>25773</v>
          </cell>
        </row>
        <row r="6116">
          <cell r="C6116" t="str">
            <v>42194105A110070</v>
          </cell>
          <cell r="D6116" t="str">
            <v>液压支架</v>
          </cell>
          <cell r="E6116" t="str">
            <v>2*3716KN</v>
          </cell>
        </row>
        <row r="6116">
          <cell r="G6116" t="str">
            <v>个</v>
          </cell>
          <cell r="H6116">
            <v>1</v>
          </cell>
          <cell r="I6116" t="str">
            <v>专用设备</v>
          </cell>
        </row>
        <row r="6116">
          <cell r="K6116">
            <v>37850</v>
          </cell>
          <cell r="L6116">
            <v>859100</v>
          </cell>
          <cell r="M6116">
            <v>833327</v>
          </cell>
          <cell r="N6116">
            <v>25773</v>
          </cell>
        </row>
        <row r="6117">
          <cell r="C6117" t="str">
            <v>42194105A110071</v>
          </cell>
          <cell r="D6117" t="str">
            <v>液压支架</v>
          </cell>
          <cell r="E6117" t="str">
            <v>2*3716KN</v>
          </cell>
        </row>
        <row r="6117">
          <cell r="G6117" t="str">
            <v>个</v>
          </cell>
          <cell r="H6117">
            <v>1</v>
          </cell>
          <cell r="I6117" t="str">
            <v>专用设备</v>
          </cell>
        </row>
        <row r="6117">
          <cell r="K6117">
            <v>37850</v>
          </cell>
          <cell r="L6117">
            <v>859100</v>
          </cell>
          <cell r="M6117">
            <v>833327</v>
          </cell>
          <cell r="N6117">
            <v>25773</v>
          </cell>
        </row>
        <row r="6118">
          <cell r="C6118" t="str">
            <v>42194105A110072</v>
          </cell>
          <cell r="D6118" t="str">
            <v>液压支架</v>
          </cell>
          <cell r="E6118" t="str">
            <v>2*3716KN</v>
          </cell>
        </row>
        <row r="6118">
          <cell r="G6118" t="str">
            <v>个</v>
          </cell>
          <cell r="H6118">
            <v>1</v>
          </cell>
          <cell r="I6118" t="str">
            <v>专用设备</v>
          </cell>
        </row>
        <row r="6118">
          <cell r="K6118">
            <v>37850</v>
          </cell>
          <cell r="L6118">
            <v>859100</v>
          </cell>
          <cell r="M6118">
            <v>833327</v>
          </cell>
          <cell r="N6118">
            <v>25773</v>
          </cell>
        </row>
        <row r="6119">
          <cell r="C6119" t="str">
            <v>42194105A110073</v>
          </cell>
          <cell r="D6119" t="str">
            <v>液压支架</v>
          </cell>
          <cell r="E6119" t="str">
            <v>2*3716KN</v>
          </cell>
        </row>
        <row r="6119">
          <cell r="G6119" t="str">
            <v>个</v>
          </cell>
          <cell r="H6119">
            <v>1</v>
          </cell>
          <cell r="I6119" t="str">
            <v>专用设备</v>
          </cell>
        </row>
        <row r="6119">
          <cell r="K6119">
            <v>37850</v>
          </cell>
          <cell r="L6119">
            <v>859100</v>
          </cell>
          <cell r="M6119">
            <v>833327</v>
          </cell>
          <cell r="N6119">
            <v>25773</v>
          </cell>
        </row>
        <row r="6120">
          <cell r="C6120" t="str">
            <v>42194105A110074</v>
          </cell>
          <cell r="D6120" t="str">
            <v>液压支架</v>
          </cell>
          <cell r="E6120" t="str">
            <v>2*3716KN</v>
          </cell>
        </row>
        <row r="6120">
          <cell r="G6120" t="str">
            <v>个</v>
          </cell>
          <cell r="H6120">
            <v>1</v>
          </cell>
          <cell r="I6120" t="str">
            <v>专用设备</v>
          </cell>
        </row>
        <row r="6120">
          <cell r="K6120">
            <v>37850</v>
          </cell>
          <cell r="L6120">
            <v>859100</v>
          </cell>
          <cell r="M6120">
            <v>833327</v>
          </cell>
          <cell r="N6120">
            <v>25773</v>
          </cell>
        </row>
        <row r="6121">
          <cell r="C6121" t="str">
            <v>42194105A110075</v>
          </cell>
          <cell r="D6121" t="str">
            <v>液压支架</v>
          </cell>
          <cell r="E6121" t="str">
            <v>2*3716KN</v>
          </cell>
        </row>
        <row r="6121">
          <cell r="G6121" t="str">
            <v>个</v>
          </cell>
          <cell r="H6121">
            <v>1</v>
          </cell>
          <cell r="I6121" t="str">
            <v>专用设备</v>
          </cell>
        </row>
        <row r="6121">
          <cell r="K6121">
            <v>37850</v>
          </cell>
          <cell r="L6121">
            <v>859100</v>
          </cell>
          <cell r="M6121">
            <v>833327</v>
          </cell>
          <cell r="N6121">
            <v>25773</v>
          </cell>
        </row>
        <row r="6122">
          <cell r="C6122" t="str">
            <v>42194105A110076</v>
          </cell>
          <cell r="D6122" t="str">
            <v>液压支架</v>
          </cell>
          <cell r="E6122" t="str">
            <v>2*3716KN</v>
          </cell>
        </row>
        <row r="6122">
          <cell r="G6122" t="str">
            <v>个</v>
          </cell>
          <cell r="H6122">
            <v>1</v>
          </cell>
          <cell r="I6122" t="str">
            <v>专用设备</v>
          </cell>
        </row>
        <row r="6122">
          <cell r="K6122">
            <v>37850</v>
          </cell>
          <cell r="L6122">
            <v>859100</v>
          </cell>
          <cell r="M6122">
            <v>833327</v>
          </cell>
          <cell r="N6122">
            <v>25773</v>
          </cell>
        </row>
        <row r="6123">
          <cell r="C6123" t="str">
            <v>42194105A110077</v>
          </cell>
          <cell r="D6123" t="str">
            <v>液压支架</v>
          </cell>
          <cell r="E6123" t="str">
            <v>2*3716KN</v>
          </cell>
        </row>
        <row r="6123">
          <cell r="G6123" t="str">
            <v>个</v>
          </cell>
          <cell r="H6123">
            <v>1</v>
          </cell>
          <cell r="I6123" t="str">
            <v>专用设备</v>
          </cell>
        </row>
        <row r="6123">
          <cell r="K6123">
            <v>37850</v>
          </cell>
          <cell r="L6123">
            <v>859100</v>
          </cell>
          <cell r="M6123">
            <v>833327</v>
          </cell>
          <cell r="N6123">
            <v>25773</v>
          </cell>
        </row>
        <row r="6124">
          <cell r="C6124" t="str">
            <v>42194105A110078</v>
          </cell>
          <cell r="D6124" t="str">
            <v>液压支架</v>
          </cell>
          <cell r="E6124" t="str">
            <v>2*3716KN</v>
          </cell>
        </row>
        <row r="6124">
          <cell r="G6124" t="str">
            <v>个</v>
          </cell>
          <cell r="H6124">
            <v>1</v>
          </cell>
          <cell r="I6124" t="str">
            <v>专用设备</v>
          </cell>
        </row>
        <row r="6124">
          <cell r="K6124">
            <v>37850</v>
          </cell>
          <cell r="L6124">
            <v>859100</v>
          </cell>
          <cell r="M6124">
            <v>833327</v>
          </cell>
          <cell r="N6124">
            <v>25773</v>
          </cell>
        </row>
        <row r="6125">
          <cell r="C6125" t="str">
            <v>42194105A110079</v>
          </cell>
          <cell r="D6125" t="str">
            <v>液压支架</v>
          </cell>
          <cell r="E6125" t="str">
            <v>2*3716KN</v>
          </cell>
        </row>
        <row r="6125">
          <cell r="G6125" t="str">
            <v>个</v>
          </cell>
          <cell r="H6125">
            <v>1</v>
          </cell>
          <cell r="I6125" t="str">
            <v>专用设备</v>
          </cell>
        </row>
        <row r="6125">
          <cell r="K6125">
            <v>37850</v>
          </cell>
          <cell r="L6125">
            <v>859100</v>
          </cell>
          <cell r="M6125">
            <v>833327</v>
          </cell>
          <cell r="N6125">
            <v>25773</v>
          </cell>
        </row>
        <row r="6126">
          <cell r="C6126" t="str">
            <v>42194105A110080</v>
          </cell>
          <cell r="D6126" t="str">
            <v>液压支架</v>
          </cell>
          <cell r="E6126" t="str">
            <v>2*3716KN</v>
          </cell>
        </row>
        <row r="6126">
          <cell r="G6126" t="str">
            <v>个</v>
          </cell>
          <cell r="H6126">
            <v>1</v>
          </cell>
          <cell r="I6126" t="str">
            <v>专用设备</v>
          </cell>
        </row>
        <row r="6126">
          <cell r="K6126">
            <v>37850</v>
          </cell>
          <cell r="L6126">
            <v>859100</v>
          </cell>
          <cell r="M6126">
            <v>833327</v>
          </cell>
          <cell r="N6126">
            <v>25773</v>
          </cell>
        </row>
        <row r="6127">
          <cell r="C6127" t="str">
            <v>42194105A110081</v>
          </cell>
          <cell r="D6127" t="str">
            <v>液压支架</v>
          </cell>
          <cell r="E6127" t="str">
            <v>2*3716KN</v>
          </cell>
        </row>
        <row r="6127">
          <cell r="G6127" t="str">
            <v>个</v>
          </cell>
          <cell r="H6127">
            <v>1</v>
          </cell>
          <cell r="I6127" t="str">
            <v>专用设备</v>
          </cell>
        </row>
        <row r="6127">
          <cell r="K6127">
            <v>37850</v>
          </cell>
          <cell r="L6127">
            <v>859100</v>
          </cell>
          <cell r="M6127">
            <v>833327</v>
          </cell>
          <cell r="N6127">
            <v>25773</v>
          </cell>
        </row>
        <row r="6128">
          <cell r="C6128" t="str">
            <v>42194105A110082</v>
          </cell>
          <cell r="D6128" t="str">
            <v>液压支架</v>
          </cell>
          <cell r="E6128" t="str">
            <v>2*3716KN</v>
          </cell>
        </row>
        <row r="6128">
          <cell r="G6128" t="str">
            <v>个</v>
          </cell>
          <cell r="H6128">
            <v>1</v>
          </cell>
          <cell r="I6128" t="str">
            <v>专用设备</v>
          </cell>
        </row>
        <row r="6128">
          <cell r="K6128">
            <v>37850</v>
          </cell>
          <cell r="L6128">
            <v>859100</v>
          </cell>
          <cell r="M6128">
            <v>833327</v>
          </cell>
          <cell r="N6128">
            <v>25773</v>
          </cell>
        </row>
        <row r="6129">
          <cell r="C6129" t="str">
            <v>42194105A110083</v>
          </cell>
          <cell r="D6129" t="str">
            <v>液压支架</v>
          </cell>
          <cell r="E6129" t="str">
            <v>2*3716KN</v>
          </cell>
        </row>
        <row r="6129">
          <cell r="G6129" t="str">
            <v>个</v>
          </cell>
          <cell r="H6129">
            <v>1</v>
          </cell>
          <cell r="I6129" t="str">
            <v>专用设备</v>
          </cell>
        </row>
        <row r="6129">
          <cell r="K6129">
            <v>37850</v>
          </cell>
          <cell r="L6129">
            <v>859100</v>
          </cell>
          <cell r="M6129">
            <v>833327</v>
          </cell>
          <cell r="N6129">
            <v>25773</v>
          </cell>
        </row>
        <row r="6130">
          <cell r="C6130" t="str">
            <v>42194105A110084</v>
          </cell>
          <cell r="D6130" t="str">
            <v>液压支架</v>
          </cell>
          <cell r="E6130" t="str">
            <v>2*3716KN</v>
          </cell>
        </row>
        <row r="6130">
          <cell r="G6130" t="str">
            <v>个</v>
          </cell>
          <cell r="H6130">
            <v>1</v>
          </cell>
          <cell r="I6130" t="str">
            <v>专用设备</v>
          </cell>
        </row>
        <row r="6130">
          <cell r="K6130">
            <v>37850</v>
          </cell>
          <cell r="L6130">
            <v>859100</v>
          </cell>
          <cell r="M6130">
            <v>833327</v>
          </cell>
          <cell r="N6130">
            <v>25773</v>
          </cell>
        </row>
        <row r="6131">
          <cell r="C6131" t="str">
            <v>42194105A110085</v>
          </cell>
          <cell r="D6131" t="str">
            <v>液压支架</v>
          </cell>
          <cell r="E6131" t="str">
            <v>2*3716KN</v>
          </cell>
        </row>
        <row r="6131">
          <cell r="G6131" t="str">
            <v>个</v>
          </cell>
          <cell r="H6131">
            <v>1</v>
          </cell>
          <cell r="I6131" t="str">
            <v>专用设备</v>
          </cell>
        </row>
        <row r="6131">
          <cell r="K6131">
            <v>37850</v>
          </cell>
          <cell r="L6131">
            <v>859100</v>
          </cell>
          <cell r="M6131">
            <v>833327</v>
          </cell>
          <cell r="N6131">
            <v>25773</v>
          </cell>
        </row>
        <row r="6132">
          <cell r="C6132" t="str">
            <v>42194105A110086</v>
          </cell>
          <cell r="D6132" t="str">
            <v>液压支架</v>
          </cell>
          <cell r="E6132" t="str">
            <v>2*3716KN</v>
          </cell>
        </row>
        <row r="6132">
          <cell r="G6132" t="str">
            <v>个</v>
          </cell>
          <cell r="H6132">
            <v>1</v>
          </cell>
          <cell r="I6132" t="str">
            <v>专用设备</v>
          </cell>
        </row>
        <row r="6132">
          <cell r="K6132">
            <v>37850</v>
          </cell>
          <cell r="L6132">
            <v>859100</v>
          </cell>
          <cell r="M6132">
            <v>833327</v>
          </cell>
          <cell r="N6132">
            <v>25773</v>
          </cell>
        </row>
        <row r="6133">
          <cell r="C6133" t="str">
            <v>42194105A110087</v>
          </cell>
          <cell r="D6133" t="str">
            <v>液压支架</v>
          </cell>
          <cell r="E6133" t="str">
            <v>2*3716KN</v>
          </cell>
        </row>
        <row r="6133">
          <cell r="G6133" t="str">
            <v>个</v>
          </cell>
          <cell r="H6133">
            <v>1</v>
          </cell>
          <cell r="I6133" t="str">
            <v>专用设备</v>
          </cell>
        </row>
        <row r="6133">
          <cell r="K6133">
            <v>37850</v>
          </cell>
          <cell r="L6133">
            <v>859100</v>
          </cell>
          <cell r="M6133">
            <v>833327</v>
          </cell>
          <cell r="N6133">
            <v>25773</v>
          </cell>
        </row>
        <row r="6134">
          <cell r="C6134" t="str">
            <v>42194105A110088</v>
          </cell>
          <cell r="D6134" t="str">
            <v>液压支架</v>
          </cell>
          <cell r="E6134" t="str">
            <v>2*3716KN</v>
          </cell>
        </row>
        <row r="6134">
          <cell r="G6134" t="str">
            <v>个</v>
          </cell>
          <cell r="H6134">
            <v>1</v>
          </cell>
          <cell r="I6134" t="str">
            <v>专用设备</v>
          </cell>
        </row>
        <row r="6134">
          <cell r="K6134">
            <v>37850</v>
          </cell>
          <cell r="L6134">
            <v>859100</v>
          </cell>
          <cell r="M6134">
            <v>833327</v>
          </cell>
          <cell r="N6134">
            <v>25773</v>
          </cell>
        </row>
        <row r="6135">
          <cell r="C6135" t="str">
            <v>42194105A110089</v>
          </cell>
          <cell r="D6135" t="str">
            <v>液压支架</v>
          </cell>
          <cell r="E6135" t="str">
            <v>2*3716KN</v>
          </cell>
        </row>
        <row r="6135">
          <cell r="G6135" t="str">
            <v>个</v>
          </cell>
          <cell r="H6135">
            <v>1</v>
          </cell>
          <cell r="I6135" t="str">
            <v>专用设备</v>
          </cell>
        </row>
        <row r="6135">
          <cell r="K6135">
            <v>37850</v>
          </cell>
          <cell r="L6135">
            <v>859100</v>
          </cell>
          <cell r="M6135">
            <v>833327</v>
          </cell>
          <cell r="N6135">
            <v>25773</v>
          </cell>
        </row>
        <row r="6136">
          <cell r="C6136" t="str">
            <v>42194105A110090</v>
          </cell>
          <cell r="D6136" t="str">
            <v>液压支架</v>
          </cell>
          <cell r="E6136" t="str">
            <v>2*3716KN</v>
          </cell>
        </row>
        <row r="6136">
          <cell r="G6136" t="str">
            <v>个</v>
          </cell>
          <cell r="H6136">
            <v>1</v>
          </cell>
          <cell r="I6136" t="str">
            <v>专用设备</v>
          </cell>
        </row>
        <row r="6136">
          <cell r="K6136">
            <v>37850</v>
          </cell>
          <cell r="L6136">
            <v>859100</v>
          </cell>
          <cell r="M6136">
            <v>833327</v>
          </cell>
          <cell r="N6136">
            <v>25773</v>
          </cell>
        </row>
        <row r="6137">
          <cell r="C6137" t="str">
            <v>42194105A110091</v>
          </cell>
          <cell r="D6137" t="str">
            <v>液压支架</v>
          </cell>
          <cell r="E6137" t="str">
            <v>2*3716KN</v>
          </cell>
        </row>
        <row r="6137">
          <cell r="G6137" t="str">
            <v>个</v>
          </cell>
          <cell r="H6137">
            <v>1</v>
          </cell>
          <cell r="I6137" t="str">
            <v>专用设备</v>
          </cell>
        </row>
        <row r="6137">
          <cell r="K6137">
            <v>37850</v>
          </cell>
          <cell r="L6137">
            <v>859100</v>
          </cell>
          <cell r="M6137">
            <v>833327</v>
          </cell>
          <cell r="N6137">
            <v>25773</v>
          </cell>
        </row>
        <row r="6138">
          <cell r="C6138" t="str">
            <v>42194105A110092</v>
          </cell>
          <cell r="D6138" t="str">
            <v>液压支架</v>
          </cell>
          <cell r="E6138" t="str">
            <v>2*3716KN</v>
          </cell>
        </row>
        <row r="6138">
          <cell r="G6138" t="str">
            <v>个</v>
          </cell>
          <cell r="H6138">
            <v>1</v>
          </cell>
          <cell r="I6138" t="str">
            <v>专用设备</v>
          </cell>
        </row>
        <row r="6138">
          <cell r="K6138">
            <v>37850</v>
          </cell>
          <cell r="L6138">
            <v>859100</v>
          </cell>
          <cell r="M6138">
            <v>833327</v>
          </cell>
          <cell r="N6138">
            <v>25773</v>
          </cell>
        </row>
        <row r="6139">
          <cell r="C6139" t="str">
            <v>42194105A110093</v>
          </cell>
          <cell r="D6139" t="str">
            <v>液压支架</v>
          </cell>
          <cell r="E6139" t="str">
            <v>2*3716KN</v>
          </cell>
        </row>
        <row r="6139">
          <cell r="G6139" t="str">
            <v>个</v>
          </cell>
          <cell r="H6139">
            <v>1</v>
          </cell>
          <cell r="I6139" t="str">
            <v>专用设备</v>
          </cell>
        </row>
        <row r="6139">
          <cell r="K6139">
            <v>37850</v>
          </cell>
          <cell r="L6139">
            <v>859100</v>
          </cell>
          <cell r="M6139">
            <v>833327</v>
          </cell>
          <cell r="N6139">
            <v>25773</v>
          </cell>
        </row>
        <row r="6140">
          <cell r="C6140" t="str">
            <v>42194105A110094</v>
          </cell>
          <cell r="D6140" t="str">
            <v>液压支架</v>
          </cell>
          <cell r="E6140" t="str">
            <v>2*3716KN</v>
          </cell>
        </row>
        <row r="6140">
          <cell r="G6140" t="str">
            <v>个</v>
          </cell>
          <cell r="H6140">
            <v>1</v>
          </cell>
          <cell r="I6140" t="str">
            <v>专用设备</v>
          </cell>
        </row>
        <row r="6140">
          <cell r="K6140">
            <v>37850</v>
          </cell>
          <cell r="L6140">
            <v>859100</v>
          </cell>
          <cell r="M6140">
            <v>833327</v>
          </cell>
          <cell r="N6140">
            <v>25773</v>
          </cell>
        </row>
        <row r="6141">
          <cell r="C6141" t="str">
            <v>42194105A110095</v>
          </cell>
          <cell r="D6141" t="str">
            <v>液压支架</v>
          </cell>
          <cell r="E6141" t="str">
            <v>2*3716KN</v>
          </cell>
        </row>
        <row r="6141">
          <cell r="G6141" t="str">
            <v>个</v>
          </cell>
          <cell r="H6141">
            <v>1</v>
          </cell>
          <cell r="I6141" t="str">
            <v>专用设备</v>
          </cell>
        </row>
        <row r="6141">
          <cell r="K6141">
            <v>37850</v>
          </cell>
          <cell r="L6141">
            <v>859100</v>
          </cell>
          <cell r="M6141">
            <v>833327</v>
          </cell>
          <cell r="N6141">
            <v>25773</v>
          </cell>
        </row>
        <row r="6142">
          <cell r="C6142" t="str">
            <v>42194105A110096</v>
          </cell>
          <cell r="D6142" t="str">
            <v>液压支架</v>
          </cell>
          <cell r="E6142" t="str">
            <v>2*3716KN</v>
          </cell>
        </row>
        <row r="6142">
          <cell r="G6142" t="str">
            <v>个</v>
          </cell>
          <cell r="H6142">
            <v>1</v>
          </cell>
          <cell r="I6142" t="str">
            <v>专用设备</v>
          </cell>
        </row>
        <row r="6142">
          <cell r="K6142">
            <v>37850</v>
          </cell>
          <cell r="L6142">
            <v>859100</v>
          </cell>
          <cell r="M6142">
            <v>833327</v>
          </cell>
          <cell r="N6142">
            <v>25773</v>
          </cell>
        </row>
        <row r="6143">
          <cell r="C6143" t="str">
            <v>42194105A110097</v>
          </cell>
          <cell r="D6143" t="str">
            <v>液压支架</v>
          </cell>
          <cell r="E6143" t="str">
            <v>2*3716KN</v>
          </cell>
        </row>
        <row r="6143">
          <cell r="G6143" t="str">
            <v>个</v>
          </cell>
          <cell r="H6143">
            <v>1</v>
          </cell>
          <cell r="I6143" t="str">
            <v>专用设备</v>
          </cell>
        </row>
        <row r="6143">
          <cell r="K6143">
            <v>37850</v>
          </cell>
          <cell r="L6143">
            <v>859100</v>
          </cell>
          <cell r="M6143">
            <v>833327</v>
          </cell>
          <cell r="N6143">
            <v>25773</v>
          </cell>
        </row>
        <row r="6144">
          <cell r="C6144" t="str">
            <v>42194105A110098</v>
          </cell>
          <cell r="D6144" t="str">
            <v>液压支架</v>
          </cell>
          <cell r="E6144" t="str">
            <v>2*3716KN</v>
          </cell>
        </row>
        <row r="6144">
          <cell r="G6144" t="str">
            <v>个</v>
          </cell>
          <cell r="H6144">
            <v>1</v>
          </cell>
          <cell r="I6144" t="str">
            <v>专用设备</v>
          </cell>
        </row>
        <row r="6144">
          <cell r="K6144">
            <v>37850</v>
          </cell>
          <cell r="L6144">
            <v>859100</v>
          </cell>
          <cell r="M6144">
            <v>833327</v>
          </cell>
          <cell r="N6144">
            <v>25773</v>
          </cell>
        </row>
        <row r="6145">
          <cell r="C6145" t="str">
            <v>42194105A110099</v>
          </cell>
          <cell r="D6145" t="str">
            <v>液压支架</v>
          </cell>
          <cell r="E6145" t="str">
            <v>2*3716KN</v>
          </cell>
        </row>
        <row r="6145">
          <cell r="G6145" t="str">
            <v>个</v>
          </cell>
          <cell r="H6145">
            <v>1</v>
          </cell>
          <cell r="I6145" t="str">
            <v>专用设备</v>
          </cell>
        </row>
        <row r="6145">
          <cell r="K6145">
            <v>37850</v>
          </cell>
          <cell r="L6145">
            <v>859100</v>
          </cell>
          <cell r="M6145">
            <v>833327</v>
          </cell>
          <cell r="N6145">
            <v>25773</v>
          </cell>
        </row>
        <row r="6146">
          <cell r="C6146" t="str">
            <v>42194105A110100</v>
          </cell>
          <cell r="D6146" t="str">
            <v>液压支架</v>
          </cell>
          <cell r="E6146" t="str">
            <v>2*3716KN</v>
          </cell>
        </row>
        <row r="6146">
          <cell r="G6146" t="str">
            <v>个</v>
          </cell>
          <cell r="H6146">
            <v>1</v>
          </cell>
          <cell r="I6146" t="str">
            <v>专用设备</v>
          </cell>
        </row>
        <row r="6146">
          <cell r="K6146">
            <v>37850</v>
          </cell>
          <cell r="L6146">
            <v>859100</v>
          </cell>
          <cell r="M6146">
            <v>833327</v>
          </cell>
          <cell r="N6146">
            <v>25773</v>
          </cell>
        </row>
        <row r="6147">
          <cell r="C6147" t="str">
            <v>42194105A110101</v>
          </cell>
          <cell r="D6147" t="str">
            <v>液压支架</v>
          </cell>
          <cell r="E6147" t="str">
            <v>2*3716KN</v>
          </cell>
        </row>
        <row r="6147">
          <cell r="G6147" t="str">
            <v>个</v>
          </cell>
          <cell r="H6147">
            <v>1</v>
          </cell>
          <cell r="I6147" t="str">
            <v>专用设备</v>
          </cell>
        </row>
        <row r="6147">
          <cell r="K6147">
            <v>37850</v>
          </cell>
          <cell r="L6147">
            <v>859100</v>
          </cell>
          <cell r="M6147">
            <v>833327</v>
          </cell>
          <cell r="N6147">
            <v>25773</v>
          </cell>
        </row>
        <row r="6148">
          <cell r="C6148" t="str">
            <v>42194105A110102</v>
          </cell>
          <cell r="D6148" t="str">
            <v>液压支架</v>
          </cell>
          <cell r="E6148" t="str">
            <v>2*3716KN</v>
          </cell>
        </row>
        <row r="6148">
          <cell r="G6148" t="str">
            <v>个</v>
          </cell>
          <cell r="H6148">
            <v>1</v>
          </cell>
          <cell r="I6148" t="str">
            <v>专用设备</v>
          </cell>
        </row>
        <row r="6148">
          <cell r="K6148">
            <v>37850</v>
          </cell>
          <cell r="L6148">
            <v>859100</v>
          </cell>
          <cell r="M6148">
            <v>833327</v>
          </cell>
          <cell r="N6148">
            <v>25773</v>
          </cell>
        </row>
        <row r="6149">
          <cell r="C6149" t="str">
            <v>42194105A110103</v>
          </cell>
          <cell r="D6149" t="str">
            <v>液压支架</v>
          </cell>
          <cell r="E6149" t="str">
            <v>2*3716KN</v>
          </cell>
        </row>
        <row r="6149">
          <cell r="G6149" t="str">
            <v>个</v>
          </cell>
          <cell r="H6149">
            <v>1</v>
          </cell>
          <cell r="I6149" t="str">
            <v>专用设备</v>
          </cell>
        </row>
        <row r="6149">
          <cell r="K6149">
            <v>37850</v>
          </cell>
          <cell r="L6149">
            <v>859100</v>
          </cell>
          <cell r="M6149">
            <v>833327</v>
          </cell>
          <cell r="N6149">
            <v>25773</v>
          </cell>
        </row>
        <row r="6150">
          <cell r="C6150" t="str">
            <v>42194105A110104</v>
          </cell>
          <cell r="D6150" t="str">
            <v>液压支架</v>
          </cell>
          <cell r="E6150" t="str">
            <v>2*3716KN</v>
          </cell>
        </row>
        <row r="6150">
          <cell r="G6150" t="str">
            <v>个</v>
          </cell>
          <cell r="H6150">
            <v>1</v>
          </cell>
          <cell r="I6150" t="str">
            <v>专用设备</v>
          </cell>
        </row>
        <row r="6150">
          <cell r="K6150">
            <v>37850</v>
          </cell>
          <cell r="L6150">
            <v>859100</v>
          </cell>
          <cell r="M6150">
            <v>833327</v>
          </cell>
          <cell r="N6150">
            <v>25773</v>
          </cell>
        </row>
        <row r="6151">
          <cell r="C6151" t="str">
            <v>42194105A110105</v>
          </cell>
          <cell r="D6151" t="str">
            <v>液压支架</v>
          </cell>
          <cell r="E6151" t="str">
            <v>2*3716KN</v>
          </cell>
        </row>
        <row r="6151">
          <cell r="G6151" t="str">
            <v>个</v>
          </cell>
          <cell r="H6151">
            <v>1</v>
          </cell>
          <cell r="I6151" t="str">
            <v>专用设备</v>
          </cell>
        </row>
        <row r="6151">
          <cell r="K6151">
            <v>37850</v>
          </cell>
          <cell r="L6151">
            <v>859100</v>
          </cell>
          <cell r="M6151">
            <v>833327</v>
          </cell>
          <cell r="N6151">
            <v>25773</v>
          </cell>
        </row>
        <row r="6152">
          <cell r="C6152" t="str">
            <v>42194105A110106</v>
          </cell>
          <cell r="D6152" t="str">
            <v>液压支架</v>
          </cell>
          <cell r="E6152" t="str">
            <v>2*3716KN</v>
          </cell>
        </row>
        <row r="6152">
          <cell r="G6152" t="str">
            <v>个</v>
          </cell>
          <cell r="H6152">
            <v>1</v>
          </cell>
          <cell r="I6152" t="str">
            <v>专用设备</v>
          </cell>
        </row>
        <row r="6152">
          <cell r="K6152">
            <v>37850</v>
          </cell>
          <cell r="L6152">
            <v>859100</v>
          </cell>
          <cell r="M6152">
            <v>833327</v>
          </cell>
          <cell r="N6152">
            <v>25773</v>
          </cell>
        </row>
        <row r="6153">
          <cell r="C6153" t="str">
            <v>42194105A110107</v>
          </cell>
          <cell r="D6153" t="str">
            <v>液压支架</v>
          </cell>
          <cell r="E6153" t="str">
            <v>2*3716KN</v>
          </cell>
        </row>
        <row r="6153">
          <cell r="G6153" t="str">
            <v>个</v>
          </cell>
          <cell r="H6153">
            <v>1</v>
          </cell>
          <cell r="I6153" t="str">
            <v>专用设备</v>
          </cell>
        </row>
        <row r="6153">
          <cell r="K6153">
            <v>37850</v>
          </cell>
          <cell r="L6153">
            <v>859100</v>
          </cell>
          <cell r="M6153">
            <v>833327</v>
          </cell>
          <cell r="N6153">
            <v>25773</v>
          </cell>
        </row>
        <row r="6154">
          <cell r="C6154" t="str">
            <v>42194105A110108</v>
          </cell>
          <cell r="D6154" t="str">
            <v>液压支架</v>
          </cell>
          <cell r="E6154" t="str">
            <v>2*3716KN</v>
          </cell>
        </row>
        <row r="6154">
          <cell r="G6154" t="str">
            <v>个</v>
          </cell>
          <cell r="H6154">
            <v>1</v>
          </cell>
          <cell r="I6154" t="str">
            <v>专用设备</v>
          </cell>
        </row>
        <row r="6154">
          <cell r="K6154">
            <v>37850</v>
          </cell>
          <cell r="L6154">
            <v>859100</v>
          </cell>
          <cell r="M6154">
            <v>833327</v>
          </cell>
          <cell r="N6154">
            <v>25773</v>
          </cell>
        </row>
        <row r="6155">
          <cell r="C6155" t="str">
            <v>42194105A110109</v>
          </cell>
          <cell r="D6155" t="str">
            <v>液压支架</v>
          </cell>
          <cell r="E6155" t="str">
            <v>2*3716KN</v>
          </cell>
        </row>
        <row r="6155">
          <cell r="G6155" t="str">
            <v>个</v>
          </cell>
          <cell r="H6155">
            <v>1</v>
          </cell>
          <cell r="I6155" t="str">
            <v>专用设备</v>
          </cell>
        </row>
        <row r="6155">
          <cell r="K6155">
            <v>37850</v>
          </cell>
          <cell r="L6155">
            <v>859100</v>
          </cell>
          <cell r="M6155">
            <v>833327</v>
          </cell>
          <cell r="N6155">
            <v>25773</v>
          </cell>
        </row>
        <row r="6156">
          <cell r="C6156" t="str">
            <v>42194105A110110</v>
          </cell>
          <cell r="D6156" t="str">
            <v>液压支架</v>
          </cell>
          <cell r="E6156" t="str">
            <v>2*3716KN</v>
          </cell>
        </row>
        <row r="6156">
          <cell r="G6156" t="str">
            <v>个</v>
          </cell>
          <cell r="H6156">
            <v>1</v>
          </cell>
          <cell r="I6156" t="str">
            <v>专用设备</v>
          </cell>
        </row>
        <row r="6156">
          <cell r="K6156">
            <v>37850</v>
          </cell>
          <cell r="L6156">
            <v>859100</v>
          </cell>
          <cell r="M6156">
            <v>833327</v>
          </cell>
          <cell r="N6156">
            <v>25773</v>
          </cell>
        </row>
        <row r="6157">
          <cell r="C6157" t="str">
            <v>42194105A110111</v>
          </cell>
          <cell r="D6157" t="str">
            <v>液压支架</v>
          </cell>
          <cell r="E6157" t="str">
            <v>2*3716KN</v>
          </cell>
        </row>
        <row r="6157">
          <cell r="G6157" t="str">
            <v>个</v>
          </cell>
          <cell r="H6157">
            <v>1</v>
          </cell>
          <cell r="I6157" t="str">
            <v>专用设备</v>
          </cell>
        </row>
        <row r="6157">
          <cell r="K6157">
            <v>37850</v>
          </cell>
          <cell r="L6157">
            <v>859100</v>
          </cell>
          <cell r="M6157">
            <v>833327</v>
          </cell>
          <cell r="N6157">
            <v>25773</v>
          </cell>
        </row>
        <row r="6158">
          <cell r="C6158" t="str">
            <v>42194105A110112</v>
          </cell>
          <cell r="D6158" t="str">
            <v>液压支架</v>
          </cell>
          <cell r="E6158" t="str">
            <v>2*3716KN</v>
          </cell>
        </row>
        <row r="6158">
          <cell r="G6158" t="str">
            <v>个</v>
          </cell>
          <cell r="H6158">
            <v>1</v>
          </cell>
          <cell r="I6158" t="str">
            <v>专用设备</v>
          </cell>
        </row>
        <row r="6158">
          <cell r="K6158">
            <v>37850</v>
          </cell>
          <cell r="L6158">
            <v>859100</v>
          </cell>
          <cell r="M6158">
            <v>833327</v>
          </cell>
          <cell r="N6158">
            <v>25773</v>
          </cell>
        </row>
        <row r="6159">
          <cell r="C6159" t="str">
            <v>42194105A110113</v>
          </cell>
          <cell r="D6159" t="str">
            <v>液压支架</v>
          </cell>
          <cell r="E6159" t="str">
            <v>2*3716KN</v>
          </cell>
        </row>
        <row r="6159">
          <cell r="G6159" t="str">
            <v>个</v>
          </cell>
          <cell r="H6159">
            <v>1</v>
          </cell>
          <cell r="I6159" t="str">
            <v>专用设备</v>
          </cell>
        </row>
        <row r="6159">
          <cell r="K6159">
            <v>37850</v>
          </cell>
          <cell r="L6159">
            <v>859100</v>
          </cell>
          <cell r="M6159">
            <v>833327</v>
          </cell>
          <cell r="N6159">
            <v>25773</v>
          </cell>
        </row>
        <row r="6160">
          <cell r="C6160" t="str">
            <v>42194105A110114</v>
          </cell>
          <cell r="D6160" t="str">
            <v>液压支架</v>
          </cell>
          <cell r="E6160" t="str">
            <v>2*3716KN</v>
          </cell>
        </row>
        <row r="6160">
          <cell r="G6160" t="str">
            <v>个</v>
          </cell>
          <cell r="H6160">
            <v>1</v>
          </cell>
          <cell r="I6160" t="str">
            <v>专用设备</v>
          </cell>
        </row>
        <row r="6160">
          <cell r="K6160">
            <v>37850</v>
          </cell>
          <cell r="L6160">
            <v>859100</v>
          </cell>
          <cell r="M6160">
            <v>833327</v>
          </cell>
          <cell r="N6160">
            <v>25773</v>
          </cell>
        </row>
        <row r="6161">
          <cell r="C6161" t="str">
            <v>42194105A110115</v>
          </cell>
          <cell r="D6161" t="str">
            <v>液压支架</v>
          </cell>
          <cell r="E6161" t="str">
            <v>2*3716KN</v>
          </cell>
        </row>
        <row r="6161">
          <cell r="G6161" t="str">
            <v>个</v>
          </cell>
          <cell r="H6161">
            <v>1</v>
          </cell>
          <cell r="I6161" t="str">
            <v>专用设备</v>
          </cell>
        </row>
        <row r="6161">
          <cell r="K6161">
            <v>37850</v>
          </cell>
          <cell r="L6161">
            <v>859100</v>
          </cell>
          <cell r="M6161">
            <v>833327</v>
          </cell>
          <cell r="N6161">
            <v>25773</v>
          </cell>
        </row>
        <row r="6162">
          <cell r="C6162" t="str">
            <v>42194105A110116</v>
          </cell>
          <cell r="D6162" t="str">
            <v>液压支架</v>
          </cell>
          <cell r="E6162" t="str">
            <v>2*3716KN</v>
          </cell>
        </row>
        <row r="6162">
          <cell r="G6162" t="str">
            <v>个</v>
          </cell>
          <cell r="H6162">
            <v>1</v>
          </cell>
          <cell r="I6162" t="str">
            <v>专用设备</v>
          </cell>
        </row>
        <row r="6162">
          <cell r="K6162">
            <v>37850</v>
          </cell>
          <cell r="L6162">
            <v>859100</v>
          </cell>
          <cell r="M6162">
            <v>833327</v>
          </cell>
          <cell r="N6162">
            <v>25773</v>
          </cell>
        </row>
        <row r="6163">
          <cell r="C6163" t="str">
            <v>42194105A110117</v>
          </cell>
          <cell r="D6163" t="str">
            <v>液压支架</v>
          </cell>
          <cell r="E6163" t="str">
            <v>2*3716KN</v>
          </cell>
        </row>
        <row r="6163">
          <cell r="G6163" t="str">
            <v>个</v>
          </cell>
          <cell r="H6163">
            <v>1</v>
          </cell>
          <cell r="I6163" t="str">
            <v>专用设备</v>
          </cell>
        </row>
        <row r="6163">
          <cell r="K6163">
            <v>37850</v>
          </cell>
          <cell r="L6163">
            <v>859100</v>
          </cell>
          <cell r="M6163">
            <v>833327</v>
          </cell>
          <cell r="N6163">
            <v>25773</v>
          </cell>
        </row>
        <row r="6164">
          <cell r="C6164" t="str">
            <v>42194105A110118</v>
          </cell>
          <cell r="D6164" t="str">
            <v>液压支架</v>
          </cell>
          <cell r="E6164" t="str">
            <v>2*3716KN</v>
          </cell>
        </row>
        <row r="6164">
          <cell r="G6164" t="str">
            <v>个</v>
          </cell>
          <cell r="H6164">
            <v>1</v>
          </cell>
          <cell r="I6164" t="str">
            <v>专用设备</v>
          </cell>
        </row>
        <row r="6164">
          <cell r="K6164">
            <v>37850</v>
          </cell>
          <cell r="L6164">
            <v>859100</v>
          </cell>
          <cell r="M6164">
            <v>833327</v>
          </cell>
          <cell r="N6164">
            <v>25773</v>
          </cell>
        </row>
        <row r="6165">
          <cell r="C6165" t="str">
            <v>42194105A110119</v>
          </cell>
          <cell r="D6165" t="str">
            <v>液压支架</v>
          </cell>
          <cell r="E6165" t="str">
            <v>2*3716KN</v>
          </cell>
        </row>
        <row r="6165">
          <cell r="G6165" t="str">
            <v>个</v>
          </cell>
          <cell r="H6165">
            <v>1</v>
          </cell>
          <cell r="I6165" t="str">
            <v>专用设备</v>
          </cell>
        </row>
        <row r="6165">
          <cell r="K6165">
            <v>37850</v>
          </cell>
          <cell r="L6165">
            <v>859100</v>
          </cell>
          <cell r="M6165">
            <v>833327</v>
          </cell>
          <cell r="N6165">
            <v>25773</v>
          </cell>
        </row>
        <row r="6166">
          <cell r="C6166" t="str">
            <v>42194105A110120</v>
          </cell>
          <cell r="D6166" t="str">
            <v>液压支架</v>
          </cell>
          <cell r="E6166" t="str">
            <v>2*3716KN</v>
          </cell>
        </row>
        <row r="6166">
          <cell r="G6166" t="str">
            <v>个</v>
          </cell>
          <cell r="H6166">
            <v>1</v>
          </cell>
          <cell r="I6166" t="str">
            <v>专用设备</v>
          </cell>
        </row>
        <row r="6166">
          <cell r="K6166">
            <v>37850</v>
          </cell>
          <cell r="L6166">
            <v>859100</v>
          </cell>
          <cell r="M6166">
            <v>833327</v>
          </cell>
          <cell r="N6166">
            <v>25773</v>
          </cell>
        </row>
        <row r="6167">
          <cell r="C6167" t="str">
            <v>42194105A110121</v>
          </cell>
          <cell r="D6167" t="str">
            <v>液压支架</v>
          </cell>
          <cell r="E6167" t="str">
            <v>2*3716KN</v>
          </cell>
        </row>
        <row r="6167">
          <cell r="G6167" t="str">
            <v>个</v>
          </cell>
          <cell r="H6167">
            <v>1</v>
          </cell>
          <cell r="I6167" t="str">
            <v>专用设备</v>
          </cell>
        </row>
        <row r="6167">
          <cell r="K6167">
            <v>37850</v>
          </cell>
          <cell r="L6167">
            <v>859100</v>
          </cell>
          <cell r="M6167">
            <v>833327</v>
          </cell>
          <cell r="N6167">
            <v>25773</v>
          </cell>
        </row>
        <row r="6168">
          <cell r="C6168" t="str">
            <v>42194105A110122</v>
          </cell>
          <cell r="D6168" t="str">
            <v>液压支架</v>
          </cell>
          <cell r="E6168" t="str">
            <v>2*3716KN</v>
          </cell>
        </row>
        <row r="6168">
          <cell r="G6168" t="str">
            <v>个</v>
          </cell>
          <cell r="H6168">
            <v>1</v>
          </cell>
          <cell r="I6168" t="str">
            <v>专用设备</v>
          </cell>
        </row>
        <row r="6168">
          <cell r="K6168">
            <v>37850</v>
          </cell>
          <cell r="L6168">
            <v>859100</v>
          </cell>
          <cell r="M6168">
            <v>833327</v>
          </cell>
          <cell r="N6168">
            <v>25773</v>
          </cell>
        </row>
        <row r="6169">
          <cell r="C6169" t="str">
            <v>42194105A110123</v>
          </cell>
          <cell r="D6169" t="str">
            <v>液压支架</v>
          </cell>
          <cell r="E6169" t="str">
            <v>2*3716KN</v>
          </cell>
        </row>
        <row r="6169">
          <cell r="G6169" t="str">
            <v>个</v>
          </cell>
          <cell r="H6169">
            <v>1</v>
          </cell>
          <cell r="I6169" t="str">
            <v>专用设备</v>
          </cell>
        </row>
        <row r="6169">
          <cell r="K6169">
            <v>37850</v>
          </cell>
          <cell r="L6169">
            <v>859100</v>
          </cell>
          <cell r="M6169">
            <v>833327</v>
          </cell>
          <cell r="N6169">
            <v>25773</v>
          </cell>
        </row>
        <row r="6170">
          <cell r="C6170" t="str">
            <v>42194105A110124</v>
          </cell>
          <cell r="D6170" t="str">
            <v>液压支架</v>
          </cell>
          <cell r="E6170" t="str">
            <v>2*3716KN</v>
          </cell>
        </row>
        <row r="6170">
          <cell r="G6170" t="str">
            <v>个</v>
          </cell>
          <cell r="H6170">
            <v>1</v>
          </cell>
          <cell r="I6170" t="str">
            <v>专用设备</v>
          </cell>
        </row>
        <row r="6170">
          <cell r="K6170">
            <v>37850</v>
          </cell>
          <cell r="L6170">
            <v>859100</v>
          </cell>
          <cell r="M6170">
            <v>833327</v>
          </cell>
          <cell r="N6170">
            <v>25773</v>
          </cell>
        </row>
        <row r="6171">
          <cell r="C6171" t="str">
            <v>42194105A110125</v>
          </cell>
          <cell r="D6171" t="str">
            <v>液压支架</v>
          </cell>
          <cell r="E6171" t="str">
            <v>2*3716KN</v>
          </cell>
        </row>
        <row r="6171">
          <cell r="G6171" t="str">
            <v>个</v>
          </cell>
          <cell r="H6171">
            <v>1</v>
          </cell>
          <cell r="I6171" t="str">
            <v>专用设备</v>
          </cell>
        </row>
        <row r="6171">
          <cell r="K6171">
            <v>37850</v>
          </cell>
          <cell r="L6171">
            <v>859100</v>
          </cell>
          <cell r="M6171">
            <v>833327</v>
          </cell>
          <cell r="N6171">
            <v>25773</v>
          </cell>
        </row>
        <row r="6172">
          <cell r="C6172" t="str">
            <v>42194105A110126</v>
          </cell>
          <cell r="D6172" t="str">
            <v>液压支架</v>
          </cell>
          <cell r="E6172" t="str">
            <v>2*3716KN</v>
          </cell>
        </row>
        <row r="6172">
          <cell r="G6172" t="str">
            <v>个</v>
          </cell>
          <cell r="H6172">
            <v>1</v>
          </cell>
          <cell r="I6172" t="str">
            <v>专用设备</v>
          </cell>
        </row>
        <row r="6172">
          <cell r="K6172">
            <v>37850</v>
          </cell>
          <cell r="L6172">
            <v>859100</v>
          </cell>
          <cell r="M6172">
            <v>833327</v>
          </cell>
          <cell r="N6172">
            <v>25773</v>
          </cell>
        </row>
        <row r="6173">
          <cell r="C6173" t="str">
            <v>42194105A110127</v>
          </cell>
          <cell r="D6173" t="str">
            <v>液压支架</v>
          </cell>
          <cell r="E6173" t="str">
            <v>2*3716KN</v>
          </cell>
        </row>
        <row r="6173">
          <cell r="G6173" t="str">
            <v>个</v>
          </cell>
          <cell r="H6173">
            <v>1</v>
          </cell>
          <cell r="I6173" t="str">
            <v>专用设备</v>
          </cell>
        </row>
        <row r="6173">
          <cell r="K6173">
            <v>37850</v>
          </cell>
          <cell r="L6173">
            <v>859100</v>
          </cell>
          <cell r="M6173">
            <v>833327</v>
          </cell>
          <cell r="N6173">
            <v>25773</v>
          </cell>
        </row>
        <row r="6174">
          <cell r="C6174" t="str">
            <v>42194105A110128</v>
          </cell>
          <cell r="D6174" t="str">
            <v>液压支架</v>
          </cell>
          <cell r="E6174" t="str">
            <v>2*3716KN</v>
          </cell>
        </row>
        <row r="6174">
          <cell r="G6174" t="str">
            <v>个</v>
          </cell>
          <cell r="H6174">
            <v>1</v>
          </cell>
          <cell r="I6174" t="str">
            <v>专用设备</v>
          </cell>
        </row>
        <row r="6174">
          <cell r="K6174">
            <v>37850</v>
          </cell>
          <cell r="L6174">
            <v>859100</v>
          </cell>
          <cell r="M6174">
            <v>833327</v>
          </cell>
          <cell r="N6174">
            <v>25773</v>
          </cell>
        </row>
        <row r="6175">
          <cell r="C6175" t="str">
            <v>42194105A110129</v>
          </cell>
          <cell r="D6175" t="str">
            <v>液压支架</v>
          </cell>
          <cell r="E6175" t="str">
            <v>2*3716KN</v>
          </cell>
        </row>
        <row r="6175">
          <cell r="G6175" t="str">
            <v>个</v>
          </cell>
          <cell r="H6175">
            <v>1</v>
          </cell>
          <cell r="I6175" t="str">
            <v>专用设备</v>
          </cell>
        </row>
        <row r="6175">
          <cell r="K6175">
            <v>37850</v>
          </cell>
          <cell r="L6175">
            <v>859100</v>
          </cell>
          <cell r="M6175">
            <v>833327</v>
          </cell>
          <cell r="N6175">
            <v>25773</v>
          </cell>
        </row>
        <row r="6176">
          <cell r="C6176" t="str">
            <v>42194105A110130</v>
          </cell>
          <cell r="D6176" t="str">
            <v>液压支架</v>
          </cell>
          <cell r="E6176" t="str">
            <v>2*3716KN</v>
          </cell>
        </row>
        <row r="6176">
          <cell r="G6176" t="str">
            <v>个</v>
          </cell>
          <cell r="H6176">
            <v>1</v>
          </cell>
          <cell r="I6176" t="str">
            <v>专用设备</v>
          </cell>
        </row>
        <row r="6176">
          <cell r="K6176">
            <v>37850</v>
          </cell>
          <cell r="L6176">
            <v>859100</v>
          </cell>
          <cell r="M6176">
            <v>833327</v>
          </cell>
          <cell r="N6176">
            <v>25773</v>
          </cell>
        </row>
        <row r="6177">
          <cell r="C6177" t="str">
            <v>42194105A110131</v>
          </cell>
          <cell r="D6177" t="str">
            <v>液压支架</v>
          </cell>
          <cell r="E6177" t="str">
            <v>2*3716KN</v>
          </cell>
        </row>
        <row r="6177">
          <cell r="G6177" t="str">
            <v>个</v>
          </cell>
          <cell r="H6177">
            <v>1</v>
          </cell>
          <cell r="I6177" t="str">
            <v>专用设备</v>
          </cell>
        </row>
        <row r="6177">
          <cell r="K6177">
            <v>37850</v>
          </cell>
          <cell r="L6177">
            <v>859100</v>
          </cell>
          <cell r="M6177">
            <v>833327</v>
          </cell>
          <cell r="N6177">
            <v>25773</v>
          </cell>
        </row>
        <row r="6178">
          <cell r="C6178" t="str">
            <v>42194105A110132</v>
          </cell>
          <cell r="D6178" t="str">
            <v>液压支架</v>
          </cell>
          <cell r="E6178" t="str">
            <v>2*3716KN</v>
          </cell>
        </row>
        <row r="6178">
          <cell r="G6178" t="str">
            <v>个</v>
          </cell>
          <cell r="H6178">
            <v>1</v>
          </cell>
          <cell r="I6178" t="str">
            <v>专用设备</v>
          </cell>
        </row>
        <row r="6178">
          <cell r="K6178">
            <v>37850</v>
          </cell>
          <cell r="L6178">
            <v>859100</v>
          </cell>
          <cell r="M6178">
            <v>833327</v>
          </cell>
          <cell r="N6178">
            <v>25773</v>
          </cell>
        </row>
        <row r="6179">
          <cell r="C6179" t="str">
            <v>42194105A110133</v>
          </cell>
          <cell r="D6179" t="str">
            <v>液压支架</v>
          </cell>
          <cell r="E6179" t="str">
            <v>2*3716KN</v>
          </cell>
        </row>
        <row r="6179">
          <cell r="G6179" t="str">
            <v>个</v>
          </cell>
          <cell r="H6179">
            <v>1</v>
          </cell>
          <cell r="I6179" t="str">
            <v>专用设备</v>
          </cell>
        </row>
        <row r="6179">
          <cell r="K6179">
            <v>37850</v>
          </cell>
          <cell r="L6179">
            <v>859100</v>
          </cell>
          <cell r="M6179">
            <v>833327</v>
          </cell>
          <cell r="N6179">
            <v>25773</v>
          </cell>
        </row>
        <row r="6180">
          <cell r="C6180" t="str">
            <v>42194105A110134</v>
          </cell>
          <cell r="D6180" t="str">
            <v>液压支架</v>
          </cell>
          <cell r="E6180" t="str">
            <v>2*3716KN</v>
          </cell>
        </row>
        <row r="6180">
          <cell r="G6180" t="str">
            <v>个</v>
          </cell>
          <cell r="H6180">
            <v>1</v>
          </cell>
          <cell r="I6180" t="str">
            <v>专用设备</v>
          </cell>
        </row>
        <row r="6180">
          <cell r="K6180">
            <v>37850</v>
          </cell>
          <cell r="L6180">
            <v>859100</v>
          </cell>
          <cell r="M6180">
            <v>833327</v>
          </cell>
          <cell r="N6180">
            <v>25773</v>
          </cell>
        </row>
        <row r="6181">
          <cell r="C6181" t="str">
            <v>42194105A120001</v>
          </cell>
          <cell r="D6181" t="str">
            <v>端头液压支架</v>
          </cell>
          <cell r="E6181" t="str">
            <v>2*3716KN</v>
          </cell>
        </row>
        <row r="6181">
          <cell r="G6181" t="str">
            <v>个</v>
          </cell>
          <cell r="H6181">
            <v>1</v>
          </cell>
          <cell r="I6181" t="str">
            <v>专用设备</v>
          </cell>
        </row>
        <row r="6181">
          <cell r="K6181">
            <v>37850</v>
          </cell>
          <cell r="L6181">
            <v>859100</v>
          </cell>
          <cell r="M6181">
            <v>833327</v>
          </cell>
          <cell r="N6181">
            <v>25773</v>
          </cell>
        </row>
        <row r="6182">
          <cell r="C6182" t="str">
            <v>42194105A120002</v>
          </cell>
          <cell r="D6182" t="str">
            <v>端头液压支架</v>
          </cell>
          <cell r="E6182" t="str">
            <v>2*3716KN</v>
          </cell>
        </row>
        <row r="6182">
          <cell r="G6182" t="str">
            <v>个</v>
          </cell>
          <cell r="H6182">
            <v>1</v>
          </cell>
          <cell r="I6182" t="str">
            <v>专用设备</v>
          </cell>
        </row>
        <row r="6182">
          <cell r="K6182">
            <v>37850</v>
          </cell>
          <cell r="L6182">
            <v>859100</v>
          </cell>
          <cell r="M6182">
            <v>833327</v>
          </cell>
          <cell r="N6182">
            <v>25773</v>
          </cell>
        </row>
        <row r="6183">
          <cell r="C6183" t="str">
            <v>42194105A120003</v>
          </cell>
          <cell r="D6183" t="str">
            <v>端头液压支架</v>
          </cell>
          <cell r="E6183" t="str">
            <v>2*3716KN</v>
          </cell>
        </row>
        <row r="6183">
          <cell r="G6183" t="str">
            <v>个</v>
          </cell>
          <cell r="H6183">
            <v>1</v>
          </cell>
          <cell r="I6183" t="str">
            <v>专用设备</v>
          </cell>
        </row>
        <row r="6183">
          <cell r="K6183">
            <v>37850</v>
          </cell>
          <cell r="L6183">
            <v>859100</v>
          </cell>
          <cell r="M6183">
            <v>833327</v>
          </cell>
          <cell r="N6183">
            <v>25773</v>
          </cell>
        </row>
        <row r="6184">
          <cell r="C6184" t="str">
            <v>42194105A120004</v>
          </cell>
          <cell r="D6184" t="str">
            <v>端头液压支架</v>
          </cell>
          <cell r="E6184" t="str">
            <v>2*3716KN</v>
          </cell>
        </row>
        <row r="6184">
          <cell r="G6184" t="str">
            <v>个</v>
          </cell>
          <cell r="H6184">
            <v>1</v>
          </cell>
          <cell r="I6184" t="str">
            <v>专用设备</v>
          </cell>
        </row>
        <row r="6184">
          <cell r="K6184">
            <v>37850</v>
          </cell>
          <cell r="L6184">
            <v>859100</v>
          </cell>
          <cell r="M6184">
            <v>833327</v>
          </cell>
          <cell r="N6184">
            <v>25773</v>
          </cell>
        </row>
        <row r="6185">
          <cell r="C6185" t="str">
            <v>42194105A120005</v>
          </cell>
          <cell r="D6185" t="str">
            <v>端头液压支架</v>
          </cell>
          <cell r="E6185" t="str">
            <v>2*3716KN</v>
          </cell>
        </row>
        <row r="6185">
          <cell r="G6185" t="str">
            <v>个</v>
          </cell>
          <cell r="H6185">
            <v>1</v>
          </cell>
          <cell r="I6185" t="str">
            <v>专用设备</v>
          </cell>
        </row>
        <row r="6185">
          <cell r="K6185">
            <v>37850</v>
          </cell>
          <cell r="L6185">
            <v>859100</v>
          </cell>
          <cell r="M6185">
            <v>833327</v>
          </cell>
          <cell r="N6185">
            <v>25773</v>
          </cell>
        </row>
        <row r="6186">
          <cell r="C6186" t="str">
            <v>42194105A120006</v>
          </cell>
          <cell r="D6186" t="str">
            <v>端头液压支架</v>
          </cell>
          <cell r="E6186" t="str">
            <v>2*3716KN</v>
          </cell>
        </row>
        <row r="6186">
          <cell r="G6186" t="str">
            <v>个</v>
          </cell>
          <cell r="H6186">
            <v>1</v>
          </cell>
          <cell r="I6186" t="str">
            <v>专用设备</v>
          </cell>
        </row>
        <row r="6186">
          <cell r="K6186">
            <v>37850</v>
          </cell>
          <cell r="L6186">
            <v>859100</v>
          </cell>
          <cell r="M6186">
            <v>833327</v>
          </cell>
          <cell r="N6186">
            <v>25773</v>
          </cell>
        </row>
        <row r="6187">
          <cell r="C6187" t="str">
            <v>44412011A070002</v>
          </cell>
          <cell r="D6187" t="str">
            <v>采煤机</v>
          </cell>
          <cell r="E6187" t="str">
            <v>6LS-05</v>
          </cell>
        </row>
        <row r="6187">
          <cell r="G6187" t="str">
            <v>个</v>
          </cell>
          <cell r="H6187">
            <v>1</v>
          </cell>
          <cell r="I6187" t="str">
            <v>专用设备</v>
          </cell>
        </row>
        <row r="6187">
          <cell r="K6187">
            <v>36555</v>
          </cell>
          <cell r="L6187">
            <v>19725843.36</v>
          </cell>
          <cell r="M6187">
            <v>19122483</v>
          </cell>
          <cell r="N6187">
            <v>603360.359999999</v>
          </cell>
        </row>
        <row r="6188">
          <cell r="C6188" t="str">
            <v>44412011A110001</v>
          </cell>
          <cell r="D6188" t="str">
            <v>采煤机</v>
          </cell>
          <cell r="E6188" t="str">
            <v>7LS2A</v>
          </cell>
        </row>
        <row r="6188">
          <cell r="G6188" t="str">
            <v>个</v>
          </cell>
          <cell r="H6188">
            <v>1</v>
          </cell>
          <cell r="I6188" t="str">
            <v>专用设备</v>
          </cell>
        </row>
        <row r="6188">
          <cell r="K6188">
            <v>39048</v>
          </cell>
          <cell r="L6188">
            <v>27077821.87</v>
          </cell>
          <cell r="M6188">
            <v>26253059.06</v>
          </cell>
          <cell r="N6188">
            <v>824762.810000002</v>
          </cell>
        </row>
        <row r="6189">
          <cell r="C6189" t="str">
            <v>44412011B848001</v>
          </cell>
          <cell r="D6189" t="str">
            <v>采煤机</v>
          </cell>
          <cell r="E6189" t="str">
            <v>MG750/1815-GWD</v>
          </cell>
        </row>
        <row r="6189">
          <cell r="G6189" t="str">
            <v>个</v>
          </cell>
          <cell r="H6189">
            <v>1</v>
          </cell>
          <cell r="I6189" t="str">
            <v>专用设备</v>
          </cell>
        </row>
        <row r="6189">
          <cell r="K6189">
            <v>39447</v>
          </cell>
          <cell r="L6189">
            <v>11071830</v>
          </cell>
          <cell r="M6189">
            <v>5030907.03</v>
          </cell>
          <cell r="N6189">
            <v>6040922.97</v>
          </cell>
        </row>
        <row r="6190">
          <cell r="C6190" t="str">
            <v>44412011B215001</v>
          </cell>
          <cell r="D6190" t="str">
            <v>采煤机</v>
          </cell>
          <cell r="E6190" t="str">
            <v>MG500/1290WD</v>
          </cell>
        </row>
        <row r="6190">
          <cell r="G6190" t="str">
            <v>个</v>
          </cell>
          <cell r="H6190">
            <v>1</v>
          </cell>
          <cell r="I6190" t="str">
            <v>专用设备</v>
          </cell>
        </row>
        <row r="6190">
          <cell r="K6190">
            <v>39447</v>
          </cell>
          <cell r="L6190">
            <v>5500000</v>
          </cell>
          <cell r="M6190">
            <v>344014.74</v>
          </cell>
          <cell r="N6190">
            <v>5155985.26</v>
          </cell>
        </row>
        <row r="6191">
          <cell r="C6191" t="str">
            <v>44412011B818001</v>
          </cell>
          <cell r="D6191" t="str">
            <v>电牵引采煤机</v>
          </cell>
          <cell r="E6191" t="str">
            <v>MGTY750/1800-3.3D</v>
          </cell>
        </row>
        <row r="6191">
          <cell r="G6191" t="str">
            <v>个</v>
          </cell>
          <cell r="H6191">
            <v>1</v>
          </cell>
          <cell r="I6191" t="str">
            <v>专用设备</v>
          </cell>
        </row>
        <row r="6191">
          <cell r="K6191">
            <v>39447</v>
          </cell>
          <cell r="L6191">
            <v>9160000</v>
          </cell>
          <cell r="M6191">
            <v>8885200</v>
          </cell>
          <cell r="N6191">
            <v>274800</v>
          </cell>
        </row>
        <row r="6192">
          <cell r="C6192" t="str">
            <v>43552016A050003</v>
          </cell>
          <cell r="D6192" t="str">
            <v>工作面刮扳输送机</v>
          </cell>
          <cell r="E6192" t="str">
            <v>2*700KW</v>
          </cell>
        </row>
        <row r="6192">
          <cell r="G6192" t="str">
            <v>个</v>
          </cell>
          <cell r="H6192">
            <v>1</v>
          </cell>
          <cell r="I6192" t="str">
            <v>专用设备</v>
          </cell>
        </row>
        <row r="6192">
          <cell r="K6192">
            <v>37621</v>
          </cell>
          <cell r="L6192">
            <v>6165733.33</v>
          </cell>
          <cell r="M6192">
            <v>5980761.33</v>
          </cell>
          <cell r="N6192">
            <v>184972</v>
          </cell>
        </row>
        <row r="6193">
          <cell r="C6193" t="str">
            <v>43552015A030007</v>
          </cell>
          <cell r="D6193" t="str">
            <v>顺槽转载机</v>
          </cell>
          <cell r="E6193" t="str">
            <v>315KW</v>
          </cell>
        </row>
        <row r="6193">
          <cell r="G6193" t="str">
            <v>个</v>
          </cell>
          <cell r="H6193">
            <v>1</v>
          </cell>
          <cell r="I6193" t="str">
            <v>专用设备</v>
          </cell>
        </row>
        <row r="6193">
          <cell r="K6193">
            <v>37621</v>
          </cell>
          <cell r="L6193">
            <v>6235733.33</v>
          </cell>
          <cell r="M6193">
            <v>6048661.33</v>
          </cell>
          <cell r="N6193">
            <v>187072</v>
          </cell>
        </row>
        <row r="6194">
          <cell r="C6194" t="str">
            <v>44441055A030007</v>
          </cell>
          <cell r="D6194" t="str">
            <v>顺槽破碎机</v>
          </cell>
          <cell r="E6194" t="str">
            <v>315KW</v>
          </cell>
        </row>
        <row r="6194">
          <cell r="G6194" t="str">
            <v>个</v>
          </cell>
          <cell r="H6194">
            <v>1</v>
          </cell>
          <cell r="I6194" t="str">
            <v>专用设备</v>
          </cell>
        </row>
        <row r="6194">
          <cell r="K6194">
            <v>37621</v>
          </cell>
          <cell r="L6194">
            <v>6165733.34</v>
          </cell>
          <cell r="M6194">
            <v>5980761.34</v>
          </cell>
          <cell r="N6194">
            <v>184972</v>
          </cell>
        </row>
        <row r="6195">
          <cell r="C6195" t="str">
            <v>43552015A060001</v>
          </cell>
          <cell r="D6195" t="str">
            <v>顺槽转载机</v>
          </cell>
          <cell r="E6195" t="str">
            <v>375KW</v>
          </cell>
        </row>
        <row r="6195">
          <cell r="G6195" t="str">
            <v>个</v>
          </cell>
          <cell r="H6195">
            <v>1</v>
          </cell>
          <cell r="I6195" t="str">
            <v>专用设备</v>
          </cell>
        </row>
        <row r="6195">
          <cell r="K6195">
            <v>37986</v>
          </cell>
          <cell r="L6195">
            <v>10800000</v>
          </cell>
          <cell r="M6195">
            <v>10476000</v>
          </cell>
          <cell r="N6195">
            <v>324000</v>
          </cell>
        </row>
        <row r="6196">
          <cell r="C6196" t="str">
            <v>43552016A060001</v>
          </cell>
          <cell r="D6196" t="str">
            <v>工作面刮板输送机</v>
          </cell>
          <cell r="E6196" t="str">
            <v>3*700KW</v>
          </cell>
        </row>
        <row r="6196">
          <cell r="G6196" t="str">
            <v>个</v>
          </cell>
          <cell r="H6196">
            <v>1</v>
          </cell>
          <cell r="I6196" t="str">
            <v>专用设备</v>
          </cell>
        </row>
        <row r="6196">
          <cell r="K6196">
            <v>37986</v>
          </cell>
          <cell r="L6196">
            <v>10800000</v>
          </cell>
          <cell r="M6196">
            <v>10476000</v>
          </cell>
          <cell r="N6196">
            <v>324000</v>
          </cell>
        </row>
        <row r="6197">
          <cell r="C6197" t="str">
            <v>44441055A070001</v>
          </cell>
          <cell r="D6197" t="str">
            <v>顺槽破碎机</v>
          </cell>
          <cell r="E6197" t="str">
            <v>375KW</v>
          </cell>
        </row>
        <row r="6197">
          <cell r="G6197" t="str">
            <v>个</v>
          </cell>
          <cell r="H6197">
            <v>1</v>
          </cell>
          <cell r="I6197" t="str">
            <v>专用设备</v>
          </cell>
        </row>
        <row r="6197">
          <cell r="K6197">
            <v>37986</v>
          </cell>
          <cell r="L6197">
            <v>10800000</v>
          </cell>
          <cell r="M6197">
            <v>10476000</v>
          </cell>
          <cell r="N6197">
            <v>324000</v>
          </cell>
        </row>
        <row r="6198">
          <cell r="C6198" t="str">
            <v>43552016A060003</v>
          </cell>
          <cell r="D6198" t="str">
            <v>刮板机</v>
          </cell>
          <cell r="E6198" t="str">
            <v>L＝306.25M</v>
          </cell>
        </row>
        <row r="6198">
          <cell r="G6198" t="str">
            <v>个</v>
          </cell>
          <cell r="H6198">
            <v>1</v>
          </cell>
          <cell r="I6198" t="str">
            <v>专用设备</v>
          </cell>
        </row>
        <row r="6198">
          <cell r="K6198">
            <v>38352</v>
          </cell>
          <cell r="L6198">
            <v>12118923.08</v>
          </cell>
          <cell r="M6198">
            <v>9908431.33</v>
          </cell>
          <cell r="N6198">
            <v>2210491.75</v>
          </cell>
        </row>
        <row r="6199">
          <cell r="C6199" t="str">
            <v>43552015A060004</v>
          </cell>
          <cell r="D6199" t="str">
            <v>转载机</v>
          </cell>
          <cell r="E6199" t="str">
            <v>375KW　38MM*126MM</v>
          </cell>
        </row>
        <row r="6199">
          <cell r="G6199" t="str">
            <v>个</v>
          </cell>
          <cell r="H6199">
            <v>1</v>
          </cell>
          <cell r="I6199" t="str">
            <v>专用设备</v>
          </cell>
        </row>
        <row r="6199">
          <cell r="K6199">
            <v>38352</v>
          </cell>
          <cell r="L6199">
            <v>12118923.08</v>
          </cell>
          <cell r="M6199">
            <v>9908431.33</v>
          </cell>
          <cell r="N6199">
            <v>2210491.75</v>
          </cell>
        </row>
        <row r="6200">
          <cell r="C6200" t="str">
            <v>44441055A070004</v>
          </cell>
          <cell r="D6200" t="str">
            <v>破碎机</v>
          </cell>
          <cell r="E6200" t="str">
            <v>375KW</v>
          </cell>
        </row>
        <row r="6200">
          <cell r="G6200" t="str">
            <v>个</v>
          </cell>
          <cell r="H6200">
            <v>1</v>
          </cell>
          <cell r="I6200" t="str">
            <v>专用设备</v>
          </cell>
        </row>
        <row r="6200">
          <cell r="K6200">
            <v>38352</v>
          </cell>
          <cell r="L6200">
            <v>12118923.08</v>
          </cell>
          <cell r="M6200">
            <v>9908431.33</v>
          </cell>
          <cell r="N6200">
            <v>2210491.75</v>
          </cell>
        </row>
        <row r="6201">
          <cell r="C6201" t="str">
            <v>43552016A090002</v>
          </cell>
          <cell r="D6201" t="str">
            <v>工作面刮板输送机</v>
          </cell>
          <cell r="E6201" t="str">
            <v>（3X1000KW）（373M）</v>
          </cell>
        </row>
        <row r="6201">
          <cell r="G6201" t="str">
            <v>个</v>
          </cell>
          <cell r="H6201">
            <v>1</v>
          </cell>
          <cell r="I6201" t="str">
            <v>专用设备</v>
          </cell>
        </row>
        <row r="6201">
          <cell r="K6201">
            <v>38990</v>
          </cell>
          <cell r="L6201">
            <v>66918555.33</v>
          </cell>
          <cell r="M6201">
            <v>64910998.67</v>
          </cell>
          <cell r="N6201">
            <v>2007556.66</v>
          </cell>
        </row>
        <row r="6202">
          <cell r="C6202" t="str">
            <v>43552015A090002</v>
          </cell>
          <cell r="D6202" t="str">
            <v>顺槽转载机</v>
          </cell>
          <cell r="E6202" t="str">
            <v>（3X1000KW）（373M）</v>
          </cell>
        </row>
        <row r="6202">
          <cell r="G6202" t="str">
            <v>个</v>
          </cell>
          <cell r="H6202">
            <v>1</v>
          </cell>
          <cell r="I6202" t="str">
            <v>专用设备</v>
          </cell>
        </row>
        <row r="6202">
          <cell r="K6202">
            <v>38990</v>
          </cell>
          <cell r="L6202">
            <v>11355957.41</v>
          </cell>
          <cell r="M6202">
            <v>11015278.69</v>
          </cell>
          <cell r="N6202">
            <v>340678.720000001</v>
          </cell>
        </row>
        <row r="6203">
          <cell r="C6203" t="str">
            <v>44441055A090002</v>
          </cell>
          <cell r="D6203" t="str">
            <v>顺槽破碎机</v>
          </cell>
          <cell r="E6203" t="str">
            <v>（3X1000KW）（373M）</v>
          </cell>
        </row>
        <row r="6203">
          <cell r="G6203" t="str">
            <v>个</v>
          </cell>
          <cell r="H6203">
            <v>1</v>
          </cell>
          <cell r="I6203" t="str">
            <v>专用设备</v>
          </cell>
        </row>
        <row r="6203">
          <cell r="K6203">
            <v>38990</v>
          </cell>
          <cell r="L6203">
            <v>9488458.54</v>
          </cell>
          <cell r="M6203">
            <v>9203804.78</v>
          </cell>
          <cell r="N6203">
            <v>284653.76</v>
          </cell>
        </row>
        <row r="6204">
          <cell r="C6204" t="str">
            <v>43552014B665002</v>
          </cell>
          <cell r="D6204" t="str">
            <v>刮板输送机</v>
          </cell>
          <cell r="E6204" t="str">
            <v>SGZ1000/2*700</v>
          </cell>
        </row>
        <row r="6204">
          <cell r="G6204" t="str">
            <v>个</v>
          </cell>
          <cell r="H6204">
            <v>1</v>
          </cell>
          <cell r="I6204" t="str">
            <v>专用设备</v>
          </cell>
        </row>
        <row r="6204">
          <cell r="K6204">
            <v>39447</v>
          </cell>
          <cell r="L6204">
            <v>19036663</v>
          </cell>
          <cell r="M6204">
            <v>18465563.11</v>
          </cell>
          <cell r="N6204">
            <v>571099.890000001</v>
          </cell>
        </row>
        <row r="6205">
          <cell r="C6205" t="str">
            <v>44441055BC25001</v>
          </cell>
          <cell r="D6205" t="str">
            <v>破碎机</v>
          </cell>
          <cell r="E6205" t="str">
            <v>SGZ1000/2*700</v>
          </cell>
        </row>
        <row r="6205">
          <cell r="G6205" t="str">
            <v>个</v>
          </cell>
          <cell r="H6205">
            <v>1</v>
          </cell>
          <cell r="I6205" t="str">
            <v>专用设备</v>
          </cell>
        </row>
        <row r="6205">
          <cell r="K6205">
            <v>39446</v>
          </cell>
          <cell r="L6205">
            <v>2180000</v>
          </cell>
          <cell r="M6205">
            <v>2114600</v>
          </cell>
          <cell r="N6205">
            <v>65400</v>
          </cell>
        </row>
        <row r="6206">
          <cell r="C6206" t="str">
            <v>43552015B515001</v>
          </cell>
          <cell r="D6206" t="str">
            <v>转载机</v>
          </cell>
          <cell r="E6206" t="str">
            <v>SGZ1000/2*700</v>
          </cell>
        </row>
        <row r="6206">
          <cell r="G6206" t="str">
            <v>个</v>
          </cell>
          <cell r="H6206">
            <v>1</v>
          </cell>
          <cell r="I6206" t="str">
            <v>专用设备</v>
          </cell>
        </row>
        <row r="6206">
          <cell r="K6206">
            <v>39446</v>
          </cell>
          <cell r="L6206">
            <v>5689400</v>
          </cell>
          <cell r="M6206">
            <v>5518718</v>
          </cell>
          <cell r="N6206">
            <v>170682</v>
          </cell>
        </row>
        <row r="6207">
          <cell r="C6207" t="str">
            <v>43552015B515004</v>
          </cell>
          <cell r="D6207" t="str">
            <v>刮板输送机（一套）</v>
          </cell>
          <cell r="E6207" t="str">
            <v>SGZ1000/2*700</v>
          </cell>
        </row>
        <row r="6207">
          <cell r="G6207" t="str">
            <v>个</v>
          </cell>
          <cell r="H6207">
            <v>1</v>
          </cell>
          <cell r="I6207" t="str">
            <v>专用设备</v>
          </cell>
        </row>
        <row r="6207">
          <cell r="K6207">
            <v>39330</v>
          </cell>
          <cell r="L6207">
            <v>27946574</v>
          </cell>
          <cell r="M6207">
            <v>27108176.78</v>
          </cell>
          <cell r="N6207">
            <v>838397.219999999</v>
          </cell>
        </row>
        <row r="6208">
          <cell r="C6208" t="str">
            <v>43552014BF55002</v>
          </cell>
          <cell r="D6208" t="str">
            <v>刮板输送机（三机）</v>
          </cell>
          <cell r="E6208" t="str">
            <v>SGZ1000/2*700</v>
          </cell>
        </row>
        <row r="6208">
          <cell r="G6208" t="str">
            <v>个</v>
          </cell>
          <cell r="H6208">
            <v>1</v>
          </cell>
          <cell r="I6208" t="str">
            <v>专用设备</v>
          </cell>
        </row>
        <row r="6208">
          <cell r="K6208">
            <v>39447</v>
          </cell>
          <cell r="L6208">
            <v>2470000</v>
          </cell>
          <cell r="M6208">
            <v>2395900</v>
          </cell>
          <cell r="N6208">
            <v>74100</v>
          </cell>
        </row>
        <row r="6209">
          <cell r="C6209" t="str">
            <v>43552014B668003</v>
          </cell>
          <cell r="D6209" t="str">
            <v>刮板机</v>
          </cell>
          <cell r="E6209" t="str">
            <v>SGZ1000-2100</v>
          </cell>
        </row>
        <row r="6209">
          <cell r="G6209" t="str">
            <v>个</v>
          </cell>
          <cell r="H6209">
            <v>1</v>
          </cell>
          <cell r="I6209" t="str">
            <v>专用设备</v>
          </cell>
        </row>
        <row r="6209">
          <cell r="K6209">
            <v>39082</v>
          </cell>
          <cell r="L6209">
            <v>23528429.13</v>
          </cell>
          <cell r="M6209">
            <v>22822576.26</v>
          </cell>
          <cell r="N6209">
            <v>705852.869999997</v>
          </cell>
        </row>
        <row r="6210">
          <cell r="C6210" t="str">
            <v>44441055BC28001</v>
          </cell>
          <cell r="D6210" t="str">
            <v>破碎机</v>
          </cell>
          <cell r="E6210" t="str">
            <v>PCM315</v>
          </cell>
        </row>
        <row r="6210">
          <cell r="G6210" t="str">
            <v>个</v>
          </cell>
          <cell r="H6210">
            <v>1</v>
          </cell>
          <cell r="I6210" t="str">
            <v>专用设备</v>
          </cell>
        </row>
        <row r="6210">
          <cell r="K6210">
            <v>39082</v>
          </cell>
          <cell r="L6210">
            <v>1090761</v>
          </cell>
          <cell r="M6210">
            <v>1058038</v>
          </cell>
          <cell r="N6210">
            <v>32723</v>
          </cell>
        </row>
        <row r="6211">
          <cell r="C6211" t="str">
            <v>43552015B518003</v>
          </cell>
          <cell r="D6211" t="str">
            <v>转载机</v>
          </cell>
          <cell r="E6211" t="str">
            <v>SZZ1200/400</v>
          </cell>
        </row>
        <row r="6211">
          <cell r="G6211" t="str">
            <v>个</v>
          </cell>
          <cell r="H6211">
            <v>1</v>
          </cell>
          <cell r="I6211" t="str">
            <v>专用设备</v>
          </cell>
        </row>
        <row r="6211">
          <cell r="K6211">
            <v>39082</v>
          </cell>
          <cell r="L6211">
            <v>2216367.11</v>
          </cell>
          <cell r="M6211">
            <v>2127712.43</v>
          </cell>
          <cell r="N6211">
            <v>88654.6799999997</v>
          </cell>
        </row>
        <row r="6212">
          <cell r="C6212" t="str">
            <v>43552014B678002</v>
          </cell>
          <cell r="D6212" t="str">
            <v>刮板输送机</v>
          </cell>
          <cell r="E6212" t="str">
            <v>SGZ100/3*855</v>
          </cell>
        </row>
        <row r="6212">
          <cell r="G6212" t="str">
            <v>个</v>
          </cell>
          <cell r="H6212">
            <v>1</v>
          </cell>
          <cell r="I6212" t="str">
            <v>专用设备</v>
          </cell>
        </row>
        <row r="6212">
          <cell r="K6212">
            <v>39809</v>
          </cell>
          <cell r="L6212">
            <v>36070000</v>
          </cell>
          <cell r="M6212">
            <v>30099102.18</v>
          </cell>
          <cell r="N6212">
            <v>5970897.82</v>
          </cell>
        </row>
        <row r="6213">
          <cell r="C6213" t="str">
            <v>44441055B618001</v>
          </cell>
          <cell r="D6213" t="str">
            <v>破碎机</v>
          </cell>
          <cell r="E6213" t="str">
            <v>PLM4000</v>
          </cell>
        </row>
        <row r="6213">
          <cell r="G6213" t="str">
            <v>个</v>
          </cell>
          <cell r="H6213">
            <v>1</v>
          </cell>
          <cell r="I6213" t="str">
            <v>专用设备</v>
          </cell>
        </row>
        <row r="6213">
          <cell r="K6213">
            <v>39567</v>
          </cell>
          <cell r="L6213">
            <v>980000</v>
          </cell>
          <cell r="M6213">
            <v>950600</v>
          </cell>
          <cell r="N6213">
            <v>29400</v>
          </cell>
        </row>
        <row r="6214">
          <cell r="C6214" t="str">
            <v>43552015B518004</v>
          </cell>
          <cell r="D6214" t="str">
            <v>破碎机</v>
          </cell>
          <cell r="E6214" t="str">
            <v>PCM375</v>
          </cell>
        </row>
        <row r="6214">
          <cell r="G6214" t="str">
            <v>个</v>
          </cell>
          <cell r="H6214">
            <v>1</v>
          </cell>
          <cell r="I6214" t="str">
            <v>专用设备</v>
          </cell>
        </row>
        <row r="6214">
          <cell r="K6214">
            <v>39082</v>
          </cell>
          <cell r="L6214">
            <v>960789.68</v>
          </cell>
          <cell r="M6214">
            <v>931965.99</v>
          </cell>
          <cell r="N6214">
            <v>28823.6900000001</v>
          </cell>
        </row>
        <row r="6215">
          <cell r="C6215" t="str">
            <v>43552014B678001</v>
          </cell>
          <cell r="D6215" t="str">
            <v>刮板输送机</v>
          </cell>
          <cell r="E6215" t="str">
            <v>d</v>
          </cell>
        </row>
        <row r="6215">
          <cell r="G6215" t="str">
            <v>个</v>
          </cell>
          <cell r="H6215">
            <v>1</v>
          </cell>
          <cell r="I6215" t="str">
            <v>专用设备</v>
          </cell>
        </row>
        <row r="6215">
          <cell r="K6215">
            <v>39447</v>
          </cell>
          <cell r="L6215">
            <v>27529572.65</v>
          </cell>
          <cell r="M6215">
            <v>26703685.47</v>
          </cell>
          <cell r="N6215">
            <v>825887.18</v>
          </cell>
        </row>
        <row r="6216">
          <cell r="C6216" t="str">
            <v>44441055BC38002</v>
          </cell>
          <cell r="D6216" t="str">
            <v>破碎机</v>
          </cell>
          <cell r="E6216" t="str">
            <v>PCM400</v>
          </cell>
        </row>
        <row r="6216">
          <cell r="G6216" t="str">
            <v>个</v>
          </cell>
          <cell r="H6216">
            <v>1</v>
          </cell>
          <cell r="I6216" t="str">
            <v>专用设备</v>
          </cell>
        </row>
        <row r="6216">
          <cell r="K6216">
            <v>39447</v>
          </cell>
          <cell r="L6216">
            <v>1470569.63</v>
          </cell>
          <cell r="M6216">
            <v>1426452.54</v>
          </cell>
          <cell r="N6216">
            <v>44117.0899999999</v>
          </cell>
        </row>
        <row r="6217">
          <cell r="C6217" t="str">
            <v>43552015B528001</v>
          </cell>
          <cell r="D6217" t="str">
            <v>转载机</v>
          </cell>
          <cell r="E6217" t="str">
            <v>SZZ1350/525</v>
          </cell>
        </row>
        <row r="6217">
          <cell r="G6217" t="str">
            <v>个</v>
          </cell>
          <cell r="H6217">
            <v>1</v>
          </cell>
          <cell r="I6217" t="str">
            <v>专用设备</v>
          </cell>
        </row>
        <row r="6217">
          <cell r="K6217">
            <v>39447</v>
          </cell>
          <cell r="L6217">
            <v>3270000</v>
          </cell>
          <cell r="M6217">
            <v>3139200</v>
          </cell>
          <cell r="N6217">
            <v>130800</v>
          </cell>
        </row>
        <row r="6218">
          <cell r="C6218" t="str">
            <v>42240001A120006</v>
          </cell>
          <cell r="D6218" t="str">
            <v>乳化液箱</v>
          </cell>
          <cell r="E6218" t="str">
            <v>S300</v>
          </cell>
        </row>
        <row r="6218">
          <cell r="G6218" t="str">
            <v>个</v>
          </cell>
          <cell r="H6218">
            <v>1</v>
          </cell>
          <cell r="I6218" t="str">
            <v>专用设备</v>
          </cell>
        </row>
        <row r="6218">
          <cell r="K6218">
            <v>38352</v>
          </cell>
          <cell r="L6218">
            <v>336618.9</v>
          </cell>
          <cell r="M6218">
            <v>326520.33</v>
          </cell>
          <cell r="N6218">
            <v>10098.57</v>
          </cell>
        </row>
        <row r="6219">
          <cell r="C6219" t="str">
            <v>43225015A030018</v>
          </cell>
          <cell r="D6219" t="str">
            <v>乳化泵</v>
          </cell>
          <cell r="E6219" t="str">
            <v>S300</v>
          </cell>
        </row>
        <row r="6219">
          <cell r="G6219" t="str">
            <v>个</v>
          </cell>
          <cell r="H6219">
            <v>1</v>
          </cell>
          <cell r="I6219" t="str">
            <v>专用设备</v>
          </cell>
        </row>
        <row r="6219">
          <cell r="K6219">
            <v>38352</v>
          </cell>
          <cell r="L6219">
            <v>753662.83</v>
          </cell>
          <cell r="M6219">
            <v>731052.95</v>
          </cell>
          <cell r="N6219">
            <v>22609.88</v>
          </cell>
        </row>
        <row r="6220">
          <cell r="C6220" t="str">
            <v>43225015A030019</v>
          </cell>
          <cell r="D6220" t="str">
            <v>乳化泵</v>
          </cell>
          <cell r="E6220" t="str">
            <v>S300</v>
          </cell>
        </row>
        <row r="6220">
          <cell r="G6220" t="str">
            <v>个</v>
          </cell>
          <cell r="H6220">
            <v>1</v>
          </cell>
          <cell r="I6220" t="str">
            <v>专用设备</v>
          </cell>
        </row>
        <row r="6220">
          <cell r="K6220">
            <v>38352</v>
          </cell>
          <cell r="L6220">
            <v>747812.76</v>
          </cell>
          <cell r="M6220">
            <v>725378.38</v>
          </cell>
          <cell r="N6220">
            <v>22434.38</v>
          </cell>
        </row>
        <row r="6221">
          <cell r="C6221" t="str">
            <v>43225016A010025</v>
          </cell>
          <cell r="D6221" t="str">
            <v>喷雾泵</v>
          </cell>
          <cell r="E6221" t="str">
            <v>S200</v>
          </cell>
        </row>
        <row r="6221">
          <cell r="G6221" t="str">
            <v>个</v>
          </cell>
          <cell r="H6221">
            <v>1</v>
          </cell>
          <cell r="I6221" t="str">
            <v>专用设备</v>
          </cell>
        </row>
        <row r="6221">
          <cell r="K6221">
            <v>38352</v>
          </cell>
          <cell r="L6221">
            <v>753662.82</v>
          </cell>
          <cell r="M6221">
            <v>731052.94</v>
          </cell>
          <cell r="N6221">
            <v>22609.88</v>
          </cell>
        </row>
        <row r="6222">
          <cell r="C6222" t="str">
            <v>42240002A010013</v>
          </cell>
          <cell r="D6222" t="str">
            <v>喷雾泵箱</v>
          </cell>
          <cell r="E6222" t="str">
            <v>S200</v>
          </cell>
        </row>
        <row r="6222">
          <cell r="G6222" t="str">
            <v>个</v>
          </cell>
          <cell r="H6222">
            <v>1</v>
          </cell>
          <cell r="I6222" t="str">
            <v>专用设备</v>
          </cell>
        </row>
        <row r="6222">
          <cell r="K6222">
            <v>38352</v>
          </cell>
          <cell r="L6222">
            <v>768389.89</v>
          </cell>
          <cell r="M6222">
            <v>745780.01</v>
          </cell>
          <cell r="N6222">
            <v>22609.88</v>
          </cell>
        </row>
        <row r="6223">
          <cell r="C6223" t="str">
            <v>43225015A030016</v>
          </cell>
          <cell r="D6223" t="str">
            <v>乳化泵</v>
          </cell>
          <cell r="E6223" t="str">
            <v>S300</v>
          </cell>
        </row>
        <row r="6223">
          <cell r="G6223" t="str">
            <v>个</v>
          </cell>
          <cell r="H6223">
            <v>1</v>
          </cell>
          <cell r="I6223" t="str">
            <v>专用设备</v>
          </cell>
        </row>
        <row r="6223">
          <cell r="K6223">
            <v>38352</v>
          </cell>
          <cell r="L6223">
            <v>757804.14</v>
          </cell>
          <cell r="M6223">
            <v>735511.83</v>
          </cell>
          <cell r="N6223">
            <v>22292.3100000001</v>
          </cell>
        </row>
        <row r="6224">
          <cell r="C6224" t="str">
            <v>43225015A030017</v>
          </cell>
          <cell r="D6224" t="str">
            <v>乳化泵</v>
          </cell>
          <cell r="E6224" t="str">
            <v>S300</v>
          </cell>
        </row>
        <row r="6224">
          <cell r="G6224" t="str">
            <v>个</v>
          </cell>
          <cell r="H6224">
            <v>1</v>
          </cell>
          <cell r="I6224" t="str">
            <v>专用设备</v>
          </cell>
        </row>
        <row r="6224">
          <cell r="K6224">
            <v>38352</v>
          </cell>
          <cell r="L6224">
            <v>768649.07</v>
          </cell>
          <cell r="M6224">
            <v>746356.76</v>
          </cell>
          <cell r="N6224">
            <v>22292.3099999999</v>
          </cell>
        </row>
        <row r="6225">
          <cell r="C6225" t="str">
            <v>43225016A010024</v>
          </cell>
          <cell r="D6225" t="str">
            <v>喷雾泵</v>
          </cell>
          <cell r="E6225" t="str">
            <v>S200</v>
          </cell>
        </row>
        <row r="6225">
          <cell r="G6225" t="str">
            <v>个</v>
          </cell>
          <cell r="H6225">
            <v>1</v>
          </cell>
          <cell r="I6225" t="str">
            <v>专用设备</v>
          </cell>
        </row>
        <row r="6225">
          <cell r="K6225">
            <v>38352</v>
          </cell>
          <cell r="L6225">
            <v>773384.74</v>
          </cell>
          <cell r="M6225">
            <v>750950.36</v>
          </cell>
          <cell r="N6225">
            <v>22434.38</v>
          </cell>
        </row>
        <row r="6226">
          <cell r="C6226" t="str">
            <v>42240001A120009</v>
          </cell>
          <cell r="D6226" t="str">
            <v>乳化液箱</v>
          </cell>
          <cell r="E6226" t="str">
            <v>S300</v>
          </cell>
        </row>
        <row r="6226">
          <cell r="G6226" t="str">
            <v>个</v>
          </cell>
          <cell r="H6226">
            <v>1</v>
          </cell>
          <cell r="I6226" t="str">
            <v>专用设备</v>
          </cell>
        </row>
        <row r="6226">
          <cell r="K6226">
            <v>38352</v>
          </cell>
          <cell r="L6226">
            <v>336618.91</v>
          </cell>
          <cell r="M6226">
            <v>326520.34</v>
          </cell>
          <cell r="N6226">
            <v>10098.5699999999</v>
          </cell>
        </row>
        <row r="6227">
          <cell r="C6227" t="str">
            <v>43225016A010031</v>
          </cell>
          <cell r="D6227" t="str">
            <v>喷雾泵</v>
          </cell>
          <cell r="E6227" t="str">
            <v>S200</v>
          </cell>
        </row>
        <row r="6227">
          <cell r="G6227" t="str">
            <v>个</v>
          </cell>
          <cell r="H6227">
            <v>1</v>
          </cell>
          <cell r="I6227" t="str">
            <v>专用设备</v>
          </cell>
        </row>
        <row r="6227">
          <cell r="K6227">
            <v>38352</v>
          </cell>
          <cell r="L6227">
            <v>743077.15</v>
          </cell>
          <cell r="M6227">
            <v>720784.84</v>
          </cell>
          <cell r="N6227">
            <v>22292.3100000001</v>
          </cell>
        </row>
        <row r="6228">
          <cell r="C6228" t="str">
            <v>43225015A030031</v>
          </cell>
          <cell r="D6228" t="str">
            <v>乳化泵</v>
          </cell>
          <cell r="E6228" t="str">
            <v>S300</v>
          </cell>
        </row>
        <row r="6228">
          <cell r="G6228" t="str">
            <v>个</v>
          </cell>
          <cell r="H6228">
            <v>1</v>
          </cell>
          <cell r="I6228" t="str">
            <v>专用设备</v>
          </cell>
        </row>
        <row r="6228">
          <cell r="K6228">
            <v>38352</v>
          </cell>
          <cell r="L6228">
            <v>761577.08</v>
          </cell>
          <cell r="M6228">
            <v>738729.77</v>
          </cell>
          <cell r="N6228">
            <v>22847.3099999999</v>
          </cell>
        </row>
        <row r="6229">
          <cell r="C6229" t="str">
            <v>42240002A010016</v>
          </cell>
          <cell r="D6229" t="str">
            <v>喷雾泵箱</v>
          </cell>
          <cell r="E6229" t="str">
            <v>S200</v>
          </cell>
        </row>
        <row r="6229">
          <cell r="G6229" t="str">
            <v>个</v>
          </cell>
          <cell r="H6229">
            <v>1</v>
          </cell>
          <cell r="I6229" t="str">
            <v>专用设备</v>
          </cell>
        </row>
        <row r="6229">
          <cell r="K6229">
            <v>38352</v>
          </cell>
          <cell r="L6229">
            <v>757804.14</v>
          </cell>
          <cell r="M6229">
            <v>735511.83</v>
          </cell>
          <cell r="N6229">
            <v>22292.3100000001</v>
          </cell>
        </row>
        <row r="6230">
          <cell r="C6230" t="str">
            <v>43225015A030028</v>
          </cell>
          <cell r="D6230" t="str">
            <v>乳化泵</v>
          </cell>
          <cell r="E6230" t="str">
            <v>S300</v>
          </cell>
        </row>
        <row r="6230">
          <cell r="G6230" t="str">
            <v>个</v>
          </cell>
          <cell r="H6230">
            <v>1</v>
          </cell>
          <cell r="I6230" t="str">
            <v>专用设备</v>
          </cell>
        </row>
        <row r="6230">
          <cell r="K6230">
            <v>38352</v>
          </cell>
          <cell r="L6230">
            <v>768649.07</v>
          </cell>
          <cell r="M6230">
            <v>746356.76</v>
          </cell>
          <cell r="N6230">
            <v>22292.3099999999</v>
          </cell>
        </row>
        <row r="6231">
          <cell r="C6231" t="str">
            <v>43225015A030029</v>
          </cell>
          <cell r="D6231" t="str">
            <v>乳化泵</v>
          </cell>
          <cell r="E6231" t="str">
            <v>S300</v>
          </cell>
        </row>
        <row r="6231">
          <cell r="G6231" t="str">
            <v>个</v>
          </cell>
          <cell r="H6231">
            <v>1</v>
          </cell>
          <cell r="I6231" t="str">
            <v>专用设备</v>
          </cell>
        </row>
        <row r="6231">
          <cell r="K6231">
            <v>38352</v>
          </cell>
          <cell r="L6231">
            <v>768649.07</v>
          </cell>
          <cell r="M6231">
            <v>746356.76</v>
          </cell>
          <cell r="N6231">
            <v>22292.3099999999</v>
          </cell>
        </row>
        <row r="6232">
          <cell r="C6232" t="str">
            <v>43225015A030030</v>
          </cell>
          <cell r="D6232" t="str">
            <v>乳化泵</v>
          </cell>
          <cell r="E6232" t="str">
            <v>S300</v>
          </cell>
        </row>
        <row r="6232">
          <cell r="G6232" t="str">
            <v>个</v>
          </cell>
          <cell r="H6232">
            <v>1</v>
          </cell>
          <cell r="I6232" t="str">
            <v>专用设备</v>
          </cell>
        </row>
        <row r="6232">
          <cell r="K6232">
            <v>38352</v>
          </cell>
          <cell r="L6232">
            <v>768649.07</v>
          </cell>
          <cell r="M6232">
            <v>746356.76</v>
          </cell>
          <cell r="N6232">
            <v>22292.3099999999</v>
          </cell>
        </row>
        <row r="6233">
          <cell r="C6233" t="str">
            <v>43225016A010030</v>
          </cell>
          <cell r="D6233" t="str">
            <v>喷雾泵</v>
          </cell>
          <cell r="E6233" t="str">
            <v>S200</v>
          </cell>
        </row>
        <row r="6233">
          <cell r="G6233" t="str">
            <v>个</v>
          </cell>
          <cell r="H6233">
            <v>1</v>
          </cell>
          <cell r="I6233" t="str">
            <v>专用设备</v>
          </cell>
        </row>
        <row r="6233">
          <cell r="K6233">
            <v>38352</v>
          </cell>
          <cell r="L6233">
            <v>768649.07</v>
          </cell>
          <cell r="M6233">
            <v>746356.76</v>
          </cell>
          <cell r="N6233">
            <v>22292.3099999999</v>
          </cell>
        </row>
        <row r="6234">
          <cell r="C6234" t="str">
            <v>43225015A040001</v>
          </cell>
          <cell r="D6234" t="str">
            <v>乳化液泵</v>
          </cell>
          <cell r="E6234" t="str">
            <v>K25020M  KAMAT</v>
          </cell>
        </row>
        <row r="6234">
          <cell r="G6234" t="str">
            <v>个</v>
          </cell>
          <cell r="H6234">
            <v>1</v>
          </cell>
          <cell r="I6234" t="str">
            <v>专用设备</v>
          </cell>
        </row>
        <row r="6234">
          <cell r="K6234">
            <v>38656</v>
          </cell>
          <cell r="L6234">
            <v>600553.02</v>
          </cell>
          <cell r="M6234">
            <v>582536.43</v>
          </cell>
          <cell r="N6234">
            <v>18016.59</v>
          </cell>
        </row>
        <row r="6235">
          <cell r="C6235" t="str">
            <v>43225015A040002</v>
          </cell>
          <cell r="D6235" t="str">
            <v>乳化液泵</v>
          </cell>
          <cell r="E6235" t="str">
            <v>K25020M  KAMAT</v>
          </cell>
        </row>
        <row r="6235">
          <cell r="G6235" t="str">
            <v>个</v>
          </cell>
          <cell r="H6235">
            <v>1</v>
          </cell>
          <cell r="I6235" t="str">
            <v>专用设备</v>
          </cell>
        </row>
        <row r="6235">
          <cell r="K6235">
            <v>38656</v>
          </cell>
          <cell r="L6235">
            <v>600553.02</v>
          </cell>
          <cell r="M6235">
            <v>582536.43</v>
          </cell>
          <cell r="N6235">
            <v>18016.59</v>
          </cell>
        </row>
        <row r="6236">
          <cell r="C6236" t="str">
            <v>43225015A040003</v>
          </cell>
          <cell r="D6236" t="str">
            <v>乳化液泵</v>
          </cell>
          <cell r="E6236" t="str">
            <v>K25020M  KAMAT</v>
          </cell>
        </row>
        <row r="6236">
          <cell r="G6236" t="str">
            <v>个</v>
          </cell>
          <cell r="H6236">
            <v>1</v>
          </cell>
          <cell r="I6236" t="str">
            <v>专用设备</v>
          </cell>
        </row>
        <row r="6236">
          <cell r="K6236">
            <v>38656</v>
          </cell>
          <cell r="L6236">
            <v>600553.02</v>
          </cell>
          <cell r="M6236">
            <v>582536.43</v>
          </cell>
          <cell r="N6236">
            <v>18016.59</v>
          </cell>
        </row>
        <row r="6237">
          <cell r="C6237" t="str">
            <v>43225015A040004</v>
          </cell>
          <cell r="D6237" t="str">
            <v>乳化液泵</v>
          </cell>
          <cell r="E6237" t="str">
            <v>K25020M  KAMAT</v>
          </cell>
        </row>
        <row r="6237">
          <cell r="G6237" t="str">
            <v>个</v>
          </cell>
          <cell r="H6237">
            <v>1</v>
          </cell>
          <cell r="I6237" t="str">
            <v>专用设备</v>
          </cell>
        </row>
        <row r="6237">
          <cell r="K6237">
            <v>38656</v>
          </cell>
          <cell r="L6237">
            <v>600553.03</v>
          </cell>
          <cell r="M6237">
            <v>582536.44</v>
          </cell>
          <cell r="N6237">
            <v>18016.5900000001</v>
          </cell>
        </row>
        <row r="6238">
          <cell r="C6238" t="str">
            <v>42240001A130001</v>
          </cell>
          <cell r="D6238" t="str">
            <v>乳化液箱</v>
          </cell>
          <cell r="E6238" t="str">
            <v>KAMAT</v>
          </cell>
        </row>
        <row r="6238">
          <cell r="G6238" t="str">
            <v>个</v>
          </cell>
          <cell r="H6238">
            <v>1</v>
          </cell>
          <cell r="I6238" t="str">
            <v>专用设备</v>
          </cell>
        </row>
        <row r="6238">
          <cell r="K6238">
            <v>38656</v>
          </cell>
          <cell r="L6238">
            <v>787359.53</v>
          </cell>
          <cell r="M6238">
            <v>763738.74</v>
          </cell>
          <cell r="N6238">
            <v>23620.79</v>
          </cell>
        </row>
        <row r="6239">
          <cell r="C6239" t="str">
            <v>43225016A020001</v>
          </cell>
          <cell r="D6239" t="str">
            <v>喷雾泵</v>
          </cell>
          <cell r="E6239" t="str">
            <v>K13060  KAMAT</v>
          </cell>
        </row>
        <row r="6239">
          <cell r="G6239" t="str">
            <v>个</v>
          </cell>
          <cell r="H6239">
            <v>1</v>
          </cell>
          <cell r="I6239" t="str">
            <v>专用设备</v>
          </cell>
        </row>
        <row r="6239">
          <cell r="K6239">
            <v>38656</v>
          </cell>
          <cell r="L6239">
            <v>464766.76</v>
          </cell>
          <cell r="M6239">
            <v>450823.76</v>
          </cell>
          <cell r="N6239">
            <v>13943</v>
          </cell>
        </row>
        <row r="6240">
          <cell r="C6240" t="str">
            <v>43225016A020002</v>
          </cell>
          <cell r="D6240" t="str">
            <v>喷雾泵</v>
          </cell>
          <cell r="E6240" t="str">
            <v>K13060  KAMAT</v>
          </cell>
        </row>
        <row r="6240">
          <cell r="G6240" t="str">
            <v>个</v>
          </cell>
          <cell r="H6240">
            <v>1</v>
          </cell>
          <cell r="I6240" t="str">
            <v>专用设备</v>
          </cell>
        </row>
        <row r="6240">
          <cell r="K6240">
            <v>38656</v>
          </cell>
          <cell r="L6240">
            <v>464766.76</v>
          </cell>
          <cell r="M6240">
            <v>450823.76</v>
          </cell>
          <cell r="N6240">
            <v>13943</v>
          </cell>
        </row>
        <row r="6241">
          <cell r="C6241" t="str">
            <v>43225016A020003</v>
          </cell>
          <cell r="D6241" t="str">
            <v>喷雾泵</v>
          </cell>
          <cell r="E6241" t="str">
            <v>K13060  KAMAT</v>
          </cell>
        </row>
        <row r="6241">
          <cell r="G6241" t="str">
            <v>个</v>
          </cell>
          <cell r="H6241">
            <v>1</v>
          </cell>
          <cell r="I6241" t="str">
            <v>专用设备</v>
          </cell>
        </row>
        <row r="6241">
          <cell r="K6241">
            <v>38656</v>
          </cell>
          <cell r="L6241">
            <v>464766.78</v>
          </cell>
          <cell r="M6241">
            <v>450823.78</v>
          </cell>
          <cell r="N6241">
            <v>13943</v>
          </cell>
        </row>
        <row r="6242">
          <cell r="C6242" t="str">
            <v>42240002A130001</v>
          </cell>
          <cell r="D6242" t="str">
            <v>喷雾泵箱</v>
          </cell>
          <cell r="E6242" t="str">
            <v>KAMAT</v>
          </cell>
        </row>
        <row r="6242">
          <cell r="G6242" t="str">
            <v>个</v>
          </cell>
          <cell r="H6242">
            <v>1</v>
          </cell>
          <cell r="I6242" t="str">
            <v>专用设备</v>
          </cell>
        </row>
        <row r="6242">
          <cell r="K6242">
            <v>38656</v>
          </cell>
          <cell r="L6242">
            <v>762719.74</v>
          </cell>
          <cell r="M6242">
            <v>739838.15</v>
          </cell>
          <cell r="N6242">
            <v>22881.59</v>
          </cell>
        </row>
        <row r="6243">
          <cell r="C6243" t="str">
            <v>43225016A035005</v>
          </cell>
          <cell r="D6243" t="str">
            <v>喷雾泵</v>
          </cell>
          <cell r="E6243" t="str">
            <v>卡玛特</v>
          </cell>
        </row>
        <row r="6243">
          <cell r="G6243" t="str">
            <v>个</v>
          </cell>
          <cell r="H6243">
            <v>1</v>
          </cell>
          <cell r="I6243" t="str">
            <v>专用设备</v>
          </cell>
        </row>
        <row r="6243">
          <cell r="K6243">
            <v>39082</v>
          </cell>
          <cell r="L6243">
            <v>1277868.33</v>
          </cell>
          <cell r="M6243">
            <v>1239532.28</v>
          </cell>
          <cell r="N6243">
            <v>38336.05</v>
          </cell>
        </row>
        <row r="6244">
          <cell r="C6244" t="str">
            <v>43225016A035006</v>
          </cell>
          <cell r="D6244" t="str">
            <v>喷雾泵</v>
          </cell>
          <cell r="E6244" t="str">
            <v>卡玛特</v>
          </cell>
        </row>
        <row r="6244">
          <cell r="G6244" t="str">
            <v>个</v>
          </cell>
          <cell r="H6244">
            <v>1</v>
          </cell>
          <cell r="I6244" t="str">
            <v>专用设备</v>
          </cell>
        </row>
        <row r="6244">
          <cell r="K6244">
            <v>39082</v>
          </cell>
          <cell r="L6244">
            <v>1277868.33</v>
          </cell>
          <cell r="M6244">
            <v>1239532.28</v>
          </cell>
          <cell r="N6244">
            <v>38336.05</v>
          </cell>
        </row>
        <row r="6245">
          <cell r="C6245" t="str">
            <v>43225015A055007</v>
          </cell>
          <cell r="D6245" t="str">
            <v>乳化液泵</v>
          </cell>
          <cell r="E6245" t="str">
            <v>卡玛特</v>
          </cell>
        </row>
        <row r="6245">
          <cell r="G6245" t="str">
            <v>个</v>
          </cell>
          <cell r="H6245">
            <v>1</v>
          </cell>
          <cell r="I6245" t="str">
            <v>专用设备</v>
          </cell>
        </row>
        <row r="6245">
          <cell r="K6245">
            <v>39082</v>
          </cell>
          <cell r="L6245">
            <v>1595170.67</v>
          </cell>
          <cell r="M6245">
            <v>1547315.55</v>
          </cell>
          <cell r="N6245">
            <v>47855.1199999999</v>
          </cell>
        </row>
        <row r="6246">
          <cell r="C6246" t="str">
            <v>43225015A055008</v>
          </cell>
          <cell r="D6246" t="str">
            <v>乳化液泵</v>
          </cell>
          <cell r="E6246" t="str">
            <v>卡玛特</v>
          </cell>
        </row>
        <row r="6246">
          <cell r="G6246" t="str">
            <v>个</v>
          </cell>
          <cell r="H6246">
            <v>1</v>
          </cell>
          <cell r="I6246" t="str">
            <v>专用设备</v>
          </cell>
        </row>
        <row r="6246">
          <cell r="K6246">
            <v>39082</v>
          </cell>
          <cell r="L6246">
            <v>1595170.67</v>
          </cell>
          <cell r="M6246">
            <v>1547315.55</v>
          </cell>
          <cell r="N6246">
            <v>47855.1199999999</v>
          </cell>
        </row>
        <row r="6247">
          <cell r="C6247" t="str">
            <v>43225015A055009</v>
          </cell>
          <cell r="D6247" t="str">
            <v>乳化液泵</v>
          </cell>
          <cell r="E6247" t="str">
            <v>卡玛特</v>
          </cell>
        </row>
        <row r="6247">
          <cell r="G6247" t="str">
            <v>个</v>
          </cell>
          <cell r="H6247">
            <v>1</v>
          </cell>
          <cell r="I6247" t="str">
            <v>专用设备</v>
          </cell>
        </row>
        <row r="6247">
          <cell r="K6247">
            <v>39082</v>
          </cell>
          <cell r="L6247">
            <v>1595170.67</v>
          </cell>
          <cell r="M6247">
            <v>1547315.55</v>
          </cell>
          <cell r="N6247">
            <v>47855.1199999999</v>
          </cell>
        </row>
        <row r="6248">
          <cell r="C6248" t="str">
            <v>42240002A205001</v>
          </cell>
          <cell r="D6248" t="str">
            <v>乳化液箱</v>
          </cell>
          <cell r="E6248" t="str">
            <v>卡玛特</v>
          </cell>
        </row>
        <row r="6248">
          <cell r="G6248" t="str">
            <v>个</v>
          </cell>
          <cell r="H6248">
            <v>1</v>
          </cell>
          <cell r="I6248" t="str">
            <v>专用设备</v>
          </cell>
        </row>
        <row r="6248">
          <cell r="K6248">
            <v>39082</v>
          </cell>
          <cell r="L6248">
            <v>600113.72</v>
          </cell>
          <cell r="M6248">
            <v>582110.31</v>
          </cell>
          <cell r="N6248">
            <v>18003.4099999999</v>
          </cell>
        </row>
        <row r="6249">
          <cell r="C6249" t="str">
            <v>42240002A145003</v>
          </cell>
          <cell r="D6249" t="str">
            <v>喷雾泵箱</v>
          </cell>
          <cell r="E6249" t="str">
            <v>卡玛特</v>
          </cell>
        </row>
        <row r="6249">
          <cell r="G6249" t="str">
            <v>个</v>
          </cell>
          <cell r="H6249">
            <v>1</v>
          </cell>
          <cell r="I6249" t="str">
            <v>专用设备</v>
          </cell>
        </row>
        <row r="6249">
          <cell r="K6249">
            <v>39082</v>
          </cell>
          <cell r="L6249">
            <v>549487.77</v>
          </cell>
          <cell r="M6249">
            <v>533003.14</v>
          </cell>
          <cell r="N6249">
            <v>16484.63</v>
          </cell>
        </row>
        <row r="6250">
          <cell r="C6250" t="str">
            <v>43225015A045001</v>
          </cell>
          <cell r="D6250" t="str">
            <v>乳化液泵</v>
          </cell>
          <cell r="E6250" t="str">
            <v>卡玛特</v>
          </cell>
        </row>
        <row r="6250">
          <cell r="G6250" t="str">
            <v>个</v>
          </cell>
          <cell r="H6250">
            <v>1</v>
          </cell>
          <cell r="I6250" t="str">
            <v>专用设备</v>
          </cell>
        </row>
        <row r="6250">
          <cell r="K6250">
            <v>39082</v>
          </cell>
          <cell r="L6250">
            <v>1066382.38</v>
          </cell>
          <cell r="M6250">
            <v>1034390.91</v>
          </cell>
          <cell r="N6250">
            <v>31991.4699999999</v>
          </cell>
        </row>
        <row r="6251">
          <cell r="C6251" t="str">
            <v>43225015A045002</v>
          </cell>
          <cell r="D6251" t="str">
            <v>乳化液泵</v>
          </cell>
          <cell r="E6251" t="str">
            <v>卡玛特</v>
          </cell>
        </row>
        <row r="6251">
          <cell r="G6251" t="str">
            <v>个</v>
          </cell>
          <cell r="H6251">
            <v>1</v>
          </cell>
          <cell r="I6251" t="str">
            <v>专用设备</v>
          </cell>
        </row>
        <row r="6251">
          <cell r="K6251">
            <v>39082</v>
          </cell>
          <cell r="L6251">
            <v>1066382.38</v>
          </cell>
          <cell r="M6251">
            <v>1034390.91</v>
          </cell>
          <cell r="N6251">
            <v>31991.4699999999</v>
          </cell>
        </row>
        <row r="6252">
          <cell r="C6252" t="str">
            <v>43225015A045003</v>
          </cell>
          <cell r="D6252" t="str">
            <v>乳化液泵</v>
          </cell>
          <cell r="E6252" t="str">
            <v>卡玛特</v>
          </cell>
        </row>
        <row r="6252">
          <cell r="G6252" t="str">
            <v>个</v>
          </cell>
          <cell r="H6252">
            <v>1</v>
          </cell>
          <cell r="I6252" t="str">
            <v>专用设备</v>
          </cell>
        </row>
        <row r="6252">
          <cell r="K6252">
            <v>39082</v>
          </cell>
          <cell r="L6252">
            <v>1066382.38</v>
          </cell>
          <cell r="M6252">
            <v>1034390.91</v>
          </cell>
          <cell r="N6252">
            <v>31991.4699999999</v>
          </cell>
        </row>
        <row r="6253">
          <cell r="C6253" t="str">
            <v>43225016A025001</v>
          </cell>
          <cell r="D6253" t="str">
            <v>喷雾泵</v>
          </cell>
          <cell r="E6253" t="str">
            <v>卡玛特</v>
          </cell>
        </row>
        <row r="6253">
          <cell r="G6253" t="str">
            <v>个</v>
          </cell>
          <cell r="H6253">
            <v>1</v>
          </cell>
          <cell r="I6253" t="str">
            <v>专用设备</v>
          </cell>
        </row>
        <row r="6253">
          <cell r="K6253">
            <v>39082</v>
          </cell>
          <cell r="L6253">
            <v>854263.62</v>
          </cell>
          <cell r="M6253">
            <v>828635.71</v>
          </cell>
          <cell r="N6253">
            <v>25627.91</v>
          </cell>
        </row>
        <row r="6254">
          <cell r="C6254" t="str">
            <v>43225016A025002</v>
          </cell>
          <cell r="D6254" t="str">
            <v>喷雾泵</v>
          </cell>
          <cell r="E6254" t="str">
            <v>卡玛特</v>
          </cell>
        </row>
        <row r="6254">
          <cell r="G6254" t="str">
            <v>个</v>
          </cell>
          <cell r="H6254">
            <v>1</v>
          </cell>
          <cell r="I6254" t="str">
            <v>专用设备</v>
          </cell>
        </row>
        <row r="6254">
          <cell r="K6254">
            <v>39082</v>
          </cell>
          <cell r="L6254">
            <v>854263.62</v>
          </cell>
          <cell r="M6254">
            <v>828635.71</v>
          </cell>
          <cell r="N6254">
            <v>25627.91</v>
          </cell>
        </row>
        <row r="6255">
          <cell r="C6255" t="str">
            <v>42240002A205015</v>
          </cell>
          <cell r="D6255" t="str">
            <v>乳化液箱</v>
          </cell>
          <cell r="E6255" t="str">
            <v>卡玛特</v>
          </cell>
        </row>
        <row r="6255">
          <cell r="G6255" t="str">
            <v>个</v>
          </cell>
          <cell r="H6255">
            <v>1</v>
          </cell>
          <cell r="I6255" t="str">
            <v>专用设备</v>
          </cell>
        </row>
        <row r="6255">
          <cell r="K6255">
            <v>39082</v>
          </cell>
          <cell r="L6255">
            <v>401180.08</v>
          </cell>
          <cell r="M6255">
            <v>389144.68</v>
          </cell>
          <cell r="N6255">
            <v>12035.4</v>
          </cell>
        </row>
        <row r="6256">
          <cell r="C6256" t="str">
            <v>42240002A035001</v>
          </cell>
          <cell r="D6256" t="str">
            <v>喷雾水箱</v>
          </cell>
          <cell r="E6256" t="str">
            <v>卡玛特</v>
          </cell>
        </row>
        <row r="6256">
          <cell r="G6256" t="str">
            <v>个</v>
          </cell>
          <cell r="H6256">
            <v>1</v>
          </cell>
          <cell r="I6256" t="str">
            <v>专用设备</v>
          </cell>
        </row>
        <row r="6256">
          <cell r="K6256">
            <v>39082</v>
          </cell>
          <cell r="L6256">
            <v>224738.17</v>
          </cell>
          <cell r="M6256">
            <v>217996.02</v>
          </cell>
          <cell r="N6256">
            <v>6742.15000000002</v>
          </cell>
        </row>
        <row r="6257">
          <cell r="C6257" t="str">
            <v>43551024A040003</v>
          </cell>
          <cell r="D6257" t="str">
            <v>胶带机</v>
          </cell>
        </row>
        <row r="6257">
          <cell r="G6257" t="str">
            <v>个</v>
          </cell>
          <cell r="H6257">
            <v>1</v>
          </cell>
          <cell r="I6257" t="str">
            <v>专用设备</v>
          </cell>
        </row>
        <row r="6257">
          <cell r="K6257">
            <v>37621</v>
          </cell>
          <cell r="L6257">
            <v>28353173.82</v>
          </cell>
          <cell r="M6257">
            <v>27502578.61</v>
          </cell>
          <cell r="N6257">
            <v>850595.210000001</v>
          </cell>
        </row>
        <row r="6258">
          <cell r="C6258" t="str">
            <v>43551024A040004</v>
          </cell>
          <cell r="D6258" t="str">
            <v>胶带机</v>
          </cell>
        </row>
        <row r="6258">
          <cell r="G6258" t="str">
            <v>个</v>
          </cell>
          <cell r="H6258">
            <v>1</v>
          </cell>
          <cell r="I6258" t="str">
            <v>专用设备</v>
          </cell>
        </row>
        <row r="6258">
          <cell r="K6258">
            <v>37591</v>
          </cell>
          <cell r="L6258">
            <v>16430700</v>
          </cell>
          <cell r="M6258">
            <v>15937779</v>
          </cell>
          <cell r="N6258">
            <v>492921</v>
          </cell>
        </row>
        <row r="6259">
          <cell r="C6259" t="str">
            <v>43551024A030005</v>
          </cell>
          <cell r="D6259" t="str">
            <v>胶带输送机</v>
          </cell>
          <cell r="E6259" t="str">
            <v>B=1400MM L-236.458M Q=2000L/H V=3</v>
          </cell>
        </row>
        <row r="6259">
          <cell r="G6259" t="str">
            <v>个</v>
          </cell>
          <cell r="H6259">
            <v>1</v>
          </cell>
          <cell r="I6259" t="str">
            <v>专用设备</v>
          </cell>
        </row>
        <row r="6259">
          <cell r="K6259">
            <v>38442</v>
          </cell>
          <cell r="L6259">
            <v>1983392.76</v>
          </cell>
          <cell r="M6259">
            <v>1737138.69</v>
          </cell>
          <cell r="N6259">
            <v>246254.07</v>
          </cell>
        </row>
        <row r="6260">
          <cell r="C6260" t="str">
            <v>43551024A040001</v>
          </cell>
          <cell r="D6260" t="str">
            <v>胶带机</v>
          </cell>
        </row>
        <row r="6260">
          <cell r="G6260" t="str">
            <v>个</v>
          </cell>
          <cell r="H6260">
            <v>1</v>
          </cell>
          <cell r="I6260" t="str">
            <v>专用设备</v>
          </cell>
        </row>
        <row r="6260">
          <cell r="K6260">
            <v>37986</v>
          </cell>
          <cell r="L6260">
            <v>22677798.3</v>
          </cell>
          <cell r="M6260">
            <v>16919810.03</v>
          </cell>
          <cell r="N6260">
            <v>5757988.27</v>
          </cell>
        </row>
        <row r="6261">
          <cell r="C6261" t="str">
            <v>44441055A070002</v>
          </cell>
          <cell r="D6261" t="str">
            <v>顺槽破碎机</v>
          </cell>
          <cell r="E6261" t="str">
            <v>375KW</v>
          </cell>
        </row>
        <row r="6261">
          <cell r="G6261" t="str">
            <v>个</v>
          </cell>
          <cell r="H6261">
            <v>1</v>
          </cell>
          <cell r="I6261" t="str">
            <v>专用设备</v>
          </cell>
        </row>
        <row r="6261">
          <cell r="K6261">
            <v>37986</v>
          </cell>
          <cell r="L6261">
            <v>7782000</v>
          </cell>
          <cell r="M6261">
            <v>7548540</v>
          </cell>
          <cell r="N6261">
            <v>233460</v>
          </cell>
        </row>
        <row r="6262">
          <cell r="C6262" t="str">
            <v>43552016A060002</v>
          </cell>
          <cell r="D6262" t="str">
            <v>工作面刮板输送机</v>
          </cell>
          <cell r="E6262" t="str">
            <v>3*700KW</v>
          </cell>
        </row>
        <row r="6262">
          <cell r="G6262" t="str">
            <v>个</v>
          </cell>
          <cell r="H6262">
            <v>1</v>
          </cell>
          <cell r="I6262" t="str">
            <v>专用设备</v>
          </cell>
        </row>
        <row r="6262">
          <cell r="K6262">
            <v>37986</v>
          </cell>
          <cell r="L6262">
            <v>18799804.79</v>
          </cell>
          <cell r="M6262">
            <v>18235810.65</v>
          </cell>
          <cell r="N6262">
            <v>563994.140000001</v>
          </cell>
        </row>
        <row r="6263">
          <cell r="C6263" t="str">
            <v>43552015A060002</v>
          </cell>
          <cell r="D6263" t="str">
            <v>顺槽转载机</v>
          </cell>
          <cell r="E6263" t="str">
            <v>375KW</v>
          </cell>
        </row>
        <row r="6263">
          <cell r="G6263" t="str">
            <v>个</v>
          </cell>
          <cell r="H6263">
            <v>1</v>
          </cell>
          <cell r="I6263" t="str">
            <v>专用设备</v>
          </cell>
        </row>
        <row r="6263">
          <cell r="K6263">
            <v>37986</v>
          </cell>
          <cell r="L6263">
            <v>6480000</v>
          </cell>
          <cell r="M6263">
            <v>6285600</v>
          </cell>
          <cell r="N6263">
            <v>194400</v>
          </cell>
        </row>
        <row r="6264">
          <cell r="C6264" t="str">
            <v>43552014BF55001</v>
          </cell>
          <cell r="D6264" t="str">
            <v>工作面刮板输送机</v>
          </cell>
          <cell r="E6264" t="str">
            <v>SGZ1000/3X700</v>
          </cell>
        </row>
        <row r="6264">
          <cell r="G6264" t="str">
            <v>个</v>
          </cell>
          <cell r="H6264">
            <v>1</v>
          </cell>
          <cell r="I6264" t="str">
            <v>专用设备</v>
          </cell>
        </row>
        <row r="6264">
          <cell r="K6264">
            <v>39447</v>
          </cell>
          <cell r="L6264">
            <v>21668330.92</v>
          </cell>
          <cell r="M6264">
            <v>21018280.99</v>
          </cell>
          <cell r="N6264">
            <v>650049.930000003</v>
          </cell>
        </row>
        <row r="6265">
          <cell r="C6265" t="str">
            <v>42240002A010017</v>
          </cell>
          <cell r="D6265" t="str">
            <v>喷雾泵箱</v>
          </cell>
          <cell r="E6265" t="str">
            <v>CL4731</v>
          </cell>
        </row>
        <row r="6265">
          <cell r="G6265" t="str">
            <v>个</v>
          </cell>
          <cell r="H6265">
            <v>1</v>
          </cell>
          <cell r="I6265" t="str">
            <v>专用设备</v>
          </cell>
        </row>
        <row r="6265">
          <cell r="K6265">
            <v>38517</v>
          </cell>
          <cell r="L6265">
            <v>905359.41</v>
          </cell>
          <cell r="M6265">
            <v>878198.63</v>
          </cell>
          <cell r="N6265">
            <v>27160.78</v>
          </cell>
        </row>
        <row r="6266">
          <cell r="C6266" t="str">
            <v>43225016A010032</v>
          </cell>
          <cell r="D6266" t="str">
            <v>喷雾泵</v>
          </cell>
          <cell r="E6266" t="str">
            <v>S200</v>
          </cell>
        </row>
        <row r="6266">
          <cell r="G6266" t="str">
            <v>个</v>
          </cell>
          <cell r="H6266">
            <v>1</v>
          </cell>
          <cell r="I6266" t="str">
            <v>专用设备</v>
          </cell>
        </row>
        <row r="6266">
          <cell r="K6266">
            <v>38517</v>
          </cell>
          <cell r="L6266">
            <v>604725.96</v>
          </cell>
          <cell r="M6266">
            <v>586584.18</v>
          </cell>
          <cell r="N6266">
            <v>18141.7799999999</v>
          </cell>
        </row>
        <row r="6267">
          <cell r="C6267" t="str">
            <v>43225015A030032</v>
          </cell>
          <cell r="D6267" t="str">
            <v>乳化液泵</v>
          </cell>
          <cell r="E6267" t="str">
            <v>S300</v>
          </cell>
        </row>
        <row r="6267">
          <cell r="G6267" t="str">
            <v>个</v>
          </cell>
          <cell r="H6267">
            <v>1</v>
          </cell>
          <cell r="I6267" t="str">
            <v>专用设备</v>
          </cell>
        </row>
        <row r="6267">
          <cell r="K6267">
            <v>38517</v>
          </cell>
          <cell r="L6267">
            <v>849118.34</v>
          </cell>
          <cell r="M6267">
            <v>823644.79</v>
          </cell>
          <cell r="N6267">
            <v>25473.5499999999</v>
          </cell>
        </row>
        <row r="6268">
          <cell r="C6268" t="str">
            <v>43225015A030035</v>
          </cell>
          <cell r="D6268" t="str">
            <v>乳化液泵</v>
          </cell>
          <cell r="E6268" t="str">
            <v>S300</v>
          </cell>
        </row>
        <row r="6268">
          <cell r="G6268" t="str">
            <v>个</v>
          </cell>
          <cell r="H6268">
            <v>1</v>
          </cell>
          <cell r="I6268" t="str">
            <v>专用设备</v>
          </cell>
        </row>
        <row r="6268">
          <cell r="K6268">
            <v>38517</v>
          </cell>
          <cell r="L6268">
            <v>846218.34</v>
          </cell>
          <cell r="M6268">
            <v>820831.79</v>
          </cell>
          <cell r="N6268">
            <v>25386.5499999999</v>
          </cell>
        </row>
        <row r="6269">
          <cell r="C6269" t="str">
            <v>43225015A030034</v>
          </cell>
          <cell r="D6269" t="str">
            <v>乳化液泵</v>
          </cell>
          <cell r="E6269" t="str">
            <v>S300</v>
          </cell>
        </row>
        <row r="6269">
          <cell r="G6269" t="str">
            <v>个</v>
          </cell>
          <cell r="H6269">
            <v>1</v>
          </cell>
          <cell r="I6269" t="str">
            <v>专用设备</v>
          </cell>
        </row>
        <row r="6269">
          <cell r="K6269">
            <v>38517</v>
          </cell>
          <cell r="L6269">
            <v>849618.34</v>
          </cell>
          <cell r="M6269">
            <v>824129.79</v>
          </cell>
          <cell r="N6269">
            <v>25488.5499999999</v>
          </cell>
        </row>
        <row r="6270">
          <cell r="C6270" t="str">
            <v>43225016A010033</v>
          </cell>
          <cell r="D6270" t="str">
            <v>喷雾泵</v>
          </cell>
          <cell r="E6270" t="str">
            <v>S200</v>
          </cell>
        </row>
        <row r="6270">
          <cell r="G6270" t="str">
            <v>个</v>
          </cell>
          <cell r="H6270">
            <v>1</v>
          </cell>
          <cell r="I6270" t="str">
            <v>专用设备</v>
          </cell>
        </row>
        <row r="6270">
          <cell r="K6270">
            <v>38517</v>
          </cell>
          <cell r="L6270">
            <v>604725.96</v>
          </cell>
          <cell r="M6270">
            <v>586584.18</v>
          </cell>
          <cell r="N6270">
            <v>18141.7799999999</v>
          </cell>
        </row>
        <row r="6271">
          <cell r="C6271" t="str">
            <v>42240001A120010</v>
          </cell>
          <cell r="D6271" t="str">
            <v>乳化液泵箱</v>
          </cell>
          <cell r="E6271" t="str">
            <v>CL4651</v>
          </cell>
        </row>
        <row r="6271">
          <cell r="G6271" t="str">
            <v>个</v>
          </cell>
          <cell r="H6271">
            <v>1</v>
          </cell>
          <cell r="I6271" t="str">
            <v>专用设备</v>
          </cell>
        </row>
        <row r="6271">
          <cell r="K6271">
            <v>38517</v>
          </cell>
          <cell r="L6271">
            <v>1714164.96</v>
          </cell>
          <cell r="M6271">
            <v>1662740.01</v>
          </cell>
          <cell r="N6271">
            <v>51424.95</v>
          </cell>
        </row>
        <row r="6272">
          <cell r="C6272" t="str">
            <v>43225015A030033</v>
          </cell>
          <cell r="D6272" t="str">
            <v>乳化液泵</v>
          </cell>
          <cell r="E6272" t="str">
            <v>S300</v>
          </cell>
        </row>
        <row r="6272">
          <cell r="G6272" t="str">
            <v>个</v>
          </cell>
          <cell r="H6272">
            <v>1</v>
          </cell>
          <cell r="I6272" t="str">
            <v>专用设备</v>
          </cell>
        </row>
        <row r="6272">
          <cell r="K6272">
            <v>38517</v>
          </cell>
          <cell r="L6272">
            <v>846218.34</v>
          </cell>
          <cell r="M6272">
            <v>820831.79</v>
          </cell>
          <cell r="N6272">
            <v>25386.5499999999</v>
          </cell>
        </row>
        <row r="6273">
          <cell r="C6273" t="str">
            <v>43225016A010034</v>
          </cell>
          <cell r="D6273" t="str">
            <v>喷雾泵</v>
          </cell>
          <cell r="E6273" t="str">
            <v>S200</v>
          </cell>
        </row>
        <row r="6273">
          <cell r="G6273" t="str">
            <v>个</v>
          </cell>
          <cell r="H6273">
            <v>1</v>
          </cell>
          <cell r="I6273" t="str">
            <v>专用设备</v>
          </cell>
        </row>
        <row r="6273">
          <cell r="K6273">
            <v>38517</v>
          </cell>
          <cell r="L6273">
            <v>604725.96</v>
          </cell>
          <cell r="M6273">
            <v>586584.18</v>
          </cell>
          <cell r="N6273">
            <v>18141.7799999999</v>
          </cell>
        </row>
        <row r="6274">
          <cell r="C6274" t="str">
            <v>42240001A138005</v>
          </cell>
          <cell r="D6274" t="str">
            <v>乳化液泵箱</v>
          </cell>
          <cell r="E6274" t="str">
            <v>K25053M</v>
          </cell>
        </row>
        <row r="6274">
          <cell r="G6274" t="str">
            <v>个</v>
          </cell>
          <cell r="H6274">
            <v>1</v>
          </cell>
          <cell r="I6274" t="str">
            <v>专用设备</v>
          </cell>
        </row>
        <row r="6274">
          <cell r="K6274">
            <v>39082</v>
          </cell>
          <cell r="L6274">
            <v>717033.23</v>
          </cell>
          <cell r="M6274">
            <v>695522.22</v>
          </cell>
          <cell r="N6274">
            <v>21511.01</v>
          </cell>
        </row>
        <row r="6275">
          <cell r="C6275" t="str">
            <v>42240002A028002</v>
          </cell>
          <cell r="D6275" t="str">
            <v>喷雾泵箱</v>
          </cell>
          <cell r="E6275" t="str">
            <v>K16060M</v>
          </cell>
        </row>
        <row r="6275">
          <cell r="G6275" t="str">
            <v>个</v>
          </cell>
          <cell r="H6275">
            <v>1</v>
          </cell>
          <cell r="I6275" t="str">
            <v>专用设备</v>
          </cell>
        </row>
        <row r="6275">
          <cell r="K6275">
            <v>39082</v>
          </cell>
          <cell r="L6275">
            <v>717033.23</v>
          </cell>
          <cell r="M6275">
            <v>695522.22</v>
          </cell>
          <cell r="N6275">
            <v>21511.01</v>
          </cell>
        </row>
        <row r="6276">
          <cell r="C6276" t="str">
            <v>43225016A028003</v>
          </cell>
          <cell r="D6276" t="str">
            <v>喷雾泵</v>
          </cell>
          <cell r="E6276" t="str">
            <v>K16060M</v>
          </cell>
        </row>
        <row r="6276">
          <cell r="G6276" t="str">
            <v>个</v>
          </cell>
          <cell r="H6276">
            <v>1</v>
          </cell>
          <cell r="I6276" t="str">
            <v>专用设备</v>
          </cell>
        </row>
        <row r="6276">
          <cell r="K6276">
            <v>39082</v>
          </cell>
          <cell r="L6276">
            <v>717033.23</v>
          </cell>
          <cell r="M6276">
            <v>695522.22</v>
          </cell>
          <cell r="N6276">
            <v>21511.01</v>
          </cell>
        </row>
        <row r="6277">
          <cell r="C6277" t="str">
            <v>43225016A028004</v>
          </cell>
          <cell r="D6277" t="str">
            <v>喷雾泵</v>
          </cell>
          <cell r="E6277" t="str">
            <v>K16060M</v>
          </cell>
        </row>
        <row r="6277">
          <cell r="G6277" t="str">
            <v>个</v>
          </cell>
          <cell r="H6277">
            <v>1</v>
          </cell>
          <cell r="I6277" t="str">
            <v>专用设备</v>
          </cell>
        </row>
        <row r="6277">
          <cell r="K6277">
            <v>39082</v>
          </cell>
          <cell r="L6277">
            <v>717033.26</v>
          </cell>
          <cell r="M6277">
            <v>695522.34</v>
          </cell>
          <cell r="N6277">
            <v>21510.92</v>
          </cell>
        </row>
        <row r="6278">
          <cell r="C6278" t="str">
            <v>43225015A098004</v>
          </cell>
          <cell r="D6278" t="str">
            <v>乳化液泵</v>
          </cell>
          <cell r="E6278" t="str">
            <v>K25053M</v>
          </cell>
        </row>
        <row r="6278">
          <cell r="G6278" t="str">
            <v>个</v>
          </cell>
          <cell r="H6278">
            <v>1</v>
          </cell>
          <cell r="I6278" t="str">
            <v>专用设备</v>
          </cell>
        </row>
        <row r="6278">
          <cell r="K6278">
            <v>39082</v>
          </cell>
          <cell r="L6278">
            <v>717033.23</v>
          </cell>
          <cell r="M6278">
            <v>695522.22</v>
          </cell>
          <cell r="N6278">
            <v>21511.01</v>
          </cell>
        </row>
        <row r="6279">
          <cell r="C6279" t="str">
            <v>43225015A098005</v>
          </cell>
          <cell r="D6279" t="str">
            <v>乳化液泵</v>
          </cell>
          <cell r="E6279" t="str">
            <v>K25053M</v>
          </cell>
        </row>
        <row r="6279">
          <cell r="G6279" t="str">
            <v>个</v>
          </cell>
          <cell r="H6279">
            <v>1</v>
          </cell>
          <cell r="I6279" t="str">
            <v>专用设备</v>
          </cell>
        </row>
        <row r="6279">
          <cell r="K6279">
            <v>39082</v>
          </cell>
          <cell r="L6279">
            <v>717033.23</v>
          </cell>
          <cell r="M6279">
            <v>695522.22</v>
          </cell>
          <cell r="N6279">
            <v>21511.01</v>
          </cell>
        </row>
        <row r="6280">
          <cell r="C6280" t="str">
            <v>43225015A098006</v>
          </cell>
          <cell r="D6280" t="str">
            <v>乳化液泵</v>
          </cell>
          <cell r="E6280" t="str">
            <v>K25053M</v>
          </cell>
        </row>
        <row r="6280">
          <cell r="G6280" t="str">
            <v>个</v>
          </cell>
          <cell r="H6280">
            <v>1</v>
          </cell>
          <cell r="I6280" t="str">
            <v>专用设备</v>
          </cell>
        </row>
        <row r="6280">
          <cell r="K6280">
            <v>39082</v>
          </cell>
          <cell r="L6280">
            <v>717033.23</v>
          </cell>
          <cell r="M6280">
            <v>695522.22</v>
          </cell>
          <cell r="N6280">
            <v>21511.01</v>
          </cell>
        </row>
        <row r="6281">
          <cell r="C6281" t="str">
            <v>49114011B910028</v>
          </cell>
          <cell r="D6281" t="str">
            <v>庆铃皮卡指挥车</v>
          </cell>
          <cell r="E6281" t="str">
            <v>TFS55HDLJXL</v>
          </cell>
        </row>
        <row r="6281">
          <cell r="G6281" t="str">
            <v>个</v>
          </cell>
          <cell r="H6281">
            <v>1</v>
          </cell>
          <cell r="I6281" t="str">
            <v>专用设备</v>
          </cell>
        </row>
        <row r="6281">
          <cell r="K6281">
            <v>39660</v>
          </cell>
          <cell r="L6281">
            <v>144632</v>
          </cell>
          <cell r="M6281">
            <v>144632</v>
          </cell>
          <cell r="N6281">
            <v>0</v>
          </cell>
        </row>
        <row r="6282">
          <cell r="C6282" t="str">
            <v>44412364B148009</v>
          </cell>
          <cell r="D6282" t="str">
            <v>自卸车</v>
          </cell>
          <cell r="E6282" t="str">
            <v>WQC4J</v>
          </cell>
        </row>
        <row r="6282">
          <cell r="G6282" t="str">
            <v>个</v>
          </cell>
          <cell r="H6282">
            <v>1</v>
          </cell>
          <cell r="I6282" t="str">
            <v>专用设备</v>
          </cell>
        </row>
        <row r="6282">
          <cell r="K6282">
            <v>39082</v>
          </cell>
          <cell r="L6282">
            <v>371250</v>
          </cell>
          <cell r="M6282">
            <v>261196.26</v>
          </cell>
          <cell r="N6282">
            <v>110053.74</v>
          </cell>
        </row>
        <row r="6283">
          <cell r="C6283" t="str">
            <v>44412364B148005</v>
          </cell>
          <cell r="D6283" t="str">
            <v>自卸车</v>
          </cell>
          <cell r="E6283" t="str">
            <v>WQC4J</v>
          </cell>
        </row>
        <row r="6283">
          <cell r="G6283" t="str">
            <v>个</v>
          </cell>
          <cell r="H6283">
            <v>1</v>
          </cell>
          <cell r="I6283" t="str">
            <v>专用设备</v>
          </cell>
        </row>
        <row r="6283">
          <cell r="K6283">
            <v>39082</v>
          </cell>
          <cell r="L6283">
            <v>371250</v>
          </cell>
          <cell r="M6283">
            <v>261196.26</v>
          </cell>
          <cell r="N6283">
            <v>110053.74</v>
          </cell>
        </row>
        <row r="6284">
          <cell r="C6284" t="str">
            <v>44412364B148004</v>
          </cell>
          <cell r="D6284" t="str">
            <v>自卸车</v>
          </cell>
          <cell r="E6284" t="str">
            <v>WQC4J</v>
          </cell>
        </row>
        <row r="6284">
          <cell r="G6284" t="str">
            <v>个</v>
          </cell>
          <cell r="H6284">
            <v>1</v>
          </cell>
          <cell r="I6284" t="str">
            <v>专用设备</v>
          </cell>
        </row>
        <row r="6284">
          <cell r="K6284">
            <v>39082</v>
          </cell>
          <cell r="L6284">
            <v>371250</v>
          </cell>
          <cell r="M6284">
            <v>261196.26</v>
          </cell>
          <cell r="N6284">
            <v>110053.74</v>
          </cell>
        </row>
        <row r="6285">
          <cell r="C6285" t="str">
            <v>44412364B058005</v>
          </cell>
          <cell r="D6285" t="str">
            <v>生产指挥车</v>
          </cell>
          <cell r="E6285" t="str">
            <v>WRC20/2J</v>
          </cell>
        </row>
        <row r="6285">
          <cell r="G6285" t="str">
            <v>个</v>
          </cell>
          <cell r="H6285">
            <v>1</v>
          </cell>
          <cell r="I6285" t="str">
            <v>专用设备</v>
          </cell>
        </row>
        <row r="6285">
          <cell r="K6285">
            <v>39082</v>
          </cell>
          <cell r="L6285">
            <v>356400</v>
          </cell>
          <cell r="M6285">
            <v>250748.43</v>
          </cell>
          <cell r="N6285">
            <v>105651.57</v>
          </cell>
        </row>
        <row r="6286">
          <cell r="C6286" t="str">
            <v>44412364B058004</v>
          </cell>
          <cell r="D6286" t="str">
            <v>生产指挥车</v>
          </cell>
          <cell r="E6286" t="str">
            <v>WRC20/2J</v>
          </cell>
        </row>
        <row r="6286">
          <cell r="G6286" t="str">
            <v>个</v>
          </cell>
          <cell r="H6286">
            <v>1</v>
          </cell>
          <cell r="I6286" t="str">
            <v>专用设备</v>
          </cell>
        </row>
        <row r="6286">
          <cell r="K6286">
            <v>39082</v>
          </cell>
          <cell r="L6286">
            <v>356400</v>
          </cell>
          <cell r="M6286">
            <v>250748.43</v>
          </cell>
          <cell r="N6286">
            <v>105651.57</v>
          </cell>
        </row>
        <row r="6287">
          <cell r="C6287" t="str">
            <v>44412364B058003</v>
          </cell>
          <cell r="D6287" t="str">
            <v>生产指挥车</v>
          </cell>
          <cell r="E6287" t="str">
            <v>WRC20/2J</v>
          </cell>
        </row>
        <row r="6287">
          <cell r="G6287" t="str">
            <v>个</v>
          </cell>
          <cell r="H6287">
            <v>1</v>
          </cell>
          <cell r="I6287" t="str">
            <v>专用设备</v>
          </cell>
        </row>
        <row r="6287">
          <cell r="K6287">
            <v>39082</v>
          </cell>
          <cell r="L6287">
            <v>356400</v>
          </cell>
          <cell r="M6287">
            <v>250748.43</v>
          </cell>
          <cell r="N6287">
            <v>105651.57</v>
          </cell>
        </row>
        <row r="6288">
          <cell r="C6288" t="str">
            <v>44412364B145004</v>
          </cell>
          <cell r="D6288" t="str">
            <v>自卸车JL6224（015）</v>
          </cell>
          <cell r="E6288" t="str">
            <v>WQC4J</v>
          </cell>
        </row>
        <row r="6288">
          <cell r="G6288" t="str">
            <v>个</v>
          </cell>
          <cell r="H6288">
            <v>1</v>
          </cell>
          <cell r="I6288" t="str">
            <v>专用设备</v>
          </cell>
        </row>
        <row r="6288">
          <cell r="K6288">
            <v>39813</v>
          </cell>
          <cell r="L6288">
            <v>371250</v>
          </cell>
          <cell r="M6288">
            <v>263040.52</v>
          </cell>
          <cell r="N6288">
            <v>108209.48</v>
          </cell>
        </row>
        <row r="6289">
          <cell r="C6289" t="str">
            <v>44412364B145005</v>
          </cell>
          <cell r="D6289" t="str">
            <v>自卸车JL6225（017）</v>
          </cell>
          <cell r="E6289" t="str">
            <v>WQC4J</v>
          </cell>
        </row>
        <row r="6289">
          <cell r="G6289" t="str">
            <v>个</v>
          </cell>
          <cell r="H6289">
            <v>1</v>
          </cell>
          <cell r="I6289" t="str">
            <v>专用设备</v>
          </cell>
        </row>
        <row r="6289">
          <cell r="K6289">
            <v>39082</v>
          </cell>
          <cell r="L6289">
            <v>371250</v>
          </cell>
          <cell r="M6289">
            <v>281497.25</v>
          </cell>
          <cell r="N6289">
            <v>89752.75</v>
          </cell>
        </row>
        <row r="6290">
          <cell r="C6290" t="str">
            <v>44412364B145012</v>
          </cell>
          <cell r="D6290" t="str">
            <v>自卸车</v>
          </cell>
          <cell r="E6290" t="str">
            <v>WQC4J</v>
          </cell>
        </row>
        <row r="6290">
          <cell r="G6290" t="str">
            <v>个</v>
          </cell>
          <cell r="H6290">
            <v>1</v>
          </cell>
          <cell r="I6290" t="str">
            <v>专用设备</v>
          </cell>
        </row>
        <row r="6290">
          <cell r="K6290">
            <v>39629</v>
          </cell>
          <cell r="L6290">
            <v>371250</v>
          </cell>
          <cell r="M6290">
            <v>232271.76</v>
          </cell>
          <cell r="N6290">
            <v>138978.24</v>
          </cell>
        </row>
        <row r="6291">
          <cell r="C6291" t="str">
            <v>44412364B135004</v>
          </cell>
          <cell r="D6291" t="str">
            <v>防爆加长型材料车</v>
          </cell>
          <cell r="E6291" t="str">
            <v>WQC4J</v>
          </cell>
        </row>
        <row r="6291">
          <cell r="G6291" t="str">
            <v>个</v>
          </cell>
          <cell r="H6291">
            <v>1</v>
          </cell>
          <cell r="I6291" t="str">
            <v>专用设备</v>
          </cell>
        </row>
        <row r="6291">
          <cell r="K6291">
            <v>39447</v>
          </cell>
          <cell r="L6291">
            <v>371250</v>
          </cell>
          <cell r="M6291">
            <v>274267.66</v>
          </cell>
          <cell r="N6291">
            <v>96982.34</v>
          </cell>
        </row>
        <row r="6292">
          <cell r="C6292" t="str">
            <v>44412364B145011</v>
          </cell>
          <cell r="D6292" t="str">
            <v>自卸车</v>
          </cell>
          <cell r="E6292" t="str">
            <v>WQC4J</v>
          </cell>
        </row>
        <row r="6292">
          <cell r="G6292" t="str">
            <v>个</v>
          </cell>
          <cell r="H6292">
            <v>1</v>
          </cell>
          <cell r="I6292" t="str">
            <v>专用设备</v>
          </cell>
        </row>
        <row r="6292">
          <cell r="K6292">
            <v>39629</v>
          </cell>
          <cell r="L6292">
            <v>371250</v>
          </cell>
          <cell r="M6292">
            <v>231008.93</v>
          </cell>
          <cell r="N6292">
            <v>140241.07</v>
          </cell>
        </row>
        <row r="6293">
          <cell r="C6293" t="str">
            <v>44412364B145016</v>
          </cell>
          <cell r="D6293" t="str">
            <v>自卸车JL6223（016）</v>
          </cell>
          <cell r="E6293" t="str">
            <v>WQC4J</v>
          </cell>
        </row>
        <row r="6293">
          <cell r="G6293" t="str">
            <v>个</v>
          </cell>
          <cell r="H6293">
            <v>1</v>
          </cell>
          <cell r="I6293" t="str">
            <v>专用设备</v>
          </cell>
        </row>
        <row r="6293">
          <cell r="K6293">
            <v>39082</v>
          </cell>
          <cell r="L6293">
            <v>371250</v>
          </cell>
          <cell r="M6293">
            <v>281497.25</v>
          </cell>
          <cell r="N6293">
            <v>89752.75</v>
          </cell>
        </row>
        <row r="6294">
          <cell r="C6294" t="str">
            <v>44412364B125001</v>
          </cell>
          <cell r="D6294" t="str">
            <v>加长型材料车</v>
          </cell>
          <cell r="E6294" t="str">
            <v>WQC4J</v>
          </cell>
        </row>
        <row r="6294">
          <cell r="G6294" t="str">
            <v>个</v>
          </cell>
          <cell r="H6294">
            <v>1</v>
          </cell>
          <cell r="I6294" t="str">
            <v>专用设备</v>
          </cell>
        </row>
        <row r="6294">
          <cell r="K6294">
            <v>39629</v>
          </cell>
          <cell r="L6294">
            <v>366300</v>
          </cell>
          <cell r="M6294">
            <v>227928.88</v>
          </cell>
          <cell r="N6294">
            <v>138371.12</v>
          </cell>
        </row>
        <row r="6295">
          <cell r="C6295" t="str">
            <v>44412364B135018</v>
          </cell>
          <cell r="D6295" t="str">
            <v>材料车</v>
          </cell>
          <cell r="E6295" t="str">
            <v>WQC4J</v>
          </cell>
        </row>
        <row r="6295">
          <cell r="G6295" t="str">
            <v>个</v>
          </cell>
          <cell r="H6295">
            <v>1</v>
          </cell>
          <cell r="I6295" t="str">
            <v>专用设备</v>
          </cell>
        </row>
        <row r="6295">
          <cell r="K6295">
            <v>39629</v>
          </cell>
          <cell r="L6295">
            <v>361350</v>
          </cell>
          <cell r="M6295">
            <v>224848.83</v>
          </cell>
          <cell r="N6295">
            <v>136501.17</v>
          </cell>
        </row>
        <row r="6296">
          <cell r="C6296" t="str">
            <v>44412364B135014</v>
          </cell>
          <cell r="D6296" t="str">
            <v>材料车</v>
          </cell>
          <cell r="E6296" t="str">
            <v>WQC4J</v>
          </cell>
        </row>
        <row r="6296">
          <cell r="G6296" t="str">
            <v>个</v>
          </cell>
          <cell r="H6296">
            <v>1</v>
          </cell>
          <cell r="I6296" t="str">
            <v>专用设备</v>
          </cell>
        </row>
        <row r="6296">
          <cell r="K6296">
            <v>39629</v>
          </cell>
          <cell r="L6296">
            <v>361350</v>
          </cell>
          <cell r="M6296">
            <v>224848.83</v>
          </cell>
          <cell r="N6296">
            <v>136501.17</v>
          </cell>
        </row>
        <row r="6297">
          <cell r="C6297" t="str">
            <v>44412364B135011</v>
          </cell>
          <cell r="D6297" t="str">
            <v>材料车</v>
          </cell>
          <cell r="E6297" t="str">
            <v>WQC4J</v>
          </cell>
        </row>
        <row r="6297">
          <cell r="G6297" t="str">
            <v>个</v>
          </cell>
          <cell r="H6297">
            <v>1</v>
          </cell>
          <cell r="I6297" t="str">
            <v>专用设备</v>
          </cell>
        </row>
        <row r="6297">
          <cell r="K6297">
            <v>39629</v>
          </cell>
          <cell r="L6297">
            <v>361350</v>
          </cell>
          <cell r="M6297">
            <v>224848.83</v>
          </cell>
          <cell r="N6297">
            <v>136501.17</v>
          </cell>
        </row>
        <row r="6298">
          <cell r="C6298" t="str">
            <v>44412364B135019</v>
          </cell>
          <cell r="D6298" t="str">
            <v>材料车</v>
          </cell>
          <cell r="E6298" t="str">
            <v>WQC4J</v>
          </cell>
        </row>
        <row r="6298">
          <cell r="G6298" t="str">
            <v>个</v>
          </cell>
          <cell r="H6298">
            <v>1</v>
          </cell>
          <cell r="I6298" t="str">
            <v>专用设备</v>
          </cell>
        </row>
        <row r="6298">
          <cell r="K6298">
            <v>39629</v>
          </cell>
          <cell r="L6298">
            <v>361350</v>
          </cell>
          <cell r="M6298">
            <v>224848.83</v>
          </cell>
          <cell r="N6298">
            <v>136501.17</v>
          </cell>
        </row>
        <row r="6299">
          <cell r="C6299" t="str">
            <v>44412364B135001</v>
          </cell>
          <cell r="D6299" t="str">
            <v>材料车</v>
          </cell>
          <cell r="E6299" t="str">
            <v>WQC4J</v>
          </cell>
        </row>
        <row r="6299">
          <cell r="G6299" t="str">
            <v>个</v>
          </cell>
          <cell r="H6299">
            <v>1</v>
          </cell>
          <cell r="I6299" t="str">
            <v>专用设备</v>
          </cell>
        </row>
        <row r="6299">
          <cell r="K6299">
            <v>40116</v>
          </cell>
          <cell r="L6299">
            <v>361350</v>
          </cell>
          <cell r="M6299">
            <v>252750.71</v>
          </cell>
          <cell r="N6299">
            <v>108599.29</v>
          </cell>
        </row>
        <row r="6300">
          <cell r="C6300" t="str">
            <v>44412364B135010</v>
          </cell>
          <cell r="D6300" t="str">
            <v>材料车</v>
          </cell>
          <cell r="E6300" t="str">
            <v>WQC4J</v>
          </cell>
        </row>
        <row r="6300">
          <cell r="G6300" t="str">
            <v>个</v>
          </cell>
          <cell r="H6300">
            <v>1</v>
          </cell>
          <cell r="I6300" t="str">
            <v>专用设备</v>
          </cell>
        </row>
        <row r="6300">
          <cell r="K6300">
            <v>39629</v>
          </cell>
          <cell r="L6300">
            <v>361350</v>
          </cell>
          <cell r="M6300">
            <v>224848.83</v>
          </cell>
          <cell r="N6300">
            <v>136501.17</v>
          </cell>
        </row>
        <row r="6301">
          <cell r="C6301" t="str">
            <v>44412364B115005</v>
          </cell>
          <cell r="D6301" t="str">
            <v>生产指挥车</v>
          </cell>
          <cell r="E6301" t="str">
            <v>WRC20/2J</v>
          </cell>
        </row>
        <row r="6301">
          <cell r="G6301" t="str">
            <v>个</v>
          </cell>
          <cell r="H6301">
            <v>1</v>
          </cell>
          <cell r="I6301" t="str">
            <v>专用设备</v>
          </cell>
        </row>
        <row r="6301">
          <cell r="K6301">
            <v>39082</v>
          </cell>
          <cell r="L6301">
            <v>356400</v>
          </cell>
          <cell r="M6301">
            <v>270237.38</v>
          </cell>
          <cell r="N6301">
            <v>86162.62</v>
          </cell>
        </row>
        <row r="6302">
          <cell r="C6302" t="str">
            <v>44412364B115006</v>
          </cell>
          <cell r="D6302" t="str">
            <v>生产指挥车</v>
          </cell>
          <cell r="E6302" t="str">
            <v>WRC20/2J</v>
          </cell>
        </row>
        <row r="6302">
          <cell r="G6302" t="str">
            <v>个</v>
          </cell>
          <cell r="H6302">
            <v>1</v>
          </cell>
          <cell r="I6302" t="str">
            <v>专用设备</v>
          </cell>
        </row>
        <row r="6302">
          <cell r="K6302">
            <v>39082</v>
          </cell>
          <cell r="L6302">
            <v>356400</v>
          </cell>
          <cell r="M6302">
            <v>270237.38</v>
          </cell>
          <cell r="N6302">
            <v>86162.62</v>
          </cell>
        </row>
        <row r="6303">
          <cell r="C6303" t="str">
            <v>44412364B115004</v>
          </cell>
          <cell r="D6303" t="str">
            <v>生产指挥车</v>
          </cell>
          <cell r="E6303" t="str">
            <v>WRC20/2J</v>
          </cell>
        </row>
        <row r="6303">
          <cell r="G6303" t="str">
            <v>个</v>
          </cell>
          <cell r="H6303">
            <v>1</v>
          </cell>
          <cell r="I6303" t="str">
            <v>专用设备</v>
          </cell>
        </row>
        <row r="6303">
          <cell r="K6303">
            <v>39082</v>
          </cell>
          <cell r="L6303">
            <v>356400</v>
          </cell>
          <cell r="M6303">
            <v>263898.05</v>
          </cell>
          <cell r="N6303">
            <v>92501.95</v>
          </cell>
        </row>
        <row r="6304">
          <cell r="C6304" t="str">
            <v>44412364B115014</v>
          </cell>
          <cell r="D6304" t="str">
            <v>生产指挥车</v>
          </cell>
          <cell r="E6304" t="str">
            <v>WRC20/2J</v>
          </cell>
        </row>
        <row r="6304">
          <cell r="G6304" t="str">
            <v>个</v>
          </cell>
          <cell r="H6304">
            <v>1</v>
          </cell>
          <cell r="I6304" t="str">
            <v>专用设备</v>
          </cell>
        </row>
        <row r="6304">
          <cell r="K6304">
            <v>39082</v>
          </cell>
          <cell r="L6304">
            <v>356400</v>
          </cell>
          <cell r="M6304">
            <v>268219.11</v>
          </cell>
          <cell r="N6304">
            <v>88180.89</v>
          </cell>
        </row>
        <row r="6305">
          <cell r="C6305" t="str">
            <v>44412364B115015</v>
          </cell>
          <cell r="D6305" t="str">
            <v>生产指挥车</v>
          </cell>
          <cell r="E6305" t="str">
            <v>WQC2J</v>
          </cell>
        </row>
        <row r="6305">
          <cell r="G6305" t="str">
            <v>个</v>
          </cell>
          <cell r="H6305">
            <v>1</v>
          </cell>
          <cell r="I6305" t="str">
            <v>专用设备</v>
          </cell>
        </row>
        <row r="6305">
          <cell r="K6305">
            <v>39082</v>
          </cell>
          <cell r="L6305">
            <v>311750</v>
          </cell>
          <cell r="M6305">
            <v>224418.57</v>
          </cell>
          <cell r="N6305">
            <v>87331.43</v>
          </cell>
        </row>
        <row r="6306">
          <cell r="C6306" t="str">
            <v>44412364B115007</v>
          </cell>
          <cell r="D6306" t="str">
            <v>生产指挥车</v>
          </cell>
          <cell r="E6306" t="str">
            <v>WQC2J</v>
          </cell>
        </row>
        <row r="6306">
          <cell r="G6306" t="str">
            <v>个</v>
          </cell>
          <cell r="H6306">
            <v>1</v>
          </cell>
          <cell r="I6306" t="str">
            <v>专用设备</v>
          </cell>
        </row>
        <row r="6306">
          <cell r="K6306">
            <v>39082</v>
          </cell>
          <cell r="L6306">
            <v>311750</v>
          </cell>
          <cell r="M6306">
            <v>224418.57</v>
          </cell>
          <cell r="N6306">
            <v>87331.43</v>
          </cell>
        </row>
        <row r="6307">
          <cell r="C6307" t="str">
            <v>44412364B138003</v>
          </cell>
          <cell r="D6307" t="str">
            <v>自卸车</v>
          </cell>
          <cell r="E6307" t="str">
            <v>WQC4J</v>
          </cell>
        </row>
        <row r="6307">
          <cell r="G6307" t="str">
            <v>个</v>
          </cell>
          <cell r="H6307">
            <v>1</v>
          </cell>
          <cell r="I6307" t="str">
            <v>专用设备</v>
          </cell>
        </row>
        <row r="6307">
          <cell r="K6307">
            <v>39082</v>
          </cell>
          <cell r="L6307">
            <v>371250</v>
          </cell>
          <cell r="M6307">
            <v>281395.28</v>
          </cell>
          <cell r="N6307">
            <v>89854.72</v>
          </cell>
        </row>
        <row r="6308">
          <cell r="C6308" t="str">
            <v>44412364B145014</v>
          </cell>
          <cell r="D6308" t="str">
            <v>自卸车</v>
          </cell>
          <cell r="E6308" t="str">
            <v>WQC4J</v>
          </cell>
        </row>
        <row r="6308">
          <cell r="G6308" t="str">
            <v>个</v>
          </cell>
          <cell r="H6308">
            <v>1</v>
          </cell>
          <cell r="I6308" t="str">
            <v>专用设备</v>
          </cell>
        </row>
        <row r="6308">
          <cell r="K6308">
            <v>39082</v>
          </cell>
          <cell r="L6308">
            <v>371250</v>
          </cell>
          <cell r="M6308">
            <v>281395.28</v>
          </cell>
          <cell r="N6308">
            <v>89854.72</v>
          </cell>
        </row>
        <row r="6309">
          <cell r="C6309" t="str">
            <v>44412364B138001</v>
          </cell>
          <cell r="D6309" t="str">
            <v>自卸车</v>
          </cell>
          <cell r="E6309" t="str">
            <v>WQC4J</v>
          </cell>
        </row>
        <row r="6309">
          <cell r="G6309" t="str">
            <v>个</v>
          </cell>
          <cell r="H6309">
            <v>1</v>
          </cell>
          <cell r="I6309" t="str">
            <v>专用设备</v>
          </cell>
        </row>
        <row r="6309">
          <cell r="K6309">
            <v>39082</v>
          </cell>
          <cell r="L6309">
            <v>366300</v>
          </cell>
          <cell r="M6309">
            <v>277643.38</v>
          </cell>
          <cell r="N6309">
            <v>88656.62</v>
          </cell>
        </row>
        <row r="6310">
          <cell r="C6310" t="str">
            <v>44412364BF15007</v>
          </cell>
          <cell r="D6310" t="str">
            <v>防爆工程自卸车</v>
          </cell>
          <cell r="E6310" t="str">
            <v>WCQ-5B</v>
          </cell>
        </row>
        <row r="6310">
          <cell r="G6310" t="str">
            <v>个</v>
          </cell>
          <cell r="H6310">
            <v>1</v>
          </cell>
          <cell r="I6310" t="str">
            <v>专用设备</v>
          </cell>
        </row>
        <row r="6310">
          <cell r="K6310">
            <v>40086</v>
          </cell>
          <cell r="L6310">
            <v>488290.6</v>
          </cell>
          <cell r="M6310">
            <v>144821.53</v>
          </cell>
          <cell r="N6310">
            <v>343469.07</v>
          </cell>
        </row>
        <row r="6311">
          <cell r="C6311" t="str">
            <v>44412364B030009</v>
          </cell>
          <cell r="D6311" t="str">
            <v>自卸车</v>
          </cell>
          <cell r="E6311" t="str">
            <v>WQC3B</v>
          </cell>
        </row>
        <row r="6311">
          <cell r="G6311" t="str">
            <v>个</v>
          </cell>
          <cell r="H6311">
            <v>1</v>
          </cell>
          <cell r="I6311" t="str">
            <v>专用设备</v>
          </cell>
        </row>
        <row r="6311">
          <cell r="K6311">
            <v>39629</v>
          </cell>
          <cell r="L6311">
            <v>430000</v>
          </cell>
          <cell r="M6311">
            <v>162952.07</v>
          </cell>
          <cell r="N6311">
            <v>267047.93</v>
          </cell>
        </row>
        <row r="6312">
          <cell r="C6312" t="str">
            <v>49114011B390023</v>
          </cell>
          <cell r="D6312" t="str">
            <v>轻型货车</v>
          </cell>
          <cell r="E6312" t="str">
            <v>NHR54EL</v>
          </cell>
        </row>
        <row r="6312">
          <cell r="G6312" t="str">
            <v>个</v>
          </cell>
          <cell r="H6312">
            <v>1</v>
          </cell>
          <cell r="I6312" t="str">
            <v>专用设备</v>
          </cell>
        </row>
        <row r="6312">
          <cell r="K6312">
            <v>37986</v>
          </cell>
          <cell r="L6312">
            <v>166600</v>
          </cell>
          <cell r="M6312">
            <v>158270</v>
          </cell>
          <cell r="N6312">
            <v>8330</v>
          </cell>
        </row>
        <row r="6313">
          <cell r="C6313" t="str">
            <v>44412364B135015</v>
          </cell>
          <cell r="D6313" t="str">
            <v>材料车</v>
          </cell>
          <cell r="E6313" t="str">
            <v>WQC4J</v>
          </cell>
        </row>
        <row r="6313">
          <cell r="G6313" t="str">
            <v>个</v>
          </cell>
          <cell r="H6313">
            <v>1</v>
          </cell>
          <cell r="I6313" t="str">
            <v>专用设备</v>
          </cell>
        </row>
        <row r="6313">
          <cell r="K6313">
            <v>39629</v>
          </cell>
          <cell r="L6313">
            <v>361350</v>
          </cell>
          <cell r="M6313">
            <v>134461.26</v>
          </cell>
          <cell r="N6313">
            <v>226888.74</v>
          </cell>
        </row>
        <row r="6314">
          <cell r="C6314" t="str">
            <v>44412364B135026</v>
          </cell>
          <cell r="D6314" t="str">
            <v>材料车</v>
          </cell>
          <cell r="E6314" t="str">
            <v>WQC4J</v>
          </cell>
        </row>
        <row r="6314">
          <cell r="G6314" t="str">
            <v>个</v>
          </cell>
          <cell r="H6314">
            <v>1</v>
          </cell>
          <cell r="I6314" t="str">
            <v>专用设备</v>
          </cell>
        </row>
        <row r="6314">
          <cell r="K6314">
            <v>39629</v>
          </cell>
          <cell r="L6314">
            <v>361350</v>
          </cell>
          <cell r="M6314">
            <v>136060.68</v>
          </cell>
          <cell r="N6314">
            <v>225289.32</v>
          </cell>
        </row>
        <row r="6315">
          <cell r="C6315" t="str">
            <v>49114011B530004</v>
          </cell>
          <cell r="D6315" t="str">
            <v>庆铃皮卡</v>
          </cell>
          <cell r="E6315" t="str">
            <v>TFS55HDLJ</v>
          </cell>
        </row>
        <row r="6315">
          <cell r="G6315" t="str">
            <v>个</v>
          </cell>
          <cell r="H6315">
            <v>1</v>
          </cell>
          <cell r="I6315" t="str">
            <v>专用设备</v>
          </cell>
        </row>
        <row r="6315">
          <cell r="K6315">
            <v>38898</v>
          </cell>
          <cell r="L6315">
            <v>153522.8</v>
          </cell>
          <cell r="M6315">
            <v>120822.38</v>
          </cell>
          <cell r="N6315">
            <v>32700.42</v>
          </cell>
        </row>
        <row r="6316">
          <cell r="C6316" t="str">
            <v>49114011B470004</v>
          </cell>
          <cell r="D6316" t="str">
            <v>郑州日产皮卡</v>
          </cell>
          <cell r="E6316" t="str">
            <v>ZN1031U2G</v>
          </cell>
        </row>
        <row r="6316">
          <cell r="G6316" t="str">
            <v>个</v>
          </cell>
          <cell r="H6316">
            <v>1</v>
          </cell>
          <cell r="I6316" t="str">
            <v>专用设备</v>
          </cell>
        </row>
        <row r="6316">
          <cell r="K6316">
            <v>38868</v>
          </cell>
          <cell r="L6316">
            <v>143420</v>
          </cell>
          <cell r="M6316">
            <v>114001.41</v>
          </cell>
          <cell r="N6316">
            <v>29418.59</v>
          </cell>
        </row>
        <row r="6317">
          <cell r="C6317" t="str">
            <v>49114011B595022</v>
          </cell>
          <cell r="D6317" t="str">
            <v>低污染自卸车</v>
          </cell>
          <cell r="E6317" t="str">
            <v>NKR77GLLACJD</v>
          </cell>
        </row>
        <row r="6317">
          <cell r="G6317" t="str">
            <v>个</v>
          </cell>
          <cell r="H6317">
            <v>1</v>
          </cell>
          <cell r="I6317" t="str">
            <v>专用设备</v>
          </cell>
        </row>
        <row r="6317">
          <cell r="K6317">
            <v>39447</v>
          </cell>
          <cell r="L6317">
            <v>135500</v>
          </cell>
          <cell r="M6317">
            <v>100103.05</v>
          </cell>
          <cell r="N6317">
            <v>35396.95</v>
          </cell>
        </row>
        <row r="6318">
          <cell r="C6318" t="str">
            <v>49114011B700001</v>
          </cell>
          <cell r="D6318" t="str">
            <v>双排座五十铃</v>
          </cell>
          <cell r="E6318" t="str">
            <v>NKR77LLLWCJA</v>
          </cell>
        </row>
        <row r="6318">
          <cell r="G6318" t="str">
            <v>个</v>
          </cell>
          <cell r="H6318">
            <v>1</v>
          </cell>
          <cell r="I6318" t="str">
            <v>专用设备</v>
          </cell>
        </row>
        <row r="6318">
          <cell r="K6318">
            <v>38898</v>
          </cell>
          <cell r="L6318">
            <v>131098</v>
          </cell>
          <cell r="M6318">
            <v>103174.03</v>
          </cell>
          <cell r="N6318">
            <v>27923.97</v>
          </cell>
        </row>
        <row r="6319">
          <cell r="C6319" t="str">
            <v>49114011B700007</v>
          </cell>
          <cell r="D6319" t="str">
            <v>双排座五十铃</v>
          </cell>
          <cell r="E6319" t="str">
            <v>NKR77LLLWCJA</v>
          </cell>
        </row>
        <row r="6319">
          <cell r="G6319" t="str">
            <v>个</v>
          </cell>
          <cell r="H6319">
            <v>1</v>
          </cell>
          <cell r="I6319" t="str">
            <v>专用设备</v>
          </cell>
        </row>
        <row r="6319">
          <cell r="K6319">
            <v>38898</v>
          </cell>
          <cell r="L6319">
            <v>131098</v>
          </cell>
          <cell r="M6319">
            <v>103174.03</v>
          </cell>
          <cell r="N6319">
            <v>27923.97</v>
          </cell>
        </row>
        <row r="6320">
          <cell r="C6320" t="str">
            <v>49114011B700004</v>
          </cell>
          <cell r="D6320" t="str">
            <v>双排座五十铃</v>
          </cell>
          <cell r="E6320" t="str">
            <v>NKR77LLLWCJA</v>
          </cell>
        </row>
        <row r="6320">
          <cell r="G6320" t="str">
            <v>个</v>
          </cell>
          <cell r="H6320">
            <v>1</v>
          </cell>
          <cell r="I6320" t="str">
            <v>专用设备</v>
          </cell>
        </row>
        <row r="6320">
          <cell r="K6320">
            <v>38898</v>
          </cell>
          <cell r="L6320">
            <v>131098</v>
          </cell>
          <cell r="M6320">
            <v>103174.03</v>
          </cell>
          <cell r="N6320">
            <v>27923.97</v>
          </cell>
        </row>
        <row r="6321">
          <cell r="C6321" t="str">
            <v>49114011B530017</v>
          </cell>
          <cell r="D6321" t="str">
            <v>庆铃皮卡</v>
          </cell>
          <cell r="E6321" t="str">
            <v>TFS55HDLJ</v>
          </cell>
        </row>
        <row r="6321">
          <cell r="G6321" t="str">
            <v>个</v>
          </cell>
          <cell r="H6321">
            <v>1</v>
          </cell>
          <cell r="I6321" t="str">
            <v>专用设备</v>
          </cell>
        </row>
        <row r="6321">
          <cell r="K6321">
            <v>39082</v>
          </cell>
          <cell r="L6321">
            <v>130795</v>
          </cell>
          <cell r="M6321">
            <v>102719.06</v>
          </cell>
          <cell r="N6321">
            <v>28075.94</v>
          </cell>
        </row>
        <row r="6322">
          <cell r="C6322" t="str">
            <v>49114011B530016</v>
          </cell>
          <cell r="D6322" t="str">
            <v>庆铃皮卡</v>
          </cell>
          <cell r="E6322" t="str">
            <v>TFS55HDLJ</v>
          </cell>
        </row>
        <row r="6322">
          <cell r="G6322" t="str">
            <v>个</v>
          </cell>
          <cell r="H6322">
            <v>1</v>
          </cell>
          <cell r="I6322" t="str">
            <v>专用设备</v>
          </cell>
        </row>
        <row r="6322">
          <cell r="K6322">
            <v>39082</v>
          </cell>
          <cell r="L6322">
            <v>130795</v>
          </cell>
          <cell r="M6322">
            <v>102719.06</v>
          </cell>
          <cell r="N6322">
            <v>28075.94</v>
          </cell>
        </row>
        <row r="6323">
          <cell r="C6323" t="str">
            <v>49114011B530018</v>
          </cell>
          <cell r="D6323" t="str">
            <v>庆铃皮卡</v>
          </cell>
          <cell r="E6323" t="str">
            <v>TFS55HDLJ</v>
          </cell>
        </row>
        <row r="6323">
          <cell r="G6323" t="str">
            <v>个</v>
          </cell>
          <cell r="H6323">
            <v>1</v>
          </cell>
          <cell r="I6323" t="str">
            <v>专用设备</v>
          </cell>
        </row>
        <row r="6323">
          <cell r="K6323">
            <v>39082</v>
          </cell>
          <cell r="L6323">
            <v>130795</v>
          </cell>
          <cell r="M6323">
            <v>102719.06</v>
          </cell>
          <cell r="N6323">
            <v>28075.94</v>
          </cell>
        </row>
        <row r="6324">
          <cell r="C6324" t="str">
            <v>49114011B825002</v>
          </cell>
          <cell r="D6324" t="str">
            <v>低污染自卸车</v>
          </cell>
          <cell r="E6324" t="str">
            <v>NKR77LLLACJA</v>
          </cell>
        </row>
        <row r="6324">
          <cell r="G6324" t="str">
            <v>个</v>
          </cell>
          <cell r="H6324">
            <v>1</v>
          </cell>
          <cell r="I6324" t="str">
            <v>专用设备</v>
          </cell>
        </row>
        <row r="6324">
          <cell r="K6324">
            <v>39447</v>
          </cell>
          <cell r="L6324">
            <v>126600</v>
          </cell>
          <cell r="M6324">
            <v>93528.03</v>
          </cell>
          <cell r="N6324">
            <v>33071.97</v>
          </cell>
        </row>
        <row r="6325">
          <cell r="C6325" t="str">
            <v>49114011B825001</v>
          </cell>
          <cell r="D6325" t="str">
            <v>低污染自卸车</v>
          </cell>
          <cell r="E6325" t="str">
            <v>NKR77LLLACJA</v>
          </cell>
        </row>
        <row r="6325">
          <cell r="G6325" t="str">
            <v>个</v>
          </cell>
          <cell r="H6325">
            <v>1</v>
          </cell>
          <cell r="I6325" t="str">
            <v>专用设备</v>
          </cell>
        </row>
        <row r="6325">
          <cell r="K6325">
            <v>39447</v>
          </cell>
          <cell r="L6325">
            <v>126600</v>
          </cell>
          <cell r="M6325">
            <v>93528.03</v>
          </cell>
          <cell r="N6325">
            <v>33071.97</v>
          </cell>
        </row>
        <row r="6326">
          <cell r="C6326" t="str">
            <v>49114011B825004</v>
          </cell>
          <cell r="D6326" t="str">
            <v>低污染自卸车</v>
          </cell>
          <cell r="E6326" t="str">
            <v>NKR77LLLACJA</v>
          </cell>
        </row>
        <row r="6326">
          <cell r="G6326" t="str">
            <v>个</v>
          </cell>
          <cell r="H6326">
            <v>1</v>
          </cell>
          <cell r="I6326" t="str">
            <v>专用设备</v>
          </cell>
        </row>
        <row r="6326">
          <cell r="K6326">
            <v>39447</v>
          </cell>
          <cell r="L6326">
            <v>126600</v>
          </cell>
          <cell r="M6326">
            <v>96712.65</v>
          </cell>
          <cell r="N6326">
            <v>29887.35</v>
          </cell>
        </row>
        <row r="6327">
          <cell r="C6327" t="str">
            <v>49114011B540008</v>
          </cell>
          <cell r="D6327" t="str">
            <v>庆铃五十铃</v>
          </cell>
          <cell r="E6327" t="str">
            <v>NKR55GLEWACJ</v>
          </cell>
        </row>
        <row r="6327">
          <cell r="G6327" t="str">
            <v>个</v>
          </cell>
          <cell r="H6327">
            <v>1</v>
          </cell>
          <cell r="I6327" t="str">
            <v>专用设备</v>
          </cell>
        </row>
        <row r="6327">
          <cell r="K6327">
            <v>39082</v>
          </cell>
          <cell r="L6327">
            <v>122715</v>
          </cell>
          <cell r="M6327">
            <v>96373.49</v>
          </cell>
          <cell r="N6327">
            <v>26341.51</v>
          </cell>
        </row>
        <row r="6328">
          <cell r="C6328" t="str">
            <v>49114011B710398</v>
          </cell>
          <cell r="D6328" t="str">
            <v>五十铃皮卡</v>
          </cell>
          <cell r="E6328" t="str">
            <v>TFR17HDLM</v>
          </cell>
        </row>
        <row r="6328">
          <cell r="G6328" t="str">
            <v>个</v>
          </cell>
          <cell r="H6328">
            <v>1</v>
          </cell>
          <cell r="I6328" t="str">
            <v>专用设备</v>
          </cell>
        </row>
        <row r="6328">
          <cell r="K6328">
            <v>38868</v>
          </cell>
          <cell r="L6328">
            <v>119685</v>
          </cell>
          <cell r="M6328">
            <v>95134.98</v>
          </cell>
          <cell r="N6328">
            <v>24550.02</v>
          </cell>
        </row>
        <row r="6329">
          <cell r="C6329" t="str">
            <v>49114011B185001</v>
          </cell>
          <cell r="D6329" t="str">
            <v>加长五十铃</v>
          </cell>
          <cell r="E6329" t="str">
            <v>JSUZU;NKR55LLCWAJ</v>
          </cell>
        </row>
        <row r="6329">
          <cell r="G6329" t="str">
            <v>个</v>
          </cell>
          <cell r="H6329">
            <v>1</v>
          </cell>
          <cell r="I6329" t="str">
            <v>专用设备</v>
          </cell>
        </row>
        <row r="6329">
          <cell r="K6329">
            <v>38352</v>
          </cell>
          <cell r="L6329">
            <v>118035.33</v>
          </cell>
          <cell r="M6329">
            <v>109448.24</v>
          </cell>
          <cell r="N6329">
            <v>8587.09</v>
          </cell>
        </row>
        <row r="6330">
          <cell r="C6330" t="str">
            <v>49114011B710019</v>
          </cell>
          <cell r="D6330" t="str">
            <v>庆铃低污染材料车</v>
          </cell>
          <cell r="E6330" t="str">
            <v>NKR77LLEACJA</v>
          </cell>
        </row>
        <row r="6330">
          <cell r="G6330" t="str">
            <v>个</v>
          </cell>
          <cell r="H6330">
            <v>1</v>
          </cell>
          <cell r="I6330" t="str">
            <v>专用设备</v>
          </cell>
        </row>
        <row r="6330">
          <cell r="K6330">
            <v>38717</v>
          </cell>
          <cell r="L6330">
            <v>128169</v>
          </cell>
          <cell r="M6330">
            <v>128169</v>
          </cell>
          <cell r="N6330">
            <v>0</v>
          </cell>
        </row>
        <row r="6331">
          <cell r="C6331" t="str">
            <v>49114011BB20001</v>
          </cell>
          <cell r="D6331" t="str">
            <v>庆铃五十铃单排货车</v>
          </cell>
          <cell r="E6331" t="str">
            <v>NKR77LLLACJA</v>
          </cell>
        </row>
        <row r="6331">
          <cell r="G6331" t="str">
            <v>个</v>
          </cell>
          <cell r="H6331">
            <v>1</v>
          </cell>
          <cell r="I6331" t="str">
            <v>专用设备</v>
          </cell>
        </row>
        <row r="6331">
          <cell r="K6331">
            <v>40178</v>
          </cell>
          <cell r="L6331">
            <v>116708.52</v>
          </cell>
          <cell r="M6331">
            <v>116708.52</v>
          </cell>
          <cell r="N6331">
            <v>0</v>
          </cell>
        </row>
        <row r="6332">
          <cell r="C6332" t="str">
            <v>49114011BC70100</v>
          </cell>
          <cell r="D6332" t="str">
            <v>五十铃自卸车</v>
          </cell>
          <cell r="E6332" t="str">
            <v>QL5070ZHFAR</v>
          </cell>
        </row>
        <row r="6332">
          <cell r="G6332" t="str">
            <v>个</v>
          </cell>
          <cell r="H6332">
            <v>1</v>
          </cell>
          <cell r="I6332" t="str">
            <v>专用设备</v>
          </cell>
        </row>
        <row r="6332">
          <cell r="K6332">
            <v>40178</v>
          </cell>
          <cell r="L6332">
            <v>122060.66</v>
          </cell>
          <cell r="M6332">
            <v>122060.66</v>
          </cell>
          <cell r="N6332">
            <v>0</v>
          </cell>
        </row>
        <row r="6333">
          <cell r="C6333" t="str">
            <v>49114011B660036</v>
          </cell>
          <cell r="D6333" t="str">
            <v>庆铃连体皮卡</v>
          </cell>
          <cell r="E6333" t="str">
            <v>QL6490YJ</v>
          </cell>
        </row>
        <row r="6333">
          <cell r="G6333" t="str">
            <v>个</v>
          </cell>
          <cell r="H6333">
            <v>1</v>
          </cell>
          <cell r="I6333" t="str">
            <v>专用设备</v>
          </cell>
        </row>
        <row r="6333">
          <cell r="K6333">
            <v>39442</v>
          </cell>
          <cell r="L6333">
            <v>141804</v>
          </cell>
          <cell r="M6333">
            <v>141804</v>
          </cell>
          <cell r="N6333">
            <v>0</v>
          </cell>
        </row>
        <row r="6334">
          <cell r="C6334" t="str">
            <v>49119499B570001</v>
          </cell>
          <cell r="D6334" t="str">
            <v>防爆材料车</v>
          </cell>
          <cell r="E6334" t="str">
            <v>WC3F</v>
          </cell>
        </row>
        <row r="6334">
          <cell r="G6334" t="str">
            <v>个</v>
          </cell>
          <cell r="H6334">
            <v>1</v>
          </cell>
          <cell r="I6334" t="str">
            <v>专用设备</v>
          </cell>
        </row>
        <row r="6334">
          <cell r="K6334">
            <v>39933</v>
          </cell>
          <cell r="L6334">
            <v>432987.01</v>
          </cell>
          <cell r="M6334">
            <v>432987.01</v>
          </cell>
          <cell r="N6334">
            <v>0</v>
          </cell>
        </row>
        <row r="6335">
          <cell r="C6335" t="str">
            <v>49114011B710144</v>
          </cell>
          <cell r="D6335" t="str">
            <v>庆铃低污染自卸车</v>
          </cell>
          <cell r="E6335" t="str">
            <v>NKR77GLLACJD</v>
          </cell>
        </row>
        <row r="6335">
          <cell r="G6335" t="str">
            <v>个</v>
          </cell>
          <cell r="H6335">
            <v>1</v>
          </cell>
          <cell r="I6335" t="str">
            <v>专用设备</v>
          </cell>
        </row>
        <row r="6335">
          <cell r="K6335">
            <v>39263</v>
          </cell>
          <cell r="L6335">
            <v>137158</v>
          </cell>
          <cell r="M6335">
            <v>137158</v>
          </cell>
          <cell r="N6335">
            <v>0</v>
          </cell>
        </row>
        <row r="6336">
          <cell r="C6336" t="str">
            <v>49114011B800014</v>
          </cell>
          <cell r="D6336" t="str">
            <v>庆铃五十铃单排货车</v>
          </cell>
          <cell r="E6336" t="str">
            <v>NKR77GLLACJD</v>
          </cell>
        </row>
        <row r="6336">
          <cell r="G6336" t="str">
            <v>个</v>
          </cell>
          <cell r="H6336">
            <v>1</v>
          </cell>
          <cell r="I6336" t="str">
            <v>专用设备</v>
          </cell>
        </row>
        <row r="6336">
          <cell r="K6336">
            <v>39263</v>
          </cell>
          <cell r="L6336">
            <v>128169</v>
          </cell>
          <cell r="M6336">
            <v>128169</v>
          </cell>
          <cell r="N6336">
            <v>0</v>
          </cell>
        </row>
        <row r="6337">
          <cell r="C6337" t="str">
            <v>49114011BC70141</v>
          </cell>
          <cell r="D6337" t="str">
            <v>五十铃自卸车</v>
          </cell>
          <cell r="E6337" t="str">
            <v>QL5070ZHFAR</v>
          </cell>
        </row>
        <row r="6337">
          <cell r="G6337" t="str">
            <v>个</v>
          </cell>
          <cell r="H6337">
            <v>1</v>
          </cell>
          <cell r="I6337" t="str">
            <v>专用设备</v>
          </cell>
        </row>
        <row r="6337">
          <cell r="K6337">
            <v>40359</v>
          </cell>
          <cell r="L6337">
            <v>134375.28</v>
          </cell>
          <cell r="M6337">
            <v>134375.28</v>
          </cell>
          <cell r="N6337">
            <v>0</v>
          </cell>
        </row>
        <row r="6338">
          <cell r="C6338" t="str">
            <v>49114011B710196</v>
          </cell>
          <cell r="D6338" t="str">
            <v>庆铃低污染自卸车</v>
          </cell>
          <cell r="E6338" t="str">
            <v>NKR77GLLACJD</v>
          </cell>
        </row>
        <row r="6338">
          <cell r="G6338" t="str">
            <v>个</v>
          </cell>
          <cell r="H6338">
            <v>1</v>
          </cell>
          <cell r="I6338" t="str">
            <v>专用设备</v>
          </cell>
        </row>
        <row r="6338">
          <cell r="K6338">
            <v>39263</v>
          </cell>
          <cell r="L6338">
            <v>137158</v>
          </cell>
          <cell r="M6338">
            <v>137158</v>
          </cell>
          <cell r="N6338">
            <v>0</v>
          </cell>
        </row>
        <row r="6339">
          <cell r="C6339" t="str">
            <v>49114011B800049</v>
          </cell>
          <cell r="D6339" t="str">
            <v>庆铃五十铃单排货车</v>
          </cell>
          <cell r="E6339" t="str">
            <v>NKR77LLLACJD</v>
          </cell>
        </row>
        <row r="6339">
          <cell r="G6339" t="str">
            <v>个</v>
          </cell>
          <cell r="H6339">
            <v>1</v>
          </cell>
          <cell r="I6339" t="str">
            <v>专用设备</v>
          </cell>
        </row>
        <row r="6339">
          <cell r="K6339">
            <v>39442</v>
          </cell>
          <cell r="L6339">
            <v>128169</v>
          </cell>
          <cell r="M6339">
            <v>128169</v>
          </cell>
          <cell r="N6339">
            <v>0</v>
          </cell>
        </row>
        <row r="6340">
          <cell r="C6340" t="str">
            <v>49114011B710462</v>
          </cell>
          <cell r="D6340" t="str">
            <v>庆铃低污染自卸车</v>
          </cell>
          <cell r="E6340" t="str">
            <v>NKR77GLLACJD</v>
          </cell>
        </row>
        <row r="6340">
          <cell r="G6340" t="str">
            <v>个</v>
          </cell>
          <cell r="H6340">
            <v>1</v>
          </cell>
          <cell r="I6340" t="str">
            <v>专用设备</v>
          </cell>
        </row>
        <row r="6340">
          <cell r="K6340">
            <v>39629</v>
          </cell>
          <cell r="L6340">
            <v>137158</v>
          </cell>
          <cell r="M6340">
            <v>137158</v>
          </cell>
          <cell r="N6340">
            <v>0</v>
          </cell>
        </row>
        <row r="6341">
          <cell r="C6341" t="str">
            <v>49114011B710234</v>
          </cell>
          <cell r="D6341" t="str">
            <v>庆铃低污染自卸车</v>
          </cell>
          <cell r="E6341" t="str">
            <v>NKR77GLLACJD</v>
          </cell>
        </row>
        <row r="6341">
          <cell r="G6341" t="str">
            <v>个</v>
          </cell>
          <cell r="H6341">
            <v>1</v>
          </cell>
          <cell r="I6341" t="str">
            <v>专用设备</v>
          </cell>
        </row>
        <row r="6341">
          <cell r="K6341">
            <v>39263</v>
          </cell>
          <cell r="L6341">
            <v>137158</v>
          </cell>
          <cell r="M6341">
            <v>137158</v>
          </cell>
          <cell r="N6341">
            <v>0</v>
          </cell>
        </row>
        <row r="6342">
          <cell r="C6342" t="str">
            <v>49114011B910010</v>
          </cell>
          <cell r="D6342" t="str">
            <v>庆铃皮卡指挥车</v>
          </cell>
          <cell r="E6342" t="str">
            <v>TFS55HDLJXL</v>
          </cell>
        </row>
        <row r="6342">
          <cell r="G6342" t="str">
            <v>个</v>
          </cell>
          <cell r="H6342">
            <v>1</v>
          </cell>
          <cell r="I6342" t="str">
            <v>专用设备</v>
          </cell>
        </row>
        <row r="6342">
          <cell r="K6342">
            <v>39629</v>
          </cell>
          <cell r="L6342">
            <v>147460</v>
          </cell>
          <cell r="M6342">
            <v>147460</v>
          </cell>
          <cell r="N6342">
            <v>0</v>
          </cell>
        </row>
        <row r="6343">
          <cell r="C6343" t="str">
            <v>49114011B910009</v>
          </cell>
          <cell r="D6343" t="str">
            <v>庆铃皮卡指挥车</v>
          </cell>
          <cell r="E6343" t="str">
            <v>TFS55HDLJXL</v>
          </cell>
        </row>
        <row r="6343">
          <cell r="G6343" t="str">
            <v>个</v>
          </cell>
          <cell r="H6343">
            <v>1</v>
          </cell>
          <cell r="I6343" t="str">
            <v>专用设备</v>
          </cell>
        </row>
        <row r="6343">
          <cell r="K6343">
            <v>39629</v>
          </cell>
          <cell r="L6343">
            <v>147460</v>
          </cell>
          <cell r="M6343">
            <v>147460</v>
          </cell>
          <cell r="N6343">
            <v>0</v>
          </cell>
        </row>
        <row r="6344">
          <cell r="C6344" t="str">
            <v>49114011BC60049</v>
          </cell>
          <cell r="D6344" t="str">
            <v>五十铃双排车</v>
          </cell>
          <cell r="E6344" t="str">
            <v>NKR77LLLWCJA</v>
          </cell>
        </row>
        <row r="6344">
          <cell r="G6344" t="str">
            <v>个</v>
          </cell>
          <cell r="H6344">
            <v>1</v>
          </cell>
          <cell r="I6344" t="str">
            <v>专用设备</v>
          </cell>
        </row>
        <row r="6344">
          <cell r="K6344">
            <v>40178</v>
          </cell>
          <cell r="L6344">
            <v>123614.51</v>
          </cell>
          <cell r="M6344">
            <v>123614.51</v>
          </cell>
          <cell r="N6344">
            <v>0</v>
          </cell>
        </row>
        <row r="6345">
          <cell r="C6345" t="str">
            <v>49114011B800037</v>
          </cell>
          <cell r="D6345" t="str">
            <v>庆铃低污染自卸车</v>
          </cell>
          <cell r="E6345" t="str">
            <v>NKR77GLLACJD</v>
          </cell>
        </row>
        <row r="6345">
          <cell r="G6345" t="str">
            <v>个</v>
          </cell>
          <cell r="H6345">
            <v>1</v>
          </cell>
          <cell r="I6345" t="str">
            <v>专用设备</v>
          </cell>
        </row>
        <row r="6345">
          <cell r="K6345">
            <v>39263</v>
          </cell>
          <cell r="L6345">
            <v>128169</v>
          </cell>
          <cell r="M6345">
            <v>128169</v>
          </cell>
          <cell r="N6345">
            <v>0</v>
          </cell>
        </row>
        <row r="6346">
          <cell r="C6346" t="str">
            <v>49114011B710100</v>
          </cell>
          <cell r="D6346" t="str">
            <v>庆铃低污染自卸车</v>
          </cell>
          <cell r="E6346" t="str">
            <v>NKR77GLLACJD</v>
          </cell>
        </row>
        <row r="6346">
          <cell r="G6346" t="str">
            <v>个</v>
          </cell>
          <cell r="H6346">
            <v>1</v>
          </cell>
          <cell r="I6346" t="str">
            <v>专用设备</v>
          </cell>
        </row>
        <row r="6346">
          <cell r="K6346">
            <v>39082</v>
          </cell>
          <cell r="L6346">
            <v>137158</v>
          </cell>
          <cell r="M6346">
            <v>137158</v>
          </cell>
          <cell r="N6346">
            <v>0</v>
          </cell>
        </row>
        <row r="6347">
          <cell r="C6347" t="str">
            <v>49114011BC70129</v>
          </cell>
          <cell r="D6347" t="str">
            <v>五十铃自卸车</v>
          </cell>
          <cell r="E6347" t="str">
            <v>QL5070ZHFAR</v>
          </cell>
        </row>
        <row r="6347">
          <cell r="G6347" t="str">
            <v>个</v>
          </cell>
          <cell r="H6347">
            <v>1</v>
          </cell>
          <cell r="I6347" t="str">
            <v>专用设备</v>
          </cell>
        </row>
        <row r="6347">
          <cell r="K6347">
            <v>40359</v>
          </cell>
          <cell r="L6347">
            <v>134411.53</v>
          </cell>
          <cell r="M6347">
            <v>134411.53</v>
          </cell>
          <cell r="N6347">
            <v>0</v>
          </cell>
        </row>
        <row r="6348">
          <cell r="C6348" t="str">
            <v>49114011B710128</v>
          </cell>
          <cell r="D6348" t="str">
            <v>庆铃低污染自卸车</v>
          </cell>
          <cell r="E6348" t="str">
            <v>NKR77GLLACJD</v>
          </cell>
        </row>
        <row r="6348">
          <cell r="G6348" t="str">
            <v>个</v>
          </cell>
          <cell r="H6348">
            <v>1</v>
          </cell>
          <cell r="I6348" t="str">
            <v>专用设备</v>
          </cell>
        </row>
        <row r="6348">
          <cell r="K6348">
            <v>39263</v>
          </cell>
          <cell r="L6348">
            <v>137158</v>
          </cell>
          <cell r="M6348">
            <v>137158</v>
          </cell>
          <cell r="N6348">
            <v>0</v>
          </cell>
        </row>
        <row r="6349">
          <cell r="C6349" t="str">
            <v>49119499B630001</v>
          </cell>
          <cell r="D6349" t="str">
            <v>防爆自卸车（平推车）</v>
          </cell>
          <cell r="E6349" t="str">
            <v>WC3E（A)</v>
          </cell>
        </row>
        <row r="6349">
          <cell r="G6349" t="str">
            <v>个</v>
          </cell>
          <cell r="H6349">
            <v>1</v>
          </cell>
          <cell r="I6349" t="str">
            <v>专用设备</v>
          </cell>
        </row>
        <row r="6349">
          <cell r="K6349">
            <v>40147</v>
          </cell>
          <cell r="L6349">
            <v>444616.37</v>
          </cell>
          <cell r="M6349">
            <v>444616.37</v>
          </cell>
          <cell r="N6349">
            <v>0</v>
          </cell>
        </row>
        <row r="6350">
          <cell r="C6350" t="str">
            <v>49114011B910011</v>
          </cell>
          <cell r="D6350" t="str">
            <v>庆铃皮卡指挥车</v>
          </cell>
          <cell r="E6350" t="str">
            <v>TFS55HDLJXL</v>
          </cell>
        </row>
        <row r="6350">
          <cell r="G6350" t="str">
            <v>个</v>
          </cell>
          <cell r="H6350">
            <v>1</v>
          </cell>
          <cell r="I6350" t="str">
            <v>专用设备</v>
          </cell>
        </row>
        <row r="6350">
          <cell r="K6350">
            <v>39629</v>
          </cell>
          <cell r="L6350">
            <v>147460</v>
          </cell>
          <cell r="M6350">
            <v>147460</v>
          </cell>
          <cell r="N6350">
            <v>0</v>
          </cell>
        </row>
        <row r="6351">
          <cell r="C6351" t="str">
            <v>49114011BC60037</v>
          </cell>
          <cell r="D6351" t="str">
            <v>五十铃双排车</v>
          </cell>
          <cell r="E6351" t="str">
            <v>NKR77LLLWCJA</v>
          </cell>
        </row>
        <row r="6351">
          <cell r="G6351" t="str">
            <v>个</v>
          </cell>
          <cell r="H6351">
            <v>1</v>
          </cell>
          <cell r="I6351" t="str">
            <v>专用设备</v>
          </cell>
        </row>
        <row r="6351">
          <cell r="K6351">
            <v>40178</v>
          </cell>
          <cell r="L6351">
            <v>123614.51</v>
          </cell>
          <cell r="M6351">
            <v>123614.51</v>
          </cell>
          <cell r="N6351">
            <v>0</v>
          </cell>
        </row>
        <row r="6352">
          <cell r="C6352" t="str">
            <v>49114011B710202</v>
          </cell>
          <cell r="D6352" t="str">
            <v>庆铃低污染自卸车</v>
          </cell>
          <cell r="E6352" t="str">
            <v>NKR77GLLACJD</v>
          </cell>
        </row>
        <row r="6352">
          <cell r="G6352" t="str">
            <v>个</v>
          </cell>
          <cell r="H6352">
            <v>1</v>
          </cell>
          <cell r="I6352" t="str">
            <v>专用设备</v>
          </cell>
        </row>
        <row r="6352">
          <cell r="K6352">
            <v>39263</v>
          </cell>
          <cell r="L6352">
            <v>137158</v>
          </cell>
          <cell r="M6352">
            <v>137158</v>
          </cell>
          <cell r="N6352">
            <v>0</v>
          </cell>
        </row>
        <row r="6353">
          <cell r="C6353" t="str">
            <v>44412364B145009</v>
          </cell>
          <cell r="D6353" t="str">
            <v>防爆加长型材料车</v>
          </cell>
          <cell r="E6353" t="str">
            <v>WQC4J</v>
          </cell>
        </row>
        <row r="6353">
          <cell r="G6353" t="str">
            <v>个</v>
          </cell>
          <cell r="H6353">
            <v>1</v>
          </cell>
          <cell r="I6353" t="str">
            <v>专用设备</v>
          </cell>
        </row>
        <row r="6353">
          <cell r="K6353">
            <v>39447</v>
          </cell>
          <cell r="L6353">
            <v>361350</v>
          </cell>
          <cell r="M6353">
            <v>158235.72</v>
          </cell>
          <cell r="N6353">
            <v>203114.28</v>
          </cell>
        </row>
        <row r="6354">
          <cell r="C6354" t="str">
            <v>49119499B630013</v>
          </cell>
          <cell r="D6354" t="str">
            <v>防爆自卸车（平推车）</v>
          </cell>
          <cell r="E6354" t="str">
            <v>WC3E（A)</v>
          </cell>
        </row>
        <row r="6354">
          <cell r="G6354" t="str">
            <v>个</v>
          </cell>
          <cell r="H6354">
            <v>1</v>
          </cell>
          <cell r="I6354" t="str">
            <v>专用设备</v>
          </cell>
        </row>
        <row r="6354">
          <cell r="K6354">
            <v>40147</v>
          </cell>
          <cell r="L6354">
            <v>444616.37</v>
          </cell>
          <cell r="M6354">
            <v>444616.37</v>
          </cell>
          <cell r="N6354">
            <v>0</v>
          </cell>
        </row>
        <row r="6355">
          <cell r="C6355" t="str">
            <v>49114011B910013</v>
          </cell>
          <cell r="D6355" t="str">
            <v>庆铃皮卡指挥车</v>
          </cell>
          <cell r="E6355" t="str">
            <v>TFS55HDLJXL</v>
          </cell>
        </row>
        <row r="6355">
          <cell r="G6355" t="str">
            <v>个</v>
          </cell>
          <cell r="H6355">
            <v>1</v>
          </cell>
          <cell r="I6355" t="str">
            <v>专用设备</v>
          </cell>
        </row>
        <row r="6355">
          <cell r="K6355">
            <v>39629</v>
          </cell>
          <cell r="L6355">
            <v>147460</v>
          </cell>
          <cell r="M6355">
            <v>147460</v>
          </cell>
          <cell r="N6355">
            <v>0</v>
          </cell>
        </row>
        <row r="6356">
          <cell r="C6356" t="str">
            <v>49114011B710078</v>
          </cell>
          <cell r="D6356" t="str">
            <v>庆铃低污染自卸车</v>
          </cell>
          <cell r="E6356" t="str">
            <v>NKR77GLLACJD</v>
          </cell>
        </row>
        <row r="6356">
          <cell r="G6356" t="str">
            <v>个</v>
          </cell>
          <cell r="H6356">
            <v>1</v>
          </cell>
          <cell r="I6356" t="str">
            <v>专用设备</v>
          </cell>
        </row>
        <row r="6356">
          <cell r="K6356">
            <v>39082</v>
          </cell>
          <cell r="L6356">
            <v>137158</v>
          </cell>
          <cell r="M6356">
            <v>137158</v>
          </cell>
          <cell r="N6356">
            <v>0</v>
          </cell>
        </row>
        <row r="6357">
          <cell r="C6357" t="str">
            <v>49114011B800071</v>
          </cell>
          <cell r="D6357" t="str">
            <v>庆铃五十铃单排货车</v>
          </cell>
          <cell r="E6357" t="str">
            <v>NKR77LLLACJA</v>
          </cell>
        </row>
        <row r="6357">
          <cell r="G6357" t="str">
            <v>个</v>
          </cell>
          <cell r="H6357">
            <v>1</v>
          </cell>
          <cell r="I6357" t="str">
            <v>专用设备</v>
          </cell>
        </row>
        <row r="6357">
          <cell r="K6357">
            <v>40178</v>
          </cell>
          <cell r="L6357">
            <v>116708.52</v>
          </cell>
          <cell r="M6357">
            <v>116708.52</v>
          </cell>
          <cell r="N6357">
            <v>0</v>
          </cell>
        </row>
        <row r="6358">
          <cell r="C6358" t="str">
            <v>49114011B910023</v>
          </cell>
          <cell r="D6358" t="str">
            <v>庆铃皮卡指挥车</v>
          </cell>
          <cell r="E6358" t="str">
            <v>TFS55HDLJXL</v>
          </cell>
        </row>
        <row r="6358">
          <cell r="G6358" t="str">
            <v>个</v>
          </cell>
          <cell r="H6358">
            <v>1</v>
          </cell>
          <cell r="I6358" t="str">
            <v>专用设备</v>
          </cell>
        </row>
        <row r="6358">
          <cell r="K6358">
            <v>39629</v>
          </cell>
          <cell r="L6358">
            <v>147460</v>
          </cell>
          <cell r="M6358">
            <v>147460</v>
          </cell>
          <cell r="N6358">
            <v>0</v>
          </cell>
        </row>
        <row r="6359">
          <cell r="C6359" t="str">
            <v>49114011B710204</v>
          </cell>
          <cell r="D6359" t="str">
            <v>庆铃低污染自卸车</v>
          </cell>
          <cell r="E6359" t="str">
            <v>NKR77GLLACJD</v>
          </cell>
        </row>
        <row r="6359">
          <cell r="G6359" t="str">
            <v>个</v>
          </cell>
          <cell r="H6359">
            <v>1</v>
          </cell>
          <cell r="I6359" t="str">
            <v>专用设备</v>
          </cell>
        </row>
        <row r="6359">
          <cell r="K6359">
            <v>39263</v>
          </cell>
          <cell r="L6359">
            <v>137158</v>
          </cell>
          <cell r="M6359">
            <v>137158</v>
          </cell>
          <cell r="N6359">
            <v>0</v>
          </cell>
        </row>
        <row r="6360">
          <cell r="C6360" t="str">
            <v>44412364B030021</v>
          </cell>
          <cell r="D6360" t="str">
            <v>矿用工程自卸车</v>
          </cell>
          <cell r="E6360" t="str">
            <v>WCQ-3B(高)</v>
          </cell>
        </row>
        <row r="6360">
          <cell r="G6360" t="str">
            <v>个</v>
          </cell>
          <cell r="H6360">
            <v>1</v>
          </cell>
          <cell r="I6360" t="str">
            <v>专用设备</v>
          </cell>
        </row>
        <row r="6360">
          <cell r="K6360">
            <v>39263</v>
          </cell>
          <cell r="L6360">
            <v>375852.48</v>
          </cell>
          <cell r="M6360">
            <v>375852.48</v>
          </cell>
          <cell r="N6360">
            <v>0</v>
          </cell>
        </row>
        <row r="6361">
          <cell r="C6361" t="str">
            <v>49114011B710181</v>
          </cell>
          <cell r="D6361" t="str">
            <v>庆铃低污染自卸车</v>
          </cell>
          <cell r="E6361" t="str">
            <v>NKR77GLLACJD</v>
          </cell>
        </row>
        <row r="6361">
          <cell r="G6361" t="str">
            <v>个</v>
          </cell>
          <cell r="H6361">
            <v>1</v>
          </cell>
          <cell r="I6361" t="str">
            <v>专用设备</v>
          </cell>
        </row>
        <row r="6361">
          <cell r="K6361">
            <v>39263</v>
          </cell>
          <cell r="L6361">
            <v>137158</v>
          </cell>
          <cell r="M6361">
            <v>137158</v>
          </cell>
          <cell r="N6361">
            <v>0</v>
          </cell>
        </row>
        <row r="6362">
          <cell r="C6362" t="str">
            <v>44412364B030029</v>
          </cell>
          <cell r="D6362" t="str">
            <v>矿用工程自卸车</v>
          </cell>
          <cell r="E6362" t="str">
            <v>WCQ-3B(高)</v>
          </cell>
        </row>
        <row r="6362">
          <cell r="G6362" t="str">
            <v>个</v>
          </cell>
          <cell r="H6362">
            <v>1</v>
          </cell>
          <cell r="I6362" t="str">
            <v>专用设备</v>
          </cell>
        </row>
        <row r="6362">
          <cell r="K6362">
            <v>39263</v>
          </cell>
          <cell r="L6362">
            <v>379509.48</v>
          </cell>
          <cell r="M6362">
            <v>379509.48</v>
          </cell>
          <cell r="N6362">
            <v>0</v>
          </cell>
        </row>
        <row r="6363">
          <cell r="C6363" t="str">
            <v>49119499B630012</v>
          </cell>
          <cell r="D6363" t="str">
            <v>防爆自卸车（平推车）</v>
          </cell>
          <cell r="E6363" t="str">
            <v>WC3E（A)</v>
          </cell>
        </row>
        <row r="6363">
          <cell r="G6363" t="str">
            <v>个</v>
          </cell>
          <cell r="H6363">
            <v>1</v>
          </cell>
          <cell r="I6363" t="str">
            <v>专用设备</v>
          </cell>
        </row>
        <row r="6363">
          <cell r="K6363">
            <v>40147</v>
          </cell>
          <cell r="L6363">
            <v>444616.37</v>
          </cell>
          <cell r="M6363">
            <v>444616.37</v>
          </cell>
          <cell r="N6363">
            <v>0</v>
          </cell>
        </row>
        <row r="6364">
          <cell r="C6364" t="str">
            <v>49114011B710182</v>
          </cell>
          <cell r="D6364" t="str">
            <v>庆铃低污染自卸车</v>
          </cell>
          <cell r="E6364" t="str">
            <v>NKR77GLLACJD</v>
          </cell>
        </row>
        <row r="6364">
          <cell r="G6364" t="str">
            <v>个</v>
          </cell>
          <cell r="H6364">
            <v>1</v>
          </cell>
          <cell r="I6364" t="str">
            <v>专用设备</v>
          </cell>
        </row>
        <row r="6364">
          <cell r="K6364">
            <v>39263</v>
          </cell>
          <cell r="L6364">
            <v>137158</v>
          </cell>
          <cell r="M6364">
            <v>137158</v>
          </cell>
          <cell r="N6364">
            <v>0</v>
          </cell>
        </row>
        <row r="6365">
          <cell r="C6365" t="str">
            <v>49119499B630015</v>
          </cell>
          <cell r="D6365" t="str">
            <v>防爆自卸车（平推车）</v>
          </cell>
          <cell r="E6365" t="str">
            <v>WC3E（A)</v>
          </cell>
        </row>
        <row r="6365">
          <cell r="G6365" t="str">
            <v>个</v>
          </cell>
          <cell r="H6365">
            <v>1</v>
          </cell>
          <cell r="I6365" t="str">
            <v>专用设备</v>
          </cell>
        </row>
        <row r="6365">
          <cell r="K6365">
            <v>40147</v>
          </cell>
          <cell r="L6365">
            <v>444616.37</v>
          </cell>
          <cell r="M6365">
            <v>444616.37</v>
          </cell>
          <cell r="N6365">
            <v>0</v>
          </cell>
        </row>
        <row r="6366">
          <cell r="C6366" t="str">
            <v>44412364B030054</v>
          </cell>
          <cell r="D6366" t="str">
            <v>防爆工程自卸车</v>
          </cell>
          <cell r="E6366" t="str">
            <v>WCQ-58</v>
          </cell>
        </row>
        <row r="6366">
          <cell r="G6366" t="str">
            <v>个</v>
          </cell>
          <cell r="H6366">
            <v>1</v>
          </cell>
          <cell r="I6366" t="str">
            <v>专用设备</v>
          </cell>
        </row>
        <row r="6366">
          <cell r="K6366">
            <v>39933</v>
          </cell>
          <cell r="L6366">
            <v>493173.51</v>
          </cell>
          <cell r="M6366">
            <v>493173.51</v>
          </cell>
          <cell r="N6366">
            <v>0</v>
          </cell>
        </row>
        <row r="6367">
          <cell r="C6367" t="str">
            <v>49114011B910007</v>
          </cell>
          <cell r="D6367" t="str">
            <v>庆铃皮卡指挥车</v>
          </cell>
          <cell r="E6367" t="str">
            <v>TFS55HDLJXL</v>
          </cell>
        </row>
        <row r="6367">
          <cell r="G6367" t="str">
            <v>个</v>
          </cell>
          <cell r="H6367">
            <v>1</v>
          </cell>
          <cell r="I6367" t="str">
            <v>专用设备</v>
          </cell>
        </row>
        <row r="6367">
          <cell r="K6367">
            <v>39629</v>
          </cell>
          <cell r="L6367">
            <v>147460</v>
          </cell>
          <cell r="M6367">
            <v>147460</v>
          </cell>
          <cell r="N6367">
            <v>0</v>
          </cell>
        </row>
        <row r="6368">
          <cell r="C6368" t="str">
            <v>49114011B710433</v>
          </cell>
          <cell r="D6368" t="str">
            <v>庆铃低污染自卸车</v>
          </cell>
          <cell r="E6368" t="str">
            <v>NKR77GLLACJD</v>
          </cell>
        </row>
        <row r="6368">
          <cell r="G6368" t="str">
            <v>个</v>
          </cell>
          <cell r="H6368">
            <v>1</v>
          </cell>
          <cell r="I6368" t="str">
            <v>专用设备</v>
          </cell>
        </row>
        <row r="6368">
          <cell r="K6368">
            <v>39629</v>
          </cell>
          <cell r="L6368">
            <v>137158</v>
          </cell>
          <cell r="M6368">
            <v>137158</v>
          </cell>
          <cell r="N6368">
            <v>0</v>
          </cell>
        </row>
        <row r="6369">
          <cell r="C6369" t="str">
            <v>49114011B530020</v>
          </cell>
          <cell r="D6369" t="str">
            <v>五十铃双排车</v>
          </cell>
          <cell r="E6369" t="str">
            <v>NKR77LLLWCJA</v>
          </cell>
        </row>
        <row r="6369">
          <cell r="G6369" t="str">
            <v>个</v>
          </cell>
          <cell r="H6369">
            <v>1</v>
          </cell>
          <cell r="I6369" t="str">
            <v>专用设备</v>
          </cell>
        </row>
        <row r="6369">
          <cell r="K6369">
            <v>40359</v>
          </cell>
          <cell r="L6369">
            <v>123614.51</v>
          </cell>
          <cell r="M6369">
            <v>123614.51</v>
          </cell>
          <cell r="N6369">
            <v>0</v>
          </cell>
        </row>
        <row r="6370">
          <cell r="C6370" t="str">
            <v>49114011B710454</v>
          </cell>
          <cell r="D6370" t="str">
            <v>庆铃低污染自卸车</v>
          </cell>
          <cell r="E6370" t="str">
            <v>NKR77GLLACJD</v>
          </cell>
        </row>
        <row r="6370">
          <cell r="G6370" t="str">
            <v>个</v>
          </cell>
          <cell r="H6370">
            <v>1</v>
          </cell>
          <cell r="I6370" t="str">
            <v>专用设备</v>
          </cell>
        </row>
        <row r="6370">
          <cell r="K6370">
            <v>39629</v>
          </cell>
          <cell r="L6370">
            <v>137158</v>
          </cell>
          <cell r="M6370">
            <v>137158</v>
          </cell>
          <cell r="N6370">
            <v>0</v>
          </cell>
        </row>
        <row r="6371">
          <cell r="C6371" t="str">
            <v>49114011B710453</v>
          </cell>
          <cell r="D6371" t="str">
            <v>庆铃低污染自卸车</v>
          </cell>
          <cell r="E6371" t="str">
            <v>NKR77GLLACJD</v>
          </cell>
        </row>
        <row r="6371">
          <cell r="G6371" t="str">
            <v>个</v>
          </cell>
          <cell r="H6371">
            <v>1</v>
          </cell>
          <cell r="I6371" t="str">
            <v>专用设备</v>
          </cell>
        </row>
        <row r="6371">
          <cell r="K6371">
            <v>39629</v>
          </cell>
          <cell r="L6371">
            <v>137158</v>
          </cell>
          <cell r="M6371">
            <v>137158</v>
          </cell>
          <cell r="N6371">
            <v>0</v>
          </cell>
        </row>
        <row r="6372">
          <cell r="C6372" t="str">
            <v>49114011B710260</v>
          </cell>
          <cell r="D6372" t="str">
            <v>庆铃低污染自卸车</v>
          </cell>
          <cell r="E6372" t="str">
            <v>NKR77GLLACJD</v>
          </cell>
        </row>
        <row r="6372">
          <cell r="G6372" t="str">
            <v>个</v>
          </cell>
          <cell r="H6372">
            <v>1</v>
          </cell>
          <cell r="I6372" t="str">
            <v>专用设备</v>
          </cell>
        </row>
        <row r="6372">
          <cell r="K6372">
            <v>39263</v>
          </cell>
          <cell r="L6372">
            <v>137158</v>
          </cell>
          <cell r="M6372">
            <v>137158</v>
          </cell>
          <cell r="N6372">
            <v>0</v>
          </cell>
        </row>
        <row r="6373">
          <cell r="C6373" t="str">
            <v>49114011B530022</v>
          </cell>
          <cell r="D6373" t="str">
            <v>五十铃双排车</v>
          </cell>
          <cell r="E6373" t="str">
            <v>NKR77LLLWCJA</v>
          </cell>
        </row>
        <row r="6373">
          <cell r="G6373" t="str">
            <v>个</v>
          </cell>
          <cell r="H6373">
            <v>1</v>
          </cell>
          <cell r="I6373" t="str">
            <v>专用设备</v>
          </cell>
        </row>
        <row r="6373">
          <cell r="K6373">
            <v>40359</v>
          </cell>
          <cell r="L6373">
            <v>123614.51</v>
          </cell>
          <cell r="M6373">
            <v>123614.51</v>
          </cell>
          <cell r="N6373">
            <v>0</v>
          </cell>
        </row>
        <row r="6374">
          <cell r="C6374" t="str">
            <v>49114011B710434</v>
          </cell>
          <cell r="D6374" t="str">
            <v>庆铃低污染自卸车</v>
          </cell>
          <cell r="E6374" t="str">
            <v>NKR77GLLACJD</v>
          </cell>
        </row>
        <row r="6374">
          <cell r="G6374" t="str">
            <v>个</v>
          </cell>
          <cell r="H6374">
            <v>1</v>
          </cell>
          <cell r="I6374" t="str">
            <v>专用设备</v>
          </cell>
        </row>
        <row r="6374">
          <cell r="K6374">
            <v>39629</v>
          </cell>
          <cell r="L6374">
            <v>137158</v>
          </cell>
          <cell r="M6374">
            <v>137158</v>
          </cell>
          <cell r="N6374">
            <v>0</v>
          </cell>
        </row>
        <row r="6375">
          <cell r="C6375" t="str">
            <v>49114011B580030</v>
          </cell>
          <cell r="D6375" t="str">
            <v>防爆材料车（自卸）</v>
          </cell>
          <cell r="E6375" t="str">
            <v>WC3E(A)</v>
          </cell>
        </row>
        <row r="6375">
          <cell r="G6375" t="str">
            <v>个</v>
          </cell>
          <cell r="H6375">
            <v>1</v>
          </cell>
          <cell r="I6375" t="str">
            <v>专用设备</v>
          </cell>
        </row>
        <row r="6375">
          <cell r="K6375">
            <v>40147</v>
          </cell>
          <cell r="L6375">
            <v>421377.04</v>
          </cell>
          <cell r="M6375">
            <v>421377.04</v>
          </cell>
          <cell r="N6375">
            <v>0</v>
          </cell>
        </row>
        <row r="6376">
          <cell r="C6376" t="str">
            <v>49114011B710054</v>
          </cell>
          <cell r="D6376" t="str">
            <v>庆铃低污染自卸车</v>
          </cell>
          <cell r="E6376" t="str">
            <v>NKR77GLLACJD</v>
          </cell>
        </row>
        <row r="6376">
          <cell r="G6376" t="str">
            <v>个</v>
          </cell>
          <cell r="H6376">
            <v>1</v>
          </cell>
          <cell r="I6376" t="str">
            <v>专用设备</v>
          </cell>
        </row>
        <row r="6376">
          <cell r="K6376">
            <v>39442</v>
          </cell>
          <cell r="L6376">
            <v>137158</v>
          </cell>
          <cell r="M6376">
            <v>137158</v>
          </cell>
          <cell r="N6376">
            <v>0</v>
          </cell>
        </row>
        <row r="6377">
          <cell r="C6377" t="str">
            <v>49114011B710401</v>
          </cell>
          <cell r="D6377" t="str">
            <v>庆铃低污染自卸车</v>
          </cell>
          <cell r="E6377" t="str">
            <v>NKR77GLLACJD</v>
          </cell>
        </row>
        <row r="6377">
          <cell r="G6377" t="str">
            <v>个</v>
          </cell>
          <cell r="H6377">
            <v>1</v>
          </cell>
          <cell r="I6377" t="str">
            <v>专用设备</v>
          </cell>
        </row>
        <row r="6377">
          <cell r="K6377">
            <v>39442</v>
          </cell>
          <cell r="L6377">
            <v>137158</v>
          </cell>
          <cell r="M6377">
            <v>137158</v>
          </cell>
          <cell r="N6377">
            <v>0</v>
          </cell>
        </row>
        <row r="6378">
          <cell r="C6378" t="str">
            <v>49114011B800006</v>
          </cell>
          <cell r="D6378" t="str">
            <v>防爆材料车（自卸）</v>
          </cell>
          <cell r="E6378" t="str">
            <v>WC3E(A)</v>
          </cell>
        </row>
        <row r="6378">
          <cell r="G6378" t="str">
            <v>个</v>
          </cell>
          <cell r="H6378">
            <v>1</v>
          </cell>
          <cell r="I6378" t="str">
            <v>专用设备</v>
          </cell>
        </row>
        <row r="6378">
          <cell r="K6378">
            <v>40147</v>
          </cell>
          <cell r="L6378">
            <v>421377.04</v>
          </cell>
          <cell r="M6378">
            <v>421377.04</v>
          </cell>
          <cell r="N6378">
            <v>0</v>
          </cell>
        </row>
        <row r="6379">
          <cell r="C6379" t="str">
            <v>44412364B030085</v>
          </cell>
          <cell r="D6379" t="str">
            <v>防爆材料车（加长）</v>
          </cell>
          <cell r="E6379" t="str">
            <v>WC3E(A)</v>
          </cell>
        </row>
        <row r="6379">
          <cell r="G6379" t="str">
            <v>个</v>
          </cell>
          <cell r="H6379">
            <v>1</v>
          </cell>
          <cell r="I6379" t="str">
            <v>专用设备</v>
          </cell>
        </row>
        <row r="6379">
          <cell r="K6379">
            <v>40147</v>
          </cell>
          <cell r="L6379">
            <v>418445.48</v>
          </cell>
          <cell r="M6379">
            <v>418445.48</v>
          </cell>
          <cell r="N6379">
            <v>0</v>
          </cell>
        </row>
        <row r="6380">
          <cell r="C6380" t="str">
            <v>49114011B710400</v>
          </cell>
          <cell r="D6380" t="str">
            <v>庆铃低污染自卸车</v>
          </cell>
          <cell r="E6380" t="str">
            <v>NKR77GLLACJD</v>
          </cell>
        </row>
        <row r="6380">
          <cell r="G6380" t="str">
            <v>个</v>
          </cell>
          <cell r="H6380">
            <v>1</v>
          </cell>
          <cell r="I6380" t="str">
            <v>专用设备</v>
          </cell>
        </row>
        <row r="6380">
          <cell r="K6380">
            <v>39442</v>
          </cell>
          <cell r="L6380">
            <v>137158</v>
          </cell>
          <cell r="M6380">
            <v>137158</v>
          </cell>
          <cell r="N6380">
            <v>0</v>
          </cell>
        </row>
        <row r="6381">
          <cell r="C6381" t="str">
            <v>49114011B710040</v>
          </cell>
          <cell r="D6381" t="str">
            <v>庆铃低污染自卸车</v>
          </cell>
          <cell r="E6381" t="str">
            <v>NKR77GLLACJD</v>
          </cell>
        </row>
        <row r="6381">
          <cell r="G6381" t="str">
            <v>个</v>
          </cell>
          <cell r="H6381">
            <v>1</v>
          </cell>
          <cell r="I6381" t="str">
            <v>专用设备</v>
          </cell>
        </row>
        <row r="6381">
          <cell r="K6381">
            <v>39442</v>
          </cell>
          <cell r="L6381">
            <v>137158</v>
          </cell>
          <cell r="M6381">
            <v>137158</v>
          </cell>
          <cell r="N6381">
            <v>0</v>
          </cell>
        </row>
        <row r="6382">
          <cell r="C6382" t="str">
            <v>49114011B580005</v>
          </cell>
          <cell r="D6382" t="str">
            <v>防爆材料车（自卸）</v>
          </cell>
          <cell r="E6382" t="str">
            <v>WC3E(A)</v>
          </cell>
        </row>
        <row r="6382">
          <cell r="G6382" t="str">
            <v>个</v>
          </cell>
          <cell r="H6382">
            <v>1</v>
          </cell>
          <cell r="I6382" t="str">
            <v>专用设备</v>
          </cell>
        </row>
        <row r="6382">
          <cell r="K6382">
            <v>40147</v>
          </cell>
          <cell r="L6382">
            <v>421377.04</v>
          </cell>
          <cell r="M6382">
            <v>421377.04</v>
          </cell>
          <cell r="N6382">
            <v>0</v>
          </cell>
        </row>
        <row r="6383">
          <cell r="C6383" t="str">
            <v>49114011B110034</v>
          </cell>
          <cell r="D6383" t="str">
            <v>防爆材料车（自卸）</v>
          </cell>
          <cell r="E6383" t="str">
            <v>WC3E(A)</v>
          </cell>
        </row>
        <row r="6383">
          <cell r="G6383" t="str">
            <v>个</v>
          </cell>
          <cell r="H6383">
            <v>1</v>
          </cell>
          <cell r="I6383" t="str">
            <v>专用设备</v>
          </cell>
        </row>
        <row r="6383">
          <cell r="K6383">
            <v>40147</v>
          </cell>
          <cell r="L6383">
            <v>421377.04</v>
          </cell>
          <cell r="M6383">
            <v>421377.04</v>
          </cell>
          <cell r="N6383">
            <v>0</v>
          </cell>
        </row>
        <row r="6384">
          <cell r="C6384" t="str">
            <v>49114011BB20002</v>
          </cell>
          <cell r="D6384" t="str">
            <v>庆铃五十铃单排货车</v>
          </cell>
          <cell r="E6384" t="str">
            <v>NKR77LLLACJA</v>
          </cell>
        </row>
        <row r="6384">
          <cell r="G6384" t="str">
            <v>个</v>
          </cell>
          <cell r="H6384">
            <v>1</v>
          </cell>
          <cell r="I6384" t="str">
            <v>专用设备</v>
          </cell>
        </row>
        <row r="6384">
          <cell r="K6384">
            <v>40178</v>
          </cell>
          <cell r="L6384">
            <v>116708.52</v>
          </cell>
          <cell r="M6384">
            <v>116708.52</v>
          </cell>
          <cell r="N6384">
            <v>0</v>
          </cell>
        </row>
        <row r="6385">
          <cell r="C6385" t="str">
            <v>49114011B710350</v>
          </cell>
          <cell r="D6385" t="str">
            <v>庆铃低污染自卸车</v>
          </cell>
          <cell r="E6385" t="str">
            <v>NKR77GLLACJD</v>
          </cell>
        </row>
        <row r="6385">
          <cell r="G6385" t="str">
            <v>个</v>
          </cell>
          <cell r="H6385">
            <v>1</v>
          </cell>
          <cell r="I6385" t="str">
            <v>专用设备</v>
          </cell>
        </row>
        <row r="6385">
          <cell r="K6385">
            <v>39442</v>
          </cell>
          <cell r="L6385">
            <v>137158</v>
          </cell>
          <cell r="M6385">
            <v>137158</v>
          </cell>
          <cell r="N6385">
            <v>0</v>
          </cell>
        </row>
        <row r="6386">
          <cell r="C6386" t="str">
            <v>49114011B710184</v>
          </cell>
          <cell r="D6386" t="str">
            <v>庆铃低污染自卸车</v>
          </cell>
          <cell r="E6386" t="str">
            <v>NKR77GLLACJD</v>
          </cell>
        </row>
        <row r="6386">
          <cell r="G6386" t="str">
            <v>个</v>
          </cell>
          <cell r="H6386">
            <v>1</v>
          </cell>
          <cell r="I6386" t="str">
            <v>专用设备</v>
          </cell>
        </row>
        <row r="6386">
          <cell r="K6386">
            <v>39263</v>
          </cell>
          <cell r="L6386">
            <v>137158</v>
          </cell>
          <cell r="M6386">
            <v>137158</v>
          </cell>
          <cell r="N6386">
            <v>0</v>
          </cell>
        </row>
        <row r="6387">
          <cell r="C6387" t="str">
            <v>49114011BC60003</v>
          </cell>
          <cell r="D6387" t="str">
            <v>五十铃双排车</v>
          </cell>
          <cell r="E6387" t="str">
            <v>NKR77LLLWCJA</v>
          </cell>
        </row>
        <row r="6387">
          <cell r="G6387" t="str">
            <v>个</v>
          </cell>
          <cell r="H6387">
            <v>1</v>
          </cell>
          <cell r="I6387" t="str">
            <v>专用设备</v>
          </cell>
        </row>
        <row r="6387">
          <cell r="K6387">
            <v>40178</v>
          </cell>
          <cell r="L6387">
            <v>123614.51</v>
          </cell>
          <cell r="M6387">
            <v>123614.51</v>
          </cell>
          <cell r="N6387">
            <v>0</v>
          </cell>
        </row>
        <row r="6388">
          <cell r="C6388" t="str">
            <v>49114011BC70126</v>
          </cell>
          <cell r="D6388" t="str">
            <v>五十铃自卸车</v>
          </cell>
          <cell r="E6388" t="str">
            <v>QL5070ZHFAR</v>
          </cell>
        </row>
        <row r="6388">
          <cell r="G6388" t="str">
            <v>个</v>
          </cell>
          <cell r="H6388">
            <v>1</v>
          </cell>
          <cell r="I6388" t="str">
            <v>专用设备</v>
          </cell>
        </row>
        <row r="6388">
          <cell r="K6388">
            <v>40178</v>
          </cell>
          <cell r="L6388">
            <v>122060.66</v>
          </cell>
          <cell r="M6388">
            <v>122060.66</v>
          </cell>
          <cell r="N6388">
            <v>0</v>
          </cell>
        </row>
        <row r="6389">
          <cell r="C6389" t="str">
            <v>49114011B910003</v>
          </cell>
          <cell r="D6389" t="str">
            <v>庆铃皮卡指挥车</v>
          </cell>
          <cell r="E6389" t="str">
            <v>TFS55HDLJXL</v>
          </cell>
        </row>
        <row r="6389">
          <cell r="G6389" t="str">
            <v>个</v>
          </cell>
          <cell r="H6389">
            <v>1</v>
          </cell>
          <cell r="I6389" t="str">
            <v>专用设备</v>
          </cell>
        </row>
        <row r="6389">
          <cell r="K6389">
            <v>39629</v>
          </cell>
          <cell r="L6389">
            <v>147460</v>
          </cell>
          <cell r="M6389">
            <v>147460</v>
          </cell>
          <cell r="N6389">
            <v>0</v>
          </cell>
        </row>
        <row r="6390">
          <cell r="C6390" t="str">
            <v>49114011B710084</v>
          </cell>
          <cell r="D6390" t="str">
            <v>庆铃低污染自卸车</v>
          </cell>
          <cell r="E6390" t="str">
            <v>NKR77GLLACJD</v>
          </cell>
        </row>
        <row r="6390">
          <cell r="G6390" t="str">
            <v>个</v>
          </cell>
          <cell r="H6390">
            <v>1</v>
          </cell>
          <cell r="I6390" t="str">
            <v>专用设备</v>
          </cell>
        </row>
        <row r="6390">
          <cell r="K6390">
            <v>39082</v>
          </cell>
          <cell r="L6390">
            <v>137158</v>
          </cell>
          <cell r="M6390">
            <v>137158</v>
          </cell>
          <cell r="N6390">
            <v>0</v>
          </cell>
        </row>
        <row r="6391">
          <cell r="C6391" t="str">
            <v>49114011B710452</v>
          </cell>
          <cell r="D6391" t="str">
            <v>庆铃低污染自卸车</v>
          </cell>
          <cell r="E6391" t="str">
            <v>NKR77GLLACJD</v>
          </cell>
        </row>
        <row r="6391">
          <cell r="G6391" t="str">
            <v>个</v>
          </cell>
          <cell r="H6391">
            <v>1</v>
          </cell>
          <cell r="I6391" t="str">
            <v>专用设备</v>
          </cell>
        </row>
        <row r="6391">
          <cell r="K6391">
            <v>39629</v>
          </cell>
          <cell r="L6391">
            <v>137158</v>
          </cell>
          <cell r="M6391">
            <v>137158</v>
          </cell>
          <cell r="N6391">
            <v>0</v>
          </cell>
        </row>
        <row r="6392">
          <cell r="C6392" t="str">
            <v>49114011B530019</v>
          </cell>
          <cell r="D6392" t="str">
            <v>五十铃双排车</v>
          </cell>
          <cell r="E6392" t="str">
            <v>NKR77LLLWCJA</v>
          </cell>
        </row>
        <row r="6392">
          <cell r="G6392" t="str">
            <v>个</v>
          </cell>
          <cell r="H6392">
            <v>1</v>
          </cell>
          <cell r="I6392" t="str">
            <v>专用设备</v>
          </cell>
        </row>
        <row r="6392">
          <cell r="K6392">
            <v>40359</v>
          </cell>
          <cell r="L6392">
            <v>123614.51</v>
          </cell>
          <cell r="M6392">
            <v>123614.51</v>
          </cell>
          <cell r="N6392">
            <v>0</v>
          </cell>
        </row>
        <row r="6393">
          <cell r="C6393" t="str">
            <v>49114011B610003</v>
          </cell>
          <cell r="D6393" t="str">
            <v>庆铃皮卡指挥车</v>
          </cell>
          <cell r="E6393" t="str">
            <v>TFS55HDLJXL</v>
          </cell>
        </row>
        <row r="6393">
          <cell r="G6393" t="str">
            <v>个</v>
          </cell>
          <cell r="H6393">
            <v>1</v>
          </cell>
          <cell r="I6393" t="str">
            <v>专用设备</v>
          </cell>
        </row>
        <row r="6393">
          <cell r="K6393">
            <v>39629</v>
          </cell>
          <cell r="L6393">
            <v>147460</v>
          </cell>
          <cell r="M6393">
            <v>147460</v>
          </cell>
          <cell r="N6393">
            <v>0</v>
          </cell>
        </row>
        <row r="6394">
          <cell r="C6394" t="str">
            <v>49114011B580013</v>
          </cell>
          <cell r="D6394" t="str">
            <v>加长型双排防爆客货车</v>
          </cell>
          <cell r="E6394" t="str">
            <v>WC3J(C)</v>
          </cell>
        </row>
        <row r="6394">
          <cell r="G6394" t="str">
            <v>个</v>
          </cell>
          <cell r="H6394">
            <v>1</v>
          </cell>
          <cell r="I6394" t="str">
            <v>专用设备</v>
          </cell>
        </row>
        <row r="6394">
          <cell r="K6394">
            <v>40178</v>
          </cell>
          <cell r="L6394">
            <v>339256.41</v>
          </cell>
          <cell r="M6394">
            <v>339256.41</v>
          </cell>
          <cell r="N6394">
            <v>0</v>
          </cell>
        </row>
        <row r="6395">
          <cell r="C6395" t="str">
            <v>49114011BC60007</v>
          </cell>
          <cell r="D6395" t="str">
            <v>五十铃双排车</v>
          </cell>
          <cell r="E6395" t="str">
            <v>NKR77LLLWCJA</v>
          </cell>
        </row>
        <row r="6395">
          <cell r="G6395" t="str">
            <v>个</v>
          </cell>
          <cell r="H6395">
            <v>1</v>
          </cell>
          <cell r="I6395" t="str">
            <v>专用设备</v>
          </cell>
        </row>
        <row r="6395">
          <cell r="K6395">
            <v>40178</v>
          </cell>
          <cell r="L6395">
            <v>123614.51</v>
          </cell>
          <cell r="M6395">
            <v>123614.51</v>
          </cell>
          <cell r="N6395">
            <v>0</v>
          </cell>
        </row>
        <row r="6396">
          <cell r="C6396" t="str">
            <v>49114011B910004</v>
          </cell>
          <cell r="D6396" t="str">
            <v>庆铃皮卡指挥车</v>
          </cell>
          <cell r="E6396" t="str">
            <v>TFS55HDLJXL</v>
          </cell>
        </row>
        <row r="6396">
          <cell r="G6396" t="str">
            <v>个</v>
          </cell>
          <cell r="H6396">
            <v>1</v>
          </cell>
          <cell r="I6396" t="str">
            <v>专用设备</v>
          </cell>
        </row>
        <row r="6396">
          <cell r="K6396">
            <v>39629</v>
          </cell>
          <cell r="L6396">
            <v>147460</v>
          </cell>
          <cell r="M6396">
            <v>147460</v>
          </cell>
          <cell r="N6396">
            <v>0</v>
          </cell>
        </row>
        <row r="6397">
          <cell r="C6397" t="str">
            <v>49114011B710430</v>
          </cell>
          <cell r="D6397" t="str">
            <v>庆铃低污染自卸车</v>
          </cell>
          <cell r="E6397" t="str">
            <v>NKR77GLLACJD</v>
          </cell>
        </row>
        <row r="6397">
          <cell r="G6397" t="str">
            <v>个</v>
          </cell>
          <cell r="H6397">
            <v>1</v>
          </cell>
          <cell r="I6397" t="str">
            <v>专用设备</v>
          </cell>
        </row>
        <row r="6397">
          <cell r="K6397">
            <v>39629</v>
          </cell>
          <cell r="L6397">
            <v>137158</v>
          </cell>
          <cell r="M6397">
            <v>137158</v>
          </cell>
          <cell r="N6397">
            <v>0</v>
          </cell>
        </row>
        <row r="6398">
          <cell r="C6398" t="str">
            <v>49114011B710455</v>
          </cell>
          <cell r="D6398" t="str">
            <v>庆铃低污染自卸车</v>
          </cell>
          <cell r="E6398" t="str">
            <v>NKR77GLLACJD</v>
          </cell>
        </row>
        <row r="6398">
          <cell r="G6398" t="str">
            <v>个</v>
          </cell>
          <cell r="H6398">
            <v>1</v>
          </cell>
          <cell r="I6398" t="str">
            <v>专用设备</v>
          </cell>
        </row>
        <row r="6398">
          <cell r="K6398">
            <v>39629</v>
          </cell>
          <cell r="L6398">
            <v>137158</v>
          </cell>
          <cell r="M6398">
            <v>137158</v>
          </cell>
          <cell r="N6398">
            <v>0</v>
          </cell>
        </row>
        <row r="6399">
          <cell r="C6399" t="str">
            <v>49114011BC60008</v>
          </cell>
          <cell r="D6399" t="str">
            <v>五十铃双排车</v>
          </cell>
          <cell r="E6399" t="str">
            <v>NKR77LLLWCJA</v>
          </cell>
        </row>
        <row r="6399">
          <cell r="G6399" t="str">
            <v>个</v>
          </cell>
          <cell r="H6399">
            <v>1</v>
          </cell>
          <cell r="I6399" t="str">
            <v>专用设备</v>
          </cell>
        </row>
        <row r="6399">
          <cell r="K6399">
            <v>40178</v>
          </cell>
          <cell r="L6399">
            <v>123614.51</v>
          </cell>
          <cell r="M6399">
            <v>123614.51</v>
          </cell>
          <cell r="N6399">
            <v>0</v>
          </cell>
        </row>
        <row r="6400">
          <cell r="C6400" t="str">
            <v>49114011BC70087</v>
          </cell>
          <cell r="D6400" t="str">
            <v>五十铃自卸车</v>
          </cell>
          <cell r="E6400" t="str">
            <v>QL5070ZHFAR</v>
          </cell>
        </row>
        <row r="6400">
          <cell r="G6400" t="str">
            <v>个</v>
          </cell>
          <cell r="H6400">
            <v>1</v>
          </cell>
          <cell r="I6400" t="str">
            <v>专用设备</v>
          </cell>
        </row>
        <row r="6400">
          <cell r="K6400">
            <v>40178</v>
          </cell>
          <cell r="L6400">
            <v>122060.66</v>
          </cell>
          <cell r="M6400">
            <v>122060.66</v>
          </cell>
          <cell r="N6400">
            <v>0</v>
          </cell>
        </row>
        <row r="6401">
          <cell r="C6401" t="str">
            <v>49114011BC70026</v>
          </cell>
          <cell r="D6401" t="str">
            <v>五十铃自卸车</v>
          </cell>
          <cell r="E6401" t="str">
            <v>QL5070ZHFAR</v>
          </cell>
        </row>
        <row r="6401">
          <cell r="G6401" t="str">
            <v>个</v>
          </cell>
          <cell r="H6401">
            <v>1</v>
          </cell>
          <cell r="I6401" t="str">
            <v>专用设备</v>
          </cell>
        </row>
        <row r="6401">
          <cell r="K6401">
            <v>40178</v>
          </cell>
          <cell r="L6401">
            <v>122060.66</v>
          </cell>
          <cell r="M6401">
            <v>122060.66</v>
          </cell>
          <cell r="N6401">
            <v>0</v>
          </cell>
        </row>
        <row r="6402">
          <cell r="C6402" t="str">
            <v>49114011B710432</v>
          </cell>
          <cell r="D6402" t="str">
            <v>庆铃低污染自卸车</v>
          </cell>
          <cell r="E6402" t="str">
            <v>NKR77GLLACJD</v>
          </cell>
        </row>
        <row r="6402">
          <cell r="G6402" t="str">
            <v>个</v>
          </cell>
          <cell r="H6402">
            <v>1</v>
          </cell>
          <cell r="I6402" t="str">
            <v>专用设备</v>
          </cell>
        </row>
        <row r="6402">
          <cell r="K6402">
            <v>39629</v>
          </cell>
          <cell r="L6402">
            <v>137158</v>
          </cell>
          <cell r="M6402">
            <v>137158</v>
          </cell>
          <cell r="N6402">
            <v>0</v>
          </cell>
        </row>
        <row r="6403">
          <cell r="C6403" t="str">
            <v>49114011BC60022</v>
          </cell>
          <cell r="D6403" t="str">
            <v>五十铃双排车</v>
          </cell>
          <cell r="E6403" t="str">
            <v>NKR77LLLWCJA</v>
          </cell>
        </row>
        <row r="6403">
          <cell r="G6403" t="str">
            <v>个</v>
          </cell>
          <cell r="H6403">
            <v>1</v>
          </cell>
          <cell r="I6403" t="str">
            <v>专用设备</v>
          </cell>
        </row>
        <row r="6403">
          <cell r="K6403">
            <v>40178</v>
          </cell>
          <cell r="L6403">
            <v>123614.51</v>
          </cell>
          <cell r="M6403">
            <v>123614.51</v>
          </cell>
          <cell r="N6403">
            <v>0</v>
          </cell>
        </row>
        <row r="6404">
          <cell r="C6404" t="str">
            <v>49119499B620024</v>
          </cell>
          <cell r="D6404" t="str">
            <v>防爆自卸车（平推车高）</v>
          </cell>
          <cell r="E6404" t="str">
            <v>WC3E(A)</v>
          </cell>
        </row>
        <row r="6404">
          <cell r="G6404" t="str">
            <v>个</v>
          </cell>
          <cell r="H6404">
            <v>1</v>
          </cell>
          <cell r="I6404" t="str">
            <v>专用设备</v>
          </cell>
        </row>
        <row r="6404">
          <cell r="K6404">
            <v>40147</v>
          </cell>
          <cell r="L6404">
            <v>455672.61</v>
          </cell>
          <cell r="M6404">
            <v>455672.61</v>
          </cell>
          <cell r="N6404">
            <v>0</v>
          </cell>
        </row>
        <row r="6405">
          <cell r="C6405" t="str">
            <v>49114011B710176</v>
          </cell>
          <cell r="D6405" t="str">
            <v>庆铃低污染自卸车</v>
          </cell>
          <cell r="E6405" t="str">
            <v>NKR77GLLACJD</v>
          </cell>
        </row>
        <row r="6405">
          <cell r="G6405" t="str">
            <v>个</v>
          </cell>
          <cell r="H6405">
            <v>1</v>
          </cell>
          <cell r="I6405" t="str">
            <v>专用设备</v>
          </cell>
        </row>
        <row r="6405">
          <cell r="K6405">
            <v>39263</v>
          </cell>
          <cell r="L6405">
            <v>137158</v>
          </cell>
          <cell r="M6405">
            <v>137158</v>
          </cell>
          <cell r="N6405">
            <v>0</v>
          </cell>
        </row>
        <row r="6406">
          <cell r="C6406" t="str">
            <v>49114011BC70095</v>
          </cell>
          <cell r="D6406" t="str">
            <v>五十铃自卸车</v>
          </cell>
          <cell r="E6406" t="str">
            <v>QL5070ZHFAR</v>
          </cell>
        </row>
        <row r="6406">
          <cell r="G6406" t="str">
            <v>个</v>
          </cell>
          <cell r="H6406">
            <v>1</v>
          </cell>
          <cell r="I6406" t="str">
            <v>专用设备</v>
          </cell>
        </row>
        <row r="6406">
          <cell r="K6406">
            <v>40178</v>
          </cell>
          <cell r="L6406">
            <v>122060.66</v>
          </cell>
          <cell r="M6406">
            <v>122060.66</v>
          </cell>
          <cell r="N6406">
            <v>0</v>
          </cell>
        </row>
        <row r="6407">
          <cell r="C6407" t="str">
            <v>49114011B800044</v>
          </cell>
          <cell r="D6407" t="str">
            <v>庆铃低污染自卸车</v>
          </cell>
          <cell r="E6407" t="str">
            <v>NKR77GLLACJD</v>
          </cell>
        </row>
        <row r="6407">
          <cell r="G6407" t="str">
            <v>个</v>
          </cell>
          <cell r="H6407">
            <v>1</v>
          </cell>
          <cell r="I6407" t="str">
            <v>专用设备</v>
          </cell>
        </row>
        <row r="6407">
          <cell r="K6407">
            <v>39263</v>
          </cell>
          <cell r="L6407">
            <v>128169</v>
          </cell>
          <cell r="M6407">
            <v>128169</v>
          </cell>
          <cell r="N6407">
            <v>0</v>
          </cell>
        </row>
        <row r="6408">
          <cell r="C6408" t="str">
            <v>49114011B710442</v>
          </cell>
          <cell r="D6408" t="str">
            <v>庆铃低污染自卸车</v>
          </cell>
          <cell r="E6408" t="str">
            <v>NKR77GLLACJD</v>
          </cell>
        </row>
        <row r="6408">
          <cell r="G6408" t="str">
            <v>个</v>
          </cell>
          <cell r="H6408">
            <v>1</v>
          </cell>
          <cell r="I6408" t="str">
            <v>专用设备</v>
          </cell>
        </row>
        <row r="6408">
          <cell r="K6408">
            <v>39629</v>
          </cell>
          <cell r="L6408">
            <v>137158</v>
          </cell>
          <cell r="M6408">
            <v>137158</v>
          </cell>
          <cell r="N6408">
            <v>0</v>
          </cell>
        </row>
        <row r="6409">
          <cell r="C6409" t="str">
            <v>49114011B710266</v>
          </cell>
          <cell r="D6409" t="str">
            <v>庆铃低污染自卸车</v>
          </cell>
          <cell r="E6409" t="str">
            <v>NKR77GLLACJD</v>
          </cell>
        </row>
        <row r="6409">
          <cell r="G6409" t="str">
            <v>个</v>
          </cell>
          <cell r="H6409">
            <v>1</v>
          </cell>
          <cell r="I6409" t="str">
            <v>专用设备</v>
          </cell>
        </row>
        <row r="6409">
          <cell r="K6409">
            <v>39263</v>
          </cell>
          <cell r="L6409">
            <v>137158</v>
          </cell>
          <cell r="M6409">
            <v>137158</v>
          </cell>
          <cell r="N6409">
            <v>0</v>
          </cell>
        </row>
        <row r="6410">
          <cell r="C6410" t="str">
            <v>49114011B710318</v>
          </cell>
          <cell r="D6410" t="str">
            <v>庆铃低污染自卸车</v>
          </cell>
          <cell r="E6410" t="str">
            <v>NKR77GLLACJD</v>
          </cell>
        </row>
        <row r="6410">
          <cell r="G6410" t="str">
            <v>个</v>
          </cell>
          <cell r="H6410">
            <v>1</v>
          </cell>
          <cell r="I6410" t="str">
            <v>专用设备</v>
          </cell>
        </row>
        <row r="6410">
          <cell r="K6410">
            <v>39442</v>
          </cell>
          <cell r="L6410">
            <v>137158</v>
          </cell>
          <cell r="M6410">
            <v>137158</v>
          </cell>
          <cell r="N6410">
            <v>0</v>
          </cell>
        </row>
        <row r="6411">
          <cell r="C6411" t="str">
            <v>49114011B710294</v>
          </cell>
          <cell r="D6411" t="str">
            <v>庆铃低污染自卸车</v>
          </cell>
          <cell r="E6411" t="str">
            <v>NKR77GLLACJD</v>
          </cell>
        </row>
        <row r="6411">
          <cell r="G6411" t="str">
            <v>个</v>
          </cell>
          <cell r="H6411">
            <v>1</v>
          </cell>
          <cell r="I6411" t="str">
            <v>专用设备</v>
          </cell>
        </row>
        <row r="6411">
          <cell r="K6411">
            <v>39263</v>
          </cell>
          <cell r="L6411">
            <v>137158</v>
          </cell>
          <cell r="M6411">
            <v>137158</v>
          </cell>
          <cell r="N6411">
            <v>0</v>
          </cell>
        </row>
        <row r="6412">
          <cell r="C6412" t="str">
            <v>49119499B620014</v>
          </cell>
          <cell r="D6412" t="str">
            <v>防爆自卸车（平推车高）</v>
          </cell>
          <cell r="E6412" t="str">
            <v>WC3E(A)</v>
          </cell>
        </row>
        <row r="6412">
          <cell r="G6412" t="str">
            <v>个</v>
          </cell>
          <cell r="H6412">
            <v>1</v>
          </cell>
          <cell r="I6412" t="str">
            <v>专用设备</v>
          </cell>
        </row>
        <row r="6412">
          <cell r="K6412">
            <v>40147</v>
          </cell>
          <cell r="L6412">
            <v>455672.61</v>
          </cell>
          <cell r="M6412">
            <v>455672.61</v>
          </cell>
          <cell r="N6412">
            <v>0</v>
          </cell>
        </row>
        <row r="6413">
          <cell r="C6413" t="str">
            <v>49114011B710352</v>
          </cell>
          <cell r="D6413" t="str">
            <v>庆铃低污染自卸车</v>
          </cell>
          <cell r="E6413" t="str">
            <v>NKR77GLLACJD</v>
          </cell>
        </row>
        <row r="6413">
          <cell r="G6413" t="str">
            <v>个</v>
          </cell>
          <cell r="H6413">
            <v>1</v>
          </cell>
          <cell r="I6413" t="str">
            <v>专用设备</v>
          </cell>
        </row>
        <row r="6413">
          <cell r="K6413">
            <v>39442</v>
          </cell>
          <cell r="L6413">
            <v>137158</v>
          </cell>
          <cell r="M6413">
            <v>137158</v>
          </cell>
          <cell r="N6413">
            <v>0</v>
          </cell>
        </row>
        <row r="6414">
          <cell r="C6414" t="str">
            <v>49114010B130015</v>
          </cell>
          <cell r="D6414" t="str">
            <v>庆铃连体皮卡车</v>
          </cell>
          <cell r="E6414" t="str">
            <v>QL6490YJ</v>
          </cell>
        </row>
        <row r="6414">
          <cell r="G6414" t="str">
            <v>个</v>
          </cell>
          <cell r="H6414">
            <v>1</v>
          </cell>
          <cell r="I6414" t="str">
            <v>专用设备</v>
          </cell>
        </row>
        <row r="6414">
          <cell r="K6414">
            <v>39263</v>
          </cell>
          <cell r="L6414">
            <v>207434</v>
          </cell>
          <cell r="M6414">
            <v>207434</v>
          </cell>
          <cell r="N6414">
            <v>0</v>
          </cell>
        </row>
        <row r="6415">
          <cell r="C6415" t="str">
            <v>49114011B800067</v>
          </cell>
          <cell r="D6415" t="str">
            <v>庆铃五十铃单排货车</v>
          </cell>
          <cell r="E6415" t="str">
            <v>NKR77LLLACJA</v>
          </cell>
        </row>
        <row r="6415">
          <cell r="G6415" t="str">
            <v>个</v>
          </cell>
          <cell r="H6415">
            <v>1</v>
          </cell>
          <cell r="I6415" t="str">
            <v>专用设备</v>
          </cell>
        </row>
        <row r="6415">
          <cell r="K6415">
            <v>40178</v>
          </cell>
          <cell r="L6415">
            <v>116708.52</v>
          </cell>
          <cell r="M6415">
            <v>116708.52</v>
          </cell>
          <cell r="N6415">
            <v>0</v>
          </cell>
        </row>
        <row r="6416">
          <cell r="C6416" t="str">
            <v>49114011B580031</v>
          </cell>
          <cell r="D6416" t="str">
            <v>庆铃皮卡指挥车</v>
          </cell>
          <cell r="E6416" t="str">
            <v>TFS55HDLJXL</v>
          </cell>
        </row>
        <row r="6416">
          <cell r="G6416" t="str">
            <v>个</v>
          </cell>
          <cell r="H6416">
            <v>1</v>
          </cell>
          <cell r="I6416" t="str">
            <v>专用设备</v>
          </cell>
        </row>
        <row r="6416">
          <cell r="K6416">
            <v>39629</v>
          </cell>
          <cell r="L6416">
            <v>147460</v>
          </cell>
          <cell r="M6416">
            <v>147460</v>
          </cell>
          <cell r="N6416">
            <v>0</v>
          </cell>
        </row>
        <row r="6417">
          <cell r="C6417" t="str">
            <v>49114011B710451</v>
          </cell>
          <cell r="D6417" t="str">
            <v>庆铃低污染自卸车</v>
          </cell>
          <cell r="E6417" t="str">
            <v>NKR77GLLACJD</v>
          </cell>
        </row>
        <row r="6417">
          <cell r="G6417" t="str">
            <v>个</v>
          </cell>
          <cell r="H6417">
            <v>1</v>
          </cell>
          <cell r="I6417" t="str">
            <v>专用设备</v>
          </cell>
        </row>
        <row r="6417">
          <cell r="K6417">
            <v>39629</v>
          </cell>
          <cell r="L6417">
            <v>137158</v>
          </cell>
          <cell r="M6417">
            <v>137158</v>
          </cell>
          <cell r="N6417">
            <v>0</v>
          </cell>
        </row>
        <row r="6418">
          <cell r="C6418" t="str">
            <v>49119499B800004</v>
          </cell>
          <cell r="D6418" t="str">
            <v>防爆指挥车（薄煤层）</v>
          </cell>
          <cell r="E6418" t="str">
            <v>WC5RJ</v>
          </cell>
        </row>
        <row r="6418">
          <cell r="G6418" t="str">
            <v>个</v>
          </cell>
          <cell r="H6418">
            <v>1</v>
          </cell>
          <cell r="I6418" t="str">
            <v>专用设备</v>
          </cell>
        </row>
        <row r="6418">
          <cell r="K6418">
            <v>40480</v>
          </cell>
          <cell r="L6418">
            <v>410256.41</v>
          </cell>
          <cell r="M6418">
            <v>410256.41</v>
          </cell>
          <cell r="N6418">
            <v>0</v>
          </cell>
        </row>
        <row r="6419">
          <cell r="C6419" t="str">
            <v>49114011B710085</v>
          </cell>
          <cell r="D6419" t="str">
            <v>庆铃低污染自卸车</v>
          </cell>
          <cell r="E6419" t="str">
            <v>NKR77GLLACJD</v>
          </cell>
        </row>
        <row r="6419">
          <cell r="G6419" t="str">
            <v>个</v>
          </cell>
          <cell r="H6419">
            <v>1</v>
          </cell>
          <cell r="I6419" t="str">
            <v>专用设备</v>
          </cell>
        </row>
        <row r="6419">
          <cell r="K6419">
            <v>39082</v>
          </cell>
          <cell r="L6419">
            <v>137158</v>
          </cell>
          <cell r="M6419">
            <v>137158</v>
          </cell>
          <cell r="N6419">
            <v>0</v>
          </cell>
        </row>
        <row r="6420">
          <cell r="C6420" t="str">
            <v>49119499B800003</v>
          </cell>
          <cell r="D6420" t="str">
            <v>防爆指挥车（薄煤层）</v>
          </cell>
          <cell r="E6420" t="str">
            <v>WC5RJ</v>
          </cell>
        </row>
        <row r="6420">
          <cell r="G6420" t="str">
            <v>个</v>
          </cell>
          <cell r="H6420">
            <v>1</v>
          </cell>
          <cell r="I6420" t="str">
            <v>专用设备</v>
          </cell>
        </row>
        <row r="6420">
          <cell r="K6420">
            <v>40480</v>
          </cell>
          <cell r="L6420">
            <v>410256.41</v>
          </cell>
          <cell r="M6420">
            <v>410256.41</v>
          </cell>
          <cell r="N6420">
            <v>0</v>
          </cell>
        </row>
        <row r="6421">
          <cell r="C6421" t="str">
            <v>49114011B710343</v>
          </cell>
          <cell r="D6421" t="str">
            <v>庆铃低污染自卸车</v>
          </cell>
          <cell r="E6421" t="str">
            <v>NKR77GLLACJD</v>
          </cell>
        </row>
        <row r="6421">
          <cell r="G6421" t="str">
            <v>个</v>
          </cell>
          <cell r="H6421">
            <v>1</v>
          </cell>
          <cell r="I6421" t="str">
            <v>专用设备</v>
          </cell>
        </row>
        <row r="6421">
          <cell r="K6421">
            <v>39442</v>
          </cell>
          <cell r="L6421">
            <v>137158</v>
          </cell>
          <cell r="M6421">
            <v>137158</v>
          </cell>
          <cell r="N6421">
            <v>0</v>
          </cell>
        </row>
        <row r="6422">
          <cell r="C6422" t="str">
            <v>49114011BC70022</v>
          </cell>
          <cell r="D6422" t="str">
            <v>五十铃自卸车</v>
          </cell>
          <cell r="E6422" t="str">
            <v>QL5070ZHFAR</v>
          </cell>
        </row>
        <row r="6422">
          <cell r="G6422" t="str">
            <v>个</v>
          </cell>
          <cell r="H6422">
            <v>1</v>
          </cell>
          <cell r="I6422" t="str">
            <v>专用设备</v>
          </cell>
        </row>
        <row r="6422">
          <cell r="K6422">
            <v>40178</v>
          </cell>
          <cell r="L6422">
            <v>122060.66</v>
          </cell>
          <cell r="M6422">
            <v>122060.66</v>
          </cell>
          <cell r="N6422">
            <v>0</v>
          </cell>
        </row>
        <row r="6423">
          <cell r="C6423" t="str">
            <v>49114011B710119</v>
          </cell>
          <cell r="D6423" t="str">
            <v>庆铃低污染自卸车</v>
          </cell>
          <cell r="E6423" t="str">
            <v>NKR77GLLACJD</v>
          </cell>
        </row>
        <row r="6423">
          <cell r="G6423" t="str">
            <v>个</v>
          </cell>
          <cell r="H6423">
            <v>1</v>
          </cell>
          <cell r="I6423" t="str">
            <v>专用设备</v>
          </cell>
        </row>
        <row r="6423">
          <cell r="K6423">
            <v>39082</v>
          </cell>
          <cell r="L6423">
            <v>137158</v>
          </cell>
          <cell r="M6423">
            <v>137158</v>
          </cell>
          <cell r="N6423">
            <v>0</v>
          </cell>
        </row>
        <row r="6424">
          <cell r="C6424" t="str">
            <v>49114011BC60020</v>
          </cell>
          <cell r="D6424" t="str">
            <v>五十铃双排车</v>
          </cell>
          <cell r="E6424" t="str">
            <v>NKR77LLLWCJA</v>
          </cell>
        </row>
        <row r="6424">
          <cell r="G6424" t="str">
            <v>个</v>
          </cell>
          <cell r="H6424">
            <v>1</v>
          </cell>
          <cell r="I6424" t="str">
            <v>专用设备</v>
          </cell>
        </row>
        <row r="6424">
          <cell r="K6424">
            <v>40178</v>
          </cell>
          <cell r="L6424">
            <v>123614.51</v>
          </cell>
          <cell r="M6424">
            <v>123614.51</v>
          </cell>
          <cell r="N6424">
            <v>0</v>
          </cell>
        </row>
        <row r="6425">
          <cell r="C6425" t="str">
            <v>49114011B710077</v>
          </cell>
          <cell r="D6425" t="str">
            <v>庆铃低污染自卸车</v>
          </cell>
          <cell r="E6425" t="str">
            <v>NKR77GLLACJD</v>
          </cell>
        </row>
        <row r="6425">
          <cell r="G6425" t="str">
            <v>个</v>
          </cell>
          <cell r="H6425">
            <v>1</v>
          </cell>
          <cell r="I6425" t="str">
            <v>专用设备</v>
          </cell>
        </row>
        <row r="6425">
          <cell r="K6425">
            <v>39082</v>
          </cell>
          <cell r="L6425">
            <v>137158</v>
          </cell>
          <cell r="M6425">
            <v>137158</v>
          </cell>
          <cell r="N6425">
            <v>0</v>
          </cell>
        </row>
        <row r="6426">
          <cell r="C6426" t="str">
            <v>49114011B710448</v>
          </cell>
          <cell r="D6426" t="str">
            <v>庆铃低污染自卸车</v>
          </cell>
          <cell r="E6426" t="str">
            <v>NKR77GLLACJD</v>
          </cell>
        </row>
        <row r="6426">
          <cell r="G6426" t="str">
            <v>个</v>
          </cell>
          <cell r="H6426">
            <v>1</v>
          </cell>
          <cell r="I6426" t="str">
            <v>专用设备</v>
          </cell>
        </row>
        <row r="6426">
          <cell r="K6426">
            <v>39629</v>
          </cell>
          <cell r="L6426">
            <v>137158</v>
          </cell>
          <cell r="M6426">
            <v>137158</v>
          </cell>
          <cell r="N6426">
            <v>0</v>
          </cell>
        </row>
        <row r="6427">
          <cell r="C6427" t="str">
            <v>49114011B910014</v>
          </cell>
          <cell r="D6427" t="str">
            <v>庆铃皮卡指挥车</v>
          </cell>
          <cell r="E6427" t="str">
            <v>TFS55HDLJXL</v>
          </cell>
        </row>
        <row r="6427">
          <cell r="G6427" t="str">
            <v>个</v>
          </cell>
          <cell r="H6427">
            <v>1</v>
          </cell>
          <cell r="I6427" t="str">
            <v>专用设备</v>
          </cell>
        </row>
        <row r="6427">
          <cell r="K6427">
            <v>39629</v>
          </cell>
          <cell r="L6427">
            <v>147460</v>
          </cell>
          <cell r="M6427">
            <v>147460</v>
          </cell>
          <cell r="N6427">
            <v>0</v>
          </cell>
        </row>
        <row r="6428">
          <cell r="C6428" t="str">
            <v>49114011B710257</v>
          </cell>
          <cell r="D6428" t="str">
            <v>庆铃低污染自卸车</v>
          </cell>
          <cell r="E6428" t="str">
            <v>NKR77GLLACJD</v>
          </cell>
        </row>
        <row r="6428">
          <cell r="G6428" t="str">
            <v>个</v>
          </cell>
          <cell r="H6428">
            <v>1</v>
          </cell>
          <cell r="I6428" t="str">
            <v>专用设备</v>
          </cell>
        </row>
        <row r="6428">
          <cell r="K6428">
            <v>39263</v>
          </cell>
          <cell r="L6428">
            <v>137158</v>
          </cell>
          <cell r="M6428">
            <v>137158</v>
          </cell>
          <cell r="N6428">
            <v>0</v>
          </cell>
        </row>
        <row r="6429">
          <cell r="C6429" t="str">
            <v>49114011B710335</v>
          </cell>
          <cell r="D6429" t="str">
            <v>庆铃低污染自卸车</v>
          </cell>
          <cell r="E6429" t="str">
            <v>NKR77GLLACJD</v>
          </cell>
        </row>
        <row r="6429">
          <cell r="G6429" t="str">
            <v>个</v>
          </cell>
          <cell r="H6429">
            <v>1</v>
          </cell>
          <cell r="I6429" t="str">
            <v>专用设备</v>
          </cell>
        </row>
        <row r="6429">
          <cell r="K6429">
            <v>39442</v>
          </cell>
          <cell r="L6429">
            <v>137158</v>
          </cell>
          <cell r="M6429">
            <v>137158</v>
          </cell>
          <cell r="N6429">
            <v>0</v>
          </cell>
        </row>
        <row r="6430">
          <cell r="C6430" t="str">
            <v>44412364B070050</v>
          </cell>
          <cell r="D6430" t="str">
            <v>防爆工程自卸车</v>
          </cell>
          <cell r="E6430" t="str">
            <v>WCQ-58</v>
          </cell>
        </row>
        <row r="6430">
          <cell r="G6430" t="str">
            <v>个</v>
          </cell>
          <cell r="H6430">
            <v>1</v>
          </cell>
          <cell r="I6430" t="str">
            <v>专用设备</v>
          </cell>
        </row>
        <row r="6430">
          <cell r="K6430">
            <v>39933</v>
          </cell>
          <cell r="L6430">
            <v>493173.51</v>
          </cell>
          <cell r="M6430">
            <v>493173.51</v>
          </cell>
          <cell r="N6430">
            <v>0</v>
          </cell>
        </row>
        <row r="6431">
          <cell r="C6431" t="str">
            <v>49114011BC70029</v>
          </cell>
          <cell r="D6431" t="str">
            <v>五十铃自卸车</v>
          </cell>
          <cell r="E6431" t="str">
            <v>QL5070ZHFAR</v>
          </cell>
        </row>
        <row r="6431">
          <cell r="G6431" t="str">
            <v>个</v>
          </cell>
          <cell r="H6431">
            <v>1</v>
          </cell>
          <cell r="I6431" t="str">
            <v>专用设备</v>
          </cell>
        </row>
        <row r="6431">
          <cell r="K6431">
            <v>40178</v>
          </cell>
          <cell r="L6431">
            <v>122060.66</v>
          </cell>
          <cell r="M6431">
            <v>122060.66</v>
          </cell>
          <cell r="N6431">
            <v>0</v>
          </cell>
        </row>
        <row r="6432">
          <cell r="C6432" t="str">
            <v>49114011BC70030</v>
          </cell>
          <cell r="D6432" t="str">
            <v>五十铃自卸车</v>
          </cell>
          <cell r="E6432" t="str">
            <v>QL5070ZHFAR</v>
          </cell>
        </row>
        <row r="6432">
          <cell r="G6432" t="str">
            <v>个</v>
          </cell>
          <cell r="H6432">
            <v>1</v>
          </cell>
          <cell r="I6432" t="str">
            <v>专用设备</v>
          </cell>
        </row>
        <row r="6432">
          <cell r="K6432">
            <v>40178</v>
          </cell>
          <cell r="L6432">
            <v>122060.66</v>
          </cell>
          <cell r="M6432">
            <v>122060.66</v>
          </cell>
          <cell r="N6432">
            <v>0</v>
          </cell>
        </row>
        <row r="6433">
          <cell r="C6433" t="str">
            <v>49114011B710348</v>
          </cell>
          <cell r="D6433" t="str">
            <v>庆铃低污染自卸车</v>
          </cell>
          <cell r="E6433" t="str">
            <v>NKR77GLLACJD</v>
          </cell>
        </row>
        <row r="6433">
          <cell r="G6433" t="str">
            <v>个</v>
          </cell>
          <cell r="H6433">
            <v>1</v>
          </cell>
          <cell r="I6433" t="str">
            <v>专用设备</v>
          </cell>
        </row>
        <row r="6433">
          <cell r="K6433">
            <v>39442</v>
          </cell>
          <cell r="L6433">
            <v>137158</v>
          </cell>
          <cell r="M6433">
            <v>137158</v>
          </cell>
          <cell r="N6433">
            <v>0</v>
          </cell>
        </row>
        <row r="6434">
          <cell r="C6434" t="str">
            <v>44412364B070073</v>
          </cell>
          <cell r="D6434" t="str">
            <v>防爆工程自卸车</v>
          </cell>
          <cell r="E6434" t="str">
            <v>WCQ-58</v>
          </cell>
        </row>
        <row r="6434">
          <cell r="G6434" t="str">
            <v>个</v>
          </cell>
          <cell r="H6434">
            <v>1</v>
          </cell>
          <cell r="I6434" t="str">
            <v>专用设备</v>
          </cell>
        </row>
        <row r="6434">
          <cell r="K6434">
            <v>39933</v>
          </cell>
          <cell r="L6434">
            <v>493173.51</v>
          </cell>
          <cell r="M6434">
            <v>493173.51</v>
          </cell>
          <cell r="N6434">
            <v>0</v>
          </cell>
        </row>
        <row r="6435">
          <cell r="C6435" t="str">
            <v>44412364B030151</v>
          </cell>
          <cell r="D6435" t="str">
            <v>庆铃低污染自卸车</v>
          </cell>
          <cell r="E6435" t="str">
            <v>NKR77GLLACJD</v>
          </cell>
        </row>
        <row r="6435">
          <cell r="G6435" t="str">
            <v>个</v>
          </cell>
          <cell r="H6435">
            <v>1</v>
          </cell>
          <cell r="I6435" t="str">
            <v>专用设备</v>
          </cell>
        </row>
        <row r="6435">
          <cell r="K6435">
            <v>39263</v>
          </cell>
          <cell r="L6435">
            <v>137158</v>
          </cell>
          <cell r="M6435">
            <v>137158</v>
          </cell>
          <cell r="N6435">
            <v>0</v>
          </cell>
        </row>
        <row r="6436">
          <cell r="C6436" t="str">
            <v>49114011B710198</v>
          </cell>
          <cell r="D6436" t="str">
            <v>庆铃低污染自卸车</v>
          </cell>
          <cell r="E6436" t="str">
            <v>NKR77GLLACJD</v>
          </cell>
        </row>
        <row r="6436">
          <cell r="G6436" t="str">
            <v>个</v>
          </cell>
          <cell r="H6436">
            <v>1</v>
          </cell>
          <cell r="I6436" t="str">
            <v>专用设备</v>
          </cell>
        </row>
        <row r="6436">
          <cell r="K6436">
            <v>39263</v>
          </cell>
          <cell r="L6436">
            <v>137158</v>
          </cell>
          <cell r="M6436">
            <v>137158</v>
          </cell>
          <cell r="N6436">
            <v>0</v>
          </cell>
        </row>
        <row r="6437">
          <cell r="C6437" t="str">
            <v>49114011B800094</v>
          </cell>
          <cell r="D6437" t="str">
            <v>庆铃五十铃单排货车</v>
          </cell>
          <cell r="E6437" t="str">
            <v>NKR77LLLACJA</v>
          </cell>
        </row>
        <row r="6437">
          <cell r="G6437" t="str">
            <v>个</v>
          </cell>
          <cell r="H6437">
            <v>1</v>
          </cell>
          <cell r="I6437" t="str">
            <v>专用设备</v>
          </cell>
        </row>
        <row r="6437">
          <cell r="K6437">
            <v>40359</v>
          </cell>
          <cell r="L6437">
            <v>116708.52</v>
          </cell>
          <cell r="M6437">
            <v>116708.52</v>
          </cell>
          <cell r="N6437">
            <v>0</v>
          </cell>
        </row>
        <row r="6438">
          <cell r="C6438" t="str">
            <v>49119499B750041</v>
          </cell>
          <cell r="D6438" t="str">
            <v>加长型双排防爆客货车</v>
          </cell>
          <cell r="E6438" t="str">
            <v>WC3J(C)</v>
          </cell>
        </row>
        <row r="6438">
          <cell r="G6438" t="str">
            <v>个</v>
          </cell>
          <cell r="H6438">
            <v>1</v>
          </cell>
          <cell r="I6438" t="str">
            <v>专用设备</v>
          </cell>
        </row>
        <row r="6438">
          <cell r="K6438">
            <v>40178</v>
          </cell>
          <cell r="L6438">
            <v>339256.41</v>
          </cell>
          <cell r="M6438">
            <v>339256.41</v>
          </cell>
          <cell r="N6438">
            <v>0</v>
          </cell>
        </row>
        <row r="6439">
          <cell r="C6439" t="str">
            <v>44412364B135009</v>
          </cell>
          <cell r="D6439" t="str">
            <v>防爆加长型材料车</v>
          </cell>
          <cell r="E6439" t="str">
            <v>WQC4J</v>
          </cell>
        </row>
        <row r="6439">
          <cell r="G6439" t="str">
            <v>个</v>
          </cell>
          <cell r="H6439">
            <v>1</v>
          </cell>
          <cell r="I6439" t="str">
            <v>专用设备</v>
          </cell>
        </row>
        <row r="6439">
          <cell r="K6439">
            <v>39447</v>
          </cell>
          <cell r="L6439">
            <v>366300</v>
          </cell>
          <cell r="M6439">
            <v>163185.71</v>
          </cell>
          <cell r="N6439">
            <v>203114.29</v>
          </cell>
        </row>
        <row r="6440">
          <cell r="C6440" t="str">
            <v>49114011BC70109</v>
          </cell>
          <cell r="D6440" t="str">
            <v>五十铃自卸车</v>
          </cell>
          <cell r="E6440" t="str">
            <v>QL5070ZHFAR</v>
          </cell>
        </row>
        <row r="6440">
          <cell r="G6440" t="str">
            <v>个</v>
          </cell>
          <cell r="H6440">
            <v>1</v>
          </cell>
          <cell r="I6440" t="str">
            <v>专用设备</v>
          </cell>
        </row>
        <row r="6440">
          <cell r="K6440">
            <v>40178</v>
          </cell>
          <cell r="L6440">
            <v>122060.66</v>
          </cell>
          <cell r="M6440">
            <v>122060.66</v>
          </cell>
          <cell r="N6440">
            <v>0</v>
          </cell>
        </row>
        <row r="6441">
          <cell r="C6441" t="str">
            <v>49114011B800097</v>
          </cell>
          <cell r="D6441" t="str">
            <v>庆铃五十铃单排货车</v>
          </cell>
          <cell r="E6441" t="str">
            <v>NKR77LLLACJA</v>
          </cell>
        </row>
        <row r="6441">
          <cell r="G6441" t="str">
            <v>个</v>
          </cell>
          <cell r="H6441">
            <v>1</v>
          </cell>
          <cell r="I6441" t="str">
            <v>专用设备</v>
          </cell>
        </row>
        <row r="6441">
          <cell r="K6441">
            <v>40359</v>
          </cell>
          <cell r="L6441">
            <v>116708.52</v>
          </cell>
          <cell r="M6441">
            <v>116708.52</v>
          </cell>
          <cell r="N6441">
            <v>0</v>
          </cell>
        </row>
        <row r="6442">
          <cell r="C6442" t="str">
            <v>49114011B710145</v>
          </cell>
          <cell r="D6442" t="str">
            <v>庆铃低污染自卸车</v>
          </cell>
          <cell r="E6442" t="str">
            <v>NKR77GLLACJD</v>
          </cell>
        </row>
        <row r="6442">
          <cell r="G6442" t="str">
            <v>个</v>
          </cell>
          <cell r="H6442">
            <v>1</v>
          </cell>
          <cell r="I6442" t="str">
            <v>专用设备</v>
          </cell>
        </row>
        <row r="6442">
          <cell r="K6442">
            <v>39263</v>
          </cell>
          <cell r="L6442">
            <v>137158</v>
          </cell>
          <cell r="M6442">
            <v>137158</v>
          </cell>
          <cell r="N6442">
            <v>0</v>
          </cell>
        </row>
        <row r="6443">
          <cell r="C6443" t="str">
            <v>49114011B710187</v>
          </cell>
          <cell r="D6443" t="str">
            <v>庆铃低污染自卸车</v>
          </cell>
          <cell r="E6443" t="str">
            <v>NKR77GLLACJD</v>
          </cell>
        </row>
        <row r="6443">
          <cell r="G6443" t="str">
            <v>个</v>
          </cell>
          <cell r="H6443">
            <v>1</v>
          </cell>
          <cell r="I6443" t="str">
            <v>专用设备</v>
          </cell>
        </row>
        <row r="6443">
          <cell r="K6443">
            <v>39263</v>
          </cell>
          <cell r="L6443">
            <v>137158</v>
          </cell>
          <cell r="M6443">
            <v>137158</v>
          </cell>
          <cell r="N6443">
            <v>0</v>
          </cell>
        </row>
        <row r="6444">
          <cell r="C6444" t="str">
            <v>49119224B515001</v>
          </cell>
          <cell r="D6444" t="str">
            <v>3吨防爆洒水车</v>
          </cell>
          <cell r="E6444" t="str">
            <v>WC3J(C)</v>
          </cell>
        </row>
        <row r="6444">
          <cell r="G6444" t="str">
            <v>个</v>
          </cell>
          <cell r="H6444">
            <v>1</v>
          </cell>
          <cell r="I6444" t="str">
            <v>专用设备</v>
          </cell>
        </row>
        <row r="6444">
          <cell r="K6444">
            <v>40178</v>
          </cell>
          <cell r="L6444">
            <v>360837.61</v>
          </cell>
          <cell r="M6444">
            <v>360837.61</v>
          </cell>
          <cell r="N6444">
            <v>0</v>
          </cell>
        </row>
        <row r="6445">
          <cell r="C6445" t="str">
            <v>49114011B710268</v>
          </cell>
          <cell r="D6445" t="str">
            <v>庆铃低污染自卸车</v>
          </cell>
          <cell r="E6445" t="str">
            <v>NKR77GLLACJD</v>
          </cell>
        </row>
        <row r="6445">
          <cell r="G6445" t="str">
            <v>个</v>
          </cell>
          <cell r="H6445">
            <v>1</v>
          </cell>
          <cell r="I6445" t="str">
            <v>专用设备</v>
          </cell>
        </row>
        <row r="6445">
          <cell r="K6445">
            <v>39263</v>
          </cell>
          <cell r="L6445">
            <v>137158</v>
          </cell>
          <cell r="M6445">
            <v>137158</v>
          </cell>
          <cell r="N6445">
            <v>0</v>
          </cell>
        </row>
        <row r="6446">
          <cell r="C6446" t="str">
            <v>49114011B710262</v>
          </cell>
          <cell r="D6446" t="str">
            <v>庆铃低污染自卸车</v>
          </cell>
          <cell r="E6446" t="str">
            <v>NKR77GLLACJD</v>
          </cell>
        </row>
        <row r="6446">
          <cell r="G6446" t="str">
            <v>个</v>
          </cell>
          <cell r="H6446">
            <v>1</v>
          </cell>
          <cell r="I6446" t="str">
            <v>专用设备</v>
          </cell>
        </row>
        <row r="6446">
          <cell r="K6446">
            <v>39263</v>
          </cell>
          <cell r="L6446">
            <v>137158</v>
          </cell>
          <cell r="M6446">
            <v>137158</v>
          </cell>
          <cell r="N6446">
            <v>0</v>
          </cell>
        </row>
        <row r="6447">
          <cell r="C6447" t="str">
            <v>49114011BC70074</v>
          </cell>
          <cell r="D6447" t="str">
            <v>五十铃自卸车</v>
          </cell>
          <cell r="E6447" t="str">
            <v>QL5070ZHFAR</v>
          </cell>
        </row>
        <row r="6447">
          <cell r="G6447" t="str">
            <v>个</v>
          </cell>
          <cell r="H6447">
            <v>1</v>
          </cell>
          <cell r="I6447" t="str">
            <v>专用设备</v>
          </cell>
        </row>
        <row r="6447">
          <cell r="K6447">
            <v>40178</v>
          </cell>
          <cell r="L6447">
            <v>122060.66</v>
          </cell>
          <cell r="M6447">
            <v>122060.66</v>
          </cell>
          <cell r="N6447">
            <v>0</v>
          </cell>
        </row>
        <row r="6448">
          <cell r="C6448" t="str">
            <v>44412364B125002</v>
          </cell>
          <cell r="D6448" t="str">
            <v>防爆加长型材料车</v>
          </cell>
          <cell r="E6448" t="str">
            <v>WQC4J</v>
          </cell>
        </row>
        <row r="6448">
          <cell r="G6448" t="str">
            <v>个</v>
          </cell>
          <cell r="H6448">
            <v>1</v>
          </cell>
          <cell r="I6448" t="str">
            <v>专用设备</v>
          </cell>
        </row>
        <row r="6448">
          <cell r="K6448">
            <v>39447</v>
          </cell>
          <cell r="L6448">
            <v>371250</v>
          </cell>
          <cell r="M6448">
            <v>168135.71</v>
          </cell>
          <cell r="N6448">
            <v>203114.29</v>
          </cell>
        </row>
        <row r="6449">
          <cell r="C6449" t="str">
            <v>49114011BC60048</v>
          </cell>
          <cell r="D6449" t="str">
            <v>五十铃双排车</v>
          </cell>
          <cell r="E6449" t="str">
            <v>NKR77LLLWCJA</v>
          </cell>
        </row>
        <row r="6449">
          <cell r="G6449" t="str">
            <v>个</v>
          </cell>
          <cell r="H6449">
            <v>1</v>
          </cell>
          <cell r="I6449" t="str">
            <v>专用设备</v>
          </cell>
        </row>
        <row r="6449">
          <cell r="K6449">
            <v>40178</v>
          </cell>
          <cell r="L6449">
            <v>123614.51</v>
          </cell>
          <cell r="M6449">
            <v>123614.51</v>
          </cell>
          <cell r="N6449">
            <v>0</v>
          </cell>
        </row>
        <row r="6450">
          <cell r="C6450" t="str">
            <v>49114011B710330</v>
          </cell>
          <cell r="D6450" t="str">
            <v>庆铃低污染自卸车</v>
          </cell>
          <cell r="E6450" t="str">
            <v>NKR77GLLACJD</v>
          </cell>
        </row>
        <row r="6450">
          <cell r="G6450" t="str">
            <v>个</v>
          </cell>
          <cell r="H6450">
            <v>1</v>
          </cell>
          <cell r="I6450" t="str">
            <v>专用设备</v>
          </cell>
        </row>
        <row r="6450">
          <cell r="K6450">
            <v>39442</v>
          </cell>
          <cell r="L6450">
            <v>137158</v>
          </cell>
          <cell r="M6450">
            <v>137158</v>
          </cell>
          <cell r="N6450">
            <v>0</v>
          </cell>
        </row>
        <row r="6451">
          <cell r="C6451" t="str">
            <v>44412364B135008</v>
          </cell>
          <cell r="D6451" t="str">
            <v>防爆加长型材料车</v>
          </cell>
          <cell r="E6451" t="str">
            <v>WQC4J</v>
          </cell>
        </row>
        <row r="6451">
          <cell r="G6451" t="str">
            <v>个</v>
          </cell>
          <cell r="H6451">
            <v>1</v>
          </cell>
          <cell r="I6451" t="str">
            <v>专用设备</v>
          </cell>
        </row>
        <row r="6451">
          <cell r="K6451">
            <v>39447</v>
          </cell>
          <cell r="L6451">
            <v>371250</v>
          </cell>
          <cell r="M6451">
            <v>168135.71</v>
          </cell>
          <cell r="N6451">
            <v>203114.29</v>
          </cell>
        </row>
        <row r="6452">
          <cell r="C6452" t="str">
            <v>44412364B030002</v>
          </cell>
          <cell r="D6452" t="str">
            <v>庆铃低污染自卸车</v>
          </cell>
          <cell r="E6452" t="str">
            <v>NKR77GLLACJD</v>
          </cell>
        </row>
        <row r="6452">
          <cell r="G6452" t="str">
            <v>个</v>
          </cell>
          <cell r="H6452">
            <v>1</v>
          </cell>
          <cell r="I6452" t="str">
            <v>专用设备</v>
          </cell>
        </row>
        <row r="6452">
          <cell r="K6452">
            <v>39082</v>
          </cell>
          <cell r="L6452">
            <v>137158</v>
          </cell>
          <cell r="M6452">
            <v>137158</v>
          </cell>
          <cell r="N6452">
            <v>0</v>
          </cell>
        </row>
        <row r="6453">
          <cell r="C6453" t="str">
            <v>44412364B030224</v>
          </cell>
          <cell r="D6453" t="str">
            <v>矿用工程自卸车</v>
          </cell>
          <cell r="E6453" t="str">
            <v>WCQ-3B（高）</v>
          </cell>
        </row>
        <row r="6453">
          <cell r="G6453" t="str">
            <v>个</v>
          </cell>
          <cell r="H6453">
            <v>1</v>
          </cell>
          <cell r="I6453" t="str">
            <v>专用设备</v>
          </cell>
        </row>
        <row r="6453">
          <cell r="K6453">
            <v>39447</v>
          </cell>
          <cell r="L6453">
            <v>371166.89</v>
          </cell>
          <cell r="M6453">
            <v>371166.89</v>
          </cell>
          <cell r="N6453">
            <v>0</v>
          </cell>
        </row>
        <row r="6454">
          <cell r="C6454" t="str">
            <v>49114011B710443</v>
          </cell>
          <cell r="D6454" t="str">
            <v>庆铃低污染自卸车</v>
          </cell>
          <cell r="E6454" t="str">
            <v>NKR77GLLACJD</v>
          </cell>
        </row>
        <row r="6454">
          <cell r="G6454" t="str">
            <v>个</v>
          </cell>
          <cell r="H6454">
            <v>1</v>
          </cell>
          <cell r="I6454" t="str">
            <v>专用设备</v>
          </cell>
        </row>
        <row r="6454">
          <cell r="K6454">
            <v>39629</v>
          </cell>
          <cell r="L6454">
            <v>137158</v>
          </cell>
          <cell r="M6454">
            <v>137158</v>
          </cell>
          <cell r="N6454">
            <v>0</v>
          </cell>
        </row>
        <row r="6455">
          <cell r="C6455" t="str">
            <v>49114011BC60012</v>
          </cell>
          <cell r="D6455" t="str">
            <v>五十铃双排车</v>
          </cell>
          <cell r="E6455" t="str">
            <v>NKR77LLLWCJA</v>
          </cell>
        </row>
        <row r="6455">
          <cell r="G6455" t="str">
            <v>个</v>
          </cell>
          <cell r="H6455">
            <v>1</v>
          </cell>
          <cell r="I6455" t="str">
            <v>专用设备</v>
          </cell>
        </row>
        <row r="6455">
          <cell r="K6455">
            <v>40178</v>
          </cell>
          <cell r="L6455">
            <v>123614.51</v>
          </cell>
          <cell r="M6455">
            <v>123614.51</v>
          </cell>
          <cell r="N6455">
            <v>0</v>
          </cell>
        </row>
        <row r="6456">
          <cell r="C6456" t="str">
            <v>44412364B145008</v>
          </cell>
          <cell r="D6456" t="str">
            <v>防爆加长型材料车</v>
          </cell>
          <cell r="E6456" t="str">
            <v>WQC4J</v>
          </cell>
        </row>
        <row r="6456">
          <cell r="G6456" t="str">
            <v>个</v>
          </cell>
          <cell r="H6456">
            <v>1</v>
          </cell>
          <cell r="I6456" t="str">
            <v>专用设备</v>
          </cell>
        </row>
        <row r="6456">
          <cell r="K6456">
            <v>39447</v>
          </cell>
          <cell r="L6456">
            <v>361350</v>
          </cell>
          <cell r="M6456">
            <v>158235.71</v>
          </cell>
          <cell r="N6456">
            <v>203114.29</v>
          </cell>
        </row>
        <row r="6457">
          <cell r="C6457" t="str">
            <v>49114011B800013</v>
          </cell>
          <cell r="D6457" t="str">
            <v>庆铃五十铃单排货车</v>
          </cell>
          <cell r="E6457" t="str">
            <v>NKR77GLLACJD</v>
          </cell>
        </row>
        <row r="6457">
          <cell r="G6457" t="str">
            <v>个</v>
          </cell>
          <cell r="H6457">
            <v>1</v>
          </cell>
          <cell r="I6457" t="str">
            <v>专用设备</v>
          </cell>
        </row>
        <row r="6457">
          <cell r="K6457">
            <v>39263</v>
          </cell>
          <cell r="L6457">
            <v>128169</v>
          </cell>
          <cell r="M6457">
            <v>128169</v>
          </cell>
          <cell r="N6457">
            <v>0</v>
          </cell>
        </row>
        <row r="6458">
          <cell r="C6458" t="str">
            <v>49114011B710201</v>
          </cell>
          <cell r="D6458" t="str">
            <v>庆铃低污染自卸车</v>
          </cell>
          <cell r="E6458" t="str">
            <v>NKR77GLLACJD</v>
          </cell>
        </row>
        <row r="6458">
          <cell r="G6458" t="str">
            <v>个</v>
          </cell>
          <cell r="H6458">
            <v>1</v>
          </cell>
          <cell r="I6458" t="str">
            <v>专用设备</v>
          </cell>
        </row>
        <row r="6458">
          <cell r="K6458">
            <v>39263</v>
          </cell>
          <cell r="L6458">
            <v>137158</v>
          </cell>
          <cell r="M6458">
            <v>137158</v>
          </cell>
          <cell r="N6458">
            <v>0</v>
          </cell>
        </row>
        <row r="6459">
          <cell r="C6459" t="str">
            <v>44412364B070027</v>
          </cell>
          <cell r="D6459" t="str">
            <v>矿用工程自卸车</v>
          </cell>
          <cell r="E6459" t="str">
            <v>WCQ-3B(高)</v>
          </cell>
        </row>
        <row r="6459">
          <cell r="G6459" t="str">
            <v>个</v>
          </cell>
          <cell r="H6459">
            <v>1</v>
          </cell>
          <cell r="I6459" t="str">
            <v>专用设备</v>
          </cell>
        </row>
        <row r="6459">
          <cell r="K6459">
            <v>39263</v>
          </cell>
          <cell r="L6459">
            <v>379509.48</v>
          </cell>
          <cell r="M6459">
            <v>379509.48</v>
          </cell>
          <cell r="N6459">
            <v>0</v>
          </cell>
        </row>
        <row r="6460">
          <cell r="C6460" t="str">
            <v>49119499B800005</v>
          </cell>
          <cell r="D6460" t="str">
            <v>防爆指挥车（薄煤层）</v>
          </cell>
          <cell r="E6460" t="str">
            <v>WC5RJ</v>
          </cell>
        </row>
        <row r="6460">
          <cell r="G6460" t="str">
            <v>个</v>
          </cell>
          <cell r="H6460">
            <v>1</v>
          </cell>
          <cell r="I6460" t="str">
            <v>专用设备</v>
          </cell>
        </row>
        <row r="6460">
          <cell r="K6460">
            <v>40480</v>
          </cell>
          <cell r="L6460">
            <v>410256.41</v>
          </cell>
          <cell r="M6460">
            <v>410256.41</v>
          </cell>
          <cell r="N6460">
            <v>0</v>
          </cell>
        </row>
        <row r="6461">
          <cell r="C6461" t="str">
            <v>49114011BC60036</v>
          </cell>
          <cell r="D6461" t="str">
            <v>五十铃双排车</v>
          </cell>
          <cell r="E6461" t="str">
            <v>NKR77LLLWCJA</v>
          </cell>
        </row>
        <row r="6461">
          <cell r="G6461" t="str">
            <v>个</v>
          </cell>
          <cell r="H6461">
            <v>1</v>
          </cell>
          <cell r="I6461" t="str">
            <v>专用设备</v>
          </cell>
        </row>
        <row r="6461">
          <cell r="K6461">
            <v>40178</v>
          </cell>
          <cell r="L6461">
            <v>123614.51</v>
          </cell>
          <cell r="M6461">
            <v>123614.51</v>
          </cell>
          <cell r="N6461">
            <v>0</v>
          </cell>
        </row>
        <row r="6462">
          <cell r="C6462" t="str">
            <v>49114011B710349</v>
          </cell>
          <cell r="D6462" t="str">
            <v>庆铃低污染自卸车</v>
          </cell>
          <cell r="E6462" t="str">
            <v>NKR77GLLACJD</v>
          </cell>
        </row>
        <row r="6462">
          <cell r="G6462" t="str">
            <v>个</v>
          </cell>
          <cell r="H6462">
            <v>1</v>
          </cell>
          <cell r="I6462" t="str">
            <v>专用设备</v>
          </cell>
        </row>
        <row r="6462">
          <cell r="K6462">
            <v>39442</v>
          </cell>
          <cell r="L6462">
            <v>137158</v>
          </cell>
          <cell r="M6462">
            <v>137158</v>
          </cell>
          <cell r="N6462">
            <v>0</v>
          </cell>
        </row>
        <row r="6463">
          <cell r="C6463" t="str">
            <v>49114011B910029</v>
          </cell>
          <cell r="D6463" t="str">
            <v>庆铃皮卡指挥车</v>
          </cell>
          <cell r="E6463" t="str">
            <v>TFS55HDLJXL</v>
          </cell>
        </row>
        <row r="6463">
          <cell r="G6463" t="str">
            <v>个</v>
          </cell>
          <cell r="H6463">
            <v>1</v>
          </cell>
          <cell r="I6463" t="str">
            <v>专用设备</v>
          </cell>
        </row>
        <row r="6463">
          <cell r="K6463">
            <v>39660</v>
          </cell>
          <cell r="L6463">
            <v>144632</v>
          </cell>
          <cell r="M6463">
            <v>144632</v>
          </cell>
          <cell r="N6463">
            <v>0</v>
          </cell>
        </row>
        <row r="6464">
          <cell r="C6464" t="str">
            <v>49114011B710237</v>
          </cell>
          <cell r="D6464" t="str">
            <v>庆铃低污染自卸车</v>
          </cell>
          <cell r="E6464" t="str">
            <v>NKR77GLLACJD</v>
          </cell>
        </row>
        <row r="6464">
          <cell r="G6464" t="str">
            <v>个</v>
          </cell>
          <cell r="H6464">
            <v>1</v>
          </cell>
          <cell r="I6464" t="str">
            <v>专用设备</v>
          </cell>
        </row>
        <row r="6464">
          <cell r="K6464">
            <v>39263</v>
          </cell>
          <cell r="L6464">
            <v>137158</v>
          </cell>
          <cell r="M6464">
            <v>137158</v>
          </cell>
          <cell r="N6464">
            <v>0</v>
          </cell>
        </row>
        <row r="6465">
          <cell r="C6465" t="str">
            <v>49114011B710334</v>
          </cell>
          <cell r="D6465" t="str">
            <v>庆铃低污染自卸车</v>
          </cell>
          <cell r="E6465" t="str">
            <v>NKR77GLLACJD</v>
          </cell>
        </row>
        <row r="6465">
          <cell r="G6465" t="str">
            <v>个</v>
          </cell>
          <cell r="H6465">
            <v>1</v>
          </cell>
          <cell r="I6465" t="str">
            <v>专用设备</v>
          </cell>
        </row>
        <row r="6465">
          <cell r="K6465">
            <v>39442</v>
          </cell>
          <cell r="L6465">
            <v>137158</v>
          </cell>
          <cell r="M6465">
            <v>137158</v>
          </cell>
          <cell r="N6465">
            <v>0</v>
          </cell>
        </row>
        <row r="6466">
          <cell r="C6466" t="str">
            <v>44412364B145006</v>
          </cell>
          <cell r="D6466" t="str">
            <v>防爆加长型材料车</v>
          </cell>
          <cell r="E6466" t="str">
            <v>WQC4J</v>
          </cell>
        </row>
        <row r="6466">
          <cell r="G6466" t="str">
            <v>个</v>
          </cell>
          <cell r="H6466">
            <v>1</v>
          </cell>
          <cell r="I6466" t="str">
            <v>专用设备</v>
          </cell>
        </row>
        <row r="6466">
          <cell r="K6466">
            <v>39447</v>
          </cell>
          <cell r="L6466">
            <v>361350</v>
          </cell>
          <cell r="M6466">
            <v>158235.72</v>
          </cell>
          <cell r="N6466">
            <v>203114.28</v>
          </cell>
        </row>
        <row r="6467">
          <cell r="C6467" t="str">
            <v>49114011BB20004</v>
          </cell>
          <cell r="D6467" t="str">
            <v>庆铃低污染自卸车</v>
          </cell>
          <cell r="E6467" t="str">
            <v>NKR77GLLACJD</v>
          </cell>
        </row>
        <row r="6467">
          <cell r="G6467" t="str">
            <v>个</v>
          </cell>
          <cell r="H6467">
            <v>1</v>
          </cell>
          <cell r="I6467" t="str">
            <v>专用设备</v>
          </cell>
        </row>
        <row r="6467">
          <cell r="K6467">
            <v>39082</v>
          </cell>
          <cell r="L6467">
            <v>137158</v>
          </cell>
          <cell r="M6467">
            <v>137158</v>
          </cell>
          <cell r="N6467">
            <v>0</v>
          </cell>
        </row>
        <row r="6468">
          <cell r="C6468" t="str">
            <v>49114011B800033</v>
          </cell>
          <cell r="D6468" t="str">
            <v>庆铃低污染自卸车</v>
          </cell>
          <cell r="E6468" t="str">
            <v>NKR77GLLACJD</v>
          </cell>
        </row>
        <row r="6468">
          <cell r="G6468" t="str">
            <v>个</v>
          </cell>
          <cell r="H6468">
            <v>1</v>
          </cell>
          <cell r="I6468" t="str">
            <v>专用设备</v>
          </cell>
        </row>
        <row r="6468">
          <cell r="K6468">
            <v>39263</v>
          </cell>
          <cell r="L6468">
            <v>128169</v>
          </cell>
          <cell r="M6468">
            <v>128169</v>
          </cell>
          <cell r="N6468">
            <v>0</v>
          </cell>
        </row>
        <row r="6469">
          <cell r="C6469" t="str">
            <v>49114011B710356</v>
          </cell>
          <cell r="D6469" t="str">
            <v>庆铃低污染自卸车</v>
          </cell>
          <cell r="E6469" t="str">
            <v>NKR77GLLACJD</v>
          </cell>
        </row>
        <row r="6469">
          <cell r="G6469" t="str">
            <v>个</v>
          </cell>
          <cell r="H6469">
            <v>1</v>
          </cell>
          <cell r="I6469" t="str">
            <v>专用设备</v>
          </cell>
        </row>
        <row r="6469">
          <cell r="K6469">
            <v>39442</v>
          </cell>
          <cell r="L6469">
            <v>137158</v>
          </cell>
          <cell r="M6469">
            <v>137158</v>
          </cell>
          <cell r="N6469">
            <v>0</v>
          </cell>
        </row>
        <row r="6470">
          <cell r="C6470" t="str">
            <v>49114011B710186</v>
          </cell>
          <cell r="D6470" t="str">
            <v>庆铃低污染自卸车</v>
          </cell>
          <cell r="E6470" t="str">
            <v>NKR77GLLACJD</v>
          </cell>
        </row>
        <row r="6470">
          <cell r="G6470" t="str">
            <v>个</v>
          </cell>
          <cell r="H6470">
            <v>1</v>
          </cell>
          <cell r="I6470" t="str">
            <v>专用设备</v>
          </cell>
        </row>
        <row r="6470">
          <cell r="K6470">
            <v>39263</v>
          </cell>
          <cell r="L6470">
            <v>137158</v>
          </cell>
          <cell r="M6470">
            <v>137158</v>
          </cell>
          <cell r="N6470">
            <v>0</v>
          </cell>
        </row>
        <row r="6471">
          <cell r="C6471" t="str">
            <v>49114011B710059</v>
          </cell>
          <cell r="D6471" t="str">
            <v>庆铃低污染自卸车</v>
          </cell>
          <cell r="E6471" t="str">
            <v>NKR77GLLACJD</v>
          </cell>
        </row>
        <row r="6471">
          <cell r="G6471" t="str">
            <v>个</v>
          </cell>
          <cell r="H6471">
            <v>1</v>
          </cell>
          <cell r="I6471" t="str">
            <v>专用设备</v>
          </cell>
        </row>
        <row r="6471">
          <cell r="K6471">
            <v>39082</v>
          </cell>
          <cell r="L6471">
            <v>137158</v>
          </cell>
          <cell r="M6471">
            <v>137158</v>
          </cell>
          <cell r="N6471">
            <v>0</v>
          </cell>
        </row>
        <row r="6472">
          <cell r="C6472" t="str">
            <v>49114011BC70010</v>
          </cell>
          <cell r="D6472" t="str">
            <v>五十铃自卸车</v>
          </cell>
          <cell r="E6472" t="str">
            <v>QL5070ZHFAR</v>
          </cell>
        </row>
        <row r="6472">
          <cell r="G6472" t="str">
            <v>个</v>
          </cell>
          <cell r="H6472">
            <v>1</v>
          </cell>
          <cell r="I6472" t="str">
            <v>专用设备</v>
          </cell>
        </row>
        <row r="6472">
          <cell r="K6472">
            <v>40178</v>
          </cell>
          <cell r="L6472">
            <v>122060.66</v>
          </cell>
          <cell r="M6472">
            <v>122060.66</v>
          </cell>
          <cell r="N6472">
            <v>0</v>
          </cell>
        </row>
        <row r="6473">
          <cell r="C6473" t="str">
            <v>49114011BC70025</v>
          </cell>
          <cell r="D6473" t="str">
            <v>五十铃自卸车</v>
          </cell>
          <cell r="E6473" t="str">
            <v>QL5070ZHFAR</v>
          </cell>
        </row>
        <row r="6473">
          <cell r="G6473" t="str">
            <v>个</v>
          </cell>
          <cell r="H6473">
            <v>1</v>
          </cell>
          <cell r="I6473" t="str">
            <v>专用设备</v>
          </cell>
        </row>
        <row r="6473">
          <cell r="K6473">
            <v>40178</v>
          </cell>
          <cell r="L6473">
            <v>122060.66</v>
          </cell>
          <cell r="M6473">
            <v>122060.66</v>
          </cell>
          <cell r="N6473">
            <v>0</v>
          </cell>
        </row>
        <row r="6474">
          <cell r="C6474" t="str">
            <v>44412364B145007</v>
          </cell>
          <cell r="D6474" t="str">
            <v>防爆加长型材料车</v>
          </cell>
          <cell r="E6474" t="str">
            <v>WQC4J</v>
          </cell>
        </row>
        <row r="6474">
          <cell r="G6474" t="str">
            <v>个</v>
          </cell>
          <cell r="H6474">
            <v>1</v>
          </cell>
          <cell r="I6474" t="str">
            <v>专用设备</v>
          </cell>
        </row>
        <row r="6474">
          <cell r="K6474">
            <v>39447</v>
          </cell>
          <cell r="L6474">
            <v>361350</v>
          </cell>
          <cell r="M6474">
            <v>158235.72</v>
          </cell>
          <cell r="N6474">
            <v>203114.28</v>
          </cell>
        </row>
        <row r="6475">
          <cell r="C6475" t="str">
            <v>49114011B710208</v>
          </cell>
          <cell r="D6475" t="str">
            <v>庆铃低污染自卸车</v>
          </cell>
          <cell r="E6475" t="str">
            <v>NKR77GLLACJD</v>
          </cell>
        </row>
        <row r="6475">
          <cell r="G6475" t="str">
            <v>个</v>
          </cell>
          <cell r="H6475">
            <v>1</v>
          </cell>
          <cell r="I6475" t="str">
            <v>专用设备</v>
          </cell>
        </row>
        <row r="6475">
          <cell r="K6475">
            <v>39263</v>
          </cell>
          <cell r="L6475">
            <v>137158</v>
          </cell>
          <cell r="M6475">
            <v>137158</v>
          </cell>
          <cell r="N6475">
            <v>0</v>
          </cell>
        </row>
        <row r="6476">
          <cell r="C6476" t="str">
            <v>49114011B710217</v>
          </cell>
          <cell r="D6476" t="str">
            <v>庆铃低污染自卸车</v>
          </cell>
          <cell r="E6476" t="str">
            <v>NKR77GLLACJD</v>
          </cell>
        </row>
        <row r="6476">
          <cell r="G6476" t="str">
            <v>个</v>
          </cell>
          <cell r="H6476">
            <v>1</v>
          </cell>
          <cell r="I6476" t="str">
            <v>专用设备</v>
          </cell>
        </row>
        <row r="6476">
          <cell r="K6476">
            <v>39263</v>
          </cell>
          <cell r="L6476">
            <v>137158</v>
          </cell>
          <cell r="M6476">
            <v>137158</v>
          </cell>
          <cell r="N6476">
            <v>0</v>
          </cell>
        </row>
        <row r="6477">
          <cell r="C6477" t="str">
            <v>49114011B710461</v>
          </cell>
          <cell r="D6477" t="str">
            <v>庆铃低污染自卸车</v>
          </cell>
          <cell r="E6477" t="str">
            <v>NKR77GLLACJD</v>
          </cell>
        </row>
        <row r="6477">
          <cell r="G6477" t="str">
            <v>个</v>
          </cell>
          <cell r="H6477">
            <v>1</v>
          </cell>
          <cell r="I6477" t="str">
            <v>专用设备</v>
          </cell>
        </row>
        <row r="6477">
          <cell r="K6477">
            <v>39629</v>
          </cell>
          <cell r="L6477">
            <v>137158</v>
          </cell>
          <cell r="M6477">
            <v>137158</v>
          </cell>
          <cell r="N6477">
            <v>0</v>
          </cell>
        </row>
        <row r="6478">
          <cell r="C6478" t="str">
            <v>49114011BC60023</v>
          </cell>
          <cell r="D6478" t="str">
            <v>五十铃双排车</v>
          </cell>
          <cell r="E6478" t="str">
            <v>NKR77LLLWCJA</v>
          </cell>
        </row>
        <row r="6478">
          <cell r="G6478" t="str">
            <v>个</v>
          </cell>
          <cell r="H6478">
            <v>1</v>
          </cell>
          <cell r="I6478" t="str">
            <v>专用设备</v>
          </cell>
        </row>
        <row r="6478">
          <cell r="K6478">
            <v>40178</v>
          </cell>
          <cell r="L6478">
            <v>123614.51</v>
          </cell>
          <cell r="M6478">
            <v>123614.51</v>
          </cell>
          <cell r="N6478">
            <v>0</v>
          </cell>
        </row>
        <row r="6479">
          <cell r="C6479" t="str">
            <v>49114011B710245</v>
          </cell>
          <cell r="D6479" t="str">
            <v>庆铃低污染自卸车</v>
          </cell>
          <cell r="E6479" t="str">
            <v>NKR77GLLACJD</v>
          </cell>
        </row>
        <row r="6479">
          <cell r="G6479" t="str">
            <v>个</v>
          </cell>
          <cell r="H6479">
            <v>1</v>
          </cell>
          <cell r="I6479" t="str">
            <v>专用设备</v>
          </cell>
        </row>
        <row r="6479">
          <cell r="K6479">
            <v>39263</v>
          </cell>
          <cell r="L6479">
            <v>137158</v>
          </cell>
          <cell r="M6479">
            <v>137158</v>
          </cell>
          <cell r="N6479">
            <v>0</v>
          </cell>
        </row>
        <row r="6480">
          <cell r="C6480" t="str">
            <v>49114011B710207</v>
          </cell>
          <cell r="D6480" t="str">
            <v>庆铃低污染自卸车</v>
          </cell>
          <cell r="E6480" t="str">
            <v>NKR77GLLACJD</v>
          </cell>
        </row>
        <row r="6480">
          <cell r="G6480" t="str">
            <v>个</v>
          </cell>
          <cell r="H6480">
            <v>1</v>
          </cell>
          <cell r="I6480" t="str">
            <v>专用设备</v>
          </cell>
        </row>
        <row r="6480">
          <cell r="K6480">
            <v>39263</v>
          </cell>
          <cell r="L6480">
            <v>137158</v>
          </cell>
          <cell r="M6480">
            <v>137158</v>
          </cell>
          <cell r="N6480">
            <v>0</v>
          </cell>
        </row>
        <row r="6481">
          <cell r="C6481" t="str">
            <v>49119499B620019</v>
          </cell>
          <cell r="D6481" t="str">
            <v>防爆自卸车（平推车高）</v>
          </cell>
          <cell r="E6481" t="str">
            <v>WC3E(A)</v>
          </cell>
        </row>
        <row r="6481">
          <cell r="G6481" t="str">
            <v>个</v>
          </cell>
          <cell r="H6481">
            <v>1</v>
          </cell>
          <cell r="I6481" t="str">
            <v>专用设备</v>
          </cell>
        </row>
        <row r="6481">
          <cell r="K6481">
            <v>40147</v>
          </cell>
          <cell r="L6481">
            <v>455672.61</v>
          </cell>
          <cell r="M6481">
            <v>455672.61</v>
          </cell>
          <cell r="N6481">
            <v>0</v>
          </cell>
        </row>
        <row r="6482">
          <cell r="C6482" t="str">
            <v>49114011B800027</v>
          </cell>
          <cell r="D6482" t="str">
            <v>庆铃低污染自卸车</v>
          </cell>
          <cell r="E6482" t="str">
            <v>NKR77GLLACJD</v>
          </cell>
        </row>
        <row r="6482">
          <cell r="G6482" t="str">
            <v>个</v>
          </cell>
          <cell r="H6482">
            <v>1</v>
          </cell>
          <cell r="I6482" t="str">
            <v>专用设备</v>
          </cell>
        </row>
        <row r="6482">
          <cell r="K6482">
            <v>39263</v>
          </cell>
          <cell r="L6482">
            <v>128169</v>
          </cell>
          <cell r="M6482">
            <v>128169</v>
          </cell>
          <cell r="N6482">
            <v>0</v>
          </cell>
        </row>
        <row r="6483">
          <cell r="C6483" t="str">
            <v>49114011BC70090</v>
          </cell>
          <cell r="D6483" t="str">
            <v>五十铃自卸车</v>
          </cell>
          <cell r="E6483" t="str">
            <v>QL5070ZHFAR</v>
          </cell>
        </row>
        <row r="6483">
          <cell r="G6483" t="str">
            <v>个</v>
          </cell>
          <cell r="H6483">
            <v>1</v>
          </cell>
          <cell r="I6483" t="str">
            <v>专用设备</v>
          </cell>
        </row>
        <row r="6483">
          <cell r="K6483">
            <v>40178</v>
          </cell>
          <cell r="L6483">
            <v>122060.66</v>
          </cell>
          <cell r="M6483">
            <v>122060.66</v>
          </cell>
          <cell r="N6483">
            <v>0</v>
          </cell>
        </row>
        <row r="6484">
          <cell r="C6484" t="str">
            <v>49119499B800002</v>
          </cell>
          <cell r="D6484" t="str">
            <v>防爆指挥车（薄煤层）</v>
          </cell>
          <cell r="E6484" t="str">
            <v>WC5RJ</v>
          </cell>
        </row>
        <row r="6484">
          <cell r="G6484" t="str">
            <v>个</v>
          </cell>
          <cell r="H6484">
            <v>1</v>
          </cell>
          <cell r="I6484" t="str">
            <v>专用设备</v>
          </cell>
        </row>
        <row r="6484">
          <cell r="K6484">
            <v>40480</v>
          </cell>
          <cell r="L6484">
            <v>410256.41</v>
          </cell>
          <cell r="M6484">
            <v>410256.41</v>
          </cell>
          <cell r="N6484">
            <v>0</v>
          </cell>
        </row>
        <row r="6485">
          <cell r="C6485" t="str">
            <v>49119499B800001</v>
          </cell>
          <cell r="D6485" t="str">
            <v>防爆指挥车（薄煤层）</v>
          </cell>
          <cell r="E6485" t="str">
            <v>WC5RJ</v>
          </cell>
        </row>
        <row r="6485">
          <cell r="G6485" t="str">
            <v>个</v>
          </cell>
          <cell r="H6485">
            <v>1</v>
          </cell>
          <cell r="I6485" t="str">
            <v>专用设备</v>
          </cell>
        </row>
        <row r="6485">
          <cell r="K6485">
            <v>40480</v>
          </cell>
          <cell r="L6485">
            <v>410256.41</v>
          </cell>
          <cell r="M6485">
            <v>410256.41</v>
          </cell>
          <cell r="N6485">
            <v>0</v>
          </cell>
        </row>
        <row r="6486">
          <cell r="C6486" t="str">
            <v>49119499B620020</v>
          </cell>
          <cell r="D6486" t="str">
            <v>防爆自卸车（平推车高）</v>
          </cell>
          <cell r="E6486" t="str">
            <v>WC3E(A)</v>
          </cell>
        </row>
        <row r="6486">
          <cell r="G6486" t="str">
            <v>个</v>
          </cell>
          <cell r="H6486">
            <v>1</v>
          </cell>
          <cell r="I6486" t="str">
            <v>专用设备</v>
          </cell>
        </row>
        <row r="6486">
          <cell r="K6486">
            <v>40147</v>
          </cell>
          <cell r="L6486">
            <v>455672.61</v>
          </cell>
          <cell r="M6486">
            <v>455672.61</v>
          </cell>
          <cell r="N6486">
            <v>0</v>
          </cell>
        </row>
        <row r="6487">
          <cell r="C6487" t="str">
            <v>49114011B330002</v>
          </cell>
          <cell r="D6487" t="str">
            <v>庆铃五十铃单排货车</v>
          </cell>
          <cell r="E6487" t="str">
            <v>NKR77LLLACJA</v>
          </cell>
        </row>
        <row r="6487">
          <cell r="G6487" t="str">
            <v>个</v>
          </cell>
          <cell r="H6487">
            <v>1</v>
          </cell>
          <cell r="I6487" t="str">
            <v>专用设备</v>
          </cell>
        </row>
        <row r="6487">
          <cell r="K6487">
            <v>40178</v>
          </cell>
          <cell r="L6487">
            <v>116708.52</v>
          </cell>
          <cell r="M6487">
            <v>116708.52</v>
          </cell>
          <cell r="N6487">
            <v>0</v>
          </cell>
        </row>
        <row r="6488">
          <cell r="C6488" t="str">
            <v>49114011B710355</v>
          </cell>
          <cell r="D6488" t="str">
            <v>庆铃低污染自卸车</v>
          </cell>
          <cell r="E6488" t="str">
            <v>NKR77GLLACJD</v>
          </cell>
        </row>
        <row r="6488">
          <cell r="G6488" t="str">
            <v>个</v>
          </cell>
          <cell r="H6488">
            <v>1</v>
          </cell>
          <cell r="I6488" t="str">
            <v>专用设备</v>
          </cell>
        </row>
        <row r="6488">
          <cell r="K6488">
            <v>39442</v>
          </cell>
          <cell r="L6488">
            <v>137158</v>
          </cell>
          <cell r="M6488">
            <v>137158</v>
          </cell>
          <cell r="N6488">
            <v>0</v>
          </cell>
        </row>
        <row r="6489">
          <cell r="C6489" t="str">
            <v>49114011BC70020</v>
          </cell>
          <cell r="D6489" t="str">
            <v>五十铃自卸车</v>
          </cell>
          <cell r="E6489" t="str">
            <v>QL5070ZHFAR</v>
          </cell>
        </row>
        <row r="6489">
          <cell r="G6489" t="str">
            <v>个</v>
          </cell>
          <cell r="H6489">
            <v>1</v>
          </cell>
          <cell r="I6489" t="str">
            <v>专用设备</v>
          </cell>
        </row>
        <row r="6489">
          <cell r="K6489">
            <v>40178</v>
          </cell>
          <cell r="L6489">
            <v>122060.66</v>
          </cell>
          <cell r="M6489">
            <v>122060.66</v>
          </cell>
          <cell r="N6489">
            <v>0</v>
          </cell>
        </row>
        <row r="6490">
          <cell r="C6490" t="str">
            <v>49114011B710206</v>
          </cell>
          <cell r="D6490" t="str">
            <v>庆铃低污染自卸车</v>
          </cell>
          <cell r="E6490" t="str">
            <v>NKR77GLLACJD</v>
          </cell>
        </row>
        <row r="6490">
          <cell r="G6490" t="str">
            <v>个</v>
          </cell>
          <cell r="H6490">
            <v>1</v>
          </cell>
          <cell r="I6490" t="str">
            <v>专用设备</v>
          </cell>
        </row>
        <row r="6490">
          <cell r="K6490">
            <v>39263</v>
          </cell>
          <cell r="L6490">
            <v>137158</v>
          </cell>
          <cell r="M6490">
            <v>137158</v>
          </cell>
          <cell r="N6490">
            <v>0</v>
          </cell>
        </row>
        <row r="6491">
          <cell r="C6491" t="str">
            <v>49114011BC70083</v>
          </cell>
          <cell r="D6491" t="str">
            <v>五十铃自卸车</v>
          </cell>
          <cell r="E6491" t="str">
            <v>QL5070ZHFAR</v>
          </cell>
        </row>
        <row r="6491">
          <cell r="G6491" t="str">
            <v>个</v>
          </cell>
          <cell r="H6491">
            <v>1</v>
          </cell>
          <cell r="I6491" t="str">
            <v>专用设备</v>
          </cell>
        </row>
        <row r="6491">
          <cell r="K6491">
            <v>40178</v>
          </cell>
          <cell r="L6491">
            <v>122060.66</v>
          </cell>
          <cell r="M6491">
            <v>122060.66</v>
          </cell>
          <cell r="N6491">
            <v>0</v>
          </cell>
        </row>
        <row r="6492">
          <cell r="C6492" t="str">
            <v>49114011B710244</v>
          </cell>
          <cell r="D6492" t="str">
            <v>庆铃低污染自卸车</v>
          </cell>
          <cell r="E6492" t="str">
            <v>NKR77GLLACJD</v>
          </cell>
        </row>
        <row r="6492">
          <cell r="G6492" t="str">
            <v>个</v>
          </cell>
          <cell r="H6492">
            <v>1</v>
          </cell>
          <cell r="I6492" t="str">
            <v>专用设备</v>
          </cell>
        </row>
        <row r="6492">
          <cell r="K6492">
            <v>39263</v>
          </cell>
          <cell r="L6492">
            <v>137158</v>
          </cell>
          <cell r="M6492">
            <v>137158</v>
          </cell>
          <cell r="N6492">
            <v>0</v>
          </cell>
        </row>
        <row r="6493">
          <cell r="C6493" t="str">
            <v>49114011BC70115</v>
          </cell>
          <cell r="D6493" t="str">
            <v>五十铃自卸车</v>
          </cell>
          <cell r="E6493" t="str">
            <v>QL5070ZHFAR</v>
          </cell>
        </row>
        <row r="6493">
          <cell r="G6493" t="str">
            <v>个</v>
          </cell>
          <cell r="H6493">
            <v>1</v>
          </cell>
          <cell r="I6493" t="str">
            <v>专用设备</v>
          </cell>
        </row>
        <row r="6493">
          <cell r="K6493">
            <v>40178</v>
          </cell>
          <cell r="L6493">
            <v>122060.66</v>
          </cell>
          <cell r="M6493">
            <v>122060.66</v>
          </cell>
          <cell r="N6493">
            <v>0</v>
          </cell>
        </row>
        <row r="6494">
          <cell r="C6494" t="str">
            <v>49114011B800086</v>
          </cell>
          <cell r="D6494" t="str">
            <v>庆铃五十铃单排货车</v>
          </cell>
          <cell r="E6494" t="str">
            <v>NKR77LLLACJA</v>
          </cell>
        </row>
        <row r="6494">
          <cell r="G6494" t="str">
            <v>个</v>
          </cell>
          <cell r="H6494">
            <v>1</v>
          </cell>
          <cell r="I6494" t="str">
            <v>专用设备</v>
          </cell>
        </row>
        <row r="6494">
          <cell r="K6494">
            <v>40359</v>
          </cell>
          <cell r="L6494">
            <v>142149.51</v>
          </cell>
          <cell r="M6494">
            <v>142149.51</v>
          </cell>
          <cell r="N6494">
            <v>0</v>
          </cell>
        </row>
        <row r="6495">
          <cell r="C6495" t="str">
            <v>49114011B910026</v>
          </cell>
          <cell r="D6495" t="str">
            <v>庆铃皮卡指挥车</v>
          </cell>
          <cell r="E6495" t="str">
            <v>TFS55HDLJXL</v>
          </cell>
        </row>
        <row r="6495">
          <cell r="G6495" t="str">
            <v>个</v>
          </cell>
          <cell r="H6495">
            <v>1</v>
          </cell>
          <cell r="I6495" t="str">
            <v>专用设备</v>
          </cell>
        </row>
        <row r="6495">
          <cell r="K6495">
            <v>39660</v>
          </cell>
          <cell r="L6495">
            <v>144632</v>
          </cell>
          <cell r="M6495">
            <v>144632</v>
          </cell>
          <cell r="N6495">
            <v>0</v>
          </cell>
        </row>
        <row r="6496">
          <cell r="C6496" t="str">
            <v>49114011B660029</v>
          </cell>
          <cell r="D6496" t="str">
            <v>庆铃连体皮卡</v>
          </cell>
          <cell r="E6496" t="str">
            <v>QL6490YJ</v>
          </cell>
        </row>
        <row r="6496">
          <cell r="G6496" t="str">
            <v>个</v>
          </cell>
          <cell r="H6496">
            <v>1</v>
          </cell>
          <cell r="I6496" t="str">
            <v>专用设备</v>
          </cell>
        </row>
        <row r="6496">
          <cell r="K6496">
            <v>39442</v>
          </cell>
          <cell r="L6496">
            <v>141804</v>
          </cell>
          <cell r="M6496">
            <v>141804</v>
          </cell>
          <cell r="N6496">
            <v>0</v>
          </cell>
        </row>
        <row r="6497">
          <cell r="C6497" t="str">
            <v>49114011B660039</v>
          </cell>
          <cell r="D6497" t="str">
            <v>庆铃连体皮卡</v>
          </cell>
          <cell r="E6497" t="str">
            <v>QL6490YJ</v>
          </cell>
        </row>
        <row r="6497">
          <cell r="G6497" t="str">
            <v>个</v>
          </cell>
          <cell r="H6497">
            <v>1</v>
          </cell>
          <cell r="I6497" t="str">
            <v>专用设备</v>
          </cell>
        </row>
        <row r="6497">
          <cell r="K6497">
            <v>39442</v>
          </cell>
          <cell r="L6497">
            <v>141804</v>
          </cell>
          <cell r="M6497">
            <v>141804</v>
          </cell>
          <cell r="N6497">
            <v>0</v>
          </cell>
        </row>
        <row r="6498">
          <cell r="C6498" t="str">
            <v>49114011B660057</v>
          </cell>
          <cell r="D6498" t="str">
            <v>庆铃连体皮卡</v>
          </cell>
          <cell r="E6498" t="str">
            <v>QL6490YJ</v>
          </cell>
        </row>
        <row r="6498">
          <cell r="G6498" t="str">
            <v>个</v>
          </cell>
          <cell r="H6498">
            <v>1</v>
          </cell>
          <cell r="I6498" t="str">
            <v>专用设备</v>
          </cell>
        </row>
        <row r="6498">
          <cell r="K6498">
            <v>39442</v>
          </cell>
          <cell r="L6498">
            <v>141804</v>
          </cell>
          <cell r="M6498">
            <v>141804</v>
          </cell>
          <cell r="N6498">
            <v>0</v>
          </cell>
        </row>
        <row r="6499">
          <cell r="C6499" t="str">
            <v>49114011B660035</v>
          </cell>
          <cell r="D6499" t="str">
            <v>庆铃连体皮卡</v>
          </cell>
          <cell r="E6499" t="str">
            <v>QL6490YJ</v>
          </cell>
        </row>
        <row r="6499">
          <cell r="G6499" t="str">
            <v>个</v>
          </cell>
          <cell r="H6499">
            <v>1</v>
          </cell>
          <cell r="I6499" t="str">
            <v>专用设备</v>
          </cell>
        </row>
        <row r="6499">
          <cell r="K6499">
            <v>39442</v>
          </cell>
          <cell r="L6499">
            <v>141804</v>
          </cell>
          <cell r="M6499">
            <v>141804</v>
          </cell>
          <cell r="N6499">
            <v>0</v>
          </cell>
        </row>
        <row r="6500">
          <cell r="C6500" t="str">
            <v>49114011B660037</v>
          </cell>
          <cell r="D6500" t="str">
            <v>庆铃连体皮卡</v>
          </cell>
          <cell r="E6500" t="str">
            <v>QL6490YJ</v>
          </cell>
        </row>
        <row r="6500">
          <cell r="G6500" t="str">
            <v>个</v>
          </cell>
          <cell r="H6500">
            <v>1</v>
          </cell>
          <cell r="I6500" t="str">
            <v>专用设备</v>
          </cell>
        </row>
        <row r="6500">
          <cell r="K6500">
            <v>39442</v>
          </cell>
          <cell r="L6500">
            <v>141804</v>
          </cell>
          <cell r="M6500">
            <v>141804</v>
          </cell>
          <cell r="N6500">
            <v>0</v>
          </cell>
        </row>
        <row r="6501">
          <cell r="C6501" t="str">
            <v>49114011B660033</v>
          </cell>
          <cell r="D6501" t="str">
            <v>庆铃连体皮卡</v>
          </cell>
          <cell r="E6501" t="str">
            <v>QL6490YJ</v>
          </cell>
        </row>
        <row r="6501">
          <cell r="G6501" t="str">
            <v>个</v>
          </cell>
          <cell r="H6501">
            <v>1</v>
          </cell>
          <cell r="I6501" t="str">
            <v>专用设备</v>
          </cell>
        </row>
        <row r="6501">
          <cell r="K6501">
            <v>39442</v>
          </cell>
          <cell r="L6501">
            <v>141804</v>
          </cell>
          <cell r="M6501">
            <v>141804</v>
          </cell>
          <cell r="N6501">
            <v>0</v>
          </cell>
        </row>
        <row r="6502">
          <cell r="C6502" t="str">
            <v>49114011B660019</v>
          </cell>
          <cell r="D6502" t="str">
            <v>庆铃连体皮卡</v>
          </cell>
          <cell r="E6502" t="str">
            <v>QL6490YJ</v>
          </cell>
        </row>
        <row r="6502">
          <cell r="G6502" t="str">
            <v>个</v>
          </cell>
          <cell r="H6502">
            <v>1</v>
          </cell>
          <cell r="I6502" t="str">
            <v>专用设备</v>
          </cell>
        </row>
        <row r="6502">
          <cell r="K6502">
            <v>39442</v>
          </cell>
          <cell r="L6502">
            <v>141804</v>
          </cell>
          <cell r="M6502">
            <v>141804</v>
          </cell>
          <cell r="N6502">
            <v>0</v>
          </cell>
        </row>
        <row r="6503">
          <cell r="C6503" t="str">
            <v>49114011B660042</v>
          </cell>
          <cell r="D6503" t="str">
            <v>庆铃连体皮卡</v>
          </cell>
          <cell r="E6503" t="str">
            <v>QL6490YJ</v>
          </cell>
        </row>
        <row r="6503">
          <cell r="G6503" t="str">
            <v>个</v>
          </cell>
          <cell r="H6503">
            <v>1</v>
          </cell>
          <cell r="I6503" t="str">
            <v>专用设备</v>
          </cell>
        </row>
        <row r="6503">
          <cell r="K6503">
            <v>39442</v>
          </cell>
          <cell r="L6503">
            <v>141804</v>
          </cell>
          <cell r="M6503">
            <v>141804</v>
          </cell>
          <cell r="N6503">
            <v>0</v>
          </cell>
        </row>
        <row r="6504">
          <cell r="C6504" t="str">
            <v>49114011B390017</v>
          </cell>
          <cell r="D6504" t="str">
            <v>五十铃客货</v>
          </cell>
          <cell r="E6504" t="str">
            <v>NKR55GLEWA</v>
          </cell>
        </row>
        <row r="6504">
          <cell r="G6504" t="str">
            <v>个</v>
          </cell>
          <cell r="H6504">
            <v>1</v>
          </cell>
          <cell r="I6504" t="str">
            <v>专用设备</v>
          </cell>
        </row>
        <row r="6504">
          <cell r="K6504">
            <v>38352</v>
          </cell>
          <cell r="L6504">
            <v>103185.64</v>
          </cell>
          <cell r="M6504">
            <v>103185.64</v>
          </cell>
          <cell r="N6504">
            <v>0</v>
          </cell>
        </row>
        <row r="6505">
          <cell r="C6505" t="str">
            <v>49114011BC50001</v>
          </cell>
          <cell r="D6505" t="str">
            <v>皮卡车</v>
          </cell>
          <cell r="E6505" t="str">
            <v>QL102OXGDSD</v>
          </cell>
        </row>
        <row r="6505">
          <cell r="G6505" t="str">
            <v>个</v>
          </cell>
          <cell r="H6505">
            <v>1</v>
          </cell>
          <cell r="I6505" t="str">
            <v>专用设备</v>
          </cell>
        </row>
        <row r="6505">
          <cell r="K6505">
            <v>40178</v>
          </cell>
          <cell r="L6505">
            <v>118781.18</v>
          </cell>
          <cell r="M6505">
            <v>118781.18</v>
          </cell>
          <cell r="N6505">
            <v>0</v>
          </cell>
        </row>
        <row r="6506">
          <cell r="C6506" t="str">
            <v>49114011B700019</v>
          </cell>
          <cell r="D6506" t="str">
            <v>双排座五十铃</v>
          </cell>
          <cell r="E6506" t="str">
            <v>NKR77GLLACJA</v>
          </cell>
        </row>
        <row r="6506">
          <cell r="G6506" t="str">
            <v>个</v>
          </cell>
          <cell r="H6506">
            <v>1</v>
          </cell>
          <cell r="I6506" t="str">
            <v>专用设备</v>
          </cell>
        </row>
        <row r="6506">
          <cell r="K6506">
            <v>39263</v>
          </cell>
          <cell r="L6506">
            <v>132916</v>
          </cell>
          <cell r="M6506">
            <v>132916</v>
          </cell>
          <cell r="N6506">
            <v>0</v>
          </cell>
        </row>
        <row r="6507">
          <cell r="C6507" t="str">
            <v>49114011B660022</v>
          </cell>
          <cell r="D6507" t="str">
            <v>庆铃连体皮卡</v>
          </cell>
          <cell r="E6507" t="str">
            <v>QL6490YJ</v>
          </cell>
        </row>
        <row r="6507">
          <cell r="G6507" t="str">
            <v>个</v>
          </cell>
          <cell r="H6507">
            <v>1</v>
          </cell>
          <cell r="I6507" t="str">
            <v>专用设备</v>
          </cell>
        </row>
        <row r="6507">
          <cell r="K6507">
            <v>39442</v>
          </cell>
          <cell r="L6507">
            <v>141804</v>
          </cell>
          <cell r="M6507">
            <v>141804</v>
          </cell>
          <cell r="N6507">
            <v>0</v>
          </cell>
        </row>
        <row r="6508">
          <cell r="C6508" t="str">
            <v>49114011B700013</v>
          </cell>
          <cell r="D6508" t="str">
            <v>双排座五十铃</v>
          </cell>
          <cell r="E6508" t="str">
            <v>NKR77GLLACJA</v>
          </cell>
        </row>
        <row r="6508">
          <cell r="G6508" t="str">
            <v>个</v>
          </cell>
          <cell r="H6508">
            <v>1</v>
          </cell>
          <cell r="I6508" t="str">
            <v>专用设备</v>
          </cell>
        </row>
        <row r="6508">
          <cell r="K6508">
            <v>39263</v>
          </cell>
          <cell r="L6508">
            <v>132916</v>
          </cell>
          <cell r="M6508">
            <v>132916</v>
          </cell>
          <cell r="N6508">
            <v>0</v>
          </cell>
        </row>
        <row r="6509">
          <cell r="C6509" t="str">
            <v>49114011B660056</v>
          </cell>
          <cell r="D6509" t="str">
            <v>庆铃连体皮卡</v>
          </cell>
          <cell r="E6509" t="str">
            <v>QL6490YJ</v>
          </cell>
        </row>
        <row r="6509">
          <cell r="G6509" t="str">
            <v>个</v>
          </cell>
          <cell r="H6509">
            <v>1</v>
          </cell>
          <cell r="I6509" t="str">
            <v>专用设备</v>
          </cell>
        </row>
        <row r="6509">
          <cell r="K6509">
            <v>39442</v>
          </cell>
          <cell r="L6509">
            <v>141804</v>
          </cell>
          <cell r="M6509">
            <v>141804</v>
          </cell>
          <cell r="N6509">
            <v>0</v>
          </cell>
        </row>
        <row r="6510">
          <cell r="C6510" t="str">
            <v>49114011B660089</v>
          </cell>
          <cell r="D6510" t="str">
            <v>庆铃连体皮卡</v>
          </cell>
          <cell r="E6510" t="str">
            <v>QL6490YJ</v>
          </cell>
        </row>
        <row r="6510">
          <cell r="G6510" t="str">
            <v>个</v>
          </cell>
          <cell r="H6510">
            <v>1</v>
          </cell>
          <cell r="I6510" t="str">
            <v>专用设备</v>
          </cell>
        </row>
        <row r="6510">
          <cell r="K6510">
            <v>39442</v>
          </cell>
          <cell r="L6510">
            <v>141804</v>
          </cell>
          <cell r="M6510">
            <v>141804</v>
          </cell>
          <cell r="N6510">
            <v>0</v>
          </cell>
        </row>
        <row r="6511">
          <cell r="C6511" t="str">
            <v>49114011B110039</v>
          </cell>
          <cell r="D6511" t="str">
            <v>轻型货车</v>
          </cell>
          <cell r="E6511" t="str">
            <v>LWLIKR2FOYL274.74</v>
          </cell>
        </row>
        <row r="6511">
          <cell r="G6511" t="str">
            <v>个</v>
          </cell>
          <cell r="H6511">
            <v>1</v>
          </cell>
          <cell r="I6511" t="str">
            <v>专用设备</v>
          </cell>
        </row>
        <row r="6511">
          <cell r="K6511">
            <v>35034</v>
          </cell>
          <cell r="L6511">
            <v>97800</v>
          </cell>
          <cell r="M6511">
            <v>93888</v>
          </cell>
          <cell r="N6511">
            <v>3912</v>
          </cell>
        </row>
        <row r="6512">
          <cell r="C6512" t="str">
            <v>49114011B710412</v>
          </cell>
          <cell r="D6512" t="str">
            <v>江铃低污染皮卡运人车</v>
          </cell>
          <cell r="E6512" t="str">
            <v>JX1022DC(4X4)</v>
          </cell>
        </row>
        <row r="6512">
          <cell r="G6512" t="str">
            <v>个</v>
          </cell>
          <cell r="H6512">
            <v>1</v>
          </cell>
          <cell r="I6512" t="str">
            <v>专用设备</v>
          </cell>
        </row>
        <row r="6512">
          <cell r="K6512">
            <v>38717</v>
          </cell>
          <cell r="L6512">
            <v>118519.17</v>
          </cell>
          <cell r="M6512">
            <v>118519.17</v>
          </cell>
          <cell r="N6512">
            <v>0</v>
          </cell>
        </row>
        <row r="6513">
          <cell r="C6513" t="str">
            <v>49114011B660067</v>
          </cell>
          <cell r="D6513" t="str">
            <v>庆铃连体皮卡</v>
          </cell>
          <cell r="E6513" t="str">
            <v>QL6490YJ</v>
          </cell>
        </row>
        <row r="6513">
          <cell r="G6513" t="str">
            <v>个</v>
          </cell>
          <cell r="H6513">
            <v>1</v>
          </cell>
          <cell r="I6513" t="str">
            <v>专用设备</v>
          </cell>
        </row>
        <row r="6513">
          <cell r="K6513">
            <v>39442</v>
          </cell>
          <cell r="L6513">
            <v>141804</v>
          </cell>
          <cell r="M6513">
            <v>141804</v>
          </cell>
          <cell r="N6513">
            <v>0</v>
          </cell>
        </row>
        <row r="6514">
          <cell r="C6514" t="str">
            <v>49114011B660077</v>
          </cell>
          <cell r="D6514" t="str">
            <v>庆铃连体皮卡</v>
          </cell>
          <cell r="E6514" t="str">
            <v>QL6490YJ</v>
          </cell>
        </row>
        <row r="6514">
          <cell r="G6514" t="str">
            <v>个</v>
          </cell>
          <cell r="H6514">
            <v>1</v>
          </cell>
          <cell r="I6514" t="str">
            <v>专用设备</v>
          </cell>
        </row>
        <row r="6514">
          <cell r="K6514">
            <v>39442</v>
          </cell>
          <cell r="L6514">
            <v>141804</v>
          </cell>
          <cell r="M6514">
            <v>141804</v>
          </cell>
          <cell r="N6514">
            <v>0</v>
          </cell>
        </row>
        <row r="6515">
          <cell r="C6515" t="str">
            <v>49114011B660017</v>
          </cell>
          <cell r="D6515" t="str">
            <v>庆铃连体皮卡</v>
          </cell>
          <cell r="E6515" t="str">
            <v>QL6490YJ</v>
          </cell>
        </row>
        <row r="6515">
          <cell r="G6515" t="str">
            <v>个</v>
          </cell>
          <cell r="H6515">
            <v>1</v>
          </cell>
          <cell r="I6515" t="str">
            <v>专用设备</v>
          </cell>
        </row>
        <row r="6515">
          <cell r="K6515">
            <v>39442</v>
          </cell>
          <cell r="L6515">
            <v>141804</v>
          </cell>
          <cell r="M6515">
            <v>141804</v>
          </cell>
          <cell r="N6515">
            <v>0</v>
          </cell>
        </row>
        <row r="6516">
          <cell r="C6516" t="str">
            <v>49114011B660070</v>
          </cell>
          <cell r="D6516" t="str">
            <v>庆铃连体皮卡</v>
          </cell>
          <cell r="E6516" t="str">
            <v>QL6490YJ</v>
          </cell>
        </row>
        <row r="6516">
          <cell r="G6516" t="str">
            <v>个</v>
          </cell>
          <cell r="H6516">
            <v>1</v>
          </cell>
          <cell r="I6516" t="str">
            <v>专用设备</v>
          </cell>
        </row>
        <row r="6516">
          <cell r="K6516">
            <v>39442</v>
          </cell>
          <cell r="L6516">
            <v>141804</v>
          </cell>
          <cell r="M6516">
            <v>141804</v>
          </cell>
          <cell r="N6516">
            <v>0</v>
          </cell>
        </row>
        <row r="6517">
          <cell r="C6517" t="str">
            <v>49114011B660038</v>
          </cell>
          <cell r="D6517" t="str">
            <v>庆铃连体皮卡</v>
          </cell>
          <cell r="E6517" t="str">
            <v>QL6490YJ</v>
          </cell>
        </row>
        <row r="6517">
          <cell r="G6517" t="str">
            <v>个</v>
          </cell>
          <cell r="H6517">
            <v>1</v>
          </cell>
          <cell r="I6517" t="str">
            <v>专用设备</v>
          </cell>
        </row>
        <row r="6517">
          <cell r="K6517">
            <v>39442</v>
          </cell>
          <cell r="L6517">
            <v>141804</v>
          </cell>
          <cell r="M6517">
            <v>141804</v>
          </cell>
          <cell r="N6517">
            <v>0</v>
          </cell>
        </row>
        <row r="6518">
          <cell r="C6518" t="str">
            <v>49114011B700014</v>
          </cell>
          <cell r="D6518" t="str">
            <v>双排座五十铃</v>
          </cell>
          <cell r="E6518" t="str">
            <v>NKR77GLLACJA</v>
          </cell>
        </row>
        <row r="6518">
          <cell r="G6518" t="str">
            <v>个</v>
          </cell>
          <cell r="H6518">
            <v>1</v>
          </cell>
          <cell r="I6518" t="str">
            <v>专用设备</v>
          </cell>
        </row>
        <row r="6518">
          <cell r="K6518">
            <v>39263</v>
          </cell>
          <cell r="L6518">
            <v>132916</v>
          </cell>
          <cell r="M6518">
            <v>132916</v>
          </cell>
          <cell r="N6518">
            <v>0</v>
          </cell>
        </row>
        <row r="6519">
          <cell r="C6519" t="str">
            <v>49114011B180001</v>
          </cell>
          <cell r="D6519" t="str">
            <v>轻型货车</v>
          </cell>
          <cell r="E6519" t="str">
            <v>TFS55HDLJ</v>
          </cell>
        </row>
        <row r="6519">
          <cell r="G6519" t="str">
            <v>个</v>
          </cell>
          <cell r="H6519">
            <v>1</v>
          </cell>
          <cell r="I6519" t="str">
            <v>专用设备</v>
          </cell>
        </row>
        <row r="6519">
          <cell r="K6519">
            <v>37258</v>
          </cell>
          <cell r="L6519">
            <v>103600</v>
          </cell>
          <cell r="M6519">
            <v>99456</v>
          </cell>
          <cell r="N6519">
            <v>4144</v>
          </cell>
        </row>
        <row r="6520">
          <cell r="C6520" t="str">
            <v>49114011B660093</v>
          </cell>
          <cell r="D6520" t="str">
            <v>庆铃连体皮卡</v>
          </cell>
          <cell r="E6520" t="str">
            <v>QL6490YJ</v>
          </cell>
        </row>
        <row r="6520">
          <cell r="G6520" t="str">
            <v>个</v>
          </cell>
          <cell r="H6520">
            <v>1</v>
          </cell>
          <cell r="I6520" t="str">
            <v>专用设备</v>
          </cell>
        </row>
        <row r="6520">
          <cell r="K6520">
            <v>39442</v>
          </cell>
          <cell r="L6520">
            <v>141804</v>
          </cell>
          <cell r="M6520">
            <v>141804</v>
          </cell>
          <cell r="N6520">
            <v>0</v>
          </cell>
        </row>
        <row r="6521">
          <cell r="C6521" t="str">
            <v>49114011B660058</v>
          </cell>
          <cell r="D6521" t="str">
            <v>庆铃连体皮卡</v>
          </cell>
          <cell r="E6521" t="str">
            <v>QL6490YJ</v>
          </cell>
        </row>
        <row r="6521">
          <cell r="G6521" t="str">
            <v>个</v>
          </cell>
          <cell r="H6521">
            <v>1</v>
          </cell>
          <cell r="I6521" t="str">
            <v>专用设备</v>
          </cell>
        </row>
        <row r="6521">
          <cell r="K6521">
            <v>39442</v>
          </cell>
          <cell r="L6521">
            <v>141804</v>
          </cell>
          <cell r="M6521">
            <v>141804</v>
          </cell>
          <cell r="N6521">
            <v>0</v>
          </cell>
        </row>
        <row r="6522">
          <cell r="C6522" t="str">
            <v>49114011B660010</v>
          </cell>
          <cell r="D6522" t="str">
            <v>庆铃连体皮卡</v>
          </cell>
          <cell r="E6522" t="str">
            <v>QL6490YJ</v>
          </cell>
        </row>
        <row r="6522">
          <cell r="G6522" t="str">
            <v>个</v>
          </cell>
          <cell r="H6522">
            <v>1</v>
          </cell>
          <cell r="I6522" t="str">
            <v>专用设备</v>
          </cell>
        </row>
        <row r="6522">
          <cell r="K6522">
            <v>39442</v>
          </cell>
          <cell r="L6522">
            <v>141804</v>
          </cell>
          <cell r="M6522">
            <v>141804</v>
          </cell>
          <cell r="N6522">
            <v>0</v>
          </cell>
        </row>
        <row r="6523">
          <cell r="C6523" t="str">
            <v>49114011B660068</v>
          </cell>
          <cell r="D6523" t="str">
            <v>庆铃连体皮卡</v>
          </cell>
          <cell r="E6523" t="str">
            <v>QL6490YJ</v>
          </cell>
        </row>
        <row r="6523">
          <cell r="G6523" t="str">
            <v>个</v>
          </cell>
          <cell r="H6523">
            <v>1</v>
          </cell>
          <cell r="I6523" t="str">
            <v>专用设备</v>
          </cell>
        </row>
        <row r="6523">
          <cell r="K6523">
            <v>39442</v>
          </cell>
          <cell r="L6523">
            <v>141804</v>
          </cell>
          <cell r="M6523">
            <v>141804</v>
          </cell>
          <cell r="N6523">
            <v>0</v>
          </cell>
        </row>
        <row r="6524">
          <cell r="C6524" t="str">
            <v>49114011B710426</v>
          </cell>
          <cell r="D6524" t="str">
            <v>双排座短轴距轻型五十铃</v>
          </cell>
          <cell r="E6524" t="str">
            <v>NHR55ELWJ</v>
          </cell>
        </row>
        <row r="6524">
          <cell r="G6524" t="str">
            <v>个</v>
          </cell>
          <cell r="H6524">
            <v>1</v>
          </cell>
          <cell r="I6524" t="str">
            <v>专用设备</v>
          </cell>
        </row>
        <row r="6524">
          <cell r="K6524">
            <v>38352</v>
          </cell>
          <cell r="L6524">
            <v>108676</v>
          </cell>
          <cell r="M6524">
            <v>108676</v>
          </cell>
          <cell r="N6524">
            <v>0</v>
          </cell>
        </row>
        <row r="6525">
          <cell r="C6525" t="str">
            <v>49114011B660063</v>
          </cell>
          <cell r="D6525" t="str">
            <v>庆铃连体皮卡</v>
          </cell>
          <cell r="E6525" t="str">
            <v>QL6490YJ</v>
          </cell>
        </row>
        <row r="6525">
          <cell r="G6525" t="str">
            <v>个</v>
          </cell>
          <cell r="H6525">
            <v>1</v>
          </cell>
          <cell r="I6525" t="str">
            <v>专用设备</v>
          </cell>
        </row>
        <row r="6525">
          <cell r="K6525">
            <v>39442</v>
          </cell>
          <cell r="L6525">
            <v>141804</v>
          </cell>
          <cell r="M6525">
            <v>141804</v>
          </cell>
          <cell r="N6525">
            <v>0</v>
          </cell>
        </row>
        <row r="6526">
          <cell r="C6526" t="str">
            <v>49114011B660041</v>
          </cell>
          <cell r="D6526" t="str">
            <v>庆铃连体皮卡</v>
          </cell>
          <cell r="E6526" t="str">
            <v>QL6490YJ</v>
          </cell>
        </row>
        <row r="6526">
          <cell r="G6526" t="str">
            <v>个</v>
          </cell>
          <cell r="H6526">
            <v>1</v>
          </cell>
          <cell r="I6526" t="str">
            <v>专用设备</v>
          </cell>
        </row>
        <row r="6526">
          <cell r="K6526">
            <v>39442</v>
          </cell>
          <cell r="L6526">
            <v>141804</v>
          </cell>
          <cell r="M6526">
            <v>141804</v>
          </cell>
          <cell r="N6526">
            <v>0</v>
          </cell>
        </row>
        <row r="6527">
          <cell r="C6527" t="str">
            <v>49114011B660020</v>
          </cell>
          <cell r="D6527" t="str">
            <v>庆铃连体皮卡</v>
          </cell>
          <cell r="E6527" t="str">
            <v>QL6490YJ</v>
          </cell>
        </row>
        <row r="6527">
          <cell r="G6527" t="str">
            <v>个</v>
          </cell>
          <cell r="H6527">
            <v>1</v>
          </cell>
          <cell r="I6527" t="str">
            <v>专用设备</v>
          </cell>
        </row>
        <row r="6527">
          <cell r="K6527">
            <v>39442</v>
          </cell>
          <cell r="L6527">
            <v>141804</v>
          </cell>
          <cell r="M6527">
            <v>141804</v>
          </cell>
          <cell r="N6527">
            <v>0</v>
          </cell>
        </row>
        <row r="6528">
          <cell r="C6528" t="str">
            <v>49114011B660021</v>
          </cell>
          <cell r="D6528" t="str">
            <v>庆铃连体皮卡</v>
          </cell>
          <cell r="E6528" t="str">
            <v>QL6490YJ</v>
          </cell>
        </row>
        <row r="6528">
          <cell r="G6528" t="str">
            <v>个</v>
          </cell>
          <cell r="H6528">
            <v>1</v>
          </cell>
          <cell r="I6528" t="str">
            <v>专用设备</v>
          </cell>
        </row>
        <row r="6528">
          <cell r="K6528">
            <v>39442</v>
          </cell>
          <cell r="L6528">
            <v>141804</v>
          </cell>
          <cell r="M6528">
            <v>141804</v>
          </cell>
          <cell r="N6528">
            <v>0</v>
          </cell>
        </row>
        <row r="6529">
          <cell r="C6529" t="str">
            <v>49114011B660048</v>
          </cell>
          <cell r="D6529" t="str">
            <v>庆铃连体皮卡</v>
          </cell>
          <cell r="E6529" t="str">
            <v>QL6490YJ</v>
          </cell>
        </row>
        <row r="6529">
          <cell r="G6529" t="str">
            <v>个</v>
          </cell>
          <cell r="H6529">
            <v>1</v>
          </cell>
          <cell r="I6529" t="str">
            <v>专用设备</v>
          </cell>
        </row>
        <row r="6529">
          <cell r="K6529">
            <v>39442</v>
          </cell>
          <cell r="L6529">
            <v>141804</v>
          </cell>
          <cell r="M6529">
            <v>141804</v>
          </cell>
          <cell r="N6529">
            <v>0</v>
          </cell>
        </row>
        <row r="6530">
          <cell r="C6530" t="str">
            <v>49114011B710308</v>
          </cell>
          <cell r="D6530" t="str">
            <v>低污染车</v>
          </cell>
          <cell r="E6530" t="str">
            <v>JX5026XXYD</v>
          </cell>
        </row>
        <row r="6530">
          <cell r="G6530" t="str">
            <v>个</v>
          </cell>
          <cell r="H6530">
            <v>1</v>
          </cell>
          <cell r="I6530" t="str">
            <v>专用设备</v>
          </cell>
        </row>
        <row r="6530">
          <cell r="K6530">
            <v>38717</v>
          </cell>
          <cell r="L6530">
            <v>119038.6</v>
          </cell>
          <cell r="M6530">
            <v>119038.6</v>
          </cell>
          <cell r="N6530">
            <v>0</v>
          </cell>
        </row>
        <row r="6531">
          <cell r="C6531" t="str">
            <v>49119499B200038</v>
          </cell>
          <cell r="D6531" t="str">
            <v>无轨胶轮车</v>
          </cell>
          <cell r="E6531" t="str">
            <v>WCQ-3D</v>
          </cell>
        </row>
        <row r="6531">
          <cell r="G6531" t="str">
            <v>个</v>
          </cell>
          <cell r="H6531">
            <v>1</v>
          </cell>
          <cell r="I6531" t="str">
            <v>专用设备</v>
          </cell>
        </row>
        <row r="6531">
          <cell r="K6531">
            <v>39082</v>
          </cell>
          <cell r="L6531">
            <v>440000</v>
          </cell>
          <cell r="M6531">
            <v>396918.38</v>
          </cell>
          <cell r="N6531">
            <v>43081.62</v>
          </cell>
        </row>
        <row r="6532">
          <cell r="C6532" t="str">
            <v>44412364B118004</v>
          </cell>
          <cell r="D6532" t="str">
            <v>人车</v>
          </cell>
          <cell r="E6532" t="str">
            <v>WQC2J</v>
          </cell>
        </row>
        <row r="6532">
          <cell r="G6532" t="str">
            <v>个</v>
          </cell>
          <cell r="H6532">
            <v>1</v>
          </cell>
          <cell r="I6532" t="str">
            <v>专用设备</v>
          </cell>
        </row>
        <row r="6532">
          <cell r="K6532">
            <v>39082</v>
          </cell>
          <cell r="L6532">
            <v>376200</v>
          </cell>
          <cell r="M6532">
            <v>337751.05</v>
          </cell>
          <cell r="N6532">
            <v>38448.95</v>
          </cell>
        </row>
        <row r="6533">
          <cell r="C6533" t="str">
            <v>44412364B118005</v>
          </cell>
          <cell r="D6533" t="str">
            <v>人车</v>
          </cell>
          <cell r="E6533" t="str">
            <v>WQC2J</v>
          </cell>
        </row>
        <row r="6533">
          <cell r="G6533" t="str">
            <v>个</v>
          </cell>
          <cell r="H6533">
            <v>1</v>
          </cell>
          <cell r="I6533" t="str">
            <v>专用设备</v>
          </cell>
        </row>
        <row r="6533">
          <cell r="K6533">
            <v>39082</v>
          </cell>
          <cell r="L6533">
            <v>376200</v>
          </cell>
          <cell r="M6533">
            <v>337751.05</v>
          </cell>
          <cell r="N6533">
            <v>38448.95</v>
          </cell>
        </row>
        <row r="6534">
          <cell r="C6534" t="str">
            <v>44412364B055007</v>
          </cell>
          <cell r="D6534" t="str">
            <v>防爆胶轮人车</v>
          </cell>
          <cell r="E6534" t="str">
            <v>WQC2J</v>
          </cell>
        </row>
        <row r="6534">
          <cell r="G6534" t="str">
            <v>个</v>
          </cell>
          <cell r="H6534">
            <v>1</v>
          </cell>
          <cell r="I6534" t="str">
            <v>专用设备</v>
          </cell>
        </row>
        <row r="6534">
          <cell r="K6534">
            <v>39447</v>
          </cell>
          <cell r="L6534">
            <v>376200</v>
          </cell>
          <cell r="M6534">
            <v>310839.6</v>
          </cell>
          <cell r="N6534">
            <v>65360.4</v>
          </cell>
        </row>
        <row r="6535">
          <cell r="C6535" t="str">
            <v>44412364B115003</v>
          </cell>
          <cell r="D6535" t="str">
            <v>人车</v>
          </cell>
          <cell r="E6535" t="str">
            <v>WRC20/2J</v>
          </cell>
        </row>
        <row r="6535">
          <cell r="G6535" t="str">
            <v>个</v>
          </cell>
          <cell r="H6535">
            <v>1</v>
          </cell>
          <cell r="I6535" t="str">
            <v>专用设备</v>
          </cell>
        </row>
        <row r="6535">
          <cell r="K6535">
            <v>39082</v>
          </cell>
          <cell r="L6535">
            <v>376200</v>
          </cell>
          <cell r="M6535">
            <v>174551.66</v>
          </cell>
          <cell r="N6535">
            <v>201648.34</v>
          </cell>
        </row>
        <row r="6536">
          <cell r="C6536" t="str">
            <v>44412364B050007</v>
          </cell>
          <cell r="D6536" t="str">
            <v>矿用运人车</v>
          </cell>
          <cell r="E6536" t="str">
            <v>WRC20/2J（高）</v>
          </cell>
        </row>
        <row r="6536">
          <cell r="G6536" t="str">
            <v>个</v>
          </cell>
          <cell r="H6536">
            <v>1</v>
          </cell>
          <cell r="I6536" t="str">
            <v>专用设备</v>
          </cell>
        </row>
        <row r="6536">
          <cell r="K6536">
            <v>39082</v>
          </cell>
          <cell r="L6536">
            <v>380000</v>
          </cell>
          <cell r="M6536">
            <v>380000</v>
          </cell>
          <cell r="N6536">
            <v>0</v>
          </cell>
        </row>
        <row r="6537">
          <cell r="C6537" t="str">
            <v>49114011B760056</v>
          </cell>
          <cell r="D6537" t="str">
            <v>防爆胶轮车</v>
          </cell>
          <cell r="E6537" t="str">
            <v>WQC2J(高型材料车)</v>
          </cell>
        </row>
        <row r="6537">
          <cell r="G6537" t="str">
            <v>个</v>
          </cell>
          <cell r="H6537">
            <v>1</v>
          </cell>
          <cell r="I6537" t="str">
            <v>专用设备</v>
          </cell>
        </row>
        <row r="6537">
          <cell r="K6537">
            <v>39263</v>
          </cell>
          <cell r="L6537">
            <v>345420</v>
          </cell>
          <cell r="M6537">
            <v>345420</v>
          </cell>
          <cell r="N6537">
            <v>0</v>
          </cell>
        </row>
        <row r="6538">
          <cell r="C6538" t="str">
            <v>49119499B210021</v>
          </cell>
          <cell r="D6538" t="str">
            <v>防爆胶轮车</v>
          </cell>
          <cell r="E6538" t="str">
            <v>WC5（5吨自卸式，饺接式）</v>
          </cell>
        </row>
        <row r="6538">
          <cell r="G6538" t="str">
            <v>个</v>
          </cell>
          <cell r="H6538">
            <v>1</v>
          </cell>
          <cell r="I6538" t="str">
            <v>专用设备</v>
          </cell>
        </row>
        <row r="6538">
          <cell r="K6538">
            <v>39082</v>
          </cell>
          <cell r="L6538">
            <v>850000</v>
          </cell>
          <cell r="M6538">
            <v>850000</v>
          </cell>
          <cell r="N6538">
            <v>0</v>
          </cell>
        </row>
        <row r="6539">
          <cell r="C6539" t="str">
            <v>44425104B080056</v>
          </cell>
          <cell r="D6539" t="str">
            <v>防爆装载机</v>
          </cell>
          <cell r="E6539" t="str">
            <v>FBZL30</v>
          </cell>
        </row>
        <row r="6539">
          <cell r="G6539" t="str">
            <v>个</v>
          </cell>
          <cell r="H6539">
            <v>1</v>
          </cell>
          <cell r="I6539" t="str">
            <v>专用设备</v>
          </cell>
        </row>
        <row r="6539">
          <cell r="K6539">
            <v>39721</v>
          </cell>
          <cell r="L6539">
            <v>388850</v>
          </cell>
          <cell r="M6539">
            <v>388850</v>
          </cell>
          <cell r="N6539">
            <v>0</v>
          </cell>
        </row>
        <row r="6540">
          <cell r="C6540" t="str">
            <v>44425599B040050</v>
          </cell>
          <cell r="D6540" t="str">
            <v>防爆装载机</v>
          </cell>
          <cell r="E6540" t="str">
            <v>FBZL16(1.6吨）</v>
          </cell>
        </row>
        <row r="6540">
          <cell r="G6540" t="str">
            <v>个</v>
          </cell>
          <cell r="H6540">
            <v>1</v>
          </cell>
          <cell r="I6540" t="str">
            <v>专用设备</v>
          </cell>
        </row>
        <row r="6540">
          <cell r="K6540">
            <v>39442</v>
          </cell>
          <cell r="L6540">
            <v>269417.5</v>
          </cell>
          <cell r="M6540">
            <v>269417.5</v>
          </cell>
          <cell r="N6540">
            <v>0</v>
          </cell>
        </row>
        <row r="6541">
          <cell r="C6541" t="str">
            <v>49114011B310032</v>
          </cell>
          <cell r="D6541" t="str">
            <v>防爆客货胶轮车</v>
          </cell>
          <cell r="E6541" t="str">
            <v>WQC2J（短货箱）</v>
          </cell>
        </row>
        <row r="6541">
          <cell r="G6541" t="str">
            <v>个</v>
          </cell>
          <cell r="H6541">
            <v>1</v>
          </cell>
          <cell r="I6541" t="str">
            <v>专用设备</v>
          </cell>
        </row>
        <row r="6541">
          <cell r="K6541">
            <v>39082</v>
          </cell>
          <cell r="L6541">
            <v>363600</v>
          </cell>
          <cell r="M6541">
            <v>363600</v>
          </cell>
          <cell r="N6541">
            <v>0</v>
          </cell>
        </row>
        <row r="6542">
          <cell r="C6542" t="str">
            <v>49114011B320011</v>
          </cell>
          <cell r="D6542" t="str">
            <v>防爆客货胶轮车</v>
          </cell>
          <cell r="E6542" t="str">
            <v>WQC2J(长货箱)</v>
          </cell>
        </row>
        <row r="6542">
          <cell r="G6542" t="str">
            <v>个</v>
          </cell>
          <cell r="H6542">
            <v>1</v>
          </cell>
          <cell r="I6542" t="str">
            <v>专用设备</v>
          </cell>
        </row>
        <row r="6542">
          <cell r="K6542">
            <v>39082</v>
          </cell>
          <cell r="L6542">
            <v>363600</v>
          </cell>
          <cell r="M6542">
            <v>363600</v>
          </cell>
          <cell r="N6542">
            <v>0</v>
          </cell>
        </row>
        <row r="6543">
          <cell r="C6543" t="str">
            <v>49114011B320021</v>
          </cell>
          <cell r="D6543" t="str">
            <v>防爆客货胶轮车</v>
          </cell>
          <cell r="E6543" t="str">
            <v>WQC2J(长货箱)</v>
          </cell>
        </row>
        <row r="6543">
          <cell r="G6543" t="str">
            <v>个</v>
          </cell>
          <cell r="H6543">
            <v>1</v>
          </cell>
          <cell r="I6543" t="str">
            <v>专用设备</v>
          </cell>
        </row>
        <row r="6543">
          <cell r="K6543">
            <v>39082</v>
          </cell>
          <cell r="L6543">
            <v>363600</v>
          </cell>
          <cell r="M6543">
            <v>363600</v>
          </cell>
          <cell r="N6543">
            <v>0</v>
          </cell>
        </row>
        <row r="6544">
          <cell r="C6544" t="str">
            <v>49114011B320020</v>
          </cell>
          <cell r="D6544" t="str">
            <v>防爆客货胶轮车</v>
          </cell>
          <cell r="E6544" t="str">
            <v>WQC2J(长货箱)</v>
          </cell>
        </row>
        <row r="6544">
          <cell r="G6544" t="str">
            <v>个</v>
          </cell>
          <cell r="H6544">
            <v>1</v>
          </cell>
          <cell r="I6544" t="str">
            <v>专用设备</v>
          </cell>
        </row>
        <row r="6544">
          <cell r="K6544">
            <v>39082</v>
          </cell>
          <cell r="L6544">
            <v>363600</v>
          </cell>
          <cell r="M6544">
            <v>363600</v>
          </cell>
          <cell r="N6544">
            <v>0</v>
          </cell>
        </row>
        <row r="6545">
          <cell r="C6545" t="str">
            <v>49114011B780039</v>
          </cell>
          <cell r="D6545" t="str">
            <v>防爆胶轮车</v>
          </cell>
          <cell r="E6545" t="str">
            <v>WQC3J(矮型材料车)</v>
          </cell>
        </row>
        <row r="6545">
          <cell r="G6545" t="str">
            <v>个</v>
          </cell>
          <cell r="H6545">
            <v>1</v>
          </cell>
          <cell r="I6545" t="str">
            <v>专用设备</v>
          </cell>
        </row>
        <row r="6545">
          <cell r="K6545">
            <v>39263</v>
          </cell>
          <cell r="L6545">
            <v>364610</v>
          </cell>
          <cell r="M6545">
            <v>364610</v>
          </cell>
          <cell r="N6545">
            <v>0</v>
          </cell>
        </row>
        <row r="6546">
          <cell r="C6546" t="str">
            <v>49114011B320019</v>
          </cell>
          <cell r="D6546" t="str">
            <v>防爆客货胶轮车</v>
          </cell>
          <cell r="E6546" t="str">
            <v>WQC2J(长货箱)</v>
          </cell>
        </row>
        <row r="6546">
          <cell r="G6546" t="str">
            <v>个</v>
          </cell>
          <cell r="H6546">
            <v>1</v>
          </cell>
          <cell r="I6546" t="str">
            <v>专用设备</v>
          </cell>
        </row>
        <row r="6546">
          <cell r="K6546">
            <v>39082</v>
          </cell>
          <cell r="L6546">
            <v>363600</v>
          </cell>
          <cell r="M6546">
            <v>363600</v>
          </cell>
          <cell r="N6546">
            <v>0</v>
          </cell>
        </row>
        <row r="6547">
          <cell r="C6547" t="str">
            <v>49114011B770013</v>
          </cell>
          <cell r="D6547" t="str">
            <v>防爆胶轮车</v>
          </cell>
          <cell r="E6547" t="str">
            <v>WRC20/2J(矮型运人车)</v>
          </cell>
        </row>
        <row r="6547">
          <cell r="G6547" t="str">
            <v>个</v>
          </cell>
          <cell r="H6547">
            <v>1</v>
          </cell>
          <cell r="I6547" t="str">
            <v>专用设备</v>
          </cell>
        </row>
        <row r="6547">
          <cell r="K6547">
            <v>39263</v>
          </cell>
          <cell r="L6547">
            <v>364610</v>
          </cell>
          <cell r="M6547">
            <v>364610</v>
          </cell>
          <cell r="N6547">
            <v>0</v>
          </cell>
        </row>
        <row r="6548">
          <cell r="C6548" t="str">
            <v>49114011B780034</v>
          </cell>
          <cell r="D6548" t="str">
            <v>防爆胶轮车</v>
          </cell>
          <cell r="E6548" t="str">
            <v>WQC3J(矮型材料车)</v>
          </cell>
        </row>
        <row r="6548">
          <cell r="G6548" t="str">
            <v>个</v>
          </cell>
          <cell r="H6548">
            <v>1</v>
          </cell>
          <cell r="I6548" t="str">
            <v>专用设备</v>
          </cell>
        </row>
        <row r="6548">
          <cell r="K6548">
            <v>39263</v>
          </cell>
          <cell r="L6548">
            <v>364610</v>
          </cell>
          <cell r="M6548">
            <v>364610</v>
          </cell>
          <cell r="N6548">
            <v>0</v>
          </cell>
        </row>
        <row r="6549">
          <cell r="C6549" t="str">
            <v>49119499B200057</v>
          </cell>
          <cell r="D6549" t="str">
            <v>防爆胶轮车</v>
          </cell>
          <cell r="E6549" t="str">
            <v>WQC3J（3吨自卸式，整体式）</v>
          </cell>
        </row>
        <row r="6549">
          <cell r="G6549" t="str">
            <v>个</v>
          </cell>
          <cell r="H6549">
            <v>1</v>
          </cell>
          <cell r="I6549" t="str">
            <v>专用设备</v>
          </cell>
        </row>
        <row r="6549">
          <cell r="K6549">
            <v>39994</v>
          </cell>
          <cell r="L6549">
            <v>311632.48</v>
          </cell>
          <cell r="M6549">
            <v>311632.48</v>
          </cell>
          <cell r="N6549">
            <v>0</v>
          </cell>
        </row>
        <row r="6550">
          <cell r="C6550" t="str">
            <v>49119499B200028</v>
          </cell>
          <cell r="D6550" t="str">
            <v>防爆胶轮车</v>
          </cell>
          <cell r="E6550" t="str">
            <v>WQC3J（3吨自卸式，整体式）</v>
          </cell>
        </row>
        <row r="6550">
          <cell r="G6550" t="str">
            <v>个</v>
          </cell>
          <cell r="H6550">
            <v>1</v>
          </cell>
          <cell r="I6550" t="str">
            <v>专用设备</v>
          </cell>
        </row>
        <row r="6550">
          <cell r="K6550">
            <v>39082</v>
          </cell>
          <cell r="L6550">
            <v>369000</v>
          </cell>
          <cell r="M6550">
            <v>369000</v>
          </cell>
          <cell r="N6550">
            <v>0</v>
          </cell>
        </row>
        <row r="6551">
          <cell r="C6551" t="str">
            <v>44425599B040077</v>
          </cell>
          <cell r="D6551" t="str">
            <v>防爆装载机</v>
          </cell>
          <cell r="E6551" t="str">
            <v>FBZL16</v>
          </cell>
        </row>
        <row r="6551">
          <cell r="G6551" t="str">
            <v>个</v>
          </cell>
          <cell r="H6551">
            <v>1</v>
          </cell>
          <cell r="I6551" t="str">
            <v>专用设备</v>
          </cell>
        </row>
        <row r="6551">
          <cell r="K6551">
            <v>39443</v>
          </cell>
          <cell r="L6551">
            <v>269417.5</v>
          </cell>
          <cell r="M6551">
            <v>269417.5</v>
          </cell>
          <cell r="N6551">
            <v>0</v>
          </cell>
        </row>
        <row r="6552">
          <cell r="C6552" t="str">
            <v>49114011B750029</v>
          </cell>
          <cell r="D6552" t="str">
            <v>防爆胶轮车</v>
          </cell>
          <cell r="E6552" t="str">
            <v>WQC2J(矮型指挥车)</v>
          </cell>
        </row>
        <row r="6552">
          <cell r="G6552" t="str">
            <v>个</v>
          </cell>
          <cell r="H6552">
            <v>1</v>
          </cell>
          <cell r="I6552" t="str">
            <v>专用设备</v>
          </cell>
        </row>
        <row r="6552">
          <cell r="K6552">
            <v>39263</v>
          </cell>
          <cell r="L6552">
            <v>352490</v>
          </cell>
          <cell r="M6552">
            <v>352490</v>
          </cell>
          <cell r="N6552">
            <v>0</v>
          </cell>
        </row>
        <row r="6553">
          <cell r="C6553" t="str">
            <v>49114011B760059</v>
          </cell>
          <cell r="D6553" t="str">
            <v>防爆胶轮车</v>
          </cell>
          <cell r="E6553" t="str">
            <v>WQC2J(高型材料车)</v>
          </cell>
        </row>
        <row r="6553">
          <cell r="G6553" t="str">
            <v>个</v>
          </cell>
          <cell r="H6553">
            <v>1</v>
          </cell>
          <cell r="I6553" t="str">
            <v>专用设备</v>
          </cell>
        </row>
        <row r="6553">
          <cell r="K6553">
            <v>39263</v>
          </cell>
          <cell r="L6553">
            <v>345420</v>
          </cell>
          <cell r="M6553">
            <v>345420</v>
          </cell>
          <cell r="N6553">
            <v>0</v>
          </cell>
        </row>
        <row r="6554">
          <cell r="C6554" t="str">
            <v>44425599B040049</v>
          </cell>
          <cell r="D6554" t="str">
            <v>防爆装载机</v>
          </cell>
          <cell r="E6554" t="str">
            <v>FBZL16(1.6吨）</v>
          </cell>
        </row>
        <row r="6554">
          <cell r="G6554" t="str">
            <v>个</v>
          </cell>
          <cell r="H6554">
            <v>1</v>
          </cell>
          <cell r="I6554" t="str">
            <v>专用设备</v>
          </cell>
        </row>
        <row r="6554">
          <cell r="K6554">
            <v>39442</v>
          </cell>
          <cell r="L6554">
            <v>269417.5</v>
          </cell>
          <cell r="M6554">
            <v>269417.5</v>
          </cell>
          <cell r="N6554">
            <v>0</v>
          </cell>
        </row>
        <row r="6555">
          <cell r="C6555" t="str">
            <v>44425599B040035</v>
          </cell>
          <cell r="D6555" t="str">
            <v>防爆装载机</v>
          </cell>
          <cell r="E6555" t="str">
            <v>FBZL16(1.6吨）</v>
          </cell>
        </row>
        <row r="6555">
          <cell r="G6555" t="str">
            <v>个</v>
          </cell>
          <cell r="H6555">
            <v>1</v>
          </cell>
          <cell r="I6555" t="str">
            <v>专用设备</v>
          </cell>
        </row>
        <row r="6555">
          <cell r="K6555">
            <v>39442</v>
          </cell>
          <cell r="L6555">
            <v>277757.96</v>
          </cell>
          <cell r="M6555">
            <v>277757.96</v>
          </cell>
          <cell r="N6555">
            <v>0</v>
          </cell>
        </row>
        <row r="6556">
          <cell r="C6556" t="str">
            <v>44412364B050014</v>
          </cell>
          <cell r="D6556" t="str">
            <v>矿用运人车</v>
          </cell>
          <cell r="E6556" t="str">
            <v>WRC20/2J（高）</v>
          </cell>
        </row>
        <row r="6556">
          <cell r="G6556" t="str">
            <v>个</v>
          </cell>
          <cell r="H6556">
            <v>1</v>
          </cell>
          <cell r="I6556" t="str">
            <v>专用设备</v>
          </cell>
        </row>
        <row r="6556">
          <cell r="K6556">
            <v>39082</v>
          </cell>
          <cell r="L6556">
            <v>380000</v>
          </cell>
          <cell r="M6556">
            <v>380000</v>
          </cell>
          <cell r="N6556">
            <v>0</v>
          </cell>
        </row>
        <row r="6557">
          <cell r="C6557" t="str">
            <v>49114011B750044</v>
          </cell>
          <cell r="D6557" t="str">
            <v>防爆胶轮车</v>
          </cell>
          <cell r="E6557" t="str">
            <v>WQC2J(矮型指挥车)</v>
          </cell>
        </row>
        <row r="6557">
          <cell r="G6557" t="str">
            <v>个</v>
          </cell>
          <cell r="H6557">
            <v>1</v>
          </cell>
          <cell r="I6557" t="str">
            <v>专用设备</v>
          </cell>
        </row>
        <row r="6557">
          <cell r="K6557">
            <v>39263</v>
          </cell>
          <cell r="L6557">
            <v>352490</v>
          </cell>
          <cell r="M6557">
            <v>352490</v>
          </cell>
          <cell r="N6557">
            <v>0</v>
          </cell>
        </row>
        <row r="6558">
          <cell r="C6558" t="str">
            <v>44412364B050021</v>
          </cell>
          <cell r="D6558" t="str">
            <v>防爆胶轮车</v>
          </cell>
          <cell r="E6558" t="str">
            <v>WRC20/2J</v>
          </cell>
        </row>
        <row r="6558">
          <cell r="G6558" t="str">
            <v>个</v>
          </cell>
          <cell r="H6558">
            <v>1</v>
          </cell>
          <cell r="I6558" t="str">
            <v>专用设备</v>
          </cell>
        </row>
        <row r="6558">
          <cell r="K6558">
            <v>39442</v>
          </cell>
          <cell r="L6558">
            <v>361000</v>
          </cell>
          <cell r="M6558">
            <v>361000</v>
          </cell>
          <cell r="N6558">
            <v>0</v>
          </cell>
        </row>
        <row r="6559">
          <cell r="C6559" t="str">
            <v>49114011B320030</v>
          </cell>
          <cell r="D6559" t="str">
            <v>防爆客货胶轮车</v>
          </cell>
          <cell r="E6559" t="str">
            <v>WQC2J(长货箱)</v>
          </cell>
        </row>
        <row r="6559">
          <cell r="G6559" t="str">
            <v>个</v>
          </cell>
          <cell r="H6559">
            <v>1</v>
          </cell>
          <cell r="I6559" t="str">
            <v>专用设备</v>
          </cell>
        </row>
        <row r="6559">
          <cell r="K6559">
            <v>39082</v>
          </cell>
          <cell r="L6559">
            <v>363600</v>
          </cell>
          <cell r="M6559">
            <v>363600</v>
          </cell>
          <cell r="N6559">
            <v>0</v>
          </cell>
        </row>
        <row r="6560">
          <cell r="C6560" t="str">
            <v>49119499B200045</v>
          </cell>
          <cell r="D6560" t="str">
            <v>防爆胶轮车</v>
          </cell>
          <cell r="E6560" t="str">
            <v>WQC3J（3吨自卸式，整体式）</v>
          </cell>
        </row>
        <row r="6560">
          <cell r="G6560" t="str">
            <v>个</v>
          </cell>
          <cell r="H6560">
            <v>1</v>
          </cell>
          <cell r="I6560" t="str">
            <v>专用设备</v>
          </cell>
        </row>
        <row r="6560">
          <cell r="K6560">
            <v>39082</v>
          </cell>
          <cell r="L6560">
            <v>372690</v>
          </cell>
          <cell r="M6560">
            <v>372690</v>
          </cell>
          <cell r="N6560">
            <v>0</v>
          </cell>
        </row>
        <row r="6561">
          <cell r="C6561" t="str">
            <v>49114011B310003</v>
          </cell>
          <cell r="D6561" t="str">
            <v>防爆客货胶轮车</v>
          </cell>
          <cell r="E6561" t="str">
            <v>WQC2J</v>
          </cell>
        </row>
        <row r="6561">
          <cell r="G6561" t="str">
            <v>个</v>
          </cell>
          <cell r="H6561">
            <v>1</v>
          </cell>
          <cell r="I6561" t="str">
            <v>专用设备</v>
          </cell>
        </row>
        <row r="6561">
          <cell r="K6561">
            <v>38352</v>
          </cell>
          <cell r="L6561">
            <v>348000</v>
          </cell>
          <cell r="M6561">
            <v>348000</v>
          </cell>
          <cell r="N6561">
            <v>0</v>
          </cell>
        </row>
        <row r="6562">
          <cell r="C6562" t="str">
            <v>44425599B040017</v>
          </cell>
          <cell r="D6562" t="str">
            <v>防爆装载机</v>
          </cell>
          <cell r="E6562" t="str">
            <v>FBZL16</v>
          </cell>
        </row>
        <row r="6562">
          <cell r="G6562" t="str">
            <v>个</v>
          </cell>
          <cell r="H6562">
            <v>1</v>
          </cell>
          <cell r="I6562" t="str">
            <v>专用设备</v>
          </cell>
        </row>
        <row r="6562">
          <cell r="K6562">
            <v>39263</v>
          </cell>
          <cell r="L6562">
            <v>269417.5</v>
          </cell>
          <cell r="M6562">
            <v>269417.5</v>
          </cell>
          <cell r="N6562">
            <v>0</v>
          </cell>
        </row>
        <row r="6563">
          <cell r="C6563" t="str">
            <v>49114011B780033</v>
          </cell>
          <cell r="D6563" t="str">
            <v>防爆胶轮车</v>
          </cell>
          <cell r="E6563" t="str">
            <v>WQC3J(矮型材料车)</v>
          </cell>
        </row>
        <row r="6563">
          <cell r="G6563" t="str">
            <v>个</v>
          </cell>
          <cell r="H6563">
            <v>1</v>
          </cell>
          <cell r="I6563" t="str">
            <v>专用设备</v>
          </cell>
        </row>
        <row r="6563">
          <cell r="K6563">
            <v>39263</v>
          </cell>
          <cell r="L6563">
            <v>364610</v>
          </cell>
          <cell r="M6563">
            <v>364610</v>
          </cell>
          <cell r="N6563">
            <v>0</v>
          </cell>
        </row>
        <row r="6564">
          <cell r="C6564" t="str">
            <v>49119499B200005</v>
          </cell>
          <cell r="D6564" t="str">
            <v>防爆胶轮车</v>
          </cell>
          <cell r="E6564" t="str">
            <v>WQC3J(矮型材料车)</v>
          </cell>
        </row>
        <row r="6564">
          <cell r="G6564" t="str">
            <v>个</v>
          </cell>
          <cell r="H6564">
            <v>1</v>
          </cell>
          <cell r="I6564" t="str">
            <v>专用设备</v>
          </cell>
        </row>
        <row r="6564">
          <cell r="K6564">
            <v>39263</v>
          </cell>
          <cell r="L6564">
            <v>364610</v>
          </cell>
          <cell r="M6564">
            <v>364610</v>
          </cell>
          <cell r="N6564">
            <v>0</v>
          </cell>
        </row>
        <row r="6565">
          <cell r="C6565" t="str">
            <v>49119499B710022</v>
          </cell>
          <cell r="D6565" t="str">
            <v>防爆客货胶轮车</v>
          </cell>
          <cell r="E6565" t="str">
            <v>WQC2J</v>
          </cell>
        </row>
        <row r="6565">
          <cell r="G6565" t="str">
            <v>个</v>
          </cell>
          <cell r="H6565">
            <v>1</v>
          </cell>
          <cell r="I6565" t="str">
            <v>专用设备</v>
          </cell>
        </row>
        <row r="6565">
          <cell r="K6565">
            <v>38352</v>
          </cell>
          <cell r="L6565">
            <v>348000</v>
          </cell>
          <cell r="M6565">
            <v>348000</v>
          </cell>
          <cell r="N6565">
            <v>0</v>
          </cell>
        </row>
        <row r="6566">
          <cell r="C6566" t="str">
            <v>44412364B050001</v>
          </cell>
          <cell r="D6566" t="str">
            <v>矿用运人车</v>
          </cell>
          <cell r="E6566" t="str">
            <v>WRC20/2J（高）</v>
          </cell>
        </row>
        <row r="6566">
          <cell r="G6566" t="str">
            <v>个</v>
          </cell>
          <cell r="H6566">
            <v>1</v>
          </cell>
          <cell r="I6566" t="str">
            <v>专用设备</v>
          </cell>
        </row>
        <row r="6566">
          <cell r="K6566">
            <v>39082</v>
          </cell>
          <cell r="L6566">
            <v>380000</v>
          </cell>
          <cell r="M6566">
            <v>380000</v>
          </cell>
          <cell r="N6566">
            <v>0</v>
          </cell>
        </row>
        <row r="6567">
          <cell r="C6567" t="str">
            <v>49114011B610002</v>
          </cell>
          <cell r="D6567" t="str">
            <v>防爆运人车 19座</v>
          </cell>
          <cell r="E6567" t="str">
            <v>WC3E(A)</v>
          </cell>
        </row>
        <row r="6567">
          <cell r="G6567" t="str">
            <v>个</v>
          </cell>
          <cell r="H6567">
            <v>1</v>
          </cell>
          <cell r="I6567" t="str">
            <v>专用设备</v>
          </cell>
        </row>
        <row r="6567">
          <cell r="K6567">
            <v>40147</v>
          </cell>
          <cell r="L6567">
            <v>426919.23</v>
          </cell>
          <cell r="M6567">
            <v>426919.23</v>
          </cell>
          <cell r="N6567">
            <v>0</v>
          </cell>
        </row>
        <row r="6568">
          <cell r="C6568" t="str">
            <v>49114011B790002</v>
          </cell>
          <cell r="D6568" t="str">
            <v>防爆胶轮车</v>
          </cell>
          <cell r="E6568" t="str">
            <v>WQC2J(矮型指挥车)</v>
          </cell>
        </row>
        <row r="6568">
          <cell r="G6568" t="str">
            <v>个</v>
          </cell>
          <cell r="H6568">
            <v>1</v>
          </cell>
          <cell r="I6568" t="str">
            <v>专用设备</v>
          </cell>
        </row>
        <row r="6568">
          <cell r="K6568">
            <v>39263</v>
          </cell>
          <cell r="L6568">
            <v>352490</v>
          </cell>
          <cell r="M6568">
            <v>352490</v>
          </cell>
          <cell r="N6568">
            <v>0</v>
          </cell>
        </row>
        <row r="6569">
          <cell r="C6569" t="str">
            <v>49114011B390010</v>
          </cell>
          <cell r="D6569" t="str">
            <v>防爆胶轮车</v>
          </cell>
          <cell r="E6569" t="str">
            <v>WC3J</v>
          </cell>
        </row>
        <row r="6569">
          <cell r="G6569" t="str">
            <v>个</v>
          </cell>
          <cell r="H6569">
            <v>1</v>
          </cell>
          <cell r="I6569" t="str">
            <v>专用设备</v>
          </cell>
        </row>
        <row r="6569">
          <cell r="K6569">
            <v>40025</v>
          </cell>
          <cell r="L6569">
            <v>333213.68</v>
          </cell>
          <cell r="M6569">
            <v>333213.68</v>
          </cell>
          <cell r="N6569">
            <v>0</v>
          </cell>
        </row>
        <row r="6570">
          <cell r="C6570" t="str">
            <v>49114011B600002</v>
          </cell>
          <cell r="D6570" t="str">
            <v>防爆胶轮车</v>
          </cell>
          <cell r="E6570" t="str">
            <v>WC5(5吨自卸式，绞接式）</v>
          </cell>
        </row>
        <row r="6570">
          <cell r="G6570" t="str">
            <v>个</v>
          </cell>
          <cell r="H6570">
            <v>1</v>
          </cell>
          <cell r="I6570" t="str">
            <v>专用设备</v>
          </cell>
        </row>
        <row r="6570">
          <cell r="K6570">
            <v>39782</v>
          </cell>
          <cell r="L6570">
            <v>727200</v>
          </cell>
          <cell r="M6570">
            <v>727200</v>
          </cell>
          <cell r="N6570">
            <v>0</v>
          </cell>
        </row>
        <row r="6571">
          <cell r="C6571" t="str">
            <v>49114011B770027</v>
          </cell>
          <cell r="D6571" t="str">
            <v>防爆运人车 19座</v>
          </cell>
          <cell r="E6571" t="str">
            <v>WC3E(A)</v>
          </cell>
        </row>
        <row r="6571">
          <cell r="G6571" t="str">
            <v>个</v>
          </cell>
          <cell r="H6571">
            <v>1</v>
          </cell>
          <cell r="I6571" t="str">
            <v>专用设备</v>
          </cell>
        </row>
        <row r="6571">
          <cell r="K6571">
            <v>40147</v>
          </cell>
          <cell r="L6571">
            <v>426919.23</v>
          </cell>
          <cell r="M6571">
            <v>426919.23</v>
          </cell>
          <cell r="N6571">
            <v>0</v>
          </cell>
        </row>
        <row r="6572">
          <cell r="C6572" t="str">
            <v>49119499B200017</v>
          </cell>
          <cell r="D6572" t="str">
            <v>自卸式防爆胶轮车</v>
          </cell>
          <cell r="E6572" t="str">
            <v>3T</v>
          </cell>
        </row>
        <row r="6572">
          <cell r="G6572" t="str">
            <v>个</v>
          </cell>
          <cell r="H6572">
            <v>1</v>
          </cell>
          <cell r="I6572" t="str">
            <v>专用设备</v>
          </cell>
        </row>
        <row r="6572">
          <cell r="K6572">
            <v>38517</v>
          </cell>
          <cell r="L6572">
            <v>348000</v>
          </cell>
          <cell r="M6572">
            <v>348000</v>
          </cell>
          <cell r="N6572">
            <v>0</v>
          </cell>
        </row>
        <row r="6573">
          <cell r="C6573" t="str">
            <v>44425599B040018</v>
          </cell>
          <cell r="D6573" t="str">
            <v>防爆装载机</v>
          </cell>
          <cell r="E6573" t="str">
            <v>FBZL16</v>
          </cell>
        </row>
        <row r="6573">
          <cell r="G6573" t="str">
            <v>个</v>
          </cell>
          <cell r="H6573">
            <v>1</v>
          </cell>
          <cell r="I6573" t="str">
            <v>专用设备</v>
          </cell>
        </row>
        <row r="6573">
          <cell r="K6573">
            <v>39263</v>
          </cell>
          <cell r="L6573">
            <v>269417.5</v>
          </cell>
          <cell r="M6573">
            <v>269417.5</v>
          </cell>
          <cell r="N6573">
            <v>0</v>
          </cell>
        </row>
        <row r="6574">
          <cell r="C6574" t="str">
            <v>44425104B080036</v>
          </cell>
          <cell r="D6574" t="str">
            <v>防爆装载机</v>
          </cell>
          <cell r="E6574" t="str">
            <v>FBZL30</v>
          </cell>
        </row>
        <row r="6574">
          <cell r="G6574" t="str">
            <v>个</v>
          </cell>
          <cell r="H6574">
            <v>1</v>
          </cell>
          <cell r="I6574" t="str">
            <v>专用设备</v>
          </cell>
        </row>
        <row r="6574">
          <cell r="K6574">
            <v>39629</v>
          </cell>
          <cell r="L6574">
            <v>388850</v>
          </cell>
          <cell r="M6574">
            <v>388850</v>
          </cell>
          <cell r="N6574">
            <v>0</v>
          </cell>
        </row>
        <row r="6575">
          <cell r="C6575" t="str">
            <v>49114011B320031</v>
          </cell>
          <cell r="D6575" t="str">
            <v>防爆客货胶轮车</v>
          </cell>
          <cell r="E6575" t="str">
            <v>WQC2J(长货箱)</v>
          </cell>
        </row>
        <row r="6575">
          <cell r="G6575" t="str">
            <v>个</v>
          </cell>
          <cell r="H6575">
            <v>1</v>
          </cell>
          <cell r="I6575" t="str">
            <v>专用设备</v>
          </cell>
        </row>
        <row r="6575">
          <cell r="K6575">
            <v>39082</v>
          </cell>
          <cell r="L6575">
            <v>363600</v>
          </cell>
          <cell r="M6575">
            <v>363600</v>
          </cell>
          <cell r="N6575">
            <v>0</v>
          </cell>
        </row>
        <row r="6576">
          <cell r="C6576" t="str">
            <v>49114011B760040</v>
          </cell>
          <cell r="D6576" t="str">
            <v>防爆胶轮车</v>
          </cell>
          <cell r="E6576" t="str">
            <v>WQC2J(高型材料车)</v>
          </cell>
        </row>
        <row r="6576">
          <cell r="G6576" t="str">
            <v>个</v>
          </cell>
          <cell r="H6576">
            <v>1</v>
          </cell>
          <cell r="I6576" t="str">
            <v>专用设备</v>
          </cell>
        </row>
        <row r="6576">
          <cell r="K6576">
            <v>39263</v>
          </cell>
          <cell r="L6576">
            <v>345420</v>
          </cell>
          <cell r="M6576">
            <v>345420</v>
          </cell>
          <cell r="N6576">
            <v>0</v>
          </cell>
        </row>
        <row r="6577">
          <cell r="C6577" t="str">
            <v>49114011B320015</v>
          </cell>
          <cell r="D6577" t="str">
            <v>防爆客货胶轮车</v>
          </cell>
          <cell r="E6577" t="str">
            <v>WQC2J(长货箱)</v>
          </cell>
        </row>
        <row r="6577">
          <cell r="G6577" t="str">
            <v>个</v>
          </cell>
          <cell r="H6577">
            <v>1</v>
          </cell>
          <cell r="I6577" t="str">
            <v>专用设备</v>
          </cell>
        </row>
        <row r="6577">
          <cell r="K6577">
            <v>39082</v>
          </cell>
          <cell r="L6577">
            <v>363600</v>
          </cell>
          <cell r="M6577">
            <v>363600</v>
          </cell>
          <cell r="N6577">
            <v>0</v>
          </cell>
        </row>
        <row r="6578">
          <cell r="C6578" t="str">
            <v>49114011B320018</v>
          </cell>
          <cell r="D6578" t="str">
            <v>防爆客货胶轮车</v>
          </cell>
          <cell r="E6578" t="str">
            <v>WQC2J(长货箱)</v>
          </cell>
        </row>
        <row r="6578">
          <cell r="G6578" t="str">
            <v>个</v>
          </cell>
          <cell r="H6578">
            <v>1</v>
          </cell>
          <cell r="I6578" t="str">
            <v>专用设备</v>
          </cell>
        </row>
        <row r="6578">
          <cell r="K6578">
            <v>39082</v>
          </cell>
          <cell r="L6578">
            <v>363600</v>
          </cell>
          <cell r="M6578">
            <v>363600</v>
          </cell>
          <cell r="N6578">
            <v>0</v>
          </cell>
        </row>
        <row r="6579">
          <cell r="C6579" t="str">
            <v>49114011B320016</v>
          </cell>
          <cell r="D6579" t="str">
            <v>防爆客货胶轮车</v>
          </cell>
          <cell r="E6579" t="str">
            <v>WQC2J(长货箱)</v>
          </cell>
        </row>
        <row r="6579">
          <cell r="G6579" t="str">
            <v>个</v>
          </cell>
          <cell r="H6579">
            <v>1</v>
          </cell>
          <cell r="I6579" t="str">
            <v>专用设备</v>
          </cell>
        </row>
        <row r="6579">
          <cell r="K6579">
            <v>39082</v>
          </cell>
          <cell r="L6579">
            <v>363600</v>
          </cell>
          <cell r="M6579">
            <v>363600</v>
          </cell>
          <cell r="N6579">
            <v>0</v>
          </cell>
        </row>
        <row r="6580">
          <cell r="C6580" t="str">
            <v>49114011B780014</v>
          </cell>
          <cell r="D6580" t="str">
            <v>防爆胶轮车</v>
          </cell>
          <cell r="E6580" t="str">
            <v>WQC3J(矮型材料车)</v>
          </cell>
        </row>
        <row r="6580">
          <cell r="G6580" t="str">
            <v>个</v>
          </cell>
          <cell r="H6580">
            <v>1</v>
          </cell>
          <cell r="I6580" t="str">
            <v>专用设备</v>
          </cell>
        </row>
        <row r="6580">
          <cell r="K6580">
            <v>39263</v>
          </cell>
          <cell r="L6580">
            <v>364610</v>
          </cell>
          <cell r="M6580">
            <v>364610</v>
          </cell>
          <cell r="N6580">
            <v>0</v>
          </cell>
        </row>
        <row r="6581">
          <cell r="C6581" t="str">
            <v>49114011B760067</v>
          </cell>
          <cell r="D6581" t="str">
            <v>防爆胶轮车</v>
          </cell>
          <cell r="E6581" t="str">
            <v>WQC2J(高型材料车)</v>
          </cell>
        </row>
        <row r="6581">
          <cell r="G6581" t="str">
            <v>个</v>
          </cell>
          <cell r="H6581">
            <v>1</v>
          </cell>
          <cell r="I6581" t="str">
            <v>专用设备</v>
          </cell>
        </row>
        <row r="6581">
          <cell r="K6581">
            <v>39263</v>
          </cell>
          <cell r="L6581">
            <v>345420</v>
          </cell>
          <cell r="M6581">
            <v>345420</v>
          </cell>
          <cell r="N6581">
            <v>0</v>
          </cell>
        </row>
        <row r="6582">
          <cell r="C6582" t="str">
            <v>49114011B760015</v>
          </cell>
          <cell r="D6582" t="str">
            <v>防爆胶轮车</v>
          </cell>
          <cell r="E6582" t="str">
            <v>WQC2J(高型材料车)</v>
          </cell>
        </row>
        <row r="6582">
          <cell r="G6582" t="str">
            <v>个</v>
          </cell>
          <cell r="H6582">
            <v>1</v>
          </cell>
          <cell r="I6582" t="str">
            <v>专用设备</v>
          </cell>
        </row>
        <row r="6582">
          <cell r="K6582">
            <v>39263</v>
          </cell>
          <cell r="L6582">
            <v>345420</v>
          </cell>
          <cell r="M6582">
            <v>345420</v>
          </cell>
          <cell r="N6582">
            <v>0</v>
          </cell>
        </row>
        <row r="6583">
          <cell r="C6583" t="str">
            <v>44412364B050016</v>
          </cell>
          <cell r="D6583" t="str">
            <v>矿用运人车</v>
          </cell>
          <cell r="E6583" t="str">
            <v>WRC20/2J（高）</v>
          </cell>
        </row>
        <row r="6583">
          <cell r="G6583" t="str">
            <v>个</v>
          </cell>
          <cell r="H6583">
            <v>1</v>
          </cell>
          <cell r="I6583" t="str">
            <v>专用设备</v>
          </cell>
        </row>
        <row r="6583">
          <cell r="K6583">
            <v>39082</v>
          </cell>
          <cell r="L6583">
            <v>380000</v>
          </cell>
          <cell r="M6583">
            <v>380000</v>
          </cell>
          <cell r="N6583">
            <v>0</v>
          </cell>
        </row>
        <row r="6584">
          <cell r="C6584" t="str">
            <v>49114011B180015</v>
          </cell>
          <cell r="D6584" t="str">
            <v>防爆装载机</v>
          </cell>
          <cell r="E6584" t="str">
            <v>FBZL30</v>
          </cell>
        </row>
        <row r="6584">
          <cell r="G6584" t="str">
            <v>个</v>
          </cell>
          <cell r="H6584">
            <v>1</v>
          </cell>
          <cell r="I6584" t="str">
            <v>专用设备</v>
          </cell>
        </row>
        <row r="6584">
          <cell r="K6584">
            <v>39629</v>
          </cell>
          <cell r="L6584">
            <v>388850</v>
          </cell>
          <cell r="M6584">
            <v>388850</v>
          </cell>
          <cell r="N6584">
            <v>0</v>
          </cell>
        </row>
        <row r="6585">
          <cell r="C6585" t="str">
            <v>49114011B310023</v>
          </cell>
          <cell r="D6585" t="str">
            <v>防爆客货胶轮车</v>
          </cell>
          <cell r="E6585" t="str">
            <v>WQC2J（短货箱）</v>
          </cell>
        </row>
        <row r="6585">
          <cell r="G6585" t="str">
            <v>个</v>
          </cell>
          <cell r="H6585">
            <v>1</v>
          </cell>
          <cell r="I6585" t="str">
            <v>专用设备</v>
          </cell>
        </row>
        <row r="6585">
          <cell r="K6585">
            <v>39082</v>
          </cell>
          <cell r="L6585">
            <v>363600</v>
          </cell>
          <cell r="M6585">
            <v>363600</v>
          </cell>
          <cell r="N6585">
            <v>0</v>
          </cell>
        </row>
        <row r="6586">
          <cell r="C6586" t="str">
            <v>49114011B780040</v>
          </cell>
          <cell r="D6586" t="str">
            <v>防爆胶轮车</v>
          </cell>
          <cell r="E6586" t="str">
            <v>WQC3J(矮型材料车)</v>
          </cell>
        </row>
        <row r="6586">
          <cell r="G6586" t="str">
            <v>个</v>
          </cell>
          <cell r="H6586">
            <v>1</v>
          </cell>
          <cell r="I6586" t="str">
            <v>专用设备</v>
          </cell>
        </row>
        <row r="6586">
          <cell r="K6586">
            <v>39263</v>
          </cell>
          <cell r="L6586">
            <v>364610</v>
          </cell>
          <cell r="M6586">
            <v>364610</v>
          </cell>
          <cell r="N6586">
            <v>0</v>
          </cell>
        </row>
        <row r="6587">
          <cell r="C6587" t="str">
            <v>44425599B040011</v>
          </cell>
          <cell r="D6587" t="str">
            <v>防爆装载机</v>
          </cell>
          <cell r="E6587" t="str">
            <v>FBZL16</v>
          </cell>
        </row>
        <row r="6587">
          <cell r="G6587" t="str">
            <v>个</v>
          </cell>
          <cell r="H6587">
            <v>1</v>
          </cell>
          <cell r="I6587" t="str">
            <v>专用设备</v>
          </cell>
        </row>
        <row r="6587">
          <cell r="K6587">
            <v>39263</v>
          </cell>
          <cell r="L6587">
            <v>269417.5</v>
          </cell>
          <cell r="M6587">
            <v>269417.5</v>
          </cell>
          <cell r="N6587">
            <v>0</v>
          </cell>
        </row>
        <row r="6588">
          <cell r="C6588" t="str">
            <v>49114011B780047</v>
          </cell>
          <cell r="D6588" t="str">
            <v>防爆胶轮车</v>
          </cell>
          <cell r="E6588" t="str">
            <v>WQC3J(矮型材料车)</v>
          </cell>
        </row>
        <row r="6588">
          <cell r="G6588" t="str">
            <v>个</v>
          </cell>
          <cell r="H6588">
            <v>1</v>
          </cell>
          <cell r="I6588" t="str">
            <v>专用设备</v>
          </cell>
        </row>
        <row r="6588">
          <cell r="K6588">
            <v>39263</v>
          </cell>
          <cell r="L6588">
            <v>364610</v>
          </cell>
          <cell r="M6588">
            <v>364610</v>
          </cell>
          <cell r="N6588">
            <v>0</v>
          </cell>
        </row>
        <row r="6589">
          <cell r="C6589" t="str">
            <v>49114011B310027</v>
          </cell>
          <cell r="D6589" t="str">
            <v>防爆客货胶轮车</v>
          </cell>
          <cell r="E6589" t="str">
            <v>WQC2J（短货箱）</v>
          </cell>
        </row>
        <row r="6589">
          <cell r="G6589" t="str">
            <v>个</v>
          </cell>
          <cell r="H6589">
            <v>1</v>
          </cell>
          <cell r="I6589" t="str">
            <v>专用设备</v>
          </cell>
        </row>
        <row r="6589">
          <cell r="K6589">
            <v>39082</v>
          </cell>
          <cell r="L6589">
            <v>363600</v>
          </cell>
          <cell r="M6589">
            <v>363600</v>
          </cell>
          <cell r="N6589">
            <v>0</v>
          </cell>
        </row>
        <row r="6590">
          <cell r="C6590" t="str">
            <v>49119499B180016</v>
          </cell>
          <cell r="D6590" t="str">
            <v>防爆胶轮车</v>
          </cell>
          <cell r="E6590" t="str">
            <v>WQC2J(高型材料车)</v>
          </cell>
        </row>
        <row r="6590">
          <cell r="G6590" t="str">
            <v>个</v>
          </cell>
          <cell r="H6590">
            <v>1</v>
          </cell>
          <cell r="I6590" t="str">
            <v>专用设备</v>
          </cell>
        </row>
        <row r="6590">
          <cell r="K6590">
            <v>39263</v>
          </cell>
          <cell r="L6590">
            <v>345420</v>
          </cell>
          <cell r="M6590">
            <v>345420</v>
          </cell>
          <cell r="N6590">
            <v>0</v>
          </cell>
        </row>
        <row r="6591">
          <cell r="C6591" t="str">
            <v>49114011B770012</v>
          </cell>
          <cell r="D6591" t="str">
            <v>防爆胶轮车</v>
          </cell>
          <cell r="E6591" t="str">
            <v>WRC20/2J(矮型运人车)</v>
          </cell>
        </row>
        <row r="6591">
          <cell r="G6591" t="str">
            <v>个</v>
          </cell>
          <cell r="H6591">
            <v>1</v>
          </cell>
          <cell r="I6591" t="str">
            <v>专用设备</v>
          </cell>
        </row>
        <row r="6591">
          <cell r="K6591">
            <v>39263</v>
          </cell>
          <cell r="L6591">
            <v>364610</v>
          </cell>
          <cell r="M6591">
            <v>364610</v>
          </cell>
          <cell r="N6591">
            <v>0</v>
          </cell>
        </row>
        <row r="6592">
          <cell r="C6592" t="str">
            <v>49114011B760016</v>
          </cell>
          <cell r="D6592" t="str">
            <v>防爆胶轮车</v>
          </cell>
          <cell r="E6592" t="str">
            <v>WQC2J(高型材料车)</v>
          </cell>
        </row>
        <row r="6592">
          <cell r="G6592" t="str">
            <v>个</v>
          </cell>
          <cell r="H6592">
            <v>1</v>
          </cell>
          <cell r="I6592" t="str">
            <v>专用设备</v>
          </cell>
        </row>
        <row r="6592">
          <cell r="K6592">
            <v>39263</v>
          </cell>
          <cell r="L6592">
            <v>345420</v>
          </cell>
          <cell r="M6592">
            <v>345420</v>
          </cell>
          <cell r="N6592">
            <v>0</v>
          </cell>
        </row>
        <row r="6593">
          <cell r="C6593" t="str">
            <v>49114011B750049</v>
          </cell>
          <cell r="D6593" t="str">
            <v>防爆胶轮车</v>
          </cell>
          <cell r="E6593" t="str">
            <v>WQC2J(矮型指挥车)</v>
          </cell>
        </row>
        <row r="6593">
          <cell r="G6593" t="str">
            <v>个</v>
          </cell>
          <cell r="H6593">
            <v>1</v>
          </cell>
          <cell r="I6593" t="str">
            <v>专用设备</v>
          </cell>
        </row>
        <row r="6593">
          <cell r="K6593">
            <v>39263</v>
          </cell>
          <cell r="L6593">
            <v>352490</v>
          </cell>
          <cell r="M6593">
            <v>352490</v>
          </cell>
          <cell r="N6593">
            <v>0</v>
          </cell>
        </row>
        <row r="6594">
          <cell r="C6594" t="str">
            <v>49114011B790014</v>
          </cell>
          <cell r="D6594" t="str">
            <v>防爆胶轮车</v>
          </cell>
          <cell r="E6594" t="str">
            <v>WQC2J(矮型指挥车)</v>
          </cell>
        </row>
        <row r="6594">
          <cell r="G6594" t="str">
            <v>个</v>
          </cell>
          <cell r="H6594">
            <v>1</v>
          </cell>
          <cell r="I6594" t="str">
            <v>专用设备</v>
          </cell>
        </row>
        <row r="6594">
          <cell r="K6594">
            <v>39263</v>
          </cell>
          <cell r="L6594">
            <v>352490</v>
          </cell>
          <cell r="M6594">
            <v>352490</v>
          </cell>
          <cell r="N6594">
            <v>0</v>
          </cell>
        </row>
        <row r="6595">
          <cell r="C6595" t="str">
            <v>49114011B760019</v>
          </cell>
          <cell r="D6595" t="str">
            <v>防爆胶轮车</v>
          </cell>
          <cell r="E6595" t="str">
            <v>WQC2J(高型材料车)</v>
          </cell>
        </row>
        <row r="6595">
          <cell r="G6595" t="str">
            <v>个</v>
          </cell>
          <cell r="H6595">
            <v>1</v>
          </cell>
          <cell r="I6595" t="str">
            <v>专用设备</v>
          </cell>
        </row>
        <row r="6595">
          <cell r="K6595">
            <v>39263</v>
          </cell>
          <cell r="L6595">
            <v>345420</v>
          </cell>
          <cell r="M6595">
            <v>345420</v>
          </cell>
          <cell r="N6595">
            <v>0</v>
          </cell>
        </row>
        <row r="6596">
          <cell r="C6596" t="str">
            <v>44425599B040065</v>
          </cell>
          <cell r="D6596" t="str">
            <v>防爆装载机</v>
          </cell>
          <cell r="E6596" t="str">
            <v>FBZL16</v>
          </cell>
        </row>
        <row r="6596">
          <cell r="G6596" t="str">
            <v>个</v>
          </cell>
          <cell r="H6596">
            <v>1</v>
          </cell>
          <cell r="I6596" t="str">
            <v>专用设备</v>
          </cell>
        </row>
        <row r="6596">
          <cell r="K6596">
            <v>39443</v>
          </cell>
          <cell r="L6596">
            <v>269417.5</v>
          </cell>
          <cell r="M6596">
            <v>269417.5</v>
          </cell>
          <cell r="N6596">
            <v>0</v>
          </cell>
        </row>
        <row r="6597">
          <cell r="C6597" t="str">
            <v>49119499B200034</v>
          </cell>
          <cell r="D6597" t="str">
            <v>防爆胶轮车</v>
          </cell>
          <cell r="E6597" t="str">
            <v>WQC3J（3吨自卸式，整体式）</v>
          </cell>
        </row>
        <row r="6597">
          <cell r="G6597" t="str">
            <v>个</v>
          </cell>
          <cell r="H6597">
            <v>1</v>
          </cell>
          <cell r="I6597" t="str">
            <v>专用设备</v>
          </cell>
        </row>
        <row r="6597">
          <cell r="K6597">
            <v>39082</v>
          </cell>
          <cell r="L6597">
            <v>369000</v>
          </cell>
          <cell r="M6597">
            <v>369000</v>
          </cell>
          <cell r="N6597">
            <v>0</v>
          </cell>
        </row>
        <row r="6598">
          <cell r="C6598" t="str">
            <v>49114011B790001</v>
          </cell>
          <cell r="D6598" t="str">
            <v>防爆胶轮车</v>
          </cell>
          <cell r="E6598" t="str">
            <v>WQC2J(矮型指挥车)</v>
          </cell>
        </row>
        <row r="6598">
          <cell r="G6598" t="str">
            <v>个</v>
          </cell>
          <cell r="H6598">
            <v>1</v>
          </cell>
          <cell r="I6598" t="str">
            <v>专用设备</v>
          </cell>
        </row>
        <row r="6598">
          <cell r="K6598">
            <v>39263</v>
          </cell>
          <cell r="L6598">
            <v>352490</v>
          </cell>
          <cell r="M6598">
            <v>352490</v>
          </cell>
          <cell r="N6598">
            <v>0</v>
          </cell>
        </row>
        <row r="6599">
          <cell r="C6599" t="str">
            <v>49114011B760028</v>
          </cell>
          <cell r="D6599" t="str">
            <v>防爆胶轮车</v>
          </cell>
          <cell r="E6599" t="str">
            <v>WQC2J(高型材料车)</v>
          </cell>
        </row>
        <row r="6599">
          <cell r="G6599" t="str">
            <v>个</v>
          </cell>
          <cell r="H6599">
            <v>1</v>
          </cell>
          <cell r="I6599" t="str">
            <v>专用设备</v>
          </cell>
        </row>
        <row r="6599">
          <cell r="K6599">
            <v>39263</v>
          </cell>
          <cell r="L6599">
            <v>345420</v>
          </cell>
          <cell r="M6599">
            <v>345420</v>
          </cell>
          <cell r="N6599">
            <v>0</v>
          </cell>
        </row>
        <row r="6600">
          <cell r="C6600" t="str">
            <v>49114011B780041</v>
          </cell>
          <cell r="D6600" t="str">
            <v>防爆胶轮车</v>
          </cell>
          <cell r="E6600" t="str">
            <v>WQC3J(矮型材料车)</v>
          </cell>
        </row>
        <row r="6600">
          <cell r="G6600" t="str">
            <v>个</v>
          </cell>
          <cell r="H6600">
            <v>1</v>
          </cell>
          <cell r="I6600" t="str">
            <v>专用设备</v>
          </cell>
        </row>
        <row r="6600">
          <cell r="K6600">
            <v>39263</v>
          </cell>
          <cell r="L6600">
            <v>364610</v>
          </cell>
          <cell r="M6600">
            <v>364610</v>
          </cell>
          <cell r="N6600">
            <v>0</v>
          </cell>
        </row>
        <row r="6601">
          <cell r="C6601" t="str">
            <v>49119499B200041</v>
          </cell>
          <cell r="D6601" t="str">
            <v>防爆胶轮车</v>
          </cell>
          <cell r="E6601" t="str">
            <v>WQC3J（3吨自卸式，整体式）</v>
          </cell>
        </row>
        <row r="6601">
          <cell r="G6601" t="str">
            <v>个</v>
          </cell>
          <cell r="H6601">
            <v>1</v>
          </cell>
          <cell r="I6601" t="str">
            <v>专用设备</v>
          </cell>
        </row>
        <row r="6601">
          <cell r="K6601">
            <v>39082</v>
          </cell>
          <cell r="L6601">
            <v>369000</v>
          </cell>
          <cell r="M6601">
            <v>369000</v>
          </cell>
          <cell r="N6601">
            <v>0</v>
          </cell>
        </row>
        <row r="6602">
          <cell r="C6602" t="str">
            <v>49114011B310015</v>
          </cell>
          <cell r="D6602" t="str">
            <v>防爆客货胶轮车</v>
          </cell>
          <cell r="E6602" t="str">
            <v>WQC2J</v>
          </cell>
        </row>
        <row r="6602">
          <cell r="G6602" t="str">
            <v>个</v>
          </cell>
          <cell r="H6602">
            <v>1</v>
          </cell>
          <cell r="I6602" t="str">
            <v>专用设备</v>
          </cell>
        </row>
        <row r="6602">
          <cell r="K6602">
            <v>38352</v>
          </cell>
          <cell r="L6602">
            <v>348000</v>
          </cell>
          <cell r="M6602">
            <v>348000</v>
          </cell>
          <cell r="N6602">
            <v>0</v>
          </cell>
        </row>
        <row r="6603">
          <cell r="C6603" t="str">
            <v>49114011B310021</v>
          </cell>
          <cell r="D6603" t="str">
            <v>防爆客货胶轮车</v>
          </cell>
          <cell r="E6603" t="str">
            <v>WQC2J（短货箱）</v>
          </cell>
        </row>
        <row r="6603">
          <cell r="G6603" t="str">
            <v>个</v>
          </cell>
          <cell r="H6603">
            <v>1</v>
          </cell>
          <cell r="I6603" t="str">
            <v>专用设备</v>
          </cell>
        </row>
        <row r="6603">
          <cell r="K6603">
            <v>39082</v>
          </cell>
          <cell r="L6603">
            <v>363600</v>
          </cell>
          <cell r="M6603">
            <v>363600</v>
          </cell>
          <cell r="N6603">
            <v>0</v>
          </cell>
        </row>
        <row r="6604">
          <cell r="C6604" t="str">
            <v>44425104B080062</v>
          </cell>
          <cell r="D6604" t="str">
            <v>防爆装载机</v>
          </cell>
          <cell r="E6604" t="str">
            <v>FBZL30</v>
          </cell>
        </row>
        <row r="6604">
          <cell r="G6604" t="str">
            <v>个</v>
          </cell>
          <cell r="H6604">
            <v>1</v>
          </cell>
          <cell r="I6604" t="str">
            <v>专用设备</v>
          </cell>
        </row>
        <row r="6604">
          <cell r="K6604">
            <v>39721</v>
          </cell>
          <cell r="L6604">
            <v>388850</v>
          </cell>
          <cell r="M6604">
            <v>388850</v>
          </cell>
          <cell r="N6604">
            <v>0</v>
          </cell>
        </row>
        <row r="6605">
          <cell r="C6605" t="str">
            <v>49119499B620001</v>
          </cell>
          <cell r="D6605" t="str">
            <v>防爆运人车 19座</v>
          </cell>
          <cell r="E6605" t="str">
            <v>WC3E(A)</v>
          </cell>
        </row>
        <row r="6605">
          <cell r="G6605" t="str">
            <v>个</v>
          </cell>
          <cell r="H6605">
            <v>1</v>
          </cell>
          <cell r="I6605" t="str">
            <v>专用设备</v>
          </cell>
        </row>
        <row r="6605">
          <cell r="K6605">
            <v>40147</v>
          </cell>
          <cell r="L6605">
            <v>426919.23</v>
          </cell>
          <cell r="M6605">
            <v>426919.23</v>
          </cell>
          <cell r="N6605">
            <v>0</v>
          </cell>
        </row>
        <row r="6606">
          <cell r="C6606" t="str">
            <v>49119499B180008</v>
          </cell>
          <cell r="D6606" t="str">
            <v>防爆胶轮车</v>
          </cell>
          <cell r="E6606" t="str">
            <v>WQC2J(高型材料车)</v>
          </cell>
        </row>
        <row r="6606">
          <cell r="G6606" t="str">
            <v>个</v>
          </cell>
          <cell r="H6606">
            <v>1</v>
          </cell>
          <cell r="I6606" t="str">
            <v>专用设备</v>
          </cell>
        </row>
        <row r="6606">
          <cell r="K6606">
            <v>39263</v>
          </cell>
          <cell r="L6606">
            <v>345420</v>
          </cell>
          <cell r="M6606">
            <v>345420</v>
          </cell>
          <cell r="N6606">
            <v>0</v>
          </cell>
        </row>
        <row r="6607">
          <cell r="C6607" t="str">
            <v>49114011B760017</v>
          </cell>
          <cell r="D6607" t="str">
            <v>防爆胶轮车</v>
          </cell>
          <cell r="E6607" t="str">
            <v>WQC2J(高型材料车)</v>
          </cell>
        </row>
        <row r="6607">
          <cell r="G6607" t="str">
            <v>个</v>
          </cell>
          <cell r="H6607">
            <v>1</v>
          </cell>
          <cell r="I6607" t="str">
            <v>专用设备</v>
          </cell>
        </row>
        <row r="6607">
          <cell r="K6607">
            <v>39263</v>
          </cell>
          <cell r="L6607">
            <v>345420</v>
          </cell>
          <cell r="M6607">
            <v>345420</v>
          </cell>
          <cell r="N6607">
            <v>0</v>
          </cell>
        </row>
        <row r="6608">
          <cell r="C6608" t="str">
            <v>49114011B780009</v>
          </cell>
          <cell r="D6608" t="str">
            <v>防爆胶轮车</v>
          </cell>
          <cell r="E6608" t="str">
            <v>WQC3J(矮型材料车)</v>
          </cell>
        </row>
        <row r="6608">
          <cell r="G6608" t="str">
            <v>个</v>
          </cell>
          <cell r="H6608">
            <v>1</v>
          </cell>
          <cell r="I6608" t="str">
            <v>专用设备</v>
          </cell>
        </row>
        <row r="6608">
          <cell r="K6608">
            <v>39263</v>
          </cell>
          <cell r="L6608">
            <v>364610</v>
          </cell>
          <cell r="M6608">
            <v>364610</v>
          </cell>
          <cell r="N6608">
            <v>0</v>
          </cell>
        </row>
        <row r="6609">
          <cell r="C6609" t="str">
            <v>49119499B200039</v>
          </cell>
          <cell r="D6609" t="str">
            <v>防爆胶轮车</v>
          </cell>
          <cell r="E6609" t="str">
            <v>WQC3J（3吨自卸式，整体式）</v>
          </cell>
        </row>
        <row r="6609">
          <cell r="G6609" t="str">
            <v>个</v>
          </cell>
          <cell r="H6609">
            <v>1</v>
          </cell>
          <cell r="I6609" t="str">
            <v>专用设备</v>
          </cell>
        </row>
        <row r="6609">
          <cell r="K6609">
            <v>39082</v>
          </cell>
          <cell r="L6609">
            <v>369000</v>
          </cell>
          <cell r="M6609">
            <v>369000</v>
          </cell>
          <cell r="N6609">
            <v>0</v>
          </cell>
        </row>
        <row r="6610">
          <cell r="C6610" t="str">
            <v>49114011B760020</v>
          </cell>
          <cell r="D6610" t="str">
            <v>防爆胶轮车</v>
          </cell>
          <cell r="E6610" t="str">
            <v>WQC2J(高型材料车)</v>
          </cell>
        </row>
        <row r="6610">
          <cell r="G6610" t="str">
            <v>个</v>
          </cell>
          <cell r="H6610">
            <v>1</v>
          </cell>
          <cell r="I6610" t="str">
            <v>专用设备</v>
          </cell>
        </row>
        <row r="6610">
          <cell r="K6610">
            <v>39263</v>
          </cell>
          <cell r="L6610">
            <v>345420</v>
          </cell>
          <cell r="M6610">
            <v>345420</v>
          </cell>
          <cell r="N6610">
            <v>0</v>
          </cell>
        </row>
        <row r="6611">
          <cell r="C6611" t="str">
            <v>44412363A030006</v>
          </cell>
          <cell r="D6611" t="str">
            <v>多功能车</v>
          </cell>
          <cell r="E6611" t="str">
            <v>STRONGBIRD</v>
          </cell>
        </row>
        <row r="6611">
          <cell r="G6611" t="str">
            <v>个</v>
          </cell>
          <cell r="H6611">
            <v>1</v>
          </cell>
          <cell r="I6611" t="str">
            <v>专用设备</v>
          </cell>
        </row>
        <row r="6611">
          <cell r="K6611">
            <v>37257</v>
          </cell>
          <cell r="L6611">
            <v>1247000</v>
          </cell>
          <cell r="M6611">
            <v>1197120</v>
          </cell>
          <cell r="N6611">
            <v>49880</v>
          </cell>
        </row>
        <row r="6612">
          <cell r="C6612" t="str">
            <v>49114011B770010</v>
          </cell>
          <cell r="D6612" t="str">
            <v>防爆胶轮车</v>
          </cell>
          <cell r="E6612" t="str">
            <v>WRC20/2J(矮型运人车)</v>
          </cell>
        </row>
        <row r="6612">
          <cell r="G6612" t="str">
            <v>个</v>
          </cell>
          <cell r="H6612">
            <v>1</v>
          </cell>
          <cell r="I6612" t="str">
            <v>专用设备</v>
          </cell>
        </row>
        <row r="6612">
          <cell r="K6612">
            <v>39263</v>
          </cell>
          <cell r="L6612">
            <v>364610</v>
          </cell>
          <cell r="M6612">
            <v>364610</v>
          </cell>
          <cell r="N6612">
            <v>0</v>
          </cell>
        </row>
        <row r="6613">
          <cell r="C6613" t="str">
            <v>49114011B310019</v>
          </cell>
          <cell r="D6613" t="str">
            <v>防爆客货胶轮车</v>
          </cell>
          <cell r="E6613" t="str">
            <v>WQC2J（短货箱）</v>
          </cell>
        </row>
        <row r="6613">
          <cell r="G6613" t="str">
            <v>个</v>
          </cell>
          <cell r="H6613">
            <v>1</v>
          </cell>
          <cell r="I6613" t="str">
            <v>专用设备</v>
          </cell>
        </row>
        <row r="6613">
          <cell r="K6613">
            <v>39082</v>
          </cell>
          <cell r="L6613">
            <v>363600</v>
          </cell>
          <cell r="M6613">
            <v>363600</v>
          </cell>
          <cell r="N6613">
            <v>0</v>
          </cell>
        </row>
        <row r="6614">
          <cell r="C6614" t="str">
            <v>49114011B310043</v>
          </cell>
          <cell r="D6614" t="str">
            <v>防爆客货胶轮车</v>
          </cell>
          <cell r="E6614" t="str">
            <v>WQC2J（短货箱）</v>
          </cell>
        </row>
        <row r="6614">
          <cell r="G6614" t="str">
            <v>个</v>
          </cell>
          <cell r="H6614">
            <v>1</v>
          </cell>
          <cell r="I6614" t="str">
            <v>专用设备</v>
          </cell>
        </row>
        <row r="6614">
          <cell r="K6614">
            <v>39082</v>
          </cell>
          <cell r="L6614">
            <v>363600</v>
          </cell>
          <cell r="M6614">
            <v>363600</v>
          </cell>
          <cell r="N6614">
            <v>0</v>
          </cell>
        </row>
        <row r="6615">
          <cell r="C6615" t="str">
            <v>49119499B200059</v>
          </cell>
          <cell r="D6615" t="str">
            <v>防爆胶轮车</v>
          </cell>
          <cell r="E6615" t="str">
            <v>WQC3J（3吨自卸式，整体式）</v>
          </cell>
        </row>
        <row r="6615">
          <cell r="G6615" t="str">
            <v>个</v>
          </cell>
          <cell r="H6615">
            <v>1</v>
          </cell>
          <cell r="I6615" t="str">
            <v>专用设备</v>
          </cell>
        </row>
        <row r="6615">
          <cell r="K6615">
            <v>39994</v>
          </cell>
          <cell r="L6615">
            <v>311632.48</v>
          </cell>
          <cell r="M6615">
            <v>311632.48</v>
          </cell>
          <cell r="N6615">
            <v>0</v>
          </cell>
        </row>
        <row r="6616">
          <cell r="C6616" t="str">
            <v>49114011B310036</v>
          </cell>
          <cell r="D6616" t="str">
            <v>防爆客货胶轮车</v>
          </cell>
          <cell r="E6616" t="str">
            <v>WQC2J（短货箱）</v>
          </cell>
        </row>
        <row r="6616">
          <cell r="G6616" t="str">
            <v>个</v>
          </cell>
          <cell r="H6616">
            <v>1</v>
          </cell>
          <cell r="I6616" t="str">
            <v>专用设备</v>
          </cell>
        </row>
        <row r="6616">
          <cell r="K6616">
            <v>39082</v>
          </cell>
          <cell r="L6616">
            <v>363600</v>
          </cell>
          <cell r="M6616">
            <v>363600</v>
          </cell>
          <cell r="N6616">
            <v>0</v>
          </cell>
        </row>
        <row r="6617">
          <cell r="C6617" t="str">
            <v>49114011B750045</v>
          </cell>
          <cell r="D6617" t="str">
            <v>防爆胶轮车</v>
          </cell>
          <cell r="E6617" t="str">
            <v>WQC2J(矮型指挥车)</v>
          </cell>
        </row>
        <row r="6617">
          <cell r="G6617" t="str">
            <v>个</v>
          </cell>
          <cell r="H6617">
            <v>1</v>
          </cell>
          <cell r="I6617" t="str">
            <v>专用设备</v>
          </cell>
        </row>
        <row r="6617">
          <cell r="K6617">
            <v>39263</v>
          </cell>
          <cell r="L6617">
            <v>352490</v>
          </cell>
          <cell r="M6617">
            <v>352490</v>
          </cell>
          <cell r="N6617">
            <v>0</v>
          </cell>
        </row>
        <row r="6618">
          <cell r="C6618" t="str">
            <v>49114011B760060</v>
          </cell>
          <cell r="D6618" t="str">
            <v>防爆胶轮车</v>
          </cell>
          <cell r="E6618" t="str">
            <v>WQC2J(高型材料车)</v>
          </cell>
        </row>
        <row r="6618">
          <cell r="G6618" t="str">
            <v>个</v>
          </cell>
          <cell r="H6618">
            <v>1</v>
          </cell>
          <cell r="I6618" t="str">
            <v>专用设备</v>
          </cell>
        </row>
        <row r="6618">
          <cell r="K6618">
            <v>39263</v>
          </cell>
          <cell r="L6618">
            <v>345420</v>
          </cell>
          <cell r="M6618">
            <v>345420</v>
          </cell>
          <cell r="N6618">
            <v>0</v>
          </cell>
        </row>
        <row r="6619">
          <cell r="C6619" t="str">
            <v>49114011B310026</v>
          </cell>
          <cell r="D6619" t="str">
            <v>防爆客货胶轮车</v>
          </cell>
          <cell r="E6619" t="str">
            <v>WQC2J（短货箱）</v>
          </cell>
        </row>
        <row r="6619">
          <cell r="G6619" t="str">
            <v>个</v>
          </cell>
          <cell r="H6619">
            <v>1</v>
          </cell>
          <cell r="I6619" t="str">
            <v>专用设备</v>
          </cell>
        </row>
        <row r="6619">
          <cell r="K6619">
            <v>39082</v>
          </cell>
          <cell r="L6619">
            <v>363600</v>
          </cell>
          <cell r="M6619">
            <v>363600</v>
          </cell>
          <cell r="N6619">
            <v>0</v>
          </cell>
        </row>
        <row r="6620">
          <cell r="C6620" t="str">
            <v>44425599B040044</v>
          </cell>
          <cell r="D6620" t="str">
            <v>防爆装载机</v>
          </cell>
          <cell r="E6620" t="str">
            <v>FBZL16(1.6吨）</v>
          </cell>
        </row>
        <row r="6620">
          <cell r="G6620" t="str">
            <v>个</v>
          </cell>
          <cell r="H6620">
            <v>1</v>
          </cell>
          <cell r="I6620" t="str">
            <v>专用设备</v>
          </cell>
        </row>
        <row r="6620">
          <cell r="K6620">
            <v>39442</v>
          </cell>
          <cell r="L6620">
            <v>269417.5</v>
          </cell>
          <cell r="M6620">
            <v>269417.5</v>
          </cell>
          <cell r="N6620">
            <v>0</v>
          </cell>
        </row>
        <row r="6621">
          <cell r="C6621" t="str">
            <v>49114011B310011</v>
          </cell>
          <cell r="D6621" t="str">
            <v>防爆客货胶轮车</v>
          </cell>
          <cell r="E6621" t="str">
            <v>WQC2J</v>
          </cell>
        </row>
        <row r="6621">
          <cell r="G6621" t="str">
            <v>个</v>
          </cell>
          <cell r="H6621">
            <v>1</v>
          </cell>
          <cell r="I6621" t="str">
            <v>专用设备</v>
          </cell>
        </row>
        <row r="6621">
          <cell r="K6621">
            <v>38352</v>
          </cell>
          <cell r="L6621">
            <v>348000</v>
          </cell>
          <cell r="M6621">
            <v>348000</v>
          </cell>
          <cell r="N6621">
            <v>0</v>
          </cell>
        </row>
        <row r="6622">
          <cell r="C6622" t="str">
            <v>49114011B310020</v>
          </cell>
          <cell r="D6622" t="str">
            <v>防爆客货胶轮车</v>
          </cell>
          <cell r="E6622" t="str">
            <v>WQC2J（短货箱）</v>
          </cell>
        </row>
        <row r="6622">
          <cell r="G6622" t="str">
            <v>个</v>
          </cell>
          <cell r="H6622">
            <v>1</v>
          </cell>
          <cell r="I6622" t="str">
            <v>专用设备</v>
          </cell>
        </row>
        <row r="6622">
          <cell r="K6622">
            <v>39082</v>
          </cell>
          <cell r="L6622">
            <v>363600</v>
          </cell>
          <cell r="M6622">
            <v>363600</v>
          </cell>
          <cell r="N6622">
            <v>0</v>
          </cell>
        </row>
        <row r="6623">
          <cell r="C6623" t="str">
            <v>44412364B050011</v>
          </cell>
          <cell r="D6623" t="str">
            <v>矿用运人车</v>
          </cell>
          <cell r="E6623" t="str">
            <v>WRC20/2J（高）</v>
          </cell>
        </row>
        <row r="6623">
          <cell r="G6623" t="str">
            <v>个</v>
          </cell>
          <cell r="H6623">
            <v>1</v>
          </cell>
          <cell r="I6623" t="str">
            <v>专用设备</v>
          </cell>
        </row>
        <row r="6623">
          <cell r="K6623">
            <v>39082</v>
          </cell>
          <cell r="L6623">
            <v>380000</v>
          </cell>
          <cell r="M6623">
            <v>380000</v>
          </cell>
          <cell r="N6623">
            <v>0</v>
          </cell>
        </row>
        <row r="6624">
          <cell r="C6624" t="str">
            <v>49114011B310029</v>
          </cell>
          <cell r="D6624" t="str">
            <v>防爆客货胶轮车</v>
          </cell>
          <cell r="E6624" t="str">
            <v>WQC2J（短货箱）</v>
          </cell>
        </row>
        <row r="6624">
          <cell r="G6624" t="str">
            <v>个</v>
          </cell>
          <cell r="H6624">
            <v>1</v>
          </cell>
          <cell r="I6624" t="str">
            <v>专用设备</v>
          </cell>
        </row>
        <row r="6624">
          <cell r="K6624">
            <v>39082</v>
          </cell>
          <cell r="L6624">
            <v>363600</v>
          </cell>
          <cell r="M6624">
            <v>363600</v>
          </cell>
          <cell r="N6624">
            <v>0</v>
          </cell>
        </row>
        <row r="6625">
          <cell r="C6625" t="str">
            <v>44425104B080055</v>
          </cell>
          <cell r="D6625" t="str">
            <v>防爆装载机</v>
          </cell>
          <cell r="E6625" t="str">
            <v>FBZL30</v>
          </cell>
        </row>
        <row r="6625">
          <cell r="G6625" t="str">
            <v>个</v>
          </cell>
          <cell r="H6625">
            <v>1</v>
          </cell>
          <cell r="I6625" t="str">
            <v>专用设备</v>
          </cell>
        </row>
        <row r="6625">
          <cell r="K6625">
            <v>39629</v>
          </cell>
          <cell r="L6625">
            <v>388850</v>
          </cell>
          <cell r="M6625">
            <v>388850</v>
          </cell>
          <cell r="N6625">
            <v>0</v>
          </cell>
        </row>
        <row r="6626">
          <cell r="C6626" t="str">
            <v>49114011B310037</v>
          </cell>
          <cell r="D6626" t="str">
            <v>防爆客货胶轮车</v>
          </cell>
          <cell r="E6626" t="str">
            <v>WQC2J（短货箱）</v>
          </cell>
        </row>
        <row r="6626">
          <cell r="G6626" t="str">
            <v>个</v>
          </cell>
          <cell r="H6626">
            <v>1</v>
          </cell>
          <cell r="I6626" t="str">
            <v>专用设备</v>
          </cell>
        </row>
        <row r="6626">
          <cell r="K6626">
            <v>39082</v>
          </cell>
          <cell r="L6626">
            <v>363600</v>
          </cell>
          <cell r="M6626">
            <v>363600</v>
          </cell>
          <cell r="N6626">
            <v>0</v>
          </cell>
        </row>
        <row r="6627">
          <cell r="C6627" t="str">
            <v>49114010A010009</v>
          </cell>
          <cell r="D6627" t="str">
            <v>防爆胶轮车</v>
          </cell>
          <cell r="E6627" t="str">
            <v>WQC2J(矮型指挥车)</v>
          </cell>
        </row>
        <row r="6627">
          <cell r="G6627" t="str">
            <v>个</v>
          </cell>
          <cell r="H6627">
            <v>1</v>
          </cell>
          <cell r="I6627" t="str">
            <v>专用设备</v>
          </cell>
        </row>
        <row r="6627">
          <cell r="K6627">
            <v>39263</v>
          </cell>
          <cell r="L6627">
            <v>352490</v>
          </cell>
          <cell r="M6627">
            <v>352490</v>
          </cell>
          <cell r="N6627">
            <v>0</v>
          </cell>
        </row>
        <row r="6628">
          <cell r="C6628" t="str">
            <v>49114011B760063</v>
          </cell>
          <cell r="D6628" t="str">
            <v>防爆胶轮车</v>
          </cell>
          <cell r="E6628" t="str">
            <v>WQC2J(高型材料车)</v>
          </cell>
        </row>
        <row r="6628">
          <cell r="G6628" t="str">
            <v>个</v>
          </cell>
          <cell r="H6628">
            <v>1</v>
          </cell>
          <cell r="I6628" t="str">
            <v>专用设备</v>
          </cell>
        </row>
        <row r="6628">
          <cell r="K6628">
            <v>39263</v>
          </cell>
          <cell r="L6628">
            <v>345420</v>
          </cell>
          <cell r="M6628">
            <v>345420</v>
          </cell>
          <cell r="N6628">
            <v>0</v>
          </cell>
        </row>
        <row r="6629">
          <cell r="C6629" t="str">
            <v>49114011B310017</v>
          </cell>
          <cell r="D6629" t="str">
            <v>防爆客货胶轮车</v>
          </cell>
          <cell r="E6629" t="str">
            <v>WQC2J（短货箱）</v>
          </cell>
        </row>
        <row r="6629">
          <cell r="G6629" t="str">
            <v>个</v>
          </cell>
          <cell r="H6629">
            <v>1</v>
          </cell>
          <cell r="I6629" t="str">
            <v>专用设备</v>
          </cell>
        </row>
        <row r="6629">
          <cell r="K6629">
            <v>39082</v>
          </cell>
          <cell r="L6629">
            <v>363600</v>
          </cell>
          <cell r="M6629">
            <v>363600</v>
          </cell>
          <cell r="N6629">
            <v>0</v>
          </cell>
        </row>
        <row r="6630">
          <cell r="C6630" t="str">
            <v>49119499B210052</v>
          </cell>
          <cell r="D6630" t="str">
            <v>防爆胶轮车</v>
          </cell>
          <cell r="E6630" t="str">
            <v>WC5(5吨自卸式，绞接式）</v>
          </cell>
        </row>
        <row r="6630">
          <cell r="G6630" t="str">
            <v>个</v>
          </cell>
          <cell r="H6630">
            <v>1</v>
          </cell>
          <cell r="I6630" t="str">
            <v>专用设备</v>
          </cell>
        </row>
        <row r="6630">
          <cell r="K6630">
            <v>39782</v>
          </cell>
          <cell r="L6630">
            <v>727200</v>
          </cell>
          <cell r="M6630">
            <v>727200</v>
          </cell>
          <cell r="N6630">
            <v>0</v>
          </cell>
        </row>
        <row r="6631">
          <cell r="C6631" t="str">
            <v>49114011B760065</v>
          </cell>
          <cell r="D6631" t="str">
            <v>防爆胶轮车</v>
          </cell>
          <cell r="E6631" t="str">
            <v>WQC2J(高型材料车)</v>
          </cell>
        </row>
        <row r="6631">
          <cell r="G6631" t="str">
            <v>个</v>
          </cell>
          <cell r="H6631">
            <v>1</v>
          </cell>
          <cell r="I6631" t="str">
            <v>专用设备</v>
          </cell>
        </row>
        <row r="6631">
          <cell r="K6631">
            <v>39263</v>
          </cell>
          <cell r="L6631">
            <v>345420</v>
          </cell>
          <cell r="M6631">
            <v>345420</v>
          </cell>
          <cell r="N6631">
            <v>0</v>
          </cell>
        </row>
        <row r="6632">
          <cell r="C6632" t="str">
            <v>49114011B760012</v>
          </cell>
          <cell r="D6632" t="str">
            <v>防爆胶轮车</v>
          </cell>
          <cell r="E6632" t="str">
            <v>WQC2J(高型材料车)</v>
          </cell>
        </row>
        <row r="6632">
          <cell r="G6632" t="str">
            <v>个</v>
          </cell>
          <cell r="H6632">
            <v>1</v>
          </cell>
          <cell r="I6632" t="str">
            <v>专用设备</v>
          </cell>
        </row>
        <row r="6632">
          <cell r="K6632">
            <v>39263</v>
          </cell>
          <cell r="L6632">
            <v>345420</v>
          </cell>
          <cell r="M6632">
            <v>345420</v>
          </cell>
          <cell r="N6632">
            <v>0</v>
          </cell>
        </row>
        <row r="6633">
          <cell r="C6633" t="str">
            <v>49114011B750010</v>
          </cell>
          <cell r="D6633" t="str">
            <v>防爆胶轮车</v>
          </cell>
          <cell r="E6633" t="str">
            <v>WQC2J(矮型指挥车)</v>
          </cell>
        </row>
        <row r="6633">
          <cell r="G6633" t="str">
            <v>个</v>
          </cell>
          <cell r="H6633">
            <v>1</v>
          </cell>
          <cell r="I6633" t="str">
            <v>专用设备</v>
          </cell>
        </row>
        <row r="6633">
          <cell r="K6633">
            <v>39263</v>
          </cell>
          <cell r="L6633">
            <v>352490</v>
          </cell>
          <cell r="M6633">
            <v>352490</v>
          </cell>
          <cell r="N6633">
            <v>0</v>
          </cell>
        </row>
        <row r="6634">
          <cell r="C6634" t="str">
            <v>49114011B750020</v>
          </cell>
          <cell r="D6634" t="str">
            <v>防爆胶轮车</v>
          </cell>
          <cell r="E6634" t="str">
            <v>WQC2J(矮型指挥车)</v>
          </cell>
        </row>
        <row r="6634">
          <cell r="G6634" t="str">
            <v>个</v>
          </cell>
          <cell r="H6634">
            <v>1</v>
          </cell>
          <cell r="I6634" t="str">
            <v>专用设备</v>
          </cell>
        </row>
        <row r="6634">
          <cell r="K6634">
            <v>39263</v>
          </cell>
          <cell r="L6634">
            <v>352490</v>
          </cell>
          <cell r="M6634">
            <v>352490</v>
          </cell>
          <cell r="N6634">
            <v>0</v>
          </cell>
        </row>
        <row r="6635">
          <cell r="C6635" t="str">
            <v>49114011B750041</v>
          </cell>
          <cell r="D6635" t="str">
            <v>防爆胶轮车</v>
          </cell>
          <cell r="E6635" t="str">
            <v>WQC2J(矮型指挥车)</v>
          </cell>
        </row>
        <row r="6635">
          <cell r="G6635" t="str">
            <v>个</v>
          </cell>
          <cell r="H6635">
            <v>1</v>
          </cell>
          <cell r="I6635" t="str">
            <v>专用设备</v>
          </cell>
        </row>
        <row r="6635">
          <cell r="K6635">
            <v>39263</v>
          </cell>
          <cell r="L6635">
            <v>352490</v>
          </cell>
          <cell r="M6635">
            <v>352490</v>
          </cell>
          <cell r="N6635">
            <v>0</v>
          </cell>
        </row>
        <row r="6636">
          <cell r="C6636" t="str">
            <v>49114011B750047</v>
          </cell>
          <cell r="D6636" t="str">
            <v>防爆胶轮车</v>
          </cell>
          <cell r="E6636" t="str">
            <v>WQC2J(矮型指挥车)</v>
          </cell>
        </row>
        <row r="6636">
          <cell r="G6636" t="str">
            <v>个</v>
          </cell>
          <cell r="H6636">
            <v>1</v>
          </cell>
          <cell r="I6636" t="str">
            <v>专用设备</v>
          </cell>
        </row>
        <row r="6636">
          <cell r="K6636">
            <v>39263</v>
          </cell>
          <cell r="L6636">
            <v>352490</v>
          </cell>
          <cell r="M6636">
            <v>352490</v>
          </cell>
          <cell r="N6636">
            <v>0</v>
          </cell>
        </row>
        <row r="6637">
          <cell r="C6637" t="str">
            <v>49114011B760014</v>
          </cell>
          <cell r="D6637" t="str">
            <v>防爆胶轮车</v>
          </cell>
          <cell r="E6637" t="str">
            <v>WQC2J(高型材料车)</v>
          </cell>
        </row>
        <row r="6637">
          <cell r="G6637" t="str">
            <v>个</v>
          </cell>
          <cell r="H6637">
            <v>1</v>
          </cell>
          <cell r="I6637" t="str">
            <v>专用设备</v>
          </cell>
        </row>
        <row r="6637">
          <cell r="K6637">
            <v>39263</v>
          </cell>
          <cell r="L6637">
            <v>345420</v>
          </cell>
          <cell r="M6637">
            <v>345420</v>
          </cell>
          <cell r="N6637">
            <v>0</v>
          </cell>
        </row>
        <row r="6638">
          <cell r="C6638" t="str">
            <v>49114011B320025</v>
          </cell>
          <cell r="D6638" t="str">
            <v>防爆客货胶轮车</v>
          </cell>
          <cell r="E6638" t="str">
            <v>WQC2J(长货箱)</v>
          </cell>
        </row>
        <row r="6638">
          <cell r="G6638" t="str">
            <v>个</v>
          </cell>
          <cell r="H6638">
            <v>1</v>
          </cell>
          <cell r="I6638" t="str">
            <v>专用设备</v>
          </cell>
        </row>
        <row r="6638">
          <cell r="K6638">
            <v>39082</v>
          </cell>
          <cell r="L6638">
            <v>363600</v>
          </cell>
          <cell r="M6638">
            <v>363600</v>
          </cell>
          <cell r="N6638">
            <v>0</v>
          </cell>
        </row>
        <row r="6639">
          <cell r="C6639" t="str">
            <v>49114011B310018</v>
          </cell>
          <cell r="D6639" t="str">
            <v>防爆客货胶轮车</v>
          </cell>
          <cell r="E6639" t="str">
            <v>WQC2J（短货箱）</v>
          </cell>
        </row>
        <row r="6639">
          <cell r="G6639" t="str">
            <v>个</v>
          </cell>
          <cell r="H6639">
            <v>1</v>
          </cell>
          <cell r="I6639" t="str">
            <v>专用设备</v>
          </cell>
        </row>
        <row r="6639">
          <cell r="K6639">
            <v>39082</v>
          </cell>
          <cell r="L6639">
            <v>363600</v>
          </cell>
          <cell r="M6639">
            <v>363600</v>
          </cell>
          <cell r="N6639">
            <v>0</v>
          </cell>
        </row>
        <row r="6640">
          <cell r="C6640" t="str">
            <v>49114011B760004</v>
          </cell>
          <cell r="D6640" t="str">
            <v>防爆胶轮车</v>
          </cell>
          <cell r="E6640" t="str">
            <v>WQC2J(高型材料车)</v>
          </cell>
        </row>
        <row r="6640">
          <cell r="G6640" t="str">
            <v>个</v>
          </cell>
          <cell r="H6640">
            <v>1</v>
          </cell>
          <cell r="I6640" t="str">
            <v>专用设备</v>
          </cell>
        </row>
        <row r="6640">
          <cell r="K6640">
            <v>39263</v>
          </cell>
          <cell r="L6640">
            <v>345420</v>
          </cell>
          <cell r="M6640">
            <v>345420</v>
          </cell>
          <cell r="N6640">
            <v>0</v>
          </cell>
        </row>
        <row r="6641">
          <cell r="C6641" t="str">
            <v>49114011B310048</v>
          </cell>
          <cell r="D6641" t="str">
            <v>防爆客货胶轮车</v>
          </cell>
          <cell r="E6641" t="str">
            <v>WQC2J（短货箱）</v>
          </cell>
        </row>
        <row r="6641">
          <cell r="G6641" t="str">
            <v>个</v>
          </cell>
          <cell r="H6641">
            <v>1</v>
          </cell>
          <cell r="I6641" t="str">
            <v>专用设备</v>
          </cell>
        </row>
        <row r="6641">
          <cell r="K6641">
            <v>39082</v>
          </cell>
          <cell r="L6641">
            <v>363600</v>
          </cell>
          <cell r="M6641">
            <v>363600</v>
          </cell>
          <cell r="N6641">
            <v>0</v>
          </cell>
        </row>
        <row r="6642">
          <cell r="C6642" t="str">
            <v>44425104B010003</v>
          </cell>
          <cell r="D6642" t="str">
            <v>防爆装载机（正驾）</v>
          </cell>
          <cell r="E6642" t="str">
            <v>FBZL16</v>
          </cell>
        </row>
        <row r="6642">
          <cell r="G6642" t="str">
            <v>个</v>
          </cell>
          <cell r="H6642">
            <v>1</v>
          </cell>
          <cell r="I6642" t="str">
            <v>专用设备</v>
          </cell>
        </row>
        <row r="6642">
          <cell r="K6642">
            <v>40147</v>
          </cell>
          <cell r="L6642">
            <v>244299.14</v>
          </cell>
          <cell r="M6642">
            <v>244299.14</v>
          </cell>
          <cell r="N6642">
            <v>0</v>
          </cell>
        </row>
        <row r="6643">
          <cell r="C6643" t="str">
            <v>44412364B050024</v>
          </cell>
          <cell r="D6643" t="str">
            <v>矿用运人车</v>
          </cell>
          <cell r="E6643" t="str">
            <v>WRC20/2J</v>
          </cell>
        </row>
        <row r="6643">
          <cell r="G6643" t="str">
            <v>个</v>
          </cell>
          <cell r="H6643">
            <v>1</v>
          </cell>
          <cell r="I6643" t="str">
            <v>专用设备</v>
          </cell>
        </row>
        <row r="6643">
          <cell r="K6643">
            <v>39870</v>
          </cell>
          <cell r="L6643">
            <v>364610</v>
          </cell>
          <cell r="M6643">
            <v>364610</v>
          </cell>
          <cell r="N6643">
            <v>0</v>
          </cell>
        </row>
        <row r="6644">
          <cell r="C6644" t="str">
            <v>49114011B760062</v>
          </cell>
          <cell r="D6644" t="str">
            <v>防爆胶轮车</v>
          </cell>
          <cell r="E6644" t="str">
            <v>WQC2J(高型材料车)</v>
          </cell>
        </row>
        <row r="6644">
          <cell r="G6644" t="str">
            <v>个</v>
          </cell>
          <cell r="H6644">
            <v>1</v>
          </cell>
          <cell r="I6644" t="str">
            <v>专用设备</v>
          </cell>
        </row>
        <row r="6644">
          <cell r="K6644">
            <v>39263</v>
          </cell>
          <cell r="L6644">
            <v>345420</v>
          </cell>
          <cell r="M6644">
            <v>345420</v>
          </cell>
          <cell r="N6644">
            <v>0</v>
          </cell>
        </row>
        <row r="6645">
          <cell r="C6645" t="str">
            <v>44425599B040042</v>
          </cell>
          <cell r="D6645" t="str">
            <v>防爆装载机</v>
          </cell>
          <cell r="E6645" t="str">
            <v>FBZL16(1.6吨）</v>
          </cell>
        </row>
        <row r="6645">
          <cell r="G6645" t="str">
            <v>个</v>
          </cell>
          <cell r="H6645">
            <v>1</v>
          </cell>
          <cell r="I6645" t="str">
            <v>专用设备</v>
          </cell>
        </row>
        <row r="6645">
          <cell r="K6645">
            <v>39442</v>
          </cell>
          <cell r="L6645">
            <v>269417.5</v>
          </cell>
          <cell r="M6645">
            <v>269417.5</v>
          </cell>
          <cell r="N6645">
            <v>0</v>
          </cell>
        </row>
        <row r="6646">
          <cell r="C6646" t="str">
            <v>44412364B050020</v>
          </cell>
          <cell r="D6646" t="str">
            <v>防爆胶轮车</v>
          </cell>
          <cell r="E6646" t="str">
            <v>WRC20/2J</v>
          </cell>
        </row>
        <row r="6646">
          <cell r="G6646" t="str">
            <v>个</v>
          </cell>
          <cell r="H6646">
            <v>1</v>
          </cell>
          <cell r="I6646" t="str">
            <v>专用设备</v>
          </cell>
        </row>
        <row r="6646">
          <cell r="K6646">
            <v>39442</v>
          </cell>
          <cell r="L6646">
            <v>361000</v>
          </cell>
          <cell r="M6646">
            <v>361000</v>
          </cell>
          <cell r="N6646">
            <v>0</v>
          </cell>
        </row>
        <row r="6647">
          <cell r="C6647" t="str">
            <v>49114011B760044</v>
          </cell>
          <cell r="D6647" t="str">
            <v>防爆胶轮车</v>
          </cell>
          <cell r="E6647" t="str">
            <v>WQC2J(高型材料车)</v>
          </cell>
        </row>
        <row r="6647">
          <cell r="G6647" t="str">
            <v>个</v>
          </cell>
          <cell r="H6647">
            <v>1</v>
          </cell>
          <cell r="I6647" t="str">
            <v>专用设备</v>
          </cell>
        </row>
        <row r="6647">
          <cell r="K6647">
            <v>39263</v>
          </cell>
          <cell r="L6647">
            <v>345420</v>
          </cell>
          <cell r="M6647">
            <v>345420</v>
          </cell>
          <cell r="N6647">
            <v>0</v>
          </cell>
        </row>
        <row r="6648">
          <cell r="C6648" t="str">
            <v>49114011B760050</v>
          </cell>
          <cell r="D6648" t="str">
            <v>防爆胶轮车</v>
          </cell>
          <cell r="E6648" t="str">
            <v>WQC2J(高型材料车)</v>
          </cell>
        </row>
        <row r="6648">
          <cell r="G6648" t="str">
            <v>个</v>
          </cell>
          <cell r="H6648">
            <v>1</v>
          </cell>
          <cell r="I6648" t="str">
            <v>专用设备</v>
          </cell>
        </row>
        <row r="6648">
          <cell r="K6648">
            <v>39263</v>
          </cell>
          <cell r="L6648">
            <v>345420</v>
          </cell>
          <cell r="M6648">
            <v>345420</v>
          </cell>
          <cell r="N6648">
            <v>0</v>
          </cell>
        </row>
        <row r="6649">
          <cell r="C6649" t="str">
            <v>49114011B750039</v>
          </cell>
          <cell r="D6649" t="str">
            <v>防爆胶轮车</v>
          </cell>
          <cell r="E6649" t="str">
            <v>WQC2J(矮型指挥车)</v>
          </cell>
        </row>
        <row r="6649">
          <cell r="G6649" t="str">
            <v>个</v>
          </cell>
          <cell r="H6649">
            <v>1</v>
          </cell>
          <cell r="I6649" t="str">
            <v>专用设备</v>
          </cell>
        </row>
        <row r="6649">
          <cell r="K6649">
            <v>39263</v>
          </cell>
          <cell r="L6649">
            <v>352490</v>
          </cell>
          <cell r="M6649">
            <v>352490</v>
          </cell>
          <cell r="N6649">
            <v>0</v>
          </cell>
        </row>
        <row r="6650">
          <cell r="C6650" t="str">
            <v>47323202B010024</v>
          </cell>
          <cell r="D6650" t="str">
            <v>mBox主摄像机</v>
          </cell>
          <cell r="E6650" t="str">
            <v>SONY EVI-D100P</v>
          </cell>
        </row>
        <row r="6650">
          <cell r="G6650" t="str">
            <v>个</v>
          </cell>
          <cell r="H6650">
            <v>1</v>
          </cell>
          <cell r="I6650" t="str">
            <v>电子类</v>
          </cell>
        </row>
        <row r="6650">
          <cell r="K6650">
            <v>39443</v>
          </cell>
          <cell r="L6650">
            <v>6000</v>
          </cell>
          <cell r="M6650">
            <v>5700</v>
          </cell>
          <cell r="N6650">
            <v>300</v>
          </cell>
        </row>
        <row r="6651">
          <cell r="C6651" t="str">
            <v>47323202B010021</v>
          </cell>
          <cell r="D6651" t="str">
            <v>数码摄像机</v>
          </cell>
          <cell r="E6651" t="str">
            <v>索尼</v>
          </cell>
        </row>
        <row r="6651">
          <cell r="G6651" t="str">
            <v>个</v>
          </cell>
          <cell r="H6651">
            <v>1</v>
          </cell>
          <cell r="I6651" t="str">
            <v>电子类</v>
          </cell>
        </row>
        <row r="6651">
          <cell r="K6651">
            <v>38352</v>
          </cell>
          <cell r="L6651">
            <v>15000</v>
          </cell>
          <cell r="M6651">
            <v>15000</v>
          </cell>
          <cell r="N6651">
            <v>0</v>
          </cell>
        </row>
        <row r="6652">
          <cell r="C6652" t="str">
            <v>45231499B050768</v>
          </cell>
          <cell r="D6652" t="str">
            <v>监控计算机</v>
          </cell>
          <cell r="E6652" t="str">
            <v>PIV/3C/80G</v>
          </cell>
        </row>
        <row r="6652">
          <cell r="G6652" t="str">
            <v>个</v>
          </cell>
          <cell r="H6652">
            <v>1</v>
          </cell>
          <cell r="I6652" t="str">
            <v>电子类</v>
          </cell>
        </row>
        <row r="6652">
          <cell r="K6652">
            <v>38717</v>
          </cell>
          <cell r="L6652">
            <v>46782.19</v>
          </cell>
          <cell r="M6652">
            <v>46782.19</v>
          </cell>
          <cell r="N6652">
            <v>0</v>
          </cell>
        </row>
        <row r="6653">
          <cell r="C6653" t="str">
            <v>47222199B030021</v>
          </cell>
          <cell r="D6653" t="str">
            <v>佳能传真机</v>
          </cell>
          <cell r="E6653" t="str">
            <v>L390</v>
          </cell>
        </row>
        <row r="6653">
          <cell r="G6653" t="str">
            <v>个</v>
          </cell>
          <cell r="H6653">
            <v>1</v>
          </cell>
          <cell r="I6653" t="str">
            <v>电子类</v>
          </cell>
        </row>
        <row r="6653">
          <cell r="K6653">
            <v>38717</v>
          </cell>
          <cell r="L6653">
            <v>3600</v>
          </cell>
          <cell r="M6653">
            <v>3600</v>
          </cell>
          <cell r="N6653">
            <v>0</v>
          </cell>
        </row>
        <row r="6654">
          <cell r="C6654" t="str">
            <v>45231499B041859</v>
          </cell>
          <cell r="D6654" t="str">
            <v>计算机</v>
          </cell>
          <cell r="E6654" t="str">
            <v>联想开天M6400</v>
          </cell>
        </row>
        <row r="6654">
          <cell r="G6654" t="str">
            <v>个</v>
          </cell>
          <cell r="H6654">
            <v>1</v>
          </cell>
          <cell r="I6654" t="str">
            <v>电子类</v>
          </cell>
        </row>
        <row r="6654">
          <cell r="K6654">
            <v>38898</v>
          </cell>
          <cell r="L6654">
            <v>9580</v>
          </cell>
          <cell r="M6654">
            <v>9580</v>
          </cell>
          <cell r="N6654">
            <v>0</v>
          </cell>
        </row>
        <row r="6655">
          <cell r="C6655" t="str">
            <v>45231499B041859</v>
          </cell>
          <cell r="D6655" t="str">
            <v>计算机</v>
          </cell>
          <cell r="E6655" t="str">
            <v>联想开天M6400</v>
          </cell>
        </row>
        <row r="6655">
          <cell r="G6655" t="str">
            <v>个</v>
          </cell>
          <cell r="H6655">
            <v>1</v>
          </cell>
          <cell r="I6655" t="str">
            <v>电子类</v>
          </cell>
        </row>
        <row r="6655">
          <cell r="K6655">
            <v>38898</v>
          </cell>
          <cell r="L6655">
            <v>9580</v>
          </cell>
          <cell r="M6655">
            <v>9580</v>
          </cell>
          <cell r="N6655">
            <v>0</v>
          </cell>
        </row>
        <row r="6656">
          <cell r="C6656" t="str">
            <v>45231499B041862</v>
          </cell>
          <cell r="D6656" t="str">
            <v>计算机</v>
          </cell>
          <cell r="E6656" t="str">
            <v>联想开天M6400</v>
          </cell>
        </row>
        <row r="6656">
          <cell r="G6656" t="str">
            <v>个</v>
          </cell>
          <cell r="H6656">
            <v>1</v>
          </cell>
          <cell r="I6656" t="str">
            <v>电子类</v>
          </cell>
        </row>
        <row r="6656">
          <cell r="K6656">
            <v>38898</v>
          </cell>
          <cell r="L6656">
            <v>9580</v>
          </cell>
          <cell r="M6656">
            <v>9580</v>
          </cell>
          <cell r="N6656">
            <v>0</v>
          </cell>
        </row>
        <row r="6657">
          <cell r="C6657" t="str">
            <v>45231499B041857</v>
          </cell>
          <cell r="D6657" t="str">
            <v>计算机</v>
          </cell>
          <cell r="E6657" t="str">
            <v>联想开天M6400</v>
          </cell>
        </row>
        <row r="6657">
          <cell r="G6657" t="str">
            <v>个</v>
          </cell>
          <cell r="H6657">
            <v>1</v>
          </cell>
          <cell r="I6657" t="str">
            <v>电子类</v>
          </cell>
        </row>
        <row r="6657">
          <cell r="K6657">
            <v>38898</v>
          </cell>
          <cell r="L6657">
            <v>9580</v>
          </cell>
          <cell r="M6657">
            <v>9580</v>
          </cell>
          <cell r="N6657">
            <v>0</v>
          </cell>
        </row>
        <row r="6658">
          <cell r="C6658" t="str">
            <v>45231499B041858</v>
          </cell>
          <cell r="D6658" t="str">
            <v>计算机</v>
          </cell>
          <cell r="E6658" t="str">
            <v>联想开天M6400</v>
          </cell>
        </row>
        <row r="6658">
          <cell r="G6658" t="str">
            <v>个</v>
          </cell>
          <cell r="H6658">
            <v>1</v>
          </cell>
          <cell r="I6658" t="str">
            <v>电子类</v>
          </cell>
        </row>
        <row r="6658">
          <cell r="K6658">
            <v>38898</v>
          </cell>
          <cell r="L6658">
            <v>9580</v>
          </cell>
          <cell r="M6658">
            <v>9580</v>
          </cell>
          <cell r="N6658">
            <v>0</v>
          </cell>
        </row>
        <row r="6659">
          <cell r="C6659" t="str">
            <v>45231499B041860</v>
          </cell>
          <cell r="D6659" t="str">
            <v>计算机</v>
          </cell>
          <cell r="E6659" t="str">
            <v>联想开天M6400</v>
          </cell>
        </row>
        <row r="6659">
          <cell r="G6659" t="str">
            <v>个</v>
          </cell>
          <cell r="H6659">
            <v>1</v>
          </cell>
          <cell r="I6659" t="str">
            <v>电子类</v>
          </cell>
        </row>
        <row r="6659">
          <cell r="K6659">
            <v>38898</v>
          </cell>
          <cell r="L6659">
            <v>9580</v>
          </cell>
          <cell r="M6659">
            <v>9580</v>
          </cell>
          <cell r="N6659">
            <v>0</v>
          </cell>
        </row>
        <row r="6660">
          <cell r="C6660" t="str">
            <v>45262099B030760</v>
          </cell>
          <cell r="D6660" t="str">
            <v>彩色激光打印机</v>
          </cell>
          <cell r="E6660" t="str">
            <v>HP COLOR 5550</v>
          </cell>
        </row>
        <row r="6660">
          <cell r="G6660" t="str">
            <v>个</v>
          </cell>
          <cell r="H6660">
            <v>1</v>
          </cell>
          <cell r="I6660" t="str">
            <v>电子类</v>
          </cell>
        </row>
        <row r="6660">
          <cell r="K6660">
            <v>38898</v>
          </cell>
          <cell r="L6660">
            <v>53600</v>
          </cell>
          <cell r="M6660">
            <v>53600</v>
          </cell>
          <cell r="N6660">
            <v>0</v>
          </cell>
        </row>
        <row r="6661">
          <cell r="C6661" t="str">
            <v>47323301B030138</v>
          </cell>
          <cell r="D6661" t="str">
            <v>打印、传真一体机</v>
          </cell>
          <cell r="E6661" t="str">
            <v>HP 3055</v>
          </cell>
        </row>
        <row r="6661">
          <cell r="G6661" t="str">
            <v>个</v>
          </cell>
          <cell r="H6661">
            <v>1</v>
          </cell>
          <cell r="I6661" t="str">
            <v>电子类</v>
          </cell>
        </row>
        <row r="6661">
          <cell r="K6661">
            <v>38898</v>
          </cell>
          <cell r="L6661">
            <v>4500</v>
          </cell>
          <cell r="M6661">
            <v>4500</v>
          </cell>
          <cell r="N6661">
            <v>0</v>
          </cell>
        </row>
        <row r="6662">
          <cell r="C6662" t="str">
            <v>45231499B041833</v>
          </cell>
          <cell r="D6662" t="str">
            <v>打印机</v>
          </cell>
          <cell r="E6662" t="str">
            <v>HP5100</v>
          </cell>
        </row>
        <row r="6662">
          <cell r="G6662" t="str">
            <v>个</v>
          </cell>
          <cell r="H6662">
            <v>1</v>
          </cell>
          <cell r="I6662" t="str">
            <v>电子类</v>
          </cell>
        </row>
        <row r="6662">
          <cell r="K6662">
            <v>39082</v>
          </cell>
          <cell r="L6662">
            <v>9620</v>
          </cell>
          <cell r="M6662">
            <v>9139</v>
          </cell>
          <cell r="N6662">
            <v>481</v>
          </cell>
        </row>
        <row r="6663">
          <cell r="C6663" t="str">
            <v>47222199B040029</v>
          </cell>
          <cell r="D6663" t="str">
            <v>传真机</v>
          </cell>
          <cell r="E6663" t="str">
            <v>M3200</v>
          </cell>
        </row>
        <row r="6663">
          <cell r="G6663" t="str">
            <v>个</v>
          </cell>
          <cell r="H6663">
            <v>1</v>
          </cell>
          <cell r="I6663" t="str">
            <v>电子类</v>
          </cell>
        </row>
        <row r="6663">
          <cell r="K6663">
            <v>39082</v>
          </cell>
          <cell r="L6663">
            <v>3000</v>
          </cell>
          <cell r="M6663">
            <v>2850</v>
          </cell>
          <cell r="N6663">
            <v>150</v>
          </cell>
        </row>
        <row r="6664">
          <cell r="C6664" t="str">
            <v>47323202B010026</v>
          </cell>
          <cell r="D6664" t="str">
            <v>投影仪</v>
          </cell>
          <cell r="E6664" t="str">
            <v>东芝TLP-T350</v>
          </cell>
        </row>
        <row r="6664">
          <cell r="G6664" t="str">
            <v>个</v>
          </cell>
          <cell r="H6664">
            <v>1</v>
          </cell>
          <cell r="I6664" t="str">
            <v>电子类</v>
          </cell>
        </row>
        <row r="6664">
          <cell r="K6664">
            <v>39082</v>
          </cell>
          <cell r="L6664">
            <v>27500</v>
          </cell>
          <cell r="M6664">
            <v>27500</v>
          </cell>
          <cell r="N6664">
            <v>0</v>
          </cell>
        </row>
        <row r="6665">
          <cell r="C6665" t="str">
            <v>47323301B030203</v>
          </cell>
          <cell r="D6665" t="str">
            <v>一体机</v>
          </cell>
          <cell r="E6665" t="str">
            <v>HP LASERJET</v>
          </cell>
        </row>
        <row r="6665">
          <cell r="G6665" t="str">
            <v>个</v>
          </cell>
          <cell r="H6665">
            <v>1</v>
          </cell>
          <cell r="I6665" t="str">
            <v>电子类</v>
          </cell>
        </row>
        <row r="6665">
          <cell r="K6665">
            <v>39082</v>
          </cell>
          <cell r="L6665">
            <v>4260</v>
          </cell>
          <cell r="M6665">
            <v>4260</v>
          </cell>
          <cell r="N6665">
            <v>0</v>
          </cell>
        </row>
        <row r="6666">
          <cell r="C6666" t="str">
            <v>47323301B030204</v>
          </cell>
          <cell r="D6666" t="str">
            <v>一体机</v>
          </cell>
          <cell r="E6666" t="str">
            <v>HP LASERJET</v>
          </cell>
        </row>
        <row r="6666">
          <cell r="G6666" t="str">
            <v>个</v>
          </cell>
          <cell r="H6666">
            <v>1</v>
          </cell>
          <cell r="I6666" t="str">
            <v>电子类</v>
          </cell>
        </row>
        <row r="6666">
          <cell r="K6666">
            <v>39082</v>
          </cell>
          <cell r="L6666">
            <v>4260</v>
          </cell>
          <cell r="M6666">
            <v>4260</v>
          </cell>
          <cell r="N6666">
            <v>0</v>
          </cell>
        </row>
        <row r="6667">
          <cell r="C6667" t="str">
            <v>47323301B030205</v>
          </cell>
          <cell r="D6667" t="str">
            <v>一体机</v>
          </cell>
          <cell r="E6667" t="str">
            <v>HP LASERJET</v>
          </cell>
        </row>
        <row r="6667">
          <cell r="G6667" t="str">
            <v>个</v>
          </cell>
          <cell r="H6667">
            <v>1</v>
          </cell>
          <cell r="I6667" t="str">
            <v>电子类</v>
          </cell>
        </row>
        <row r="6667">
          <cell r="K6667">
            <v>39082</v>
          </cell>
          <cell r="L6667">
            <v>4260</v>
          </cell>
          <cell r="M6667">
            <v>4260</v>
          </cell>
          <cell r="N6667">
            <v>0</v>
          </cell>
        </row>
        <row r="6668">
          <cell r="C6668" t="str">
            <v>45231406B050167</v>
          </cell>
          <cell r="D6668" t="str">
            <v>联想昭阳笔记本</v>
          </cell>
          <cell r="E6668" t="str">
            <v>E680A7</v>
          </cell>
        </row>
        <row r="6668">
          <cell r="G6668" t="str">
            <v>个</v>
          </cell>
          <cell r="H6668">
            <v>1</v>
          </cell>
          <cell r="I6668" t="str">
            <v>电子类</v>
          </cell>
        </row>
        <row r="6668">
          <cell r="K6668">
            <v>39082</v>
          </cell>
          <cell r="L6668">
            <v>13900</v>
          </cell>
          <cell r="M6668">
            <v>13900</v>
          </cell>
          <cell r="N6668">
            <v>0</v>
          </cell>
        </row>
        <row r="6669">
          <cell r="C6669" t="str">
            <v>45231406B050166</v>
          </cell>
          <cell r="D6669" t="str">
            <v>联想昭阳笔记本</v>
          </cell>
          <cell r="E6669" t="str">
            <v>E680A7</v>
          </cell>
        </row>
        <row r="6669">
          <cell r="G6669" t="str">
            <v>个</v>
          </cell>
          <cell r="H6669">
            <v>1</v>
          </cell>
          <cell r="I6669" t="str">
            <v>电子类</v>
          </cell>
        </row>
        <row r="6669">
          <cell r="K6669">
            <v>39082</v>
          </cell>
          <cell r="L6669">
            <v>13900</v>
          </cell>
          <cell r="M6669">
            <v>13900</v>
          </cell>
          <cell r="N6669">
            <v>0</v>
          </cell>
        </row>
        <row r="6670">
          <cell r="C6670" t="str">
            <v>45242100B040010</v>
          </cell>
          <cell r="D6670" t="str">
            <v>服务器</v>
          </cell>
          <cell r="E6670" t="str">
            <v>联想万全R650 G5(S3.16GX41G)</v>
          </cell>
        </row>
        <row r="6670">
          <cell r="G6670" t="str">
            <v>个</v>
          </cell>
          <cell r="H6670">
            <v>1</v>
          </cell>
          <cell r="I6670" t="str">
            <v>电子类</v>
          </cell>
        </row>
        <row r="6670">
          <cell r="K6670">
            <v>39082</v>
          </cell>
          <cell r="L6670">
            <v>85000</v>
          </cell>
          <cell r="M6670">
            <v>85000</v>
          </cell>
          <cell r="N6670">
            <v>0</v>
          </cell>
        </row>
        <row r="6671">
          <cell r="C6671" t="str">
            <v>45242100B040009</v>
          </cell>
          <cell r="D6671" t="str">
            <v>服务器</v>
          </cell>
          <cell r="E6671" t="str">
            <v>联想万全R650 G5(S3.16GX41G)</v>
          </cell>
        </row>
        <row r="6671">
          <cell r="G6671" t="str">
            <v>个</v>
          </cell>
          <cell r="H6671">
            <v>1</v>
          </cell>
          <cell r="I6671" t="str">
            <v>电子类</v>
          </cell>
        </row>
        <row r="6671">
          <cell r="K6671">
            <v>39082</v>
          </cell>
          <cell r="L6671">
            <v>85000</v>
          </cell>
          <cell r="M6671">
            <v>85000</v>
          </cell>
          <cell r="N6671">
            <v>0</v>
          </cell>
        </row>
        <row r="6672">
          <cell r="C6672" t="str">
            <v>45242100B040008</v>
          </cell>
          <cell r="D6672" t="str">
            <v>服务器</v>
          </cell>
          <cell r="E6672" t="str">
            <v>联想万全R650 G5(S3.16GX41G)</v>
          </cell>
        </row>
        <row r="6672">
          <cell r="G6672" t="str">
            <v>个</v>
          </cell>
          <cell r="H6672">
            <v>1</v>
          </cell>
          <cell r="I6672" t="str">
            <v>电子类</v>
          </cell>
        </row>
        <row r="6672">
          <cell r="K6672">
            <v>39082</v>
          </cell>
          <cell r="L6672">
            <v>85000</v>
          </cell>
          <cell r="M6672">
            <v>85000</v>
          </cell>
          <cell r="N6672">
            <v>0</v>
          </cell>
        </row>
        <row r="6673">
          <cell r="C6673" t="str">
            <v>45242100B040007</v>
          </cell>
          <cell r="D6673" t="str">
            <v>服务器</v>
          </cell>
          <cell r="E6673" t="str">
            <v>联想万全R650 G5(S3.16GX41G)</v>
          </cell>
        </row>
        <row r="6673">
          <cell r="G6673" t="str">
            <v>个</v>
          </cell>
          <cell r="H6673">
            <v>1</v>
          </cell>
          <cell r="I6673" t="str">
            <v>电子类</v>
          </cell>
        </row>
        <row r="6673">
          <cell r="K6673">
            <v>39082</v>
          </cell>
          <cell r="L6673">
            <v>85000</v>
          </cell>
          <cell r="M6673">
            <v>85000</v>
          </cell>
          <cell r="N6673">
            <v>0</v>
          </cell>
        </row>
        <row r="6674">
          <cell r="C6674" t="str">
            <v>45242100B040011</v>
          </cell>
          <cell r="D6674" t="str">
            <v>监控主机</v>
          </cell>
          <cell r="E6674" t="str">
            <v>联想开天B6650 P4 3.2G/2G/200G</v>
          </cell>
        </row>
        <row r="6674">
          <cell r="G6674" t="str">
            <v>个</v>
          </cell>
          <cell r="H6674">
            <v>1</v>
          </cell>
          <cell r="I6674" t="str">
            <v>电子类</v>
          </cell>
        </row>
        <row r="6674">
          <cell r="K6674">
            <v>39082</v>
          </cell>
          <cell r="L6674">
            <v>9600</v>
          </cell>
          <cell r="M6674">
            <v>9600</v>
          </cell>
          <cell r="N6674">
            <v>0</v>
          </cell>
        </row>
        <row r="6675">
          <cell r="C6675" t="str">
            <v>45242100B040012</v>
          </cell>
          <cell r="D6675" t="str">
            <v>监控主机</v>
          </cell>
          <cell r="E6675" t="str">
            <v>联想开天B6650 P4 3.2G/2G/200G</v>
          </cell>
        </row>
        <row r="6675">
          <cell r="G6675" t="str">
            <v>个</v>
          </cell>
          <cell r="H6675">
            <v>1</v>
          </cell>
          <cell r="I6675" t="str">
            <v>电子类</v>
          </cell>
        </row>
        <row r="6675">
          <cell r="K6675">
            <v>39082</v>
          </cell>
          <cell r="L6675">
            <v>9600</v>
          </cell>
          <cell r="M6675">
            <v>9600</v>
          </cell>
          <cell r="N6675">
            <v>0</v>
          </cell>
        </row>
        <row r="6676">
          <cell r="C6676" t="str">
            <v>45242100B060001</v>
          </cell>
          <cell r="D6676" t="str">
            <v>刻录机</v>
          </cell>
          <cell r="E6676" t="str">
            <v>HP DVD640E</v>
          </cell>
        </row>
        <row r="6676">
          <cell r="G6676" t="str">
            <v>个</v>
          </cell>
          <cell r="H6676">
            <v>1</v>
          </cell>
          <cell r="I6676" t="str">
            <v>电子类</v>
          </cell>
        </row>
        <row r="6676">
          <cell r="K6676">
            <v>39082</v>
          </cell>
          <cell r="L6676">
            <v>2300</v>
          </cell>
          <cell r="M6676">
            <v>2300</v>
          </cell>
          <cell r="N6676">
            <v>0</v>
          </cell>
        </row>
        <row r="6677">
          <cell r="C6677" t="str">
            <v>47323401B020068</v>
          </cell>
          <cell r="D6677" t="str">
            <v>数码相机</v>
          </cell>
          <cell r="E6677" t="str">
            <v>SONY  DSC-R1</v>
          </cell>
        </row>
        <row r="6677">
          <cell r="G6677" t="str">
            <v>个</v>
          </cell>
          <cell r="H6677">
            <v>1</v>
          </cell>
          <cell r="I6677" t="str">
            <v>电子类</v>
          </cell>
        </row>
        <row r="6677">
          <cell r="K6677">
            <v>39263</v>
          </cell>
          <cell r="L6677">
            <v>7168</v>
          </cell>
          <cell r="M6677">
            <v>7168</v>
          </cell>
          <cell r="N6677">
            <v>0</v>
          </cell>
        </row>
        <row r="6678">
          <cell r="C6678" t="str">
            <v>45261304B030003</v>
          </cell>
          <cell r="D6678" t="str">
            <v>绘图仪</v>
          </cell>
          <cell r="E6678" t="str">
            <v>HP 5500PS</v>
          </cell>
        </row>
        <row r="6678">
          <cell r="G6678" t="str">
            <v>个</v>
          </cell>
          <cell r="H6678">
            <v>1</v>
          </cell>
          <cell r="I6678" t="str">
            <v>电子类</v>
          </cell>
        </row>
        <row r="6678">
          <cell r="K6678">
            <v>39263</v>
          </cell>
          <cell r="L6678">
            <v>158000</v>
          </cell>
          <cell r="M6678">
            <v>158000</v>
          </cell>
          <cell r="N6678">
            <v>0</v>
          </cell>
        </row>
        <row r="6679">
          <cell r="C6679" t="str">
            <v>45262099B030760</v>
          </cell>
          <cell r="D6679" t="str">
            <v>彩色打印机</v>
          </cell>
          <cell r="E6679" t="str">
            <v>HP5550</v>
          </cell>
        </row>
        <row r="6679">
          <cell r="G6679" t="str">
            <v>个</v>
          </cell>
          <cell r="H6679">
            <v>1</v>
          </cell>
          <cell r="I6679" t="str">
            <v>电子类</v>
          </cell>
        </row>
        <row r="6679">
          <cell r="K6679">
            <v>39263</v>
          </cell>
          <cell r="L6679">
            <v>53000</v>
          </cell>
          <cell r="M6679">
            <v>53000</v>
          </cell>
          <cell r="N6679">
            <v>0</v>
          </cell>
        </row>
        <row r="6680">
          <cell r="C6680" t="str">
            <v>45231406B060008</v>
          </cell>
          <cell r="D6680" t="str">
            <v>IBM笔记本电脑</v>
          </cell>
          <cell r="E6680" t="str">
            <v>1843</v>
          </cell>
        </row>
        <row r="6680">
          <cell r="G6680" t="str">
            <v>个</v>
          </cell>
          <cell r="H6680">
            <v>1</v>
          </cell>
          <cell r="I6680" t="str">
            <v>电子类</v>
          </cell>
        </row>
        <row r="6680">
          <cell r="K6680">
            <v>39082</v>
          </cell>
          <cell r="L6680">
            <v>10000</v>
          </cell>
          <cell r="M6680">
            <v>10000</v>
          </cell>
          <cell r="N6680">
            <v>0</v>
          </cell>
        </row>
        <row r="6681">
          <cell r="C6681" t="str">
            <v>45262099B030971</v>
          </cell>
          <cell r="D6681" t="str">
            <v>艾普森彩色打印机</v>
          </cell>
          <cell r="E6681" t="str">
            <v>PHOTO R350</v>
          </cell>
        </row>
        <row r="6681">
          <cell r="G6681" t="str">
            <v>个</v>
          </cell>
          <cell r="H6681">
            <v>1</v>
          </cell>
          <cell r="I6681" t="str">
            <v>电子类</v>
          </cell>
        </row>
        <row r="6681">
          <cell r="K6681">
            <v>39082</v>
          </cell>
          <cell r="L6681">
            <v>9000</v>
          </cell>
          <cell r="M6681">
            <v>9000</v>
          </cell>
          <cell r="N6681">
            <v>0</v>
          </cell>
        </row>
        <row r="6682">
          <cell r="C6682" t="str">
            <v>47323401B010010</v>
          </cell>
          <cell r="D6682" t="str">
            <v>佳能照相机</v>
          </cell>
          <cell r="E6682" t="str">
            <v>A620</v>
          </cell>
        </row>
        <row r="6682">
          <cell r="G6682" t="str">
            <v>个</v>
          </cell>
          <cell r="H6682">
            <v>1</v>
          </cell>
          <cell r="I6682" t="str">
            <v>电子类</v>
          </cell>
        </row>
        <row r="6682">
          <cell r="K6682">
            <v>39082</v>
          </cell>
          <cell r="L6682">
            <v>3000</v>
          </cell>
          <cell r="M6682">
            <v>3000</v>
          </cell>
          <cell r="N6682">
            <v>0</v>
          </cell>
        </row>
        <row r="6683">
          <cell r="C6683" t="str">
            <v>45231406B060007</v>
          </cell>
          <cell r="D6683" t="str">
            <v>笔记本</v>
          </cell>
          <cell r="E6683" t="str">
            <v>IBM T60 2007GFC</v>
          </cell>
        </row>
        <row r="6683">
          <cell r="G6683" t="str">
            <v>个</v>
          </cell>
          <cell r="H6683">
            <v>1</v>
          </cell>
          <cell r="I6683" t="str">
            <v>电子类</v>
          </cell>
        </row>
        <row r="6683">
          <cell r="K6683">
            <v>39447</v>
          </cell>
          <cell r="L6683">
            <v>17400</v>
          </cell>
          <cell r="M6683">
            <v>17400</v>
          </cell>
          <cell r="N6683">
            <v>0</v>
          </cell>
        </row>
        <row r="6684">
          <cell r="C6684" t="str">
            <v>45231406B010247</v>
          </cell>
          <cell r="D6684" t="str">
            <v>笔记本</v>
          </cell>
          <cell r="E6684" t="str">
            <v>IBM Z61 K9C</v>
          </cell>
        </row>
        <row r="6684">
          <cell r="G6684" t="str">
            <v>个</v>
          </cell>
          <cell r="H6684">
            <v>1</v>
          </cell>
          <cell r="I6684" t="str">
            <v>电子类</v>
          </cell>
        </row>
        <row r="6684">
          <cell r="K6684">
            <v>39447</v>
          </cell>
          <cell r="L6684">
            <v>15000</v>
          </cell>
          <cell r="M6684">
            <v>15000</v>
          </cell>
          <cell r="N6684">
            <v>0</v>
          </cell>
        </row>
        <row r="6685">
          <cell r="C6685" t="str">
            <v>45231406B010248</v>
          </cell>
          <cell r="D6685" t="str">
            <v>笔记本</v>
          </cell>
          <cell r="E6685" t="str">
            <v>IBM Z61 K9C</v>
          </cell>
        </row>
        <row r="6685">
          <cell r="G6685" t="str">
            <v>个</v>
          </cell>
          <cell r="H6685">
            <v>1</v>
          </cell>
          <cell r="I6685" t="str">
            <v>电子类</v>
          </cell>
        </row>
        <row r="6685">
          <cell r="K6685">
            <v>39447</v>
          </cell>
          <cell r="L6685">
            <v>15000</v>
          </cell>
          <cell r="M6685">
            <v>15000</v>
          </cell>
          <cell r="N6685">
            <v>0</v>
          </cell>
        </row>
        <row r="6686">
          <cell r="C6686" t="str">
            <v>45262099B030793</v>
          </cell>
          <cell r="D6686" t="str">
            <v>打印机</v>
          </cell>
          <cell r="E6686" t="str">
            <v>HP5200L</v>
          </cell>
        </row>
        <row r="6686">
          <cell r="G6686" t="str">
            <v>个</v>
          </cell>
          <cell r="H6686">
            <v>1</v>
          </cell>
          <cell r="I6686" t="str">
            <v>电子类</v>
          </cell>
        </row>
        <row r="6686">
          <cell r="K6686">
            <v>39447</v>
          </cell>
          <cell r="L6686">
            <v>6600</v>
          </cell>
          <cell r="M6686">
            <v>6600</v>
          </cell>
          <cell r="N6686">
            <v>0</v>
          </cell>
        </row>
        <row r="6687">
          <cell r="C6687" t="str">
            <v>45262099B030794</v>
          </cell>
          <cell r="D6687" t="str">
            <v>打印机</v>
          </cell>
          <cell r="E6687" t="str">
            <v>HP5200L</v>
          </cell>
        </row>
        <row r="6687">
          <cell r="G6687" t="str">
            <v>个</v>
          </cell>
          <cell r="H6687">
            <v>1</v>
          </cell>
          <cell r="I6687" t="str">
            <v>电子类</v>
          </cell>
        </row>
        <row r="6687">
          <cell r="K6687">
            <v>39447</v>
          </cell>
          <cell r="L6687">
            <v>6600</v>
          </cell>
          <cell r="M6687">
            <v>6600</v>
          </cell>
          <cell r="N6687">
            <v>0</v>
          </cell>
        </row>
        <row r="6688">
          <cell r="C6688" t="str">
            <v>45262099B030795</v>
          </cell>
          <cell r="D6688" t="str">
            <v>打印机</v>
          </cell>
          <cell r="E6688" t="str">
            <v>HP5200L</v>
          </cell>
        </row>
        <row r="6688">
          <cell r="G6688" t="str">
            <v>个</v>
          </cell>
          <cell r="H6688">
            <v>1</v>
          </cell>
          <cell r="I6688" t="str">
            <v>电子类</v>
          </cell>
        </row>
        <row r="6688">
          <cell r="K6688">
            <v>39447</v>
          </cell>
          <cell r="L6688">
            <v>6600</v>
          </cell>
          <cell r="M6688">
            <v>6600</v>
          </cell>
          <cell r="N6688">
            <v>0</v>
          </cell>
        </row>
        <row r="6689">
          <cell r="C6689" t="str">
            <v>47323301B030139</v>
          </cell>
          <cell r="D6689" t="str">
            <v>多功能一体机</v>
          </cell>
          <cell r="E6689" t="str">
            <v>HP3050</v>
          </cell>
        </row>
        <row r="6689">
          <cell r="G6689" t="str">
            <v>个</v>
          </cell>
          <cell r="H6689">
            <v>1</v>
          </cell>
          <cell r="I6689" t="str">
            <v>电子类</v>
          </cell>
        </row>
        <row r="6689">
          <cell r="K6689">
            <v>39447</v>
          </cell>
          <cell r="L6689">
            <v>3600</v>
          </cell>
          <cell r="M6689">
            <v>3600</v>
          </cell>
          <cell r="N6689">
            <v>0</v>
          </cell>
        </row>
        <row r="6690">
          <cell r="C6690" t="str">
            <v>47323301B030029</v>
          </cell>
          <cell r="D6690" t="str">
            <v>多功能一体机</v>
          </cell>
          <cell r="E6690" t="str">
            <v>HP3050</v>
          </cell>
        </row>
        <row r="6690">
          <cell r="G6690" t="str">
            <v>个</v>
          </cell>
          <cell r="H6690">
            <v>1</v>
          </cell>
          <cell r="I6690" t="str">
            <v>电子类</v>
          </cell>
        </row>
        <row r="6690">
          <cell r="K6690">
            <v>39447</v>
          </cell>
          <cell r="L6690">
            <v>3600</v>
          </cell>
          <cell r="M6690">
            <v>3600</v>
          </cell>
          <cell r="N6690">
            <v>0</v>
          </cell>
        </row>
        <row r="6691">
          <cell r="C6691" t="str">
            <v>47323202B010027</v>
          </cell>
          <cell r="D6691" t="str">
            <v>会议室视频设备</v>
          </cell>
          <cell r="E6691" t="str">
            <v/>
          </cell>
        </row>
        <row r="6691">
          <cell r="G6691" t="str">
            <v>个</v>
          </cell>
          <cell r="H6691">
            <v>1</v>
          </cell>
          <cell r="I6691" t="str">
            <v>电子类</v>
          </cell>
        </row>
        <row r="6691">
          <cell r="K6691">
            <v>39447</v>
          </cell>
          <cell r="L6691">
            <v>48300</v>
          </cell>
          <cell r="M6691">
            <v>48300</v>
          </cell>
          <cell r="N6691">
            <v>0</v>
          </cell>
        </row>
        <row r="6692">
          <cell r="C6692" t="str">
            <v>45231499B050767</v>
          </cell>
          <cell r="D6692" t="str">
            <v>大屏电脑</v>
          </cell>
          <cell r="E6692" t="str">
            <v>DELL XPS720</v>
          </cell>
        </row>
        <row r="6692">
          <cell r="G6692" t="str">
            <v>个</v>
          </cell>
          <cell r="H6692">
            <v>1</v>
          </cell>
          <cell r="I6692" t="str">
            <v>电子类</v>
          </cell>
        </row>
        <row r="6692">
          <cell r="K6692">
            <v>39629</v>
          </cell>
          <cell r="L6692">
            <v>55000</v>
          </cell>
          <cell r="M6692">
            <v>55000</v>
          </cell>
          <cell r="N6692">
            <v>0</v>
          </cell>
        </row>
        <row r="6693">
          <cell r="C6693" t="str">
            <v>45242100B020009</v>
          </cell>
          <cell r="D6693" t="str">
            <v>数据采集服务器</v>
          </cell>
          <cell r="E6693" t="str">
            <v>DELL POREREDGE 2950</v>
          </cell>
        </row>
        <row r="6693">
          <cell r="G6693" t="str">
            <v>个</v>
          </cell>
          <cell r="H6693">
            <v>1</v>
          </cell>
          <cell r="I6693" t="str">
            <v>电子类</v>
          </cell>
        </row>
        <row r="6693">
          <cell r="K6693">
            <v>39629</v>
          </cell>
          <cell r="L6693">
            <v>33452.99</v>
          </cell>
          <cell r="M6693">
            <v>33452.99</v>
          </cell>
          <cell r="N6693">
            <v>0</v>
          </cell>
        </row>
        <row r="6694">
          <cell r="C6694" t="str">
            <v>45242100B020003</v>
          </cell>
          <cell r="D6694" t="str">
            <v>数据采集服务器</v>
          </cell>
          <cell r="E6694" t="str">
            <v>DELL POREREDGE 2950</v>
          </cell>
        </row>
        <row r="6694">
          <cell r="G6694" t="str">
            <v>个</v>
          </cell>
          <cell r="H6694">
            <v>1</v>
          </cell>
          <cell r="I6694" t="str">
            <v>电子类</v>
          </cell>
        </row>
        <row r="6694">
          <cell r="K6694">
            <v>39629</v>
          </cell>
          <cell r="L6694">
            <v>33452.99</v>
          </cell>
          <cell r="M6694">
            <v>33452.99</v>
          </cell>
          <cell r="N6694">
            <v>0</v>
          </cell>
        </row>
        <row r="6695">
          <cell r="C6695" t="str">
            <v>45242100B020004</v>
          </cell>
          <cell r="D6695" t="str">
            <v>数据采集服务器</v>
          </cell>
          <cell r="E6695" t="str">
            <v>DELL POREREDGE 2950</v>
          </cell>
        </row>
        <row r="6695">
          <cell r="G6695" t="str">
            <v>个</v>
          </cell>
          <cell r="H6695">
            <v>1</v>
          </cell>
          <cell r="I6695" t="str">
            <v>电子类</v>
          </cell>
        </row>
        <row r="6695">
          <cell r="K6695">
            <v>39629</v>
          </cell>
          <cell r="L6695">
            <v>33452.99</v>
          </cell>
          <cell r="M6695">
            <v>33452.99</v>
          </cell>
          <cell r="N6695">
            <v>0</v>
          </cell>
        </row>
        <row r="6696">
          <cell r="C6696" t="str">
            <v>45242100B020010</v>
          </cell>
          <cell r="D6696" t="str">
            <v>数据采集服务器</v>
          </cell>
          <cell r="E6696" t="str">
            <v>DELL POREREDGE 2950</v>
          </cell>
        </row>
        <row r="6696">
          <cell r="G6696" t="str">
            <v>个</v>
          </cell>
          <cell r="H6696">
            <v>1</v>
          </cell>
          <cell r="I6696" t="str">
            <v>电子类</v>
          </cell>
        </row>
        <row r="6696">
          <cell r="K6696">
            <v>39629</v>
          </cell>
          <cell r="L6696">
            <v>33452.99</v>
          </cell>
          <cell r="M6696">
            <v>33452.99</v>
          </cell>
          <cell r="N6696">
            <v>0</v>
          </cell>
        </row>
        <row r="6697">
          <cell r="C6697" t="str">
            <v>45242100B020005</v>
          </cell>
          <cell r="D6697" t="str">
            <v>数据采集服务器</v>
          </cell>
          <cell r="E6697" t="str">
            <v>DELL POREREDGE 2950</v>
          </cell>
        </row>
        <row r="6697">
          <cell r="G6697" t="str">
            <v>个</v>
          </cell>
          <cell r="H6697">
            <v>1</v>
          </cell>
          <cell r="I6697" t="str">
            <v>电子类</v>
          </cell>
        </row>
        <row r="6697">
          <cell r="K6697">
            <v>39629</v>
          </cell>
          <cell r="L6697">
            <v>33452.99</v>
          </cell>
          <cell r="M6697">
            <v>33452.99</v>
          </cell>
          <cell r="N6697">
            <v>0</v>
          </cell>
        </row>
        <row r="6698">
          <cell r="C6698" t="str">
            <v>45242100B020006</v>
          </cell>
          <cell r="D6698" t="str">
            <v>数据采集服务器</v>
          </cell>
          <cell r="E6698" t="str">
            <v>DELL POREREDGE 2950</v>
          </cell>
        </row>
        <row r="6698">
          <cell r="G6698" t="str">
            <v>个</v>
          </cell>
          <cell r="H6698">
            <v>1</v>
          </cell>
          <cell r="I6698" t="str">
            <v>电子类</v>
          </cell>
        </row>
        <row r="6698">
          <cell r="K6698">
            <v>39629</v>
          </cell>
          <cell r="L6698">
            <v>33452.99</v>
          </cell>
          <cell r="M6698">
            <v>33452.99</v>
          </cell>
          <cell r="N6698">
            <v>0</v>
          </cell>
        </row>
        <row r="6699">
          <cell r="C6699" t="str">
            <v>45242100B020007</v>
          </cell>
          <cell r="D6699" t="str">
            <v>数据采集服务器</v>
          </cell>
          <cell r="E6699" t="str">
            <v>DELL POREREDGE 2950</v>
          </cell>
        </row>
        <row r="6699">
          <cell r="G6699" t="str">
            <v>个</v>
          </cell>
          <cell r="H6699">
            <v>1</v>
          </cell>
          <cell r="I6699" t="str">
            <v>电子类</v>
          </cell>
        </row>
        <row r="6699">
          <cell r="K6699">
            <v>39629</v>
          </cell>
          <cell r="L6699">
            <v>33452.99</v>
          </cell>
          <cell r="M6699">
            <v>33452.99</v>
          </cell>
          <cell r="N6699">
            <v>0</v>
          </cell>
        </row>
        <row r="6700">
          <cell r="C6700" t="str">
            <v>45242100B020008</v>
          </cell>
          <cell r="D6700" t="str">
            <v>数据采集服务器</v>
          </cell>
          <cell r="E6700" t="str">
            <v>DELL POREREDGE 2950</v>
          </cell>
        </row>
        <row r="6700">
          <cell r="G6700" t="str">
            <v>个</v>
          </cell>
          <cell r="H6700">
            <v>1</v>
          </cell>
          <cell r="I6700" t="str">
            <v>电子类</v>
          </cell>
        </row>
        <row r="6700">
          <cell r="K6700">
            <v>39629</v>
          </cell>
          <cell r="L6700">
            <v>33452.99</v>
          </cell>
          <cell r="M6700">
            <v>33452.99</v>
          </cell>
          <cell r="N6700">
            <v>0</v>
          </cell>
        </row>
        <row r="6701">
          <cell r="C6701" t="str">
            <v>45242100B020008</v>
          </cell>
          <cell r="D6701" t="str">
            <v>数据采集服务器</v>
          </cell>
          <cell r="E6701" t="str">
            <v>DELL POREREDGE 2950</v>
          </cell>
        </row>
        <row r="6701">
          <cell r="G6701" t="str">
            <v>个</v>
          </cell>
          <cell r="H6701">
            <v>1</v>
          </cell>
          <cell r="I6701" t="str">
            <v>电子类</v>
          </cell>
        </row>
        <row r="6701">
          <cell r="K6701">
            <v>39629</v>
          </cell>
          <cell r="L6701">
            <v>33452.99</v>
          </cell>
          <cell r="M6701">
            <v>33452.99</v>
          </cell>
          <cell r="N6701">
            <v>0</v>
          </cell>
        </row>
        <row r="6702">
          <cell r="C6702" t="str">
            <v>45242100B020010</v>
          </cell>
          <cell r="D6702" t="str">
            <v>数据采集服务器</v>
          </cell>
          <cell r="E6702" t="str">
            <v>DELL POREREDGE 2950</v>
          </cell>
        </row>
        <row r="6702">
          <cell r="G6702" t="str">
            <v>个</v>
          </cell>
          <cell r="H6702">
            <v>1</v>
          </cell>
          <cell r="I6702" t="str">
            <v>电子类</v>
          </cell>
        </row>
        <row r="6702">
          <cell r="K6702">
            <v>39629</v>
          </cell>
          <cell r="L6702">
            <v>33452.99</v>
          </cell>
          <cell r="M6702">
            <v>33452.99</v>
          </cell>
          <cell r="N6702">
            <v>0</v>
          </cell>
        </row>
        <row r="6703">
          <cell r="C6703" t="str">
            <v>47323202B010022</v>
          </cell>
          <cell r="D6703" t="str">
            <v>投影仪</v>
          </cell>
          <cell r="E6703" t="str">
            <v>DTT-A</v>
          </cell>
        </row>
        <row r="6703">
          <cell r="G6703" t="str">
            <v>个</v>
          </cell>
          <cell r="H6703">
            <v>1</v>
          </cell>
          <cell r="I6703" t="str">
            <v>电子类</v>
          </cell>
        </row>
        <row r="6703">
          <cell r="K6703">
            <v>39813</v>
          </cell>
          <cell r="L6703">
            <v>30811.97</v>
          </cell>
          <cell r="M6703">
            <v>30811.97</v>
          </cell>
          <cell r="N6703">
            <v>0</v>
          </cell>
        </row>
        <row r="6704">
          <cell r="C6704" t="str">
            <v>45242100B030001</v>
          </cell>
          <cell r="D6704" t="str">
            <v>工业防爆计算机</v>
          </cell>
          <cell r="E6704" t="str">
            <v/>
          </cell>
        </row>
        <row r="6704">
          <cell r="G6704" t="str">
            <v>个</v>
          </cell>
          <cell r="H6704">
            <v>1</v>
          </cell>
          <cell r="I6704" t="str">
            <v>电子类</v>
          </cell>
        </row>
        <row r="6704">
          <cell r="K6704">
            <v>39813</v>
          </cell>
          <cell r="L6704">
            <v>169937.96</v>
          </cell>
          <cell r="M6704">
            <v>169937.96</v>
          </cell>
          <cell r="N6704">
            <v>0</v>
          </cell>
        </row>
        <row r="6705">
          <cell r="C6705" t="str">
            <v>45242100B030002</v>
          </cell>
          <cell r="D6705" t="str">
            <v>工业防爆计算机</v>
          </cell>
          <cell r="E6705" t="str">
            <v/>
          </cell>
        </row>
        <row r="6705">
          <cell r="G6705" t="str">
            <v>个</v>
          </cell>
          <cell r="H6705">
            <v>1</v>
          </cell>
          <cell r="I6705" t="str">
            <v>电子类</v>
          </cell>
        </row>
        <row r="6705">
          <cell r="K6705">
            <v>39813</v>
          </cell>
          <cell r="L6705">
            <v>169937.96</v>
          </cell>
          <cell r="M6705">
            <v>169937.96</v>
          </cell>
          <cell r="N6705">
            <v>0</v>
          </cell>
        </row>
        <row r="6706">
          <cell r="C6706" t="str">
            <v>45262099A030083</v>
          </cell>
          <cell r="D6706" t="str">
            <v>打印机</v>
          </cell>
          <cell r="E6706" t="str">
            <v>HP5200</v>
          </cell>
        </row>
        <row r="6706">
          <cell r="G6706" t="str">
            <v>个</v>
          </cell>
          <cell r="H6706">
            <v>1</v>
          </cell>
          <cell r="I6706" t="str">
            <v>电子类</v>
          </cell>
        </row>
        <row r="6706">
          <cell r="K6706">
            <v>39629</v>
          </cell>
          <cell r="L6706">
            <v>8063</v>
          </cell>
          <cell r="M6706">
            <v>8063</v>
          </cell>
          <cell r="N6706">
            <v>0</v>
          </cell>
        </row>
        <row r="6707">
          <cell r="C6707" t="str">
            <v>45231499B140009</v>
          </cell>
          <cell r="D6707" t="str">
            <v>台式机</v>
          </cell>
          <cell r="E6707" t="str">
            <v>DELL 755MT</v>
          </cell>
        </row>
        <row r="6707">
          <cell r="G6707" t="str">
            <v>个</v>
          </cell>
          <cell r="H6707">
            <v>1</v>
          </cell>
          <cell r="I6707" t="str">
            <v>电子类</v>
          </cell>
        </row>
        <row r="6707">
          <cell r="K6707">
            <v>39629</v>
          </cell>
          <cell r="L6707">
            <v>8850</v>
          </cell>
          <cell r="M6707">
            <v>8850</v>
          </cell>
          <cell r="N6707">
            <v>0</v>
          </cell>
        </row>
        <row r="6708">
          <cell r="C6708" t="str">
            <v>45231499B140010</v>
          </cell>
          <cell r="D6708" t="str">
            <v>台式机</v>
          </cell>
          <cell r="E6708" t="str">
            <v>DELL 755MT</v>
          </cell>
        </row>
        <row r="6708">
          <cell r="G6708" t="str">
            <v>个</v>
          </cell>
          <cell r="H6708">
            <v>1</v>
          </cell>
          <cell r="I6708" t="str">
            <v>电子类</v>
          </cell>
        </row>
        <row r="6708">
          <cell r="K6708">
            <v>39629</v>
          </cell>
          <cell r="L6708">
            <v>8850</v>
          </cell>
          <cell r="M6708">
            <v>8850</v>
          </cell>
          <cell r="N6708">
            <v>0</v>
          </cell>
        </row>
        <row r="6709">
          <cell r="C6709" t="str">
            <v>45231499B140011</v>
          </cell>
          <cell r="D6709" t="str">
            <v>台式机</v>
          </cell>
          <cell r="E6709" t="str">
            <v>DELL 755MT</v>
          </cell>
        </row>
        <row r="6709">
          <cell r="G6709" t="str">
            <v>个</v>
          </cell>
          <cell r="H6709">
            <v>1</v>
          </cell>
          <cell r="I6709" t="str">
            <v>电子类</v>
          </cell>
        </row>
        <row r="6709">
          <cell r="K6709">
            <v>39629</v>
          </cell>
          <cell r="L6709">
            <v>8850</v>
          </cell>
          <cell r="M6709">
            <v>8850</v>
          </cell>
          <cell r="N6709">
            <v>0</v>
          </cell>
        </row>
        <row r="6710">
          <cell r="C6710" t="str">
            <v>45231499B140012</v>
          </cell>
          <cell r="D6710" t="str">
            <v>台式机</v>
          </cell>
          <cell r="E6710" t="str">
            <v>DELL 755MT</v>
          </cell>
        </row>
        <row r="6710">
          <cell r="G6710" t="str">
            <v>个</v>
          </cell>
          <cell r="H6710">
            <v>1</v>
          </cell>
          <cell r="I6710" t="str">
            <v>电子类</v>
          </cell>
        </row>
        <row r="6710">
          <cell r="K6710">
            <v>39629</v>
          </cell>
          <cell r="L6710">
            <v>8850</v>
          </cell>
          <cell r="M6710">
            <v>8850</v>
          </cell>
          <cell r="N6710">
            <v>0</v>
          </cell>
        </row>
        <row r="6711">
          <cell r="C6711" t="str">
            <v>45231499B140013</v>
          </cell>
          <cell r="D6711" t="str">
            <v>台式机</v>
          </cell>
          <cell r="E6711" t="str">
            <v>DELL 755MT</v>
          </cell>
        </row>
        <row r="6711">
          <cell r="G6711" t="str">
            <v>个</v>
          </cell>
          <cell r="H6711">
            <v>1</v>
          </cell>
          <cell r="I6711" t="str">
            <v>电子类</v>
          </cell>
        </row>
        <row r="6711">
          <cell r="K6711">
            <v>39629</v>
          </cell>
          <cell r="L6711">
            <v>8850</v>
          </cell>
          <cell r="M6711">
            <v>8850</v>
          </cell>
          <cell r="N6711">
            <v>0</v>
          </cell>
        </row>
        <row r="6712">
          <cell r="C6712" t="str">
            <v>45231499B140014</v>
          </cell>
          <cell r="D6712" t="str">
            <v>台式机</v>
          </cell>
          <cell r="E6712" t="str">
            <v>DELL 755MT</v>
          </cell>
        </row>
        <row r="6712">
          <cell r="G6712" t="str">
            <v>个</v>
          </cell>
          <cell r="H6712">
            <v>1</v>
          </cell>
          <cell r="I6712" t="str">
            <v>电子类</v>
          </cell>
        </row>
        <row r="6712">
          <cell r="K6712">
            <v>39629</v>
          </cell>
          <cell r="L6712">
            <v>8850</v>
          </cell>
          <cell r="M6712">
            <v>8850</v>
          </cell>
          <cell r="N6712">
            <v>0</v>
          </cell>
        </row>
        <row r="6713">
          <cell r="C6713" t="str">
            <v>45231499B140015</v>
          </cell>
          <cell r="D6713" t="str">
            <v>台式机</v>
          </cell>
          <cell r="E6713" t="str">
            <v>DELL 755MT</v>
          </cell>
        </row>
        <row r="6713">
          <cell r="G6713" t="str">
            <v>个</v>
          </cell>
          <cell r="H6713">
            <v>1</v>
          </cell>
          <cell r="I6713" t="str">
            <v>电子类</v>
          </cell>
        </row>
        <row r="6713">
          <cell r="K6713">
            <v>39629</v>
          </cell>
          <cell r="L6713">
            <v>8310</v>
          </cell>
          <cell r="M6713">
            <v>8310</v>
          </cell>
          <cell r="N6713">
            <v>0</v>
          </cell>
        </row>
        <row r="6714">
          <cell r="C6714" t="str">
            <v>45231499B140016</v>
          </cell>
          <cell r="D6714" t="str">
            <v>台式机</v>
          </cell>
          <cell r="E6714" t="str">
            <v>DELL 755MT</v>
          </cell>
        </row>
        <row r="6714">
          <cell r="G6714" t="str">
            <v>个</v>
          </cell>
          <cell r="H6714">
            <v>1</v>
          </cell>
          <cell r="I6714" t="str">
            <v>电子类</v>
          </cell>
        </row>
        <row r="6714">
          <cell r="K6714">
            <v>39629</v>
          </cell>
          <cell r="L6714">
            <v>8310</v>
          </cell>
          <cell r="M6714">
            <v>8310</v>
          </cell>
          <cell r="N6714">
            <v>0</v>
          </cell>
        </row>
        <row r="6715">
          <cell r="C6715" t="str">
            <v>45231499B140017</v>
          </cell>
          <cell r="D6715" t="str">
            <v>台式机</v>
          </cell>
          <cell r="E6715" t="str">
            <v>DELL 755MT</v>
          </cell>
        </row>
        <row r="6715">
          <cell r="G6715" t="str">
            <v>个</v>
          </cell>
          <cell r="H6715">
            <v>1</v>
          </cell>
          <cell r="I6715" t="str">
            <v>电子类</v>
          </cell>
        </row>
        <row r="6715">
          <cell r="K6715">
            <v>39629</v>
          </cell>
          <cell r="L6715">
            <v>8310</v>
          </cell>
          <cell r="M6715">
            <v>8310</v>
          </cell>
          <cell r="N6715">
            <v>0</v>
          </cell>
        </row>
        <row r="6716">
          <cell r="C6716" t="str">
            <v>45231499B140018</v>
          </cell>
          <cell r="D6716" t="str">
            <v>台式机</v>
          </cell>
          <cell r="E6716" t="str">
            <v>DELL 755MT</v>
          </cell>
        </row>
        <row r="6716">
          <cell r="G6716" t="str">
            <v>个</v>
          </cell>
          <cell r="H6716">
            <v>1</v>
          </cell>
          <cell r="I6716" t="str">
            <v>电子类</v>
          </cell>
        </row>
        <row r="6716">
          <cell r="K6716">
            <v>39629</v>
          </cell>
          <cell r="L6716">
            <v>8310</v>
          </cell>
          <cell r="M6716">
            <v>8310</v>
          </cell>
          <cell r="N6716">
            <v>0</v>
          </cell>
        </row>
        <row r="6717">
          <cell r="C6717" t="str">
            <v>45231499B140019</v>
          </cell>
          <cell r="D6717" t="str">
            <v>台式机</v>
          </cell>
          <cell r="E6717" t="str">
            <v>DELL 755MT</v>
          </cell>
        </row>
        <row r="6717">
          <cell r="G6717" t="str">
            <v>个</v>
          </cell>
          <cell r="H6717">
            <v>1</v>
          </cell>
          <cell r="I6717" t="str">
            <v>电子类</v>
          </cell>
        </row>
        <row r="6717">
          <cell r="K6717">
            <v>39629</v>
          </cell>
          <cell r="L6717">
            <v>8310</v>
          </cell>
          <cell r="M6717">
            <v>8310</v>
          </cell>
          <cell r="N6717">
            <v>0</v>
          </cell>
        </row>
        <row r="6718">
          <cell r="C6718" t="str">
            <v>45231499B140020</v>
          </cell>
          <cell r="D6718" t="str">
            <v>台式机</v>
          </cell>
          <cell r="E6718" t="str">
            <v>DELL 755MT</v>
          </cell>
        </row>
        <row r="6718">
          <cell r="G6718" t="str">
            <v>个</v>
          </cell>
          <cell r="H6718">
            <v>1</v>
          </cell>
          <cell r="I6718" t="str">
            <v>电子类</v>
          </cell>
        </row>
        <row r="6718">
          <cell r="K6718">
            <v>39629</v>
          </cell>
          <cell r="L6718">
            <v>8310</v>
          </cell>
          <cell r="M6718">
            <v>8310</v>
          </cell>
          <cell r="N6718">
            <v>0</v>
          </cell>
        </row>
        <row r="6719">
          <cell r="C6719" t="str">
            <v>45231406B010247</v>
          </cell>
          <cell r="D6719" t="str">
            <v>笔记本</v>
          </cell>
          <cell r="E6719" t="str">
            <v>IBM T61  CG5</v>
          </cell>
        </row>
        <row r="6719">
          <cell r="G6719" t="str">
            <v>个</v>
          </cell>
          <cell r="H6719">
            <v>1</v>
          </cell>
          <cell r="I6719" t="str">
            <v>电子类</v>
          </cell>
        </row>
        <row r="6719">
          <cell r="K6719">
            <v>39629</v>
          </cell>
          <cell r="L6719">
            <v>14910</v>
          </cell>
          <cell r="M6719">
            <v>14910</v>
          </cell>
          <cell r="N6719">
            <v>0</v>
          </cell>
        </row>
        <row r="6720">
          <cell r="C6720" t="str">
            <v>45231499B140031</v>
          </cell>
          <cell r="D6720" t="str">
            <v>计算机</v>
          </cell>
          <cell r="E6720" t="str">
            <v>QA3100</v>
          </cell>
        </row>
        <row r="6720">
          <cell r="G6720" t="str">
            <v>个</v>
          </cell>
          <cell r="H6720">
            <v>1</v>
          </cell>
          <cell r="I6720" t="str">
            <v>电子类</v>
          </cell>
        </row>
        <row r="6720">
          <cell r="K6720">
            <v>39812</v>
          </cell>
          <cell r="L6720">
            <v>7890</v>
          </cell>
          <cell r="M6720">
            <v>7495.5</v>
          </cell>
          <cell r="N6720">
            <v>394.5</v>
          </cell>
        </row>
        <row r="6721">
          <cell r="C6721" t="str">
            <v>45262099B030899</v>
          </cell>
          <cell r="D6721" t="str">
            <v>打印机</v>
          </cell>
          <cell r="E6721" t="str">
            <v>HP1020</v>
          </cell>
        </row>
        <row r="6721">
          <cell r="G6721" t="str">
            <v>个</v>
          </cell>
          <cell r="H6721">
            <v>1</v>
          </cell>
          <cell r="I6721" t="str">
            <v>电子类</v>
          </cell>
        </row>
        <row r="6721">
          <cell r="K6721">
            <v>38715</v>
          </cell>
          <cell r="L6721">
            <v>1600</v>
          </cell>
          <cell r="M6721">
            <v>1520</v>
          </cell>
          <cell r="N6721">
            <v>80</v>
          </cell>
        </row>
        <row r="6722">
          <cell r="C6722" t="str">
            <v>45231499B140022</v>
          </cell>
          <cell r="D6722" t="str">
            <v>计算机</v>
          </cell>
          <cell r="E6722" t="str">
            <v>扬天M5100</v>
          </cell>
        </row>
        <row r="6722">
          <cell r="G6722" t="str">
            <v>个</v>
          </cell>
          <cell r="H6722">
            <v>1</v>
          </cell>
          <cell r="I6722" t="str">
            <v>电子类</v>
          </cell>
        </row>
        <row r="6722">
          <cell r="K6722">
            <v>38715</v>
          </cell>
          <cell r="L6722">
            <v>7400</v>
          </cell>
          <cell r="M6722">
            <v>7030</v>
          </cell>
          <cell r="N6722">
            <v>370</v>
          </cell>
        </row>
        <row r="6723">
          <cell r="C6723" t="str">
            <v>45231499B140016</v>
          </cell>
          <cell r="D6723" t="str">
            <v>计算机</v>
          </cell>
          <cell r="E6723" t="str">
            <v>扬天M5100</v>
          </cell>
        </row>
        <row r="6723">
          <cell r="G6723" t="str">
            <v>个</v>
          </cell>
          <cell r="H6723">
            <v>1</v>
          </cell>
          <cell r="I6723" t="str">
            <v>电子类</v>
          </cell>
        </row>
        <row r="6723">
          <cell r="K6723">
            <v>38715</v>
          </cell>
          <cell r="L6723">
            <v>7400</v>
          </cell>
          <cell r="M6723">
            <v>7030</v>
          </cell>
          <cell r="N6723">
            <v>370</v>
          </cell>
        </row>
        <row r="6724">
          <cell r="C6724" t="str">
            <v>45231499B140023</v>
          </cell>
          <cell r="D6724" t="str">
            <v>计算机</v>
          </cell>
          <cell r="E6724" t="str">
            <v>扬天M5100</v>
          </cell>
        </row>
        <row r="6724">
          <cell r="G6724" t="str">
            <v>个</v>
          </cell>
          <cell r="H6724">
            <v>1</v>
          </cell>
          <cell r="I6724" t="str">
            <v>电子类</v>
          </cell>
        </row>
        <row r="6724">
          <cell r="K6724">
            <v>38715</v>
          </cell>
          <cell r="L6724">
            <v>7400</v>
          </cell>
          <cell r="M6724">
            <v>7030</v>
          </cell>
          <cell r="N6724">
            <v>370</v>
          </cell>
        </row>
        <row r="6725">
          <cell r="C6725" t="str">
            <v>45262099B030904</v>
          </cell>
          <cell r="D6725" t="str">
            <v>打印机</v>
          </cell>
          <cell r="E6725" t="str">
            <v>HP1020</v>
          </cell>
        </row>
        <row r="6725">
          <cell r="G6725" t="str">
            <v>个</v>
          </cell>
          <cell r="H6725">
            <v>1</v>
          </cell>
          <cell r="I6725" t="str">
            <v>电子类</v>
          </cell>
        </row>
        <row r="6725">
          <cell r="K6725">
            <v>38715</v>
          </cell>
          <cell r="L6725">
            <v>1600</v>
          </cell>
          <cell r="M6725">
            <v>1520</v>
          </cell>
          <cell r="N6725">
            <v>80</v>
          </cell>
        </row>
        <row r="6726">
          <cell r="C6726" t="str">
            <v>45262099B030905</v>
          </cell>
          <cell r="D6726" t="str">
            <v>打印机</v>
          </cell>
          <cell r="E6726" t="str">
            <v>HP1020</v>
          </cell>
        </row>
        <row r="6726">
          <cell r="G6726" t="str">
            <v>个</v>
          </cell>
          <cell r="H6726">
            <v>1</v>
          </cell>
          <cell r="I6726" t="str">
            <v>电子类</v>
          </cell>
        </row>
        <row r="6726">
          <cell r="K6726">
            <v>38715</v>
          </cell>
          <cell r="L6726">
            <v>1600</v>
          </cell>
          <cell r="M6726">
            <v>1520</v>
          </cell>
          <cell r="N6726">
            <v>80</v>
          </cell>
        </row>
        <row r="6727">
          <cell r="C6727" t="str">
            <v>45262099B030902</v>
          </cell>
          <cell r="D6727" t="str">
            <v>打印机</v>
          </cell>
          <cell r="E6727" t="str">
            <v>HP1020</v>
          </cell>
        </row>
        <row r="6727">
          <cell r="G6727" t="str">
            <v>个</v>
          </cell>
          <cell r="H6727">
            <v>1</v>
          </cell>
          <cell r="I6727" t="str">
            <v>电子类</v>
          </cell>
        </row>
        <row r="6727">
          <cell r="K6727">
            <v>38715</v>
          </cell>
          <cell r="L6727">
            <v>1600</v>
          </cell>
          <cell r="M6727">
            <v>1520</v>
          </cell>
          <cell r="N6727">
            <v>80</v>
          </cell>
        </row>
        <row r="6728">
          <cell r="C6728" t="str">
            <v>45262099B030898</v>
          </cell>
          <cell r="D6728" t="str">
            <v>打印机</v>
          </cell>
          <cell r="E6728" t="str">
            <v>HP1020</v>
          </cell>
        </row>
        <row r="6728">
          <cell r="G6728" t="str">
            <v>个</v>
          </cell>
          <cell r="H6728">
            <v>1</v>
          </cell>
          <cell r="I6728" t="str">
            <v>电子类</v>
          </cell>
        </row>
        <row r="6728">
          <cell r="K6728">
            <v>38715</v>
          </cell>
          <cell r="L6728">
            <v>1600</v>
          </cell>
          <cell r="M6728">
            <v>1520</v>
          </cell>
          <cell r="N6728">
            <v>80</v>
          </cell>
        </row>
        <row r="6729">
          <cell r="C6729" t="str">
            <v>45231499B140024</v>
          </cell>
          <cell r="D6729" t="str">
            <v>计算机</v>
          </cell>
          <cell r="E6729" t="str">
            <v>扬天M5100</v>
          </cell>
        </row>
        <row r="6729">
          <cell r="G6729" t="str">
            <v>个</v>
          </cell>
          <cell r="H6729">
            <v>1</v>
          </cell>
          <cell r="I6729" t="str">
            <v>电子类</v>
          </cell>
        </row>
        <row r="6729">
          <cell r="K6729">
            <v>38715</v>
          </cell>
          <cell r="L6729">
            <v>7400</v>
          </cell>
          <cell r="M6729">
            <v>7030</v>
          </cell>
          <cell r="N6729">
            <v>370</v>
          </cell>
        </row>
        <row r="6730">
          <cell r="C6730" t="str">
            <v>45231499B140025</v>
          </cell>
          <cell r="D6730" t="str">
            <v>计算机</v>
          </cell>
          <cell r="E6730" t="str">
            <v>扬天M5100</v>
          </cell>
        </row>
        <row r="6730">
          <cell r="G6730" t="str">
            <v>个</v>
          </cell>
          <cell r="H6730">
            <v>1</v>
          </cell>
          <cell r="I6730" t="str">
            <v>电子类</v>
          </cell>
        </row>
        <row r="6730">
          <cell r="K6730">
            <v>38715</v>
          </cell>
          <cell r="L6730">
            <v>7400</v>
          </cell>
          <cell r="M6730">
            <v>7030</v>
          </cell>
          <cell r="N6730">
            <v>370</v>
          </cell>
        </row>
        <row r="6731">
          <cell r="C6731" t="str">
            <v>45231499B140026</v>
          </cell>
          <cell r="D6731" t="str">
            <v>计算机</v>
          </cell>
          <cell r="E6731" t="str">
            <v>扬天M5100</v>
          </cell>
        </row>
        <row r="6731">
          <cell r="G6731" t="str">
            <v>个</v>
          </cell>
          <cell r="H6731">
            <v>1</v>
          </cell>
          <cell r="I6731" t="str">
            <v>电子类</v>
          </cell>
        </row>
        <row r="6731">
          <cell r="K6731">
            <v>38715</v>
          </cell>
          <cell r="L6731">
            <v>7400</v>
          </cell>
          <cell r="M6731">
            <v>7030</v>
          </cell>
          <cell r="N6731">
            <v>370</v>
          </cell>
        </row>
        <row r="6732">
          <cell r="C6732" t="str">
            <v>45262099B030906</v>
          </cell>
          <cell r="D6732" t="str">
            <v>打印机</v>
          </cell>
          <cell r="E6732" t="str">
            <v>HP1020</v>
          </cell>
        </row>
        <row r="6732">
          <cell r="G6732" t="str">
            <v>个</v>
          </cell>
          <cell r="H6732">
            <v>1</v>
          </cell>
          <cell r="I6732" t="str">
            <v>电子类</v>
          </cell>
        </row>
        <row r="6732">
          <cell r="K6732">
            <v>38715</v>
          </cell>
          <cell r="L6732">
            <v>1600</v>
          </cell>
          <cell r="M6732">
            <v>1520</v>
          </cell>
          <cell r="N6732">
            <v>80</v>
          </cell>
        </row>
        <row r="6733">
          <cell r="C6733" t="str">
            <v>45262099B030907</v>
          </cell>
          <cell r="D6733" t="str">
            <v>打印机</v>
          </cell>
          <cell r="E6733" t="str">
            <v>HP1020</v>
          </cell>
        </row>
        <row r="6733">
          <cell r="G6733" t="str">
            <v>个</v>
          </cell>
          <cell r="H6733">
            <v>1</v>
          </cell>
          <cell r="I6733" t="str">
            <v>电子类</v>
          </cell>
        </row>
        <row r="6733">
          <cell r="K6733">
            <v>38715</v>
          </cell>
          <cell r="L6733">
            <v>1600</v>
          </cell>
          <cell r="M6733">
            <v>1520</v>
          </cell>
          <cell r="N6733">
            <v>80</v>
          </cell>
        </row>
        <row r="6734">
          <cell r="C6734" t="str">
            <v>45262099B030908</v>
          </cell>
          <cell r="D6734" t="str">
            <v>打印机</v>
          </cell>
          <cell r="E6734" t="str">
            <v>HP1020</v>
          </cell>
        </row>
        <row r="6734">
          <cell r="G6734" t="str">
            <v>个</v>
          </cell>
          <cell r="H6734">
            <v>1</v>
          </cell>
          <cell r="I6734" t="str">
            <v>电子类</v>
          </cell>
        </row>
        <row r="6734">
          <cell r="K6734">
            <v>38715</v>
          </cell>
          <cell r="L6734">
            <v>1600</v>
          </cell>
          <cell r="M6734">
            <v>1520</v>
          </cell>
          <cell r="N6734">
            <v>80</v>
          </cell>
        </row>
        <row r="6735">
          <cell r="C6735" t="str">
            <v>47323401B020067</v>
          </cell>
          <cell r="D6735" t="str">
            <v>数码照相机</v>
          </cell>
          <cell r="E6735" t="str">
            <v>SONY   DSR-R2</v>
          </cell>
        </row>
        <row r="6735">
          <cell r="G6735" t="str">
            <v>个</v>
          </cell>
          <cell r="H6735">
            <v>1</v>
          </cell>
          <cell r="I6735" t="str">
            <v>电子类</v>
          </cell>
        </row>
        <row r="6735">
          <cell r="K6735">
            <v>39081</v>
          </cell>
          <cell r="L6735">
            <v>6900</v>
          </cell>
          <cell r="M6735">
            <v>6555</v>
          </cell>
          <cell r="N6735">
            <v>345</v>
          </cell>
        </row>
        <row r="6736">
          <cell r="C6736" t="str">
            <v>45231406B010248</v>
          </cell>
          <cell r="D6736" t="str">
            <v>计算机</v>
          </cell>
          <cell r="E6736" t="str">
            <v>天骄E3016电脑</v>
          </cell>
        </row>
        <row r="6736">
          <cell r="G6736" t="str">
            <v>个</v>
          </cell>
          <cell r="H6736">
            <v>1</v>
          </cell>
          <cell r="I6736" t="str">
            <v>电子类</v>
          </cell>
        </row>
        <row r="6736">
          <cell r="K6736">
            <v>38561</v>
          </cell>
          <cell r="L6736">
            <v>8999</v>
          </cell>
          <cell r="M6736">
            <v>8549.05</v>
          </cell>
          <cell r="N6736">
            <v>449.950000000001</v>
          </cell>
        </row>
        <row r="6737">
          <cell r="C6737" t="str">
            <v>45231206B020324</v>
          </cell>
          <cell r="D6737" t="str">
            <v>联想笔记本电脑</v>
          </cell>
          <cell r="E6737" t="str">
            <v>K42</v>
          </cell>
        </row>
        <row r="6737">
          <cell r="G6737" t="str">
            <v>个</v>
          </cell>
          <cell r="H6737">
            <v>1</v>
          </cell>
          <cell r="I6737" t="str">
            <v>电子类</v>
          </cell>
        </row>
        <row r="6737">
          <cell r="K6737">
            <v>40178</v>
          </cell>
          <cell r="L6737">
            <v>8000</v>
          </cell>
          <cell r="M6737">
            <v>7600</v>
          </cell>
          <cell r="N6737">
            <v>400</v>
          </cell>
        </row>
        <row r="6738">
          <cell r="C6738" t="str">
            <v>45231206B020325</v>
          </cell>
          <cell r="D6738" t="str">
            <v>联想笔记本电脑</v>
          </cell>
          <cell r="E6738" t="str">
            <v>A100</v>
          </cell>
        </row>
        <row r="6738">
          <cell r="G6738" t="str">
            <v>个</v>
          </cell>
          <cell r="H6738">
            <v>1</v>
          </cell>
          <cell r="I6738" t="str">
            <v>电子类</v>
          </cell>
        </row>
        <row r="6738">
          <cell r="K6738">
            <v>40178</v>
          </cell>
          <cell r="L6738">
            <v>7700</v>
          </cell>
          <cell r="M6738">
            <v>7315</v>
          </cell>
          <cell r="N6738">
            <v>385</v>
          </cell>
        </row>
        <row r="6739">
          <cell r="C6739" t="str">
            <v>45231206B020326</v>
          </cell>
          <cell r="D6739" t="str">
            <v>联想笔记本电脑</v>
          </cell>
          <cell r="E6739" t="str">
            <v>F40</v>
          </cell>
        </row>
        <row r="6739">
          <cell r="G6739" t="str">
            <v>个</v>
          </cell>
          <cell r="H6739">
            <v>1</v>
          </cell>
          <cell r="I6739" t="str">
            <v>电子类</v>
          </cell>
        </row>
        <row r="6739">
          <cell r="K6739">
            <v>40178</v>
          </cell>
          <cell r="L6739">
            <v>8550</v>
          </cell>
          <cell r="M6739">
            <v>8122.5</v>
          </cell>
          <cell r="N6739">
            <v>427.5</v>
          </cell>
        </row>
        <row r="6740">
          <cell r="C6740" t="str">
            <v>45231206B020327</v>
          </cell>
          <cell r="D6740" t="str">
            <v>联想笔记本电脑</v>
          </cell>
          <cell r="E6740" t="str">
            <v>F40A</v>
          </cell>
        </row>
        <row r="6740">
          <cell r="G6740" t="str">
            <v>个</v>
          </cell>
          <cell r="H6740">
            <v>1</v>
          </cell>
          <cell r="I6740" t="str">
            <v>电子类</v>
          </cell>
        </row>
        <row r="6740">
          <cell r="K6740">
            <v>40178</v>
          </cell>
          <cell r="L6740">
            <v>8500</v>
          </cell>
          <cell r="M6740">
            <v>8075</v>
          </cell>
          <cell r="N6740">
            <v>425</v>
          </cell>
        </row>
        <row r="6741">
          <cell r="C6741" t="str">
            <v>45231206B020328</v>
          </cell>
          <cell r="D6741" t="str">
            <v>联想笔记本电脑</v>
          </cell>
          <cell r="E6741" t="str">
            <v>F40A</v>
          </cell>
        </row>
        <row r="6741">
          <cell r="G6741" t="str">
            <v>个</v>
          </cell>
          <cell r="H6741">
            <v>1</v>
          </cell>
          <cell r="I6741" t="str">
            <v>电子类</v>
          </cell>
        </row>
        <row r="6741">
          <cell r="K6741">
            <v>40178</v>
          </cell>
          <cell r="L6741">
            <v>8500</v>
          </cell>
          <cell r="M6741">
            <v>8075</v>
          </cell>
          <cell r="N6741">
            <v>425</v>
          </cell>
        </row>
        <row r="6742">
          <cell r="C6742" t="str">
            <v>45141109B160131</v>
          </cell>
          <cell r="D6742" t="str">
            <v>复印机</v>
          </cell>
          <cell r="E6742" t="str">
            <v>东芝 E-STUDIO 355带输稿器</v>
          </cell>
        </row>
        <row r="6742">
          <cell r="G6742" t="str">
            <v>个</v>
          </cell>
          <cell r="H6742">
            <v>1</v>
          </cell>
          <cell r="I6742" t="str">
            <v>电子类</v>
          </cell>
        </row>
        <row r="6742">
          <cell r="K6742">
            <v>40899</v>
          </cell>
          <cell r="L6742">
            <v>17948.72</v>
          </cell>
          <cell r="M6742">
            <v>17948.72</v>
          </cell>
          <cell r="N6742">
            <v>0</v>
          </cell>
        </row>
        <row r="6743">
          <cell r="C6743" t="str">
            <v>47323301B990594</v>
          </cell>
          <cell r="D6743" t="str">
            <v>一体机</v>
          </cell>
          <cell r="E6743" t="str">
            <v>三星4824HN</v>
          </cell>
        </row>
        <row r="6743">
          <cell r="G6743" t="str">
            <v>个</v>
          </cell>
          <cell r="H6743">
            <v>1</v>
          </cell>
          <cell r="I6743" t="str">
            <v>电子类</v>
          </cell>
        </row>
        <row r="6743">
          <cell r="K6743">
            <v>40899</v>
          </cell>
          <cell r="L6743">
            <v>1824.78</v>
          </cell>
          <cell r="M6743">
            <v>1824.78</v>
          </cell>
          <cell r="N6743">
            <v>0</v>
          </cell>
        </row>
        <row r="6744">
          <cell r="C6744" t="str">
            <v>48253399BF45001</v>
          </cell>
          <cell r="D6744" t="str">
            <v>油脂化验设备</v>
          </cell>
          <cell r="E6744" t="str">
            <v>EMC-1</v>
          </cell>
        </row>
        <row r="6744">
          <cell r="G6744" t="str">
            <v>台</v>
          </cell>
          <cell r="H6744">
            <v>1</v>
          </cell>
          <cell r="I6744" t="str">
            <v>通用设备</v>
          </cell>
          <cell r="J6744">
            <v>8</v>
          </cell>
          <cell r="K6744">
            <v>39933</v>
          </cell>
          <cell r="L6744">
            <v>653900</v>
          </cell>
          <cell r="M6744">
            <v>520962.11</v>
          </cell>
          <cell r="N6744">
            <v>132937.89</v>
          </cell>
        </row>
        <row r="6745">
          <cell r="C6745" t="str">
            <v>43914010B025001</v>
          </cell>
          <cell r="D6745" t="str">
            <v>光密度计</v>
          </cell>
          <cell r="E6745" t="str">
            <v>GMJ-3</v>
          </cell>
        </row>
        <row r="6745">
          <cell r="G6745" t="str">
            <v>台</v>
          </cell>
          <cell r="H6745">
            <v>1</v>
          </cell>
          <cell r="I6745" t="str">
            <v>通用设备</v>
          </cell>
          <cell r="J6745">
            <v>8</v>
          </cell>
          <cell r="K6745">
            <v>39964</v>
          </cell>
          <cell r="L6745">
            <v>82000</v>
          </cell>
          <cell r="M6745">
            <v>64249.67</v>
          </cell>
          <cell r="N6745">
            <v>17750.33</v>
          </cell>
        </row>
        <row r="6746">
          <cell r="C6746" t="str">
            <v>48253202B090066</v>
          </cell>
          <cell r="D6746" t="str">
            <v>进口便携式振动测试仪</v>
          </cell>
          <cell r="E6746" t="str">
            <v>VM-63A</v>
          </cell>
        </row>
        <row r="6746">
          <cell r="G6746" t="str">
            <v>个</v>
          </cell>
          <cell r="H6746">
            <v>1</v>
          </cell>
          <cell r="I6746" t="str">
            <v>通用设备</v>
          </cell>
          <cell r="J6746">
            <v>8</v>
          </cell>
          <cell r="K6746">
            <v>39446</v>
          </cell>
          <cell r="L6746">
            <v>11500</v>
          </cell>
          <cell r="M6746">
            <v>11384.82</v>
          </cell>
          <cell r="N6746">
            <v>115.18</v>
          </cell>
        </row>
        <row r="6747">
          <cell r="C6747" t="str">
            <v>48253202B080003</v>
          </cell>
          <cell r="D6747" t="str">
            <v>美国雷泰ST80红外线测温仪</v>
          </cell>
        </row>
        <row r="6747">
          <cell r="G6747" t="str">
            <v>个</v>
          </cell>
          <cell r="H6747">
            <v>1</v>
          </cell>
          <cell r="I6747" t="str">
            <v>通用设备</v>
          </cell>
          <cell r="J6747">
            <v>8</v>
          </cell>
          <cell r="K6747">
            <v>39446</v>
          </cell>
          <cell r="L6747">
            <v>10600</v>
          </cell>
          <cell r="M6747">
            <v>10493.84</v>
          </cell>
          <cell r="N6747">
            <v>106.16</v>
          </cell>
        </row>
        <row r="6748">
          <cell r="C6748" t="str">
            <v>48253202B090086</v>
          </cell>
          <cell r="D6748" t="str">
            <v>便携式旋转机械诊断监测分析系统</v>
          </cell>
          <cell r="E6748" t="str">
            <v>CAMD-6100</v>
          </cell>
        </row>
        <row r="6748">
          <cell r="G6748" t="str">
            <v>台</v>
          </cell>
          <cell r="H6748">
            <v>1</v>
          </cell>
          <cell r="I6748" t="str">
            <v>通用设备</v>
          </cell>
          <cell r="J6748">
            <v>8</v>
          </cell>
          <cell r="K6748">
            <v>37773</v>
          </cell>
          <cell r="L6748">
            <v>247500</v>
          </cell>
          <cell r="M6748">
            <v>247500</v>
          </cell>
          <cell r="N6748">
            <v>0</v>
          </cell>
        </row>
        <row r="6749">
          <cell r="C6749" t="str">
            <v>43221100B060001</v>
          </cell>
          <cell r="D6749" t="str">
            <v>智能箱式电阻炉</v>
          </cell>
          <cell r="E6749" t="str">
            <v>R*50-BP50*370H</v>
          </cell>
        </row>
        <row r="6749">
          <cell r="G6749" t="str">
            <v>台</v>
          </cell>
          <cell r="H6749">
            <v>1</v>
          </cell>
          <cell r="I6749" t="str">
            <v>通用设备</v>
          </cell>
          <cell r="J6749">
            <v>8</v>
          </cell>
          <cell r="K6749">
            <v>37741</v>
          </cell>
          <cell r="L6749">
            <v>52000</v>
          </cell>
          <cell r="M6749">
            <v>52000</v>
          </cell>
          <cell r="N6749">
            <v>0</v>
          </cell>
        </row>
        <row r="6750">
          <cell r="C6750" t="str">
            <v>48253399BD40002</v>
          </cell>
          <cell r="D6750" t="str">
            <v>铁谱仪</v>
          </cell>
          <cell r="E6750" t="str">
            <v>SXT-1型</v>
          </cell>
        </row>
        <row r="6750">
          <cell r="G6750" t="str">
            <v>台</v>
          </cell>
          <cell r="H6750">
            <v>1</v>
          </cell>
          <cell r="I6750" t="str">
            <v>通用设备</v>
          </cell>
          <cell r="J6750">
            <v>8</v>
          </cell>
          <cell r="K6750">
            <v>40359</v>
          </cell>
          <cell r="L6750">
            <v>211495.73</v>
          </cell>
          <cell r="M6750">
            <v>211495.73</v>
          </cell>
          <cell r="N6750">
            <v>0</v>
          </cell>
        </row>
        <row r="6751">
          <cell r="C6751" t="str">
            <v>44846002B070001</v>
          </cell>
          <cell r="D6751" t="str">
            <v>电缆剥线机</v>
          </cell>
        </row>
        <row r="6751">
          <cell r="G6751" t="str">
            <v>台</v>
          </cell>
          <cell r="H6751">
            <v>1</v>
          </cell>
          <cell r="I6751" t="str">
            <v>通用设备</v>
          </cell>
          <cell r="J6751">
            <v>8</v>
          </cell>
          <cell r="K6751">
            <v>39752</v>
          </cell>
          <cell r="L6751">
            <v>10094</v>
          </cell>
          <cell r="M6751">
            <v>10094</v>
          </cell>
          <cell r="N6751">
            <v>0</v>
          </cell>
        </row>
        <row r="6752">
          <cell r="C6752" t="str">
            <v>48253202B030004</v>
          </cell>
          <cell r="D6752" t="str">
            <v>电线电缆导体、半导体电阻智能测试仪</v>
          </cell>
          <cell r="E6752" t="str">
            <v>(ZZJ-E)</v>
          </cell>
        </row>
        <row r="6752">
          <cell r="G6752" t="str">
            <v>台</v>
          </cell>
          <cell r="H6752">
            <v>1</v>
          </cell>
          <cell r="I6752" t="str">
            <v>通用设备</v>
          </cell>
          <cell r="J6752">
            <v>8</v>
          </cell>
          <cell r="K6752">
            <v>40359</v>
          </cell>
          <cell r="L6752">
            <v>42848</v>
          </cell>
          <cell r="M6752">
            <v>42848</v>
          </cell>
          <cell r="N6752">
            <v>0</v>
          </cell>
        </row>
        <row r="6753">
          <cell r="C6753" t="str">
            <v>48253599B100067</v>
          </cell>
          <cell r="D6753" t="str">
            <v>滚筒摩擦试验台</v>
          </cell>
          <cell r="E6753" t="str">
            <v>GM-II</v>
          </cell>
        </row>
        <row r="6753">
          <cell r="G6753" t="str">
            <v>台</v>
          </cell>
          <cell r="H6753">
            <v>1</v>
          </cell>
          <cell r="I6753" t="str">
            <v>通用设备</v>
          </cell>
          <cell r="J6753">
            <v>8</v>
          </cell>
          <cell r="K6753">
            <v>39813</v>
          </cell>
          <cell r="L6753">
            <v>54581.19</v>
          </cell>
          <cell r="M6753">
            <v>54581.19</v>
          </cell>
          <cell r="N6753">
            <v>0</v>
          </cell>
        </row>
        <row r="6754">
          <cell r="C6754" t="str">
            <v>48253202B090085</v>
          </cell>
          <cell r="D6754" t="str">
            <v>自动粘度计清洗机</v>
          </cell>
          <cell r="E6754" t="str">
            <v>BF-89</v>
          </cell>
        </row>
        <row r="6754">
          <cell r="G6754" t="str">
            <v>台</v>
          </cell>
          <cell r="H6754">
            <v>1</v>
          </cell>
          <cell r="I6754" t="str">
            <v>通用设备</v>
          </cell>
          <cell r="J6754">
            <v>8</v>
          </cell>
          <cell r="K6754">
            <v>39263</v>
          </cell>
          <cell r="L6754">
            <v>13635</v>
          </cell>
          <cell r="M6754">
            <v>13635</v>
          </cell>
          <cell r="N6754">
            <v>0</v>
          </cell>
        </row>
        <row r="6755">
          <cell r="C6755" t="str">
            <v>44846002B080001</v>
          </cell>
          <cell r="D6755" t="str">
            <v>输送带去皮机</v>
          </cell>
          <cell r="E6755" t="str">
            <v>FSKTM-1</v>
          </cell>
        </row>
        <row r="6755">
          <cell r="G6755" t="str">
            <v>台</v>
          </cell>
          <cell r="H6755">
            <v>1</v>
          </cell>
          <cell r="I6755" t="str">
            <v>通用设备</v>
          </cell>
          <cell r="J6755">
            <v>8</v>
          </cell>
          <cell r="K6755">
            <v>39752</v>
          </cell>
          <cell r="L6755">
            <v>30797</v>
          </cell>
          <cell r="M6755">
            <v>30797</v>
          </cell>
          <cell r="N6755">
            <v>0</v>
          </cell>
        </row>
        <row r="6756">
          <cell r="C6756" t="str">
            <v>48253202B090017</v>
          </cell>
          <cell r="D6756" t="str">
            <v>便携式数字声级计</v>
          </cell>
          <cell r="E6756" t="str">
            <v>HS5920</v>
          </cell>
        </row>
        <row r="6756">
          <cell r="G6756" t="str">
            <v>台</v>
          </cell>
          <cell r="H6756">
            <v>1</v>
          </cell>
          <cell r="I6756" t="str">
            <v>通用设备</v>
          </cell>
          <cell r="J6756">
            <v>8</v>
          </cell>
          <cell r="K6756">
            <v>39843</v>
          </cell>
          <cell r="L6756">
            <v>20394</v>
          </cell>
          <cell r="M6756">
            <v>20394</v>
          </cell>
          <cell r="N6756">
            <v>0</v>
          </cell>
        </row>
        <row r="6757">
          <cell r="C6757" t="str">
            <v>48252399N120710</v>
          </cell>
          <cell r="D6757" t="str">
            <v>汽车尾气检测仪</v>
          </cell>
          <cell r="E6757" t="str">
            <v>AUT05-1</v>
          </cell>
        </row>
        <row r="6757">
          <cell r="G6757" t="str">
            <v>台</v>
          </cell>
          <cell r="H6757">
            <v>1</v>
          </cell>
          <cell r="I6757" t="str">
            <v>通用设备</v>
          </cell>
          <cell r="J6757">
            <v>8</v>
          </cell>
          <cell r="K6757">
            <v>40359</v>
          </cell>
          <cell r="L6757">
            <v>31415</v>
          </cell>
          <cell r="M6757">
            <v>31415</v>
          </cell>
          <cell r="N6757">
            <v>0</v>
          </cell>
        </row>
        <row r="6758">
          <cell r="C6758" t="str">
            <v>48252399N120710</v>
          </cell>
          <cell r="D6758" t="str">
            <v>汽车尾气检测仪</v>
          </cell>
          <cell r="E6758" t="str">
            <v>AUT05-1</v>
          </cell>
        </row>
        <row r="6758">
          <cell r="G6758" t="str">
            <v>台</v>
          </cell>
          <cell r="H6758">
            <v>1</v>
          </cell>
          <cell r="I6758" t="str">
            <v>通用设备</v>
          </cell>
          <cell r="J6758">
            <v>8</v>
          </cell>
          <cell r="K6758">
            <v>40359</v>
          </cell>
          <cell r="L6758">
            <v>31415</v>
          </cell>
          <cell r="M6758">
            <v>31415</v>
          </cell>
          <cell r="N6758">
            <v>0</v>
          </cell>
        </row>
        <row r="6759">
          <cell r="C6759" t="str">
            <v>46384902B990220</v>
          </cell>
          <cell r="D6759" t="str">
            <v>移动式检测线用前照灯检测仪</v>
          </cell>
          <cell r="E6759" t="str">
            <v>NHD-1050湿度20%-85% AC220V±10%</v>
          </cell>
        </row>
        <row r="6759">
          <cell r="G6759" t="str">
            <v>个</v>
          </cell>
          <cell r="H6759">
            <v>1</v>
          </cell>
          <cell r="I6759" t="str">
            <v>通用设备</v>
          </cell>
          <cell r="J6759">
            <v>8</v>
          </cell>
          <cell r="K6759">
            <v>40359</v>
          </cell>
          <cell r="L6759">
            <v>29870</v>
          </cell>
          <cell r="M6759">
            <v>29870</v>
          </cell>
          <cell r="N6759">
            <v>0</v>
          </cell>
        </row>
        <row r="6760">
          <cell r="C6760" t="str">
            <v>48253399B230002</v>
          </cell>
          <cell r="D6760" t="str">
            <v>工业内窥镜</v>
          </cell>
          <cell r="E6760" t="str">
            <v>YDR6 D=0.5-4MM弯曲90</v>
          </cell>
        </row>
        <row r="6760">
          <cell r="G6760" t="str">
            <v>台</v>
          </cell>
          <cell r="H6760">
            <v>1</v>
          </cell>
          <cell r="I6760" t="str">
            <v>通用设备</v>
          </cell>
          <cell r="J6760">
            <v>8</v>
          </cell>
          <cell r="K6760">
            <v>40359</v>
          </cell>
          <cell r="L6760">
            <v>77250</v>
          </cell>
          <cell r="M6760">
            <v>77250</v>
          </cell>
          <cell r="N6760">
            <v>0</v>
          </cell>
        </row>
        <row r="6761">
          <cell r="C6761" t="str">
            <v>48253399B500004</v>
          </cell>
          <cell r="D6761" t="str">
            <v>角度测量仪</v>
          </cell>
          <cell r="E6761" t="str">
            <v>WYLER H+0.02MM/M精度&lt;0.1MM/M</v>
          </cell>
        </row>
        <row r="6761">
          <cell r="G6761" t="str">
            <v>台</v>
          </cell>
          <cell r="H6761">
            <v>1</v>
          </cell>
          <cell r="I6761" t="str">
            <v>通用设备</v>
          </cell>
          <cell r="J6761">
            <v>8</v>
          </cell>
          <cell r="K6761">
            <v>40359</v>
          </cell>
          <cell r="L6761">
            <v>14935</v>
          </cell>
          <cell r="M6761">
            <v>14935</v>
          </cell>
          <cell r="N6761">
            <v>0</v>
          </cell>
        </row>
        <row r="6762">
          <cell r="C6762" t="str">
            <v>47345299B990299</v>
          </cell>
          <cell r="D6762" t="str">
            <v>便携测振仪</v>
          </cell>
          <cell r="E6762" t="str">
            <v>VM63A</v>
          </cell>
        </row>
        <row r="6762">
          <cell r="G6762" t="str">
            <v>个</v>
          </cell>
          <cell r="H6762">
            <v>1</v>
          </cell>
          <cell r="I6762" t="str">
            <v>通用设备</v>
          </cell>
          <cell r="J6762">
            <v>8</v>
          </cell>
          <cell r="K6762">
            <v>40543</v>
          </cell>
          <cell r="L6762">
            <v>5356</v>
          </cell>
          <cell r="M6762">
            <v>5356</v>
          </cell>
          <cell r="N6762">
            <v>0</v>
          </cell>
        </row>
        <row r="6763">
          <cell r="C6763" t="str">
            <v>48253202B070010</v>
          </cell>
          <cell r="D6763" t="str">
            <v>袖珍测振表</v>
          </cell>
          <cell r="E6763" t="str">
            <v>V-B-10A</v>
          </cell>
        </row>
        <row r="6763">
          <cell r="G6763" t="str">
            <v>个</v>
          </cell>
          <cell r="H6763">
            <v>1</v>
          </cell>
          <cell r="I6763" t="str">
            <v>通用设备</v>
          </cell>
          <cell r="J6763">
            <v>8</v>
          </cell>
          <cell r="K6763">
            <v>38352</v>
          </cell>
          <cell r="L6763">
            <v>3593.58</v>
          </cell>
          <cell r="M6763">
            <v>3593.58</v>
          </cell>
          <cell r="N6763">
            <v>0</v>
          </cell>
        </row>
        <row r="6764">
          <cell r="C6764" t="str">
            <v>48253202B070009</v>
          </cell>
          <cell r="D6764" t="str">
            <v>袖珍测振表</v>
          </cell>
          <cell r="E6764" t="str">
            <v>V-B-10A</v>
          </cell>
        </row>
        <row r="6764">
          <cell r="G6764" t="str">
            <v>个</v>
          </cell>
          <cell r="H6764">
            <v>1</v>
          </cell>
          <cell r="I6764" t="str">
            <v>通用设备</v>
          </cell>
          <cell r="J6764">
            <v>8</v>
          </cell>
          <cell r="K6764">
            <v>38352</v>
          </cell>
          <cell r="L6764">
            <v>3593.58</v>
          </cell>
          <cell r="M6764">
            <v>3593.58</v>
          </cell>
          <cell r="N6764">
            <v>0</v>
          </cell>
        </row>
        <row r="6765">
          <cell r="C6765" t="str">
            <v>48253202B070008</v>
          </cell>
          <cell r="D6765" t="str">
            <v>袖珍测振表</v>
          </cell>
          <cell r="E6765" t="str">
            <v>V-B-10A</v>
          </cell>
        </row>
        <row r="6765">
          <cell r="G6765" t="str">
            <v>个</v>
          </cell>
          <cell r="H6765">
            <v>1</v>
          </cell>
          <cell r="I6765" t="str">
            <v>通用设备</v>
          </cell>
          <cell r="J6765">
            <v>8</v>
          </cell>
          <cell r="K6765">
            <v>38352</v>
          </cell>
          <cell r="L6765">
            <v>3593.58</v>
          </cell>
          <cell r="M6765">
            <v>3593.58</v>
          </cell>
          <cell r="N6765">
            <v>0</v>
          </cell>
        </row>
        <row r="6766">
          <cell r="C6766" t="str">
            <v>48253202B070007</v>
          </cell>
          <cell r="D6766" t="str">
            <v>袖珍测振表</v>
          </cell>
          <cell r="E6766" t="str">
            <v>V-B-10A</v>
          </cell>
        </row>
        <row r="6766">
          <cell r="G6766" t="str">
            <v>个</v>
          </cell>
          <cell r="H6766">
            <v>1</v>
          </cell>
          <cell r="I6766" t="str">
            <v>通用设备</v>
          </cell>
          <cell r="J6766">
            <v>8</v>
          </cell>
          <cell r="K6766">
            <v>38352</v>
          </cell>
          <cell r="L6766">
            <v>3593.58</v>
          </cell>
          <cell r="M6766">
            <v>3593.58</v>
          </cell>
          <cell r="N6766">
            <v>0</v>
          </cell>
        </row>
        <row r="6767">
          <cell r="C6767" t="str">
            <v>48253202B070006</v>
          </cell>
          <cell r="D6767" t="str">
            <v>袖珍测振表</v>
          </cell>
          <cell r="E6767" t="str">
            <v>V-B-10A</v>
          </cell>
        </row>
        <row r="6767">
          <cell r="G6767" t="str">
            <v>个</v>
          </cell>
          <cell r="H6767">
            <v>1</v>
          </cell>
          <cell r="I6767" t="str">
            <v>通用设备</v>
          </cell>
          <cell r="J6767">
            <v>8</v>
          </cell>
          <cell r="K6767">
            <v>38352</v>
          </cell>
          <cell r="L6767">
            <v>3593.58</v>
          </cell>
          <cell r="M6767">
            <v>3593.58</v>
          </cell>
          <cell r="N6767">
            <v>0</v>
          </cell>
        </row>
        <row r="6768">
          <cell r="C6768" t="str">
            <v>48253202B070005</v>
          </cell>
          <cell r="D6768" t="str">
            <v>袖珍测振表</v>
          </cell>
          <cell r="E6768" t="str">
            <v>V-B-10A</v>
          </cell>
        </row>
        <row r="6768">
          <cell r="G6768" t="str">
            <v>个</v>
          </cell>
          <cell r="H6768">
            <v>1</v>
          </cell>
          <cell r="I6768" t="str">
            <v>通用设备</v>
          </cell>
          <cell r="J6768">
            <v>8</v>
          </cell>
          <cell r="K6768">
            <v>38352</v>
          </cell>
          <cell r="L6768">
            <v>3593.58</v>
          </cell>
          <cell r="M6768">
            <v>3593.58</v>
          </cell>
          <cell r="N6768">
            <v>0</v>
          </cell>
        </row>
        <row r="6769">
          <cell r="C6769" t="str">
            <v>48253202B070004</v>
          </cell>
          <cell r="D6769" t="str">
            <v>袖珍测振表</v>
          </cell>
          <cell r="E6769" t="str">
            <v>V-B-10A</v>
          </cell>
        </row>
        <row r="6769">
          <cell r="G6769" t="str">
            <v>个</v>
          </cell>
          <cell r="H6769">
            <v>1</v>
          </cell>
          <cell r="I6769" t="str">
            <v>通用设备</v>
          </cell>
          <cell r="J6769">
            <v>8</v>
          </cell>
          <cell r="K6769">
            <v>38352</v>
          </cell>
          <cell r="L6769">
            <v>3593.58</v>
          </cell>
          <cell r="M6769">
            <v>3593.58</v>
          </cell>
          <cell r="N6769">
            <v>0</v>
          </cell>
        </row>
        <row r="6770">
          <cell r="C6770" t="str">
            <v>48253202B070003</v>
          </cell>
          <cell r="D6770" t="str">
            <v>袖珍测振表</v>
          </cell>
          <cell r="E6770" t="str">
            <v>V-B-10A</v>
          </cell>
        </row>
        <row r="6770">
          <cell r="G6770" t="str">
            <v>个</v>
          </cell>
          <cell r="H6770">
            <v>1</v>
          </cell>
          <cell r="I6770" t="str">
            <v>通用设备</v>
          </cell>
          <cell r="J6770">
            <v>8</v>
          </cell>
          <cell r="K6770">
            <v>38352</v>
          </cell>
          <cell r="L6770">
            <v>3593.58</v>
          </cell>
          <cell r="M6770">
            <v>3593.58</v>
          </cell>
          <cell r="N6770">
            <v>0</v>
          </cell>
        </row>
        <row r="6771">
          <cell r="C6771" t="str">
            <v>48253202B070002</v>
          </cell>
          <cell r="D6771" t="str">
            <v>袖珍测振表</v>
          </cell>
          <cell r="E6771" t="str">
            <v>V-B-10A</v>
          </cell>
        </row>
        <row r="6771">
          <cell r="G6771" t="str">
            <v>个</v>
          </cell>
          <cell r="H6771">
            <v>1</v>
          </cell>
          <cell r="I6771" t="str">
            <v>通用设备</v>
          </cell>
          <cell r="J6771">
            <v>8</v>
          </cell>
          <cell r="K6771">
            <v>38352</v>
          </cell>
          <cell r="L6771">
            <v>3593.58</v>
          </cell>
          <cell r="M6771">
            <v>3593.58</v>
          </cell>
          <cell r="N6771">
            <v>0</v>
          </cell>
        </row>
        <row r="6772">
          <cell r="C6772" t="str">
            <v>48253202B070001</v>
          </cell>
          <cell r="D6772" t="str">
            <v>袖珍测振表</v>
          </cell>
          <cell r="E6772" t="str">
            <v>V-B-10A</v>
          </cell>
        </row>
        <row r="6772">
          <cell r="G6772" t="str">
            <v>个</v>
          </cell>
          <cell r="H6772">
            <v>1</v>
          </cell>
          <cell r="I6772" t="str">
            <v>通用设备</v>
          </cell>
          <cell r="J6772">
            <v>8</v>
          </cell>
          <cell r="K6772">
            <v>38352</v>
          </cell>
          <cell r="L6772">
            <v>3593.58</v>
          </cell>
          <cell r="M6772">
            <v>3593.58</v>
          </cell>
          <cell r="N6772">
            <v>0</v>
          </cell>
        </row>
        <row r="6773">
          <cell r="C6773" t="str">
            <v>48253202B040007</v>
          </cell>
          <cell r="D6773" t="str">
            <v>电机绕线故障检测仪</v>
          </cell>
          <cell r="E6773" t="str">
            <v>ALL-TEST III</v>
          </cell>
        </row>
        <row r="6773">
          <cell r="G6773" t="str">
            <v>个</v>
          </cell>
          <cell r="H6773">
            <v>1</v>
          </cell>
          <cell r="I6773" t="str">
            <v>通用设备</v>
          </cell>
          <cell r="J6773">
            <v>8</v>
          </cell>
          <cell r="K6773">
            <v>38352</v>
          </cell>
          <cell r="L6773">
            <v>19998</v>
          </cell>
          <cell r="M6773">
            <v>19998</v>
          </cell>
          <cell r="N6773">
            <v>0</v>
          </cell>
        </row>
        <row r="6774">
          <cell r="C6774" t="str">
            <v>48253202B040006</v>
          </cell>
          <cell r="D6774" t="str">
            <v>电机绕线故障检测仪</v>
          </cell>
          <cell r="E6774" t="str">
            <v>ALL-TEST III</v>
          </cell>
        </row>
        <row r="6774">
          <cell r="G6774" t="str">
            <v>个</v>
          </cell>
          <cell r="H6774">
            <v>1</v>
          </cell>
          <cell r="I6774" t="str">
            <v>通用设备</v>
          </cell>
          <cell r="J6774">
            <v>8</v>
          </cell>
          <cell r="K6774">
            <v>38352</v>
          </cell>
          <cell r="L6774">
            <v>19998</v>
          </cell>
          <cell r="M6774">
            <v>19998</v>
          </cell>
          <cell r="N6774">
            <v>0</v>
          </cell>
        </row>
        <row r="6775">
          <cell r="C6775" t="str">
            <v>48253202B040005</v>
          </cell>
          <cell r="D6775" t="str">
            <v>电机绕线故障检测仪</v>
          </cell>
          <cell r="E6775" t="str">
            <v>ALL-TEST III</v>
          </cell>
        </row>
        <row r="6775">
          <cell r="G6775" t="str">
            <v>个</v>
          </cell>
          <cell r="H6775">
            <v>1</v>
          </cell>
          <cell r="I6775" t="str">
            <v>通用设备</v>
          </cell>
          <cell r="J6775">
            <v>8</v>
          </cell>
          <cell r="K6775">
            <v>38352</v>
          </cell>
          <cell r="L6775">
            <v>19998</v>
          </cell>
          <cell r="M6775">
            <v>19998</v>
          </cell>
          <cell r="N6775">
            <v>0</v>
          </cell>
        </row>
        <row r="6776">
          <cell r="C6776" t="str">
            <v>48253202B040004</v>
          </cell>
          <cell r="D6776" t="str">
            <v>电机绕线故障检测仪</v>
          </cell>
          <cell r="E6776" t="str">
            <v>ALL-TEST III</v>
          </cell>
        </row>
        <row r="6776">
          <cell r="G6776" t="str">
            <v>个</v>
          </cell>
          <cell r="H6776">
            <v>1</v>
          </cell>
          <cell r="I6776" t="str">
            <v>通用设备</v>
          </cell>
          <cell r="J6776">
            <v>8</v>
          </cell>
          <cell r="K6776">
            <v>38352</v>
          </cell>
          <cell r="L6776">
            <v>19998</v>
          </cell>
          <cell r="M6776">
            <v>19998</v>
          </cell>
          <cell r="N6776">
            <v>0</v>
          </cell>
        </row>
        <row r="6777">
          <cell r="C6777" t="str">
            <v>48253202B040003</v>
          </cell>
          <cell r="D6777" t="str">
            <v>电机绕线故障检测仪</v>
          </cell>
          <cell r="E6777" t="str">
            <v>ALL-TEST III</v>
          </cell>
        </row>
        <row r="6777">
          <cell r="G6777" t="str">
            <v>个</v>
          </cell>
          <cell r="H6777">
            <v>1</v>
          </cell>
          <cell r="I6777" t="str">
            <v>通用设备</v>
          </cell>
          <cell r="J6777">
            <v>8</v>
          </cell>
          <cell r="K6777">
            <v>38352</v>
          </cell>
          <cell r="L6777">
            <v>19998</v>
          </cell>
          <cell r="M6777">
            <v>19998</v>
          </cell>
          <cell r="N6777">
            <v>0</v>
          </cell>
        </row>
        <row r="6778">
          <cell r="C6778" t="str">
            <v>48253202B040002</v>
          </cell>
          <cell r="D6778" t="str">
            <v>电机绕线故障检测仪</v>
          </cell>
          <cell r="E6778" t="str">
            <v>ALL-TEST III</v>
          </cell>
        </row>
        <row r="6778">
          <cell r="G6778" t="str">
            <v>个</v>
          </cell>
          <cell r="H6778">
            <v>1</v>
          </cell>
          <cell r="I6778" t="str">
            <v>通用设备</v>
          </cell>
          <cell r="J6778">
            <v>8</v>
          </cell>
          <cell r="K6778">
            <v>38352</v>
          </cell>
          <cell r="L6778">
            <v>19998</v>
          </cell>
          <cell r="M6778">
            <v>19998</v>
          </cell>
          <cell r="N6778">
            <v>0</v>
          </cell>
        </row>
        <row r="6779">
          <cell r="C6779" t="str">
            <v>48253202B040001</v>
          </cell>
          <cell r="D6779" t="str">
            <v>电机绕线故障检测仪</v>
          </cell>
          <cell r="E6779" t="str">
            <v>ALL-TEST III</v>
          </cell>
        </row>
        <row r="6779">
          <cell r="G6779" t="str">
            <v>个</v>
          </cell>
          <cell r="H6779">
            <v>1</v>
          </cell>
          <cell r="I6779" t="str">
            <v>通用设备</v>
          </cell>
          <cell r="J6779">
            <v>8</v>
          </cell>
          <cell r="K6779">
            <v>38352</v>
          </cell>
          <cell r="L6779">
            <v>19998</v>
          </cell>
          <cell r="M6779">
            <v>19998</v>
          </cell>
          <cell r="N6779">
            <v>0</v>
          </cell>
        </row>
        <row r="6780">
          <cell r="C6780" t="str">
            <v>48252399B010070</v>
          </cell>
          <cell r="D6780" t="str">
            <v>汽车排气分析仪</v>
          </cell>
          <cell r="E6780" t="str">
            <v>FGA-4105</v>
          </cell>
        </row>
        <row r="6780">
          <cell r="G6780" t="str">
            <v>台</v>
          </cell>
          <cell r="H6780">
            <v>1</v>
          </cell>
          <cell r="I6780" t="str">
            <v>通用设备</v>
          </cell>
          <cell r="J6780">
            <v>8</v>
          </cell>
          <cell r="K6780">
            <v>39447</v>
          </cell>
          <cell r="L6780">
            <v>30694</v>
          </cell>
          <cell r="M6780">
            <v>30694</v>
          </cell>
          <cell r="N6780">
            <v>0</v>
          </cell>
        </row>
        <row r="6781">
          <cell r="C6781" t="str">
            <v>48253202B090073</v>
          </cell>
          <cell r="D6781" t="str">
            <v>智能柴油机烟度分析仪</v>
          </cell>
          <cell r="E6781" t="str">
            <v>HB2-TH-50</v>
          </cell>
        </row>
        <row r="6781">
          <cell r="G6781" t="str">
            <v>台</v>
          </cell>
          <cell r="H6781">
            <v>1</v>
          </cell>
          <cell r="I6781" t="str">
            <v>通用设备</v>
          </cell>
          <cell r="J6781">
            <v>8</v>
          </cell>
          <cell r="K6781">
            <v>39629</v>
          </cell>
          <cell r="L6781">
            <v>55414</v>
          </cell>
          <cell r="M6781">
            <v>55414</v>
          </cell>
          <cell r="N6781">
            <v>0</v>
          </cell>
        </row>
        <row r="6782">
          <cell r="C6782" t="str">
            <v>48253202B040001</v>
          </cell>
          <cell r="D6782" t="str">
            <v>电机故障检测仪</v>
          </cell>
          <cell r="E6782" t="str">
            <v>ALL-TEST IV</v>
          </cell>
        </row>
        <row r="6782">
          <cell r="G6782" t="str">
            <v>台</v>
          </cell>
          <cell r="H6782">
            <v>1</v>
          </cell>
          <cell r="I6782" t="str">
            <v>通用设备</v>
          </cell>
          <cell r="J6782">
            <v>8</v>
          </cell>
          <cell r="K6782">
            <v>39629</v>
          </cell>
          <cell r="L6782">
            <v>222480</v>
          </cell>
          <cell r="M6782">
            <v>222480</v>
          </cell>
          <cell r="N6782">
            <v>0</v>
          </cell>
        </row>
        <row r="6783">
          <cell r="C6783" t="str">
            <v>48253399BC10001</v>
          </cell>
          <cell r="D6783" t="str">
            <v>汽车流动检测线</v>
          </cell>
          <cell r="E6783" t="str">
            <v>BQDC100-8AL</v>
          </cell>
        </row>
        <row r="6783">
          <cell r="G6783" t="str">
            <v>台</v>
          </cell>
          <cell r="H6783">
            <v>1</v>
          </cell>
          <cell r="I6783" t="str">
            <v>通用设备</v>
          </cell>
          <cell r="J6783">
            <v>8</v>
          </cell>
          <cell r="K6783">
            <v>39629</v>
          </cell>
          <cell r="L6783">
            <v>454500</v>
          </cell>
          <cell r="M6783">
            <v>454500</v>
          </cell>
          <cell r="N6783">
            <v>0</v>
          </cell>
        </row>
        <row r="6784">
          <cell r="C6784" t="str">
            <v>48253202B020004</v>
          </cell>
          <cell r="D6784" t="str">
            <v>SPM轴承故障检测分析仪</v>
          </cell>
          <cell r="E6784" t="str">
            <v>T30</v>
          </cell>
        </row>
        <row r="6784">
          <cell r="G6784" t="str">
            <v>台</v>
          </cell>
          <cell r="H6784">
            <v>1</v>
          </cell>
          <cell r="I6784" t="str">
            <v>通用设备</v>
          </cell>
          <cell r="J6784">
            <v>8</v>
          </cell>
          <cell r="K6784">
            <v>39843</v>
          </cell>
          <cell r="L6784">
            <v>140080</v>
          </cell>
          <cell r="M6784">
            <v>140080</v>
          </cell>
          <cell r="N6784">
            <v>0</v>
          </cell>
        </row>
        <row r="6785">
          <cell r="C6785" t="str">
            <v>48253399BD20001</v>
          </cell>
          <cell r="D6785" t="str">
            <v>探伤仪</v>
          </cell>
          <cell r="E6785" t="str">
            <v>TOFD-900</v>
          </cell>
        </row>
        <row r="6785">
          <cell r="G6785" t="str">
            <v>台</v>
          </cell>
          <cell r="H6785">
            <v>1</v>
          </cell>
          <cell r="I6785" t="str">
            <v>通用设备</v>
          </cell>
          <cell r="J6785">
            <v>8</v>
          </cell>
          <cell r="K6785">
            <v>40178</v>
          </cell>
          <cell r="L6785">
            <v>215811.96</v>
          </cell>
          <cell r="M6785">
            <v>215811.96</v>
          </cell>
          <cell r="N6785">
            <v>0</v>
          </cell>
        </row>
        <row r="6786">
          <cell r="C6786" t="str">
            <v>48253399B160005</v>
          </cell>
          <cell r="D6786" t="str">
            <v>综合诊断系统</v>
          </cell>
          <cell r="E6786" t="str">
            <v>ALLTESTPROON-LINELL</v>
          </cell>
        </row>
        <row r="6786">
          <cell r="G6786" t="str">
            <v>台</v>
          </cell>
          <cell r="H6786">
            <v>1</v>
          </cell>
          <cell r="I6786" t="str">
            <v>通用设备</v>
          </cell>
          <cell r="J6786">
            <v>8</v>
          </cell>
          <cell r="K6786">
            <v>40899</v>
          </cell>
          <cell r="L6786">
            <v>390026.67</v>
          </cell>
          <cell r="M6786">
            <v>390026.67</v>
          </cell>
          <cell r="N6786">
            <v>0</v>
          </cell>
        </row>
        <row r="6787">
          <cell r="C6787" t="str">
            <v>48253399B530002</v>
          </cell>
          <cell r="D6787" t="str">
            <v>旋转铁普仪</v>
          </cell>
          <cell r="E6787" t="str">
            <v>KTP-1</v>
          </cell>
        </row>
        <row r="6787">
          <cell r="G6787" t="str">
            <v>台</v>
          </cell>
          <cell r="H6787">
            <v>1</v>
          </cell>
          <cell r="I6787" t="str">
            <v>通用设备</v>
          </cell>
          <cell r="J6787">
            <v>8</v>
          </cell>
          <cell r="K6787">
            <v>39444</v>
          </cell>
          <cell r="L6787">
            <v>200889</v>
          </cell>
          <cell r="M6787">
            <v>200889</v>
          </cell>
          <cell r="N6787">
            <v>0</v>
          </cell>
        </row>
        <row r="6788">
          <cell r="C6788" t="str">
            <v>43931048B450001</v>
          </cell>
          <cell r="D6788" t="str">
            <v>全站仪</v>
          </cell>
          <cell r="E6788" t="str">
            <v>KG3019</v>
          </cell>
        </row>
        <row r="6788">
          <cell r="G6788" t="str">
            <v>个</v>
          </cell>
          <cell r="H6788">
            <v>1</v>
          </cell>
          <cell r="I6788" t="str">
            <v>通用设备</v>
          </cell>
          <cell r="J6788">
            <v>8</v>
          </cell>
          <cell r="K6788">
            <v>37258</v>
          </cell>
          <cell r="L6788">
            <v>94300</v>
          </cell>
          <cell r="M6788">
            <v>94300</v>
          </cell>
          <cell r="N6788">
            <v>0</v>
          </cell>
        </row>
        <row r="6789">
          <cell r="C6789" t="str">
            <v>44241203B050001</v>
          </cell>
          <cell r="D6789" t="str">
            <v>CO2保护焊机</v>
          </cell>
        </row>
        <row r="6789">
          <cell r="G6789" t="str">
            <v>个</v>
          </cell>
          <cell r="H6789">
            <v>1</v>
          </cell>
          <cell r="I6789" t="str">
            <v>通用设备</v>
          </cell>
          <cell r="J6789">
            <v>8</v>
          </cell>
          <cell r="K6789">
            <v>38717</v>
          </cell>
          <cell r="L6789">
            <v>38885</v>
          </cell>
          <cell r="M6789">
            <v>38885</v>
          </cell>
          <cell r="N6789">
            <v>0</v>
          </cell>
        </row>
        <row r="6790">
          <cell r="C6790" t="str">
            <v>44241203B060001</v>
          </cell>
          <cell r="D6790" t="str">
            <v>CO2保护焊机</v>
          </cell>
        </row>
        <row r="6790">
          <cell r="G6790" t="str">
            <v>个</v>
          </cell>
          <cell r="H6790">
            <v>1</v>
          </cell>
          <cell r="I6790" t="str">
            <v>通用设备</v>
          </cell>
          <cell r="J6790">
            <v>8</v>
          </cell>
          <cell r="K6790">
            <v>38717</v>
          </cell>
          <cell r="L6790">
            <v>23735</v>
          </cell>
          <cell r="M6790">
            <v>23735</v>
          </cell>
          <cell r="N6790">
            <v>0</v>
          </cell>
        </row>
        <row r="6791">
          <cell r="C6791" t="str">
            <v>48253399BB20001</v>
          </cell>
          <cell r="D6791" t="str">
            <v>微型记录仪</v>
          </cell>
        </row>
        <row r="6791">
          <cell r="G6791" t="str">
            <v>个</v>
          </cell>
          <cell r="H6791">
            <v>1</v>
          </cell>
          <cell r="I6791" t="str">
            <v>通用设备</v>
          </cell>
          <cell r="J6791">
            <v>8</v>
          </cell>
          <cell r="K6791">
            <v>38717</v>
          </cell>
          <cell r="L6791">
            <v>6835.68</v>
          </cell>
          <cell r="M6791">
            <v>6835.68</v>
          </cell>
          <cell r="N6791">
            <v>0</v>
          </cell>
        </row>
        <row r="6792">
          <cell r="C6792" t="str">
            <v>48253399BB20002</v>
          </cell>
          <cell r="D6792" t="str">
            <v>微型记录仪</v>
          </cell>
        </row>
        <row r="6792">
          <cell r="G6792" t="str">
            <v>个</v>
          </cell>
          <cell r="H6792">
            <v>1</v>
          </cell>
          <cell r="I6792" t="str">
            <v>通用设备</v>
          </cell>
          <cell r="J6792">
            <v>8</v>
          </cell>
          <cell r="K6792">
            <v>38717</v>
          </cell>
          <cell r="L6792">
            <v>6835.68</v>
          </cell>
          <cell r="M6792">
            <v>6835.68</v>
          </cell>
          <cell r="N6792">
            <v>0</v>
          </cell>
        </row>
        <row r="6793">
          <cell r="C6793" t="str">
            <v>48265101B220001</v>
          </cell>
          <cell r="D6793" t="str">
            <v>台式保温培养箱</v>
          </cell>
          <cell r="E6793" t="str">
            <v>GG/20-002</v>
          </cell>
        </row>
        <row r="6793">
          <cell r="G6793" t="str">
            <v>个</v>
          </cell>
          <cell r="H6793">
            <v>1</v>
          </cell>
          <cell r="I6793" t="str">
            <v>通用设备</v>
          </cell>
          <cell r="J6793">
            <v>8</v>
          </cell>
          <cell r="K6793">
            <v>39444</v>
          </cell>
          <cell r="L6793">
            <v>13707.72</v>
          </cell>
          <cell r="M6793">
            <v>13707.72</v>
          </cell>
          <cell r="N6793">
            <v>0</v>
          </cell>
        </row>
        <row r="6794">
          <cell r="C6794" t="str">
            <v>46214013B190006</v>
          </cell>
          <cell r="D6794" t="str">
            <v>变频给水机组控制柜</v>
          </cell>
          <cell r="E6794" t="str">
            <v>KQK/S002BG-110M</v>
          </cell>
        </row>
        <row r="6794">
          <cell r="G6794" t="str">
            <v>个</v>
          </cell>
          <cell r="H6794">
            <v>1</v>
          </cell>
          <cell r="I6794" t="str">
            <v>通用设备</v>
          </cell>
          <cell r="J6794">
            <v>8</v>
          </cell>
          <cell r="K6794">
            <v>39444</v>
          </cell>
          <cell r="L6794">
            <v>129684</v>
          </cell>
          <cell r="M6794">
            <v>129684</v>
          </cell>
          <cell r="N6794">
            <v>0</v>
          </cell>
        </row>
        <row r="6795">
          <cell r="C6795" t="str">
            <v>48253399B120001</v>
          </cell>
          <cell r="D6795" t="str">
            <v>锥入度测定器</v>
          </cell>
          <cell r="E6795" t="str">
            <v>SJ</v>
          </cell>
        </row>
        <row r="6795">
          <cell r="G6795" t="str">
            <v>个</v>
          </cell>
          <cell r="H6795">
            <v>1</v>
          </cell>
          <cell r="I6795" t="str">
            <v>通用设备</v>
          </cell>
          <cell r="J6795">
            <v>8</v>
          </cell>
          <cell r="K6795">
            <v>37258</v>
          </cell>
          <cell r="L6795">
            <v>2800</v>
          </cell>
          <cell r="M6795">
            <v>2716</v>
          </cell>
          <cell r="N6795">
            <v>84</v>
          </cell>
        </row>
        <row r="6796">
          <cell r="C6796" t="str">
            <v>48252099A010001</v>
          </cell>
          <cell r="D6796" t="str">
            <v>红外测温仪</v>
          </cell>
          <cell r="E6796" t="str">
            <v>3I2MSC</v>
          </cell>
        </row>
        <row r="6796">
          <cell r="G6796" t="str">
            <v>台</v>
          </cell>
          <cell r="H6796">
            <v>1</v>
          </cell>
          <cell r="I6796" t="str">
            <v>通用设备</v>
          </cell>
          <cell r="J6796">
            <v>8</v>
          </cell>
          <cell r="K6796">
            <v>37258</v>
          </cell>
          <cell r="L6796">
            <v>2100</v>
          </cell>
          <cell r="M6796">
            <v>2037</v>
          </cell>
          <cell r="N6796">
            <v>63</v>
          </cell>
        </row>
        <row r="6797">
          <cell r="C6797" t="str">
            <v>48253399B790001</v>
          </cell>
          <cell r="D6797" t="str">
            <v>X射线探伤仪</v>
          </cell>
          <cell r="E6797" t="str">
            <v>QJX-3005</v>
          </cell>
        </row>
        <row r="6797">
          <cell r="G6797" t="str">
            <v>台</v>
          </cell>
          <cell r="H6797">
            <v>1</v>
          </cell>
          <cell r="I6797" t="str">
            <v>通用设备</v>
          </cell>
          <cell r="J6797">
            <v>8</v>
          </cell>
          <cell r="K6797">
            <v>37258</v>
          </cell>
          <cell r="L6797">
            <v>96000</v>
          </cell>
          <cell r="M6797">
            <v>93120</v>
          </cell>
          <cell r="N6797">
            <v>2880</v>
          </cell>
        </row>
        <row r="6798">
          <cell r="C6798" t="str">
            <v>48253399B830001</v>
          </cell>
          <cell r="D6798" t="str">
            <v>交流磁粉探伤仪</v>
          </cell>
          <cell r="E6798" t="str">
            <v>DCM-2000A</v>
          </cell>
        </row>
        <row r="6798">
          <cell r="G6798" t="str">
            <v>台</v>
          </cell>
          <cell r="H6798">
            <v>1</v>
          </cell>
          <cell r="I6798" t="str">
            <v>通用设备</v>
          </cell>
          <cell r="J6798">
            <v>8</v>
          </cell>
          <cell r="K6798">
            <v>37258</v>
          </cell>
          <cell r="L6798">
            <v>11500</v>
          </cell>
          <cell r="M6798">
            <v>11155</v>
          </cell>
          <cell r="N6798">
            <v>345</v>
          </cell>
        </row>
        <row r="6799">
          <cell r="C6799" t="str">
            <v>48253399B800002</v>
          </cell>
          <cell r="D6799" t="str">
            <v>超声波探伤仪</v>
          </cell>
          <cell r="E6799" t="str">
            <v>CTS-26</v>
          </cell>
        </row>
        <row r="6799">
          <cell r="G6799" t="str">
            <v>个</v>
          </cell>
          <cell r="H6799">
            <v>1</v>
          </cell>
          <cell r="I6799" t="str">
            <v>通用设备</v>
          </cell>
          <cell r="J6799">
            <v>8</v>
          </cell>
          <cell r="K6799">
            <v>37258</v>
          </cell>
          <cell r="L6799">
            <v>12600</v>
          </cell>
          <cell r="M6799">
            <v>12222</v>
          </cell>
          <cell r="N6799">
            <v>378</v>
          </cell>
        </row>
        <row r="6800">
          <cell r="C6800" t="str">
            <v>48253399B530001</v>
          </cell>
          <cell r="D6800" t="str">
            <v>旋转式铁谱仪</v>
          </cell>
          <cell r="E6800" t="str">
            <v>KTP-1</v>
          </cell>
        </row>
        <row r="6800">
          <cell r="G6800" t="str">
            <v>台</v>
          </cell>
          <cell r="H6800">
            <v>1</v>
          </cell>
          <cell r="I6800" t="str">
            <v>通用设备</v>
          </cell>
          <cell r="J6800">
            <v>8</v>
          </cell>
          <cell r="K6800">
            <v>37258</v>
          </cell>
          <cell r="L6800">
            <v>15000</v>
          </cell>
          <cell r="M6800">
            <v>14550</v>
          </cell>
          <cell r="N6800">
            <v>450</v>
          </cell>
        </row>
        <row r="6801">
          <cell r="C6801" t="str">
            <v>49119499B630005</v>
          </cell>
          <cell r="D6801" t="str">
            <v>防爆自卸车（平推车）</v>
          </cell>
          <cell r="E6801" t="str">
            <v>WC3E（A)</v>
          </cell>
        </row>
        <row r="6801">
          <cell r="G6801" t="str">
            <v>个</v>
          </cell>
          <cell r="H6801">
            <v>1</v>
          </cell>
          <cell r="I6801" t="str">
            <v>固定资产-通用设备</v>
          </cell>
        </row>
        <row r="6801">
          <cell r="K6801">
            <v>40147</v>
          </cell>
          <cell r="L6801">
            <v>444616.37</v>
          </cell>
          <cell r="M6801">
            <v>444616.37</v>
          </cell>
          <cell r="N6801">
            <v>0</v>
          </cell>
        </row>
        <row r="6802">
          <cell r="C6802" t="str">
            <v>49119224B100001</v>
          </cell>
          <cell r="D6802" t="str">
            <v>洒水车</v>
          </cell>
          <cell r="E6802" t="str">
            <v/>
          </cell>
        </row>
        <row r="6802">
          <cell r="G6802" t="str">
            <v>个</v>
          </cell>
          <cell r="H6802">
            <v>1</v>
          </cell>
          <cell r="I6802" t="str">
            <v>固定资产-通用设备</v>
          </cell>
        </row>
        <row r="6802">
          <cell r="K6802">
            <v>38352</v>
          </cell>
          <cell r="L6802">
            <v>74538</v>
          </cell>
          <cell r="M6802">
            <v>74538</v>
          </cell>
          <cell r="N6802">
            <v>0</v>
          </cell>
        </row>
        <row r="6803">
          <cell r="C6803" t="str">
            <v>49111013B230002</v>
          </cell>
          <cell r="D6803" t="str">
            <v>叉车</v>
          </cell>
          <cell r="E6803" t="str">
            <v>D50SC-2</v>
          </cell>
        </row>
        <row r="6803">
          <cell r="G6803" t="str">
            <v>个</v>
          </cell>
          <cell r="H6803">
            <v>1</v>
          </cell>
          <cell r="I6803" t="str">
            <v>固定资产-通用设备</v>
          </cell>
        </row>
        <row r="6803">
          <cell r="K6803">
            <v>39082</v>
          </cell>
          <cell r="L6803">
            <v>392890</v>
          </cell>
          <cell r="M6803">
            <v>392890</v>
          </cell>
          <cell r="N6803">
            <v>0</v>
          </cell>
        </row>
        <row r="6804">
          <cell r="C6804" t="str">
            <v>49119401B120001</v>
          </cell>
          <cell r="D6804" t="str">
            <v>加油车</v>
          </cell>
          <cell r="E6804" t="str">
            <v>CLW5250GYY3</v>
          </cell>
        </row>
        <row r="6804">
          <cell r="G6804" t="str">
            <v>个</v>
          </cell>
          <cell r="H6804">
            <v>1</v>
          </cell>
          <cell r="I6804" t="str">
            <v>固定资产-通用设备</v>
          </cell>
        </row>
        <row r="6804">
          <cell r="K6804">
            <v>40147</v>
          </cell>
          <cell r="L6804">
            <v>328255.77</v>
          </cell>
          <cell r="M6804">
            <v>328255.77</v>
          </cell>
          <cell r="N6804">
            <v>0</v>
          </cell>
        </row>
        <row r="6805">
          <cell r="C6805" t="str">
            <v>49114011BA50004</v>
          </cell>
          <cell r="D6805" t="str">
            <v>庆铃五十铃单排货车</v>
          </cell>
          <cell r="E6805" t="str">
            <v>NKR77LLLACJA</v>
          </cell>
        </row>
        <row r="6805">
          <cell r="G6805" t="str">
            <v>个</v>
          </cell>
          <cell r="H6805">
            <v>1</v>
          </cell>
          <cell r="I6805" t="str">
            <v>固定资产-通用设备</v>
          </cell>
        </row>
        <row r="6805">
          <cell r="K6805">
            <v>40178</v>
          </cell>
          <cell r="L6805">
            <v>116708.52</v>
          </cell>
          <cell r="M6805">
            <v>116708.52</v>
          </cell>
          <cell r="N6805">
            <v>0</v>
          </cell>
        </row>
        <row r="6806">
          <cell r="C6806" t="str">
            <v>49111013B090002</v>
          </cell>
          <cell r="D6806" t="str">
            <v>叉车</v>
          </cell>
          <cell r="E6806" t="str">
            <v>CPCD80</v>
          </cell>
        </row>
        <row r="6806">
          <cell r="G6806" t="str">
            <v>个</v>
          </cell>
          <cell r="H6806">
            <v>1</v>
          </cell>
          <cell r="I6806" t="str">
            <v>固定资产-通用设备</v>
          </cell>
        </row>
        <row r="6806">
          <cell r="K6806">
            <v>39691</v>
          </cell>
          <cell r="L6806">
            <v>276000</v>
          </cell>
          <cell r="M6806">
            <v>276000</v>
          </cell>
          <cell r="N6806">
            <v>0</v>
          </cell>
        </row>
        <row r="6807">
          <cell r="C6807" t="str">
            <v>49111013B090003</v>
          </cell>
          <cell r="D6807" t="str">
            <v>叉车</v>
          </cell>
          <cell r="E6807" t="str">
            <v>CPCD80</v>
          </cell>
        </row>
        <row r="6807">
          <cell r="G6807" t="str">
            <v>个</v>
          </cell>
          <cell r="H6807">
            <v>1</v>
          </cell>
          <cell r="I6807" t="str">
            <v>固定资产-通用设备</v>
          </cell>
        </row>
        <row r="6807">
          <cell r="K6807">
            <v>39691</v>
          </cell>
          <cell r="L6807">
            <v>251000</v>
          </cell>
          <cell r="M6807">
            <v>251000</v>
          </cell>
          <cell r="N6807">
            <v>0</v>
          </cell>
        </row>
        <row r="6808">
          <cell r="C6808" t="str">
            <v>44412364B155001</v>
          </cell>
          <cell r="D6808" t="str">
            <v>防爆顺槽双向材料车</v>
          </cell>
          <cell r="E6808" t="str">
            <v>WC3Y/D</v>
          </cell>
        </row>
        <row r="6808">
          <cell r="G6808" t="str">
            <v>个</v>
          </cell>
          <cell r="H6808">
            <v>1</v>
          </cell>
          <cell r="I6808" t="str">
            <v>固定资产-通用设备</v>
          </cell>
        </row>
        <row r="6808">
          <cell r="K6808">
            <v>40543</v>
          </cell>
          <cell r="L6808">
            <v>632760.68</v>
          </cell>
          <cell r="M6808">
            <v>632760.68</v>
          </cell>
          <cell r="N6808">
            <v>0</v>
          </cell>
        </row>
        <row r="6809">
          <cell r="C6809" t="str">
            <v>44412364B070023</v>
          </cell>
          <cell r="D6809" t="str">
            <v>防爆工程自卸车</v>
          </cell>
          <cell r="E6809" t="str">
            <v>WCQ-5B</v>
          </cell>
        </row>
        <row r="6809">
          <cell r="G6809" t="str">
            <v>个</v>
          </cell>
          <cell r="H6809">
            <v>1</v>
          </cell>
          <cell r="I6809" t="str">
            <v>固定资产-通用设备</v>
          </cell>
        </row>
        <row r="6809">
          <cell r="K6809">
            <v>39721</v>
          </cell>
          <cell r="L6809">
            <v>577013</v>
          </cell>
          <cell r="M6809">
            <v>577013</v>
          </cell>
          <cell r="N6809">
            <v>0</v>
          </cell>
        </row>
        <row r="6810">
          <cell r="C6810" t="str">
            <v>49114011B710173</v>
          </cell>
          <cell r="D6810" t="str">
            <v>庆铃低污染自卸车</v>
          </cell>
          <cell r="E6810" t="str">
            <v>NKR77GLLACJD</v>
          </cell>
        </row>
        <row r="6810">
          <cell r="G6810" t="str">
            <v>个</v>
          </cell>
          <cell r="H6810">
            <v>1</v>
          </cell>
          <cell r="I6810" t="str">
            <v>固定资产-通用设备</v>
          </cell>
        </row>
        <row r="6810">
          <cell r="K6810">
            <v>39442</v>
          </cell>
          <cell r="L6810">
            <v>137158</v>
          </cell>
          <cell r="M6810">
            <v>137158</v>
          </cell>
          <cell r="N6810">
            <v>0</v>
          </cell>
        </row>
        <row r="6811">
          <cell r="C6811" t="str">
            <v>44412364B070016</v>
          </cell>
          <cell r="D6811" t="str">
            <v>防爆工程自卸车</v>
          </cell>
          <cell r="E6811" t="str">
            <v>WCQ-5B</v>
          </cell>
        </row>
        <row r="6811">
          <cell r="G6811" t="str">
            <v>个</v>
          </cell>
          <cell r="H6811">
            <v>1</v>
          </cell>
          <cell r="I6811" t="str">
            <v>固定资产-通用设备</v>
          </cell>
        </row>
        <row r="6811">
          <cell r="K6811">
            <v>39690</v>
          </cell>
          <cell r="L6811">
            <v>577013</v>
          </cell>
          <cell r="M6811">
            <v>577013</v>
          </cell>
          <cell r="N6811">
            <v>0</v>
          </cell>
        </row>
        <row r="6812">
          <cell r="C6812" t="str">
            <v>49114011BC70128</v>
          </cell>
          <cell r="D6812" t="str">
            <v>五十铃自卸车</v>
          </cell>
          <cell r="E6812" t="str">
            <v>QL5070ZHFAR</v>
          </cell>
        </row>
        <row r="6812">
          <cell r="G6812" t="str">
            <v>个</v>
          </cell>
          <cell r="H6812">
            <v>1</v>
          </cell>
          <cell r="I6812" t="str">
            <v>固定资产-通用设备</v>
          </cell>
        </row>
        <row r="6812">
          <cell r="K6812">
            <v>40178</v>
          </cell>
          <cell r="L6812">
            <v>122060.66</v>
          </cell>
          <cell r="M6812">
            <v>122060.66</v>
          </cell>
          <cell r="N6812">
            <v>0</v>
          </cell>
        </row>
        <row r="6813">
          <cell r="C6813" t="str">
            <v>49114011BC50003</v>
          </cell>
          <cell r="D6813" t="str">
            <v>皮卡车</v>
          </cell>
          <cell r="E6813" t="str">
            <v>QL102OXGDSD</v>
          </cell>
        </row>
        <row r="6813">
          <cell r="G6813" t="str">
            <v>个</v>
          </cell>
          <cell r="H6813">
            <v>1</v>
          </cell>
          <cell r="I6813" t="str">
            <v>固定资产-通用设备</v>
          </cell>
        </row>
        <row r="6813">
          <cell r="K6813">
            <v>40178</v>
          </cell>
          <cell r="L6813">
            <v>118781.18</v>
          </cell>
          <cell r="M6813">
            <v>118781.18</v>
          </cell>
          <cell r="N6813">
            <v>0</v>
          </cell>
        </row>
        <row r="6814">
          <cell r="C6814" t="str">
            <v>49114011BC40006</v>
          </cell>
          <cell r="D6814" t="str">
            <v>皮卡车</v>
          </cell>
          <cell r="E6814" t="str">
            <v>QL503OXXFGLSE</v>
          </cell>
        </row>
        <row r="6814">
          <cell r="G6814" t="str">
            <v>个</v>
          </cell>
          <cell r="H6814">
            <v>1</v>
          </cell>
          <cell r="I6814" t="str">
            <v>固定资产-通用设备</v>
          </cell>
        </row>
        <row r="6814">
          <cell r="K6814">
            <v>40178</v>
          </cell>
          <cell r="L6814">
            <v>121888.87</v>
          </cell>
          <cell r="M6814">
            <v>121888.87</v>
          </cell>
          <cell r="N6814">
            <v>0</v>
          </cell>
        </row>
        <row r="6815">
          <cell r="C6815" t="str">
            <v>49114011B650007</v>
          </cell>
          <cell r="D6815" t="str">
            <v>郑州皮卡</v>
          </cell>
          <cell r="E6815" t="str">
            <v>ZN2031VBS</v>
          </cell>
        </row>
        <row r="6815">
          <cell r="G6815" t="str">
            <v>个</v>
          </cell>
          <cell r="H6815">
            <v>1</v>
          </cell>
          <cell r="I6815" t="str">
            <v>固定资产-通用设备</v>
          </cell>
        </row>
        <row r="6815">
          <cell r="K6815">
            <v>39325</v>
          </cell>
          <cell r="L6815">
            <v>141102</v>
          </cell>
          <cell r="M6815">
            <v>141102</v>
          </cell>
          <cell r="N6815">
            <v>0</v>
          </cell>
        </row>
        <row r="6816">
          <cell r="C6816" t="str">
            <v>44412364B030092</v>
          </cell>
          <cell r="D6816" t="str">
            <v>防爆胶轮车</v>
          </cell>
          <cell r="E6816" t="str">
            <v>WQC3J（3吨自卸式，整体式）</v>
          </cell>
        </row>
        <row r="6816">
          <cell r="G6816" t="str">
            <v>个</v>
          </cell>
          <cell r="H6816">
            <v>1</v>
          </cell>
          <cell r="I6816" t="str">
            <v>固定资产-煤炭井工专用设备</v>
          </cell>
        </row>
        <row r="6816">
          <cell r="K6816">
            <v>39082</v>
          </cell>
          <cell r="L6816">
            <v>369000</v>
          </cell>
          <cell r="M6816">
            <v>369000</v>
          </cell>
          <cell r="N6816">
            <v>0</v>
          </cell>
        </row>
        <row r="6817">
          <cell r="C6817" t="str">
            <v>44412364B030088</v>
          </cell>
          <cell r="D6817" t="str">
            <v>防爆胶轮车</v>
          </cell>
          <cell r="E6817" t="str">
            <v>WQC3J(矮型材料车)</v>
          </cell>
        </row>
        <row r="6817">
          <cell r="G6817" t="str">
            <v>个</v>
          </cell>
          <cell r="H6817">
            <v>1</v>
          </cell>
          <cell r="I6817" t="str">
            <v>固定资产-煤炭井工专用设备</v>
          </cell>
        </row>
        <row r="6817">
          <cell r="K6817">
            <v>39263</v>
          </cell>
          <cell r="L6817">
            <v>364610</v>
          </cell>
          <cell r="M6817">
            <v>364610</v>
          </cell>
          <cell r="N6817">
            <v>0</v>
          </cell>
        </row>
        <row r="6818">
          <cell r="C6818" t="str">
            <v>44412364B030090</v>
          </cell>
          <cell r="D6818" t="str">
            <v>防爆胶轮车</v>
          </cell>
          <cell r="E6818" t="str">
            <v>WQC3J(矮型材料车)</v>
          </cell>
        </row>
        <row r="6818">
          <cell r="G6818" t="str">
            <v>个</v>
          </cell>
          <cell r="H6818">
            <v>1</v>
          </cell>
          <cell r="I6818" t="str">
            <v>固定资产-煤炭井工专用设备</v>
          </cell>
        </row>
        <row r="6818">
          <cell r="K6818">
            <v>39263</v>
          </cell>
          <cell r="L6818">
            <v>364610</v>
          </cell>
          <cell r="M6818">
            <v>364610</v>
          </cell>
          <cell r="N6818">
            <v>0</v>
          </cell>
        </row>
        <row r="6819">
          <cell r="C6819" t="str">
            <v>49114011B760025</v>
          </cell>
          <cell r="D6819" t="str">
            <v>防爆胶轮车</v>
          </cell>
          <cell r="E6819" t="str">
            <v>WQC2J(高型材料车)</v>
          </cell>
        </row>
        <row r="6819">
          <cell r="G6819" t="str">
            <v>个</v>
          </cell>
          <cell r="H6819">
            <v>1</v>
          </cell>
          <cell r="I6819" t="str">
            <v>固定资产-煤炭井工专用设备</v>
          </cell>
        </row>
        <row r="6819">
          <cell r="K6819">
            <v>39263</v>
          </cell>
          <cell r="L6819">
            <v>345420</v>
          </cell>
          <cell r="M6819">
            <v>345420</v>
          </cell>
          <cell r="N6819">
            <v>0</v>
          </cell>
        </row>
        <row r="6820">
          <cell r="C6820" t="str">
            <v>44425599B040006</v>
          </cell>
          <cell r="D6820" t="str">
            <v>防爆装载机</v>
          </cell>
          <cell r="E6820" t="str">
            <v>FBZL16</v>
          </cell>
        </row>
        <row r="6820">
          <cell r="G6820" t="str">
            <v>个</v>
          </cell>
          <cell r="H6820">
            <v>1</v>
          </cell>
          <cell r="I6820" t="str">
            <v>固定资产-煤炭井工专用设备</v>
          </cell>
        </row>
        <row r="6820">
          <cell r="K6820">
            <v>39263</v>
          </cell>
          <cell r="L6820">
            <v>269417.5</v>
          </cell>
          <cell r="M6820">
            <v>269417.5</v>
          </cell>
          <cell r="N6820">
            <v>0</v>
          </cell>
        </row>
        <row r="6821">
          <cell r="C6821" t="str">
            <v>44412364B030095</v>
          </cell>
          <cell r="D6821" t="str">
            <v>防爆装载机</v>
          </cell>
          <cell r="E6821" t="str">
            <v>FBZL16</v>
          </cell>
        </row>
        <row r="6821">
          <cell r="G6821" t="str">
            <v>个</v>
          </cell>
          <cell r="H6821">
            <v>1</v>
          </cell>
          <cell r="I6821" t="str">
            <v>固定资产-煤炭井工专用设备</v>
          </cell>
        </row>
        <row r="6821">
          <cell r="K6821">
            <v>39443</v>
          </cell>
          <cell r="L6821">
            <v>269417.5</v>
          </cell>
          <cell r="M6821">
            <v>269417.5</v>
          </cell>
          <cell r="N6821">
            <v>0</v>
          </cell>
        </row>
        <row r="6822">
          <cell r="C6822" t="str">
            <v>49119499B730043</v>
          </cell>
          <cell r="D6822" t="str">
            <v>防爆运人车</v>
          </cell>
          <cell r="E6822" t="str">
            <v>WC20R(B)型20座</v>
          </cell>
        </row>
        <row r="6822">
          <cell r="G6822" t="str">
            <v>个</v>
          </cell>
          <cell r="H6822">
            <v>1</v>
          </cell>
          <cell r="I6822" t="str">
            <v>固定资产-煤炭井工专用设备</v>
          </cell>
        </row>
        <row r="6822">
          <cell r="K6822">
            <v>40178</v>
          </cell>
          <cell r="L6822">
            <v>339256.41</v>
          </cell>
          <cell r="M6822">
            <v>339256.41</v>
          </cell>
          <cell r="N6822">
            <v>0</v>
          </cell>
        </row>
        <row r="6823">
          <cell r="C6823" t="str">
            <v>49114011B710361</v>
          </cell>
          <cell r="D6823" t="str">
            <v>庆铃低污染自卸车</v>
          </cell>
          <cell r="E6823" t="str">
            <v>NKR77GLLACJD</v>
          </cell>
        </row>
        <row r="6823">
          <cell r="G6823" t="str">
            <v>个</v>
          </cell>
          <cell r="H6823">
            <v>1</v>
          </cell>
          <cell r="I6823" t="str">
            <v>固定资产-通用设备</v>
          </cell>
        </row>
        <row r="6823">
          <cell r="K6823">
            <v>39263</v>
          </cell>
          <cell r="L6823">
            <v>137158</v>
          </cell>
          <cell r="M6823">
            <v>137158</v>
          </cell>
          <cell r="N6823">
            <v>0</v>
          </cell>
        </row>
        <row r="6824">
          <cell r="C6824" t="str">
            <v>49114011B710052</v>
          </cell>
          <cell r="D6824" t="str">
            <v>庆铃低污染自卸车</v>
          </cell>
          <cell r="E6824" t="str">
            <v>NKR77GLLACJD</v>
          </cell>
        </row>
        <row r="6824">
          <cell r="G6824" t="str">
            <v>个</v>
          </cell>
          <cell r="H6824">
            <v>1</v>
          </cell>
          <cell r="I6824" t="str">
            <v>固定资产-通用设备</v>
          </cell>
        </row>
        <row r="6824">
          <cell r="K6824">
            <v>39263</v>
          </cell>
          <cell r="L6824">
            <v>137158</v>
          </cell>
          <cell r="M6824">
            <v>137158</v>
          </cell>
          <cell r="N6824">
            <v>0</v>
          </cell>
        </row>
        <row r="6825">
          <cell r="C6825" t="str">
            <v>44412364BF10013</v>
          </cell>
          <cell r="D6825" t="str">
            <v>庆铃低污染自卸车</v>
          </cell>
          <cell r="E6825" t="str">
            <v>NKR77GLLACJD</v>
          </cell>
        </row>
        <row r="6825">
          <cell r="G6825" t="str">
            <v>个</v>
          </cell>
          <cell r="H6825">
            <v>1</v>
          </cell>
          <cell r="I6825" t="str">
            <v>固定资产-通用设备</v>
          </cell>
        </row>
        <row r="6825">
          <cell r="K6825">
            <v>39442</v>
          </cell>
          <cell r="L6825">
            <v>137158</v>
          </cell>
          <cell r="M6825">
            <v>137158</v>
          </cell>
          <cell r="N6825">
            <v>0</v>
          </cell>
        </row>
        <row r="6826">
          <cell r="C6826" t="str">
            <v>49119499B570002</v>
          </cell>
          <cell r="D6826" t="str">
            <v>防爆材料车</v>
          </cell>
          <cell r="E6826" t="str">
            <v>WC3E</v>
          </cell>
        </row>
        <row r="6826">
          <cell r="G6826" t="str">
            <v>个</v>
          </cell>
          <cell r="H6826">
            <v>1</v>
          </cell>
          <cell r="I6826" t="str">
            <v>固定资产-通用设备</v>
          </cell>
        </row>
        <row r="6826">
          <cell r="K6826">
            <v>39933</v>
          </cell>
          <cell r="L6826">
            <v>432987.01</v>
          </cell>
          <cell r="M6826">
            <v>432987.01</v>
          </cell>
          <cell r="N6826">
            <v>0</v>
          </cell>
        </row>
        <row r="6827">
          <cell r="C6827" t="str">
            <v>49114011B710172</v>
          </cell>
          <cell r="D6827" t="str">
            <v>庆铃低污染自卸车</v>
          </cell>
          <cell r="E6827" t="str">
            <v>NKR77GLLACJD</v>
          </cell>
        </row>
        <row r="6827">
          <cell r="G6827" t="str">
            <v>个</v>
          </cell>
          <cell r="H6827">
            <v>1</v>
          </cell>
          <cell r="I6827" t="str">
            <v>固定资产-通用设备</v>
          </cell>
        </row>
        <row r="6827">
          <cell r="K6827">
            <v>39263</v>
          </cell>
          <cell r="L6827">
            <v>137158</v>
          </cell>
          <cell r="M6827">
            <v>137158</v>
          </cell>
          <cell r="N6827">
            <v>0</v>
          </cell>
        </row>
        <row r="6828">
          <cell r="C6828" t="str">
            <v>49114011BC70111</v>
          </cell>
          <cell r="D6828" t="str">
            <v>五十铃自卸车</v>
          </cell>
          <cell r="E6828" t="str">
            <v>QL5070ZHFAR</v>
          </cell>
        </row>
        <row r="6828">
          <cell r="G6828" t="str">
            <v>个</v>
          </cell>
          <cell r="H6828">
            <v>1</v>
          </cell>
          <cell r="I6828" t="str">
            <v>固定资产-通用设备</v>
          </cell>
        </row>
        <row r="6828">
          <cell r="K6828">
            <v>40178</v>
          </cell>
          <cell r="L6828">
            <v>122060.66</v>
          </cell>
          <cell r="M6828">
            <v>122060.66</v>
          </cell>
          <cell r="N6828">
            <v>0</v>
          </cell>
        </row>
        <row r="6829">
          <cell r="C6829" t="str">
            <v>49114011B710038</v>
          </cell>
          <cell r="D6829" t="str">
            <v>庆铃低污染自卸车</v>
          </cell>
          <cell r="E6829" t="str">
            <v>NKR77GLLACJD</v>
          </cell>
        </row>
        <row r="6829">
          <cell r="G6829" t="str">
            <v>个</v>
          </cell>
          <cell r="H6829">
            <v>1</v>
          </cell>
          <cell r="I6829" t="str">
            <v>固定资产-通用设备</v>
          </cell>
        </row>
        <row r="6829">
          <cell r="K6829">
            <v>39082</v>
          </cell>
          <cell r="L6829">
            <v>137158</v>
          </cell>
          <cell r="M6829">
            <v>137158</v>
          </cell>
          <cell r="N6829">
            <v>0</v>
          </cell>
        </row>
        <row r="6830">
          <cell r="C6830" t="str">
            <v>49114011B800026</v>
          </cell>
          <cell r="D6830" t="str">
            <v>庆铃低污染自卸车</v>
          </cell>
          <cell r="E6830" t="str">
            <v>NKR77GLLACJD</v>
          </cell>
        </row>
        <row r="6830">
          <cell r="G6830" t="str">
            <v>个</v>
          </cell>
          <cell r="H6830">
            <v>1</v>
          </cell>
          <cell r="I6830" t="str">
            <v>固定资产-通用设备</v>
          </cell>
        </row>
        <row r="6830">
          <cell r="K6830">
            <v>39263</v>
          </cell>
          <cell r="L6830">
            <v>128169</v>
          </cell>
          <cell r="M6830">
            <v>128169</v>
          </cell>
          <cell r="N6830">
            <v>0</v>
          </cell>
        </row>
        <row r="6831">
          <cell r="C6831" t="str">
            <v>49114011B720002</v>
          </cell>
          <cell r="D6831" t="str">
            <v>庆铃低污染自卸车</v>
          </cell>
          <cell r="E6831" t="str">
            <v>NKR77GLLACJD</v>
          </cell>
        </row>
        <row r="6831">
          <cell r="G6831" t="str">
            <v>个</v>
          </cell>
          <cell r="H6831">
            <v>1</v>
          </cell>
          <cell r="I6831" t="str">
            <v>固定资产-通用设备</v>
          </cell>
        </row>
        <row r="6831">
          <cell r="K6831">
            <v>39442</v>
          </cell>
          <cell r="L6831">
            <v>137158</v>
          </cell>
          <cell r="M6831">
            <v>137158</v>
          </cell>
          <cell r="N6831">
            <v>0</v>
          </cell>
        </row>
        <row r="6832">
          <cell r="C6832" t="str">
            <v>49114011BC70076</v>
          </cell>
          <cell r="D6832" t="str">
            <v>五十铃自卸车</v>
          </cell>
          <cell r="E6832" t="str">
            <v>QL5070ZHFAR</v>
          </cell>
        </row>
        <row r="6832">
          <cell r="G6832" t="str">
            <v>个</v>
          </cell>
          <cell r="H6832">
            <v>1</v>
          </cell>
          <cell r="I6832" t="str">
            <v>固定资产-通用设备</v>
          </cell>
        </row>
        <row r="6832">
          <cell r="K6832">
            <v>40178</v>
          </cell>
          <cell r="L6832">
            <v>122060.66</v>
          </cell>
          <cell r="M6832">
            <v>122060.66</v>
          </cell>
          <cell r="N6832">
            <v>0</v>
          </cell>
        </row>
        <row r="6833">
          <cell r="C6833" t="str">
            <v>49114011B710233</v>
          </cell>
          <cell r="D6833" t="str">
            <v>庆铃低污染自卸车</v>
          </cell>
          <cell r="E6833" t="str">
            <v>NKR77GLLACJD</v>
          </cell>
        </row>
        <row r="6833">
          <cell r="G6833" t="str">
            <v>个</v>
          </cell>
          <cell r="H6833">
            <v>1</v>
          </cell>
          <cell r="I6833" t="str">
            <v>固定资产-通用设备</v>
          </cell>
        </row>
        <row r="6833">
          <cell r="K6833">
            <v>39263</v>
          </cell>
          <cell r="L6833">
            <v>137158</v>
          </cell>
          <cell r="M6833">
            <v>137158</v>
          </cell>
          <cell r="N6833">
            <v>0</v>
          </cell>
        </row>
        <row r="6834">
          <cell r="C6834" t="str">
            <v>49114011B710351</v>
          </cell>
          <cell r="D6834" t="str">
            <v>庆铃低污染自卸车</v>
          </cell>
          <cell r="E6834" t="str">
            <v>NKR77GLLACJD</v>
          </cell>
        </row>
        <row r="6834">
          <cell r="G6834" t="str">
            <v>个</v>
          </cell>
          <cell r="H6834">
            <v>1</v>
          </cell>
          <cell r="I6834" t="str">
            <v>固定资产-通用设备</v>
          </cell>
        </row>
        <row r="6834">
          <cell r="K6834">
            <v>39442</v>
          </cell>
          <cell r="L6834">
            <v>137158</v>
          </cell>
          <cell r="M6834">
            <v>137158</v>
          </cell>
          <cell r="N6834">
            <v>0</v>
          </cell>
        </row>
        <row r="6835">
          <cell r="C6835" t="str">
            <v>49114011B710273</v>
          </cell>
          <cell r="D6835" t="str">
            <v>庆铃低污染自卸车</v>
          </cell>
          <cell r="E6835" t="str">
            <v>NKR77GLLACJD</v>
          </cell>
        </row>
        <row r="6835">
          <cell r="G6835" t="str">
            <v>个</v>
          </cell>
          <cell r="H6835">
            <v>1</v>
          </cell>
          <cell r="I6835" t="str">
            <v>固定资产-通用设备</v>
          </cell>
        </row>
        <row r="6835">
          <cell r="K6835">
            <v>39263</v>
          </cell>
          <cell r="L6835">
            <v>137158</v>
          </cell>
          <cell r="M6835">
            <v>137158</v>
          </cell>
          <cell r="N6835">
            <v>0</v>
          </cell>
        </row>
        <row r="6836">
          <cell r="C6836" t="str">
            <v>44412364B070059</v>
          </cell>
          <cell r="D6836" t="str">
            <v>防爆工程自卸车</v>
          </cell>
          <cell r="E6836" t="str">
            <v>WCQ-58</v>
          </cell>
        </row>
        <row r="6836">
          <cell r="G6836" t="str">
            <v>个</v>
          </cell>
          <cell r="H6836">
            <v>1</v>
          </cell>
          <cell r="I6836" t="str">
            <v>固定资产-通用设备</v>
          </cell>
        </row>
        <row r="6836">
          <cell r="K6836">
            <v>39933</v>
          </cell>
          <cell r="L6836">
            <v>493173.51</v>
          </cell>
          <cell r="M6836">
            <v>493173.51</v>
          </cell>
          <cell r="N6836">
            <v>0</v>
          </cell>
        </row>
        <row r="6837">
          <cell r="C6837" t="str">
            <v>49114011B800050</v>
          </cell>
          <cell r="D6837" t="str">
            <v>庆铃五十铃单排货车</v>
          </cell>
          <cell r="E6837" t="str">
            <v>NKR77LLLACJD</v>
          </cell>
        </row>
        <row r="6837">
          <cell r="G6837" t="str">
            <v>个</v>
          </cell>
          <cell r="H6837">
            <v>1</v>
          </cell>
          <cell r="I6837" t="str">
            <v>固定资产-通用设备</v>
          </cell>
        </row>
        <row r="6837">
          <cell r="K6837">
            <v>39442</v>
          </cell>
          <cell r="L6837">
            <v>128169</v>
          </cell>
          <cell r="M6837">
            <v>128169</v>
          </cell>
          <cell r="N6837">
            <v>0</v>
          </cell>
        </row>
        <row r="6838">
          <cell r="C6838" t="str">
            <v>49114011B710404</v>
          </cell>
          <cell r="D6838" t="str">
            <v>庆铃低污染自卸车</v>
          </cell>
          <cell r="E6838" t="str">
            <v>NKR77GLLACJD</v>
          </cell>
        </row>
        <row r="6838">
          <cell r="G6838" t="str">
            <v>个</v>
          </cell>
          <cell r="H6838">
            <v>1</v>
          </cell>
          <cell r="I6838" t="str">
            <v>固定资产-通用设备</v>
          </cell>
        </row>
        <row r="6838">
          <cell r="K6838">
            <v>39442</v>
          </cell>
          <cell r="L6838">
            <v>137158</v>
          </cell>
          <cell r="M6838">
            <v>137158</v>
          </cell>
          <cell r="N6838">
            <v>0</v>
          </cell>
        </row>
        <row r="6839">
          <cell r="C6839" t="str">
            <v>49114011B710197</v>
          </cell>
          <cell r="D6839" t="str">
            <v>庆铃低污染自卸车</v>
          </cell>
          <cell r="E6839" t="str">
            <v>NKR77GLLACJD</v>
          </cell>
        </row>
        <row r="6839">
          <cell r="G6839" t="str">
            <v>个</v>
          </cell>
          <cell r="H6839">
            <v>1</v>
          </cell>
          <cell r="I6839" t="str">
            <v>固定资产-通用设备</v>
          </cell>
        </row>
        <row r="6839">
          <cell r="K6839">
            <v>39263</v>
          </cell>
          <cell r="L6839">
            <v>137158</v>
          </cell>
          <cell r="M6839">
            <v>137158</v>
          </cell>
          <cell r="N6839">
            <v>0</v>
          </cell>
        </row>
        <row r="6840">
          <cell r="C6840" t="str">
            <v>49114011BC70011</v>
          </cell>
          <cell r="D6840" t="str">
            <v>五十铃自卸车</v>
          </cell>
          <cell r="E6840" t="str">
            <v>QL5070ZHFAR</v>
          </cell>
        </row>
        <row r="6840">
          <cell r="G6840" t="str">
            <v>个</v>
          </cell>
          <cell r="H6840">
            <v>1</v>
          </cell>
          <cell r="I6840" t="str">
            <v>固定资产-通用设备</v>
          </cell>
        </row>
        <row r="6840">
          <cell r="K6840">
            <v>40178</v>
          </cell>
          <cell r="L6840">
            <v>122060.66</v>
          </cell>
          <cell r="M6840">
            <v>122060.66</v>
          </cell>
          <cell r="N6840">
            <v>0</v>
          </cell>
        </row>
        <row r="6841">
          <cell r="C6841" t="str">
            <v>49114011B800038</v>
          </cell>
          <cell r="D6841" t="str">
            <v>庆铃低污染自卸车</v>
          </cell>
          <cell r="E6841" t="str">
            <v>NKR77GLLACJD</v>
          </cell>
        </row>
        <row r="6841">
          <cell r="G6841" t="str">
            <v>个</v>
          </cell>
          <cell r="H6841">
            <v>1</v>
          </cell>
          <cell r="I6841" t="str">
            <v>固定资产-通用设备</v>
          </cell>
        </row>
        <row r="6841">
          <cell r="K6841">
            <v>39263</v>
          </cell>
          <cell r="L6841">
            <v>128169</v>
          </cell>
          <cell r="M6841">
            <v>128169</v>
          </cell>
          <cell r="N6841">
            <v>0</v>
          </cell>
        </row>
        <row r="6842">
          <cell r="C6842" t="str">
            <v>44412364B070074</v>
          </cell>
          <cell r="D6842" t="str">
            <v>防爆工程自卸车</v>
          </cell>
          <cell r="E6842" t="str">
            <v>WCQ-58</v>
          </cell>
        </row>
        <row r="6842">
          <cell r="G6842" t="str">
            <v>个</v>
          </cell>
          <cell r="H6842">
            <v>1</v>
          </cell>
          <cell r="I6842" t="str">
            <v>固定资产-通用设备</v>
          </cell>
        </row>
        <row r="6842">
          <cell r="K6842">
            <v>39933</v>
          </cell>
          <cell r="L6842">
            <v>493173.51</v>
          </cell>
          <cell r="M6842">
            <v>493173.51</v>
          </cell>
          <cell r="N6842">
            <v>0</v>
          </cell>
        </row>
        <row r="6843">
          <cell r="C6843" t="str">
            <v>49119499B680175</v>
          </cell>
          <cell r="D6843" t="str">
            <v>防爆工程车(后翻)</v>
          </cell>
          <cell r="E6843" t="str">
            <v>WC5E</v>
          </cell>
        </row>
        <row r="6843">
          <cell r="G6843" t="str">
            <v>个</v>
          </cell>
          <cell r="H6843">
            <v>1</v>
          </cell>
          <cell r="I6843" t="str">
            <v>固定资产-通用设备</v>
          </cell>
        </row>
        <row r="6843">
          <cell r="K6843">
            <v>40147</v>
          </cell>
          <cell r="L6843">
            <v>493173.51</v>
          </cell>
          <cell r="M6843">
            <v>493173.51</v>
          </cell>
          <cell r="N6843">
            <v>0</v>
          </cell>
        </row>
        <row r="6844">
          <cell r="C6844" t="str">
            <v>49114011B710166</v>
          </cell>
          <cell r="D6844" t="str">
            <v>庆铃低污染自卸车</v>
          </cell>
          <cell r="E6844" t="str">
            <v>NKR77GLLACJD</v>
          </cell>
        </row>
        <row r="6844">
          <cell r="G6844" t="str">
            <v>个</v>
          </cell>
          <cell r="H6844">
            <v>1</v>
          </cell>
          <cell r="I6844" t="str">
            <v>固定资产-通用设备</v>
          </cell>
        </row>
        <row r="6844">
          <cell r="K6844">
            <v>39263</v>
          </cell>
          <cell r="L6844">
            <v>137158</v>
          </cell>
          <cell r="M6844">
            <v>137158</v>
          </cell>
          <cell r="N6844">
            <v>0</v>
          </cell>
        </row>
        <row r="6845">
          <cell r="C6845" t="str">
            <v>49114011B710193</v>
          </cell>
          <cell r="D6845" t="str">
            <v>庆铃低污染自卸车</v>
          </cell>
          <cell r="E6845" t="str">
            <v>NKR77GLLACJD</v>
          </cell>
        </row>
        <row r="6845">
          <cell r="G6845" t="str">
            <v>个</v>
          </cell>
          <cell r="H6845">
            <v>1</v>
          </cell>
          <cell r="I6845" t="str">
            <v>固定资产-通用设备</v>
          </cell>
        </row>
        <row r="6845">
          <cell r="K6845">
            <v>39263</v>
          </cell>
          <cell r="L6845">
            <v>137158</v>
          </cell>
          <cell r="M6845">
            <v>137158</v>
          </cell>
          <cell r="N6845">
            <v>0</v>
          </cell>
        </row>
        <row r="6846">
          <cell r="C6846" t="str">
            <v>49114011BC70099</v>
          </cell>
          <cell r="D6846" t="str">
            <v>五十铃自卸车</v>
          </cell>
          <cell r="E6846" t="str">
            <v>QL5070ZHFAR</v>
          </cell>
        </row>
        <row r="6846">
          <cell r="G6846" t="str">
            <v>个</v>
          </cell>
          <cell r="H6846">
            <v>1</v>
          </cell>
          <cell r="I6846" t="str">
            <v>固定资产-通用设备</v>
          </cell>
        </row>
        <row r="6846">
          <cell r="K6846">
            <v>40178</v>
          </cell>
          <cell r="L6846">
            <v>122060.66</v>
          </cell>
          <cell r="M6846">
            <v>122060.66</v>
          </cell>
          <cell r="N6846">
            <v>0</v>
          </cell>
        </row>
        <row r="6847">
          <cell r="C6847" t="str">
            <v>49114011BC70079</v>
          </cell>
          <cell r="D6847" t="str">
            <v>五十铃自卸车</v>
          </cell>
          <cell r="E6847" t="str">
            <v>QL5070ZHFAR</v>
          </cell>
        </row>
        <row r="6847">
          <cell r="G6847" t="str">
            <v>个</v>
          </cell>
          <cell r="H6847">
            <v>1</v>
          </cell>
          <cell r="I6847" t="str">
            <v>固定资产-通用设备</v>
          </cell>
        </row>
        <row r="6847">
          <cell r="K6847">
            <v>40178</v>
          </cell>
          <cell r="L6847">
            <v>122060.66</v>
          </cell>
          <cell r="M6847">
            <v>122060.66</v>
          </cell>
          <cell r="N6847">
            <v>0</v>
          </cell>
        </row>
        <row r="6848">
          <cell r="C6848" t="str">
            <v>49114011B710026</v>
          </cell>
          <cell r="D6848" t="str">
            <v>庆铃低污染自卸车</v>
          </cell>
          <cell r="E6848" t="str">
            <v>NKR77GLLACJD</v>
          </cell>
        </row>
        <row r="6848">
          <cell r="G6848" t="str">
            <v>个</v>
          </cell>
          <cell r="H6848">
            <v>1</v>
          </cell>
          <cell r="I6848" t="str">
            <v>固定资产-通用设备</v>
          </cell>
        </row>
        <row r="6848">
          <cell r="K6848">
            <v>39082</v>
          </cell>
          <cell r="L6848">
            <v>137158</v>
          </cell>
          <cell r="M6848">
            <v>137158</v>
          </cell>
          <cell r="N6848">
            <v>0</v>
          </cell>
        </row>
        <row r="6849">
          <cell r="C6849" t="str">
            <v>49114011B800070</v>
          </cell>
          <cell r="D6849" t="str">
            <v>庆铃五十铃单排货车</v>
          </cell>
          <cell r="E6849" t="str">
            <v>NKR77LLLACJA</v>
          </cell>
        </row>
        <row r="6849">
          <cell r="G6849" t="str">
            <v>个</v>
          </cell>
          <cell r="H6849">
            <v>1</v>
          </cell>
          <cell r="I6849" t="str">
            <v>固定资产-通用设备</v>
          </cell>
        </row>
        <row r="6849">
          <cell r="K6849">
            <v>40178</v>
          </cell>
          <cell r="L6849">
            <v>116708.52</v>
          </cell>
          <cell r="M6849">
            <v>116708.52</v>
          </cell>
          <cell r="N6849">
            <v>0</v>
          </cell>
        </row>
        <row r="6850">
          <cell r="C6850" t="str">
            <v>49114011B710051</v>
          </cell>
          <cell r="D6850" t="str">
            <v>庆铃低污染自卸车</v>
          </cell>
          <cell r="E6850" t="str">
            <v>NKR77GLLACJD</v>
          </cell>
        </row>
        <row r="6850">
          <cell r="G6850" t="str">
            <v>个</v>
          </cell>
          <cell r="H6850">
            <v>1</v>
          </cell>
          <cell r="I6850" t="str">
            <v>固定资产-通用设备</v>
          </cell>
        </row>
        <row r="6850">
          <cell r="K6850">
            <v>39442</v>
          </cell>
          <cell r="L6850">
            <v>137158</v>
          </cell>
          <cell r="M6850">
            <v>137158</v>
          </cell>
          <cell r="N6850">
            <v>0</v>
          </cell>
        </row>
        <row r="6851">
          <cell r="C6851" t="str">
            <v>49114011B710183</v>
          </cell>
          <cell r="D6851" t="str">
            <v>庆铃低污染自卸车</v>
          </cell>
          <cell r="E6851" t="str">
            <v>NKR77GLLACJD</v>
          </cell>
        </row>
        <row r="6851">
          <cell r="G6851" t="str">
            <v>个</v>
          </cell>
          <cell r="H6851">
            <v>1</v>
          </cell>
          <cell r="I6851" t="str">
            <v>固定资产-通用设备</v>
          </cell>
        </row>
        <row r="6851">
          <cell r="K6851">
            <v>39263</v>
          </cell>
          <cell r="L6851">
            <v>137158</v>
          </cell>
          <cell r="M6851">
            <v>137158</v>
          </cell>
          <cell r="N6851">
            <v>0</v>
          </cell>
        </row>
        <row r="6852">
          <cell r="C6852" t="str">
            <v>49114011B710079</v>
          </cell>
          <cell r="D6852" t="str">
            <v>庆铃低污染自卸车</v>
          </cell>
          <cell r="E6852" t="str">
            <v>NKR77GLLACJD</v>
          </cell>
        </row>
        <row r="6852">
          <cell r="G6852" t="str">
            <v>个</v>
          </cell>
          <cell r="H6852">
            <v>1</v>
          </cell>
          <cell r="I6852" t="str">
            <v>固定资产-通用设备</v>
          </cell>
        </row>
        <row r="6852">
          <cell r="K6852">
            <v>39082</v>
          </cell>
          <cell r="L6852">
            <v>137158</v>
          </cell>
          <cell r="M6852">
            <v>137158</v>
          </cell>
          <cell r="N6852">
            <v>0</v>
          </cell>
        </row>
        <row r="6853">
          <cell r="C6853" t="str">
            <v>49114011B710437</v>
          </cell>
          <cell r="D6853" t="str">
            <v>庆铃低污染自卸车</v>
          </cell>
          <cell r="E6853" t="str">
            <v>NKR77GLLACJD</v>
          </cell>
        </row>
        <row r="6853">
          <cell r="G6853" t="str">
            <v>个</v>
          </cell>
          <cell r="H6853">
            <v>1</v>
          </cell>
          <cell r="I6853" t="str">
            <v>固定资产-通用设备</v>
          </cell>
        </row>
        <row r="6853">
          <cell r="K6853">
            <v>39629</v>
          </cell>
          <cell r="L6853">
            <v>137158</v>
          </cell>
          <cell r="M6853">
            <v>137158</v>
          </cell>
          <cell r="N6853">
            <v>0</v>
          </cell>
        </row>
        <row r="6854">
          <cell r="C6854" t="str">
            <v>44412364B070018</v>
          </cell>
          <cell r="D6854" t="str">
            <v>防爆工程自卸车</v>
          </cell>
          <cell r="E6854" t="str">
            <v>WCQ-5B</v>
          </cell>
        </row>
        <row r="6854">
          <cell r="G6854" t="str">
            <v>个</v>
          </cell>
          <cell r="H6854">
            <v>1</v>
          </cell>
          <cell r="I6854" t="str">
            <v>固定资产-通用设备</v>
          </cell>
        </row>
        <row r="6854">
          <cell r="K6854">
            <v>39690</v>
          </cell>
          <cell r="L6854">
            <v>577013</v>
          </cell>
          <cell r="M6854">
            <v>577013</v>
          </cell>
          <cell r="N6854">
            <v>0</v>
          </cell>
        </row>
        <row r="6855">
          <cell r="C6855" t="str">
            <v>49114011B640008</v>
          </cell>
          <cell r="D6855" t="str">
            <v>庆铃皮卡指挥车</v>
          </cell>
          <cell r="E6855" t="str">
            <v>TFS55HDLJXL</v>
          </cell>
        </row>
        <row r="6855">
          <cell r="G6855" t="str">
            <v>个</v>
          </cell>
          <cell r="H6855">
            <v>1</v>
          </cell>
          <cell r="I6855" t="str">
            <v>固定资产-通用设备</v>
          </cell>
        </row>
        <row r="6855">
          <cell r="K6855">
            <v>39629</v>
          </cell>
          <cell r="L6855">
            <v>147460</v>
          </cell>
          <cell r="M6855">
            <v>147460</v>
          </cell>
          <cell r="N6855">
            <v>0</v>
          </cell>
        </row>
        <row r="6856">
          <cell r="C6856" t="str">
            <v>49114011B710044</v>
          </cell>
          <cell r="D6856" t="str">
            <v>庆铃低污染自卸车</v>
          </cell>
          <cell r="E6856" t="str">
            <v>NKR77GLLACJD</v>
          </cell>
        </row>
        <row r="6856">
          <cell r="G6856" t="str">
            <v>个</v>
          </cell>
          <cell r="H6856">
            <v>1</v>
          </cell>
          <cell r="I6856" t="str">
            <v>固定资产-通用设备</v>
          </cell>
        </row>
        <row r="6856">
          <cell r="K6856">
            <v>39442</v>
          </cell>
          <cell r="L6856">
            <v>137158</v>
          </cell>
          <cell r="M6856">
            <v>137158</v>
          </cell>
          <cell r="N6856">
            <v>0</v>
          </cell>
        </row>
        <row r="6857">
          <cell r="C6857" t="str">
            <v>49114011B710149</v>
          </cell>
          <cell r="D6857" t="str">
            <v>庆铃低污染自卸车</v>
          </cell>
          <cell r="E6857" t="str">
            <v>NKR77GLLACJD</v>
          </cell>
        </row>
        <row r="6857">
          <cell r="G6857" t="str">
            <v>个</v>
          </cell>
          <cell r="H6857">
            <v>1</v>
          </cell>
          <cell r="I6857" t="str">
            <v>固定资产-通用设备</v>
          </cell>
        </row>
        <row r="6857">
          <cell r="K6857">
            <v>39263</v>
          </cell>
          <cell r="L6857">
            <v>137158</v>
          </cell>
          <cell r="M6857">
            <v>137158</v>
          </cell>
          <cell r="N6857">
            <v>0</v>
          </cell>
        </row>
        <row r="6858">
          <cell r="C6858" t="str">
            <v>49114011BC70088</v>
          </cell>
          <cell r="D6858" t="str">
            <v>五十铃自卸车</v>
          </cell>
          <cell r="E6858" t="str">
            <v>QL5070ZHFAR</v>
          </cell>
        </row>
        <row r="6858">
          <cell r="G6858" t="str">
            <v>个</v>
          </cell>
          <cell r="H6858">
            <v>1</v>
          </cell>
          <cell r="I6858" t="str">
            <v>固定资产-通用设备</v>
          </cell>
        </row>
        <row r="6858">
          <cell r="K6858">
            <v>40178</v>
          </cell>
          <cell r="L6858">
            <v>122060.66</v>
          </cell>
          <cell r="M6858">
            <v>122060.66</v>
          </cell>
          <cell r="N6858">
            <v>0</v>
          </cell>
        </row>
        <row r="6859">
          <cell r="C6859" t="str">
            <v>49114011B800010</v>
          </cell>
          <cell r="D6859" t="str">
            <v>庆铃五十铃单排货车</v>
          </cell>
          <cell r="E6859" t="str">
            <v>NKR77GLLACJD</v>
          </cell>
        </row>
        <row r="6859">
          <cell r="G6859" t="str">
            <v>个</v>
          </cell>
          <cell r="H6859">
            <v>1</v>
          </cell>
          <cell r="I6859" t="str">
            <v>固定资产-通用设备</v>
          </cell>
        </row>
        <row r="6859">
          <cell r="K6859">
            <v>39263</v>
          </cell>
          <cell r="L6859">
            <v>128169</v>
          </cell>
          <cell r="M6859">
            <v>128169</v>
          </cell>
          <cell r="N6859">
            <v>0</v>
          </cell>
        </row>
        <row r="6860">
          <cell r="C6860" t="str">
            <v>49114011B710148</v>
          </cell>
          <cell r="D6860" t="str">
            <v>庆铃低污染自卸车</v>
          </cell>
          <cell r="E6860" t="str">
            <v>NKR77GLLACJD</v>
          </cell>
        </row>
        <row r="6860">
          <cell r="G6860" t="str">
            <v>个</v>
          </cell>
          <cell r="H6860">
            <v>1</v>
          </cell>
          <cell r="I6860" t="str">
            <v>固定资产-通用设备</v>
          </cell>
        </row>
        <row r="6860">
          <cell r="K6860">
            <v>39263</v>
          </cell>
          <cell r="L6860">
            <v>137158</v>
          </cell>
          <cell r="M6860">
            <v>137158</v>
          </cell>
          <cell r="N6860">
            <v>0</v>
          </cell>
        </row>
        <row r="6861">
          <cell r="C6861" t="str">
            <v>49114011BC70113</v>
          </cell>
          <cell r="D6861" t="str">
            <v>五十铃自卸车</v>
          </cell>
          <cell r="E6861" t="str">
            <v>QL5070ZHFAR</v>
          </cell>
        </row>
        <row r="6861">
          <cell r="G6861" t="str">
            <v>个</v>
          </cell>
          <cell r="H6861">
            <v>1</v>
          </cell>
          <cell r="I6861" t="str">
            <v>固定资产-通用设备</v>
          </cell>
        </row>
        <row r="6861">
          <cell r="K6861">
            <v>40178</v>
          </cell>
          <cell r="L6861">
            <v>122060.66</v>
          </cell>
          <cell r="M6861">
            <v>122060.66</v>
          </cell>
          <cell r="N6861">
            <v>0</v>
          </cell>
        </row>
        <row r="6862">
          <cell r="C6862" t="str">
            <v>49114011B710175</v>
          </cell>
          <cell r="D6862" t="str">
            <v>庆铃低污染自卸车</v>
          </cell>
          <cell r="E6862" t="str">
            <v>NKR77GLLACJD</v>
          </cell>
        </row>
        <row r="6862">
          <cell r="G6862" t="str">
            <v>个</v>
          </cell>
          <cell r="H6862">
            <v>1</v>
          </cell>
          <cell r="I6862" t="str">
            <v>固定资产-通用设备</v>
          </cell>
        </row>
        <row r="6862">
          <cell r="K6862">
            <v>39263</v>
          </cell>
          <cell r="L6862">
            <v>137158</v>
          </cell>
          <cell r="M6862">
            <v>137158</v>
          </cell>
          <cell r="N6862">
            <v>0</v>
          </cell>
        </row>
        <row r="6863">
          <cell r="C6863" t="str">
            <v>49114011B800015</v>
          </cell>
          <cell r="D6863" t="str">
            <v>庆铃五十铃单排货车</v>
          </cell>
          <cell r="E6863" t="str">
            <v>NKR77GLLACJD</v>
          </cell>
        </row>
        <row r="6863">
          <cell r="G6863" t="str">
            <v>个</v>
          </cell>
          <cell r="H6863">
            <v>1</v>
          </cell>
          <cell r="I6863" t="str">
            <v>固定资产-通用设备</v>
          </cell>
        </row>
        <row r="6863">
          <cell r="K6863">
            <v>39263</v>
          </cell>
          <cell r="L6863">
            <v>128169</v>
          </cell>
          <cell r="M6863">
            <v>128169</v>
          </cell>
          <cell r="N6863">
            <v>0</v>
          </cell>
        </row>
        <row r="6864">
          <cell r="C6864" t="str">
            <v>49119499B620025</v>
          </cell>
          <cell r="D6864" t="str">
            <v>防爆自卸车（平推车高）</v>
          </cell>
          <cell r="E6864" t="str">
            <v>WC3E(A)</v>
          </cell>
        </row>
        <row r="6864">
          <cell r="G6864" t="str">
            <v>个</v>
          </cell>
          <cell r="H6864">
            <v>1</v>
          </cell>
          <cell r="I6864" t="str">
            <v>固定资产-通用设备</v>
          </cell>
        </row>
        <row r="6864">
          <cell r="K6864">
            <v>40147</v>
          </cell>
          <cell r="L6864">
            <v>455672.61</v>
          </cell>
          <cell r="M6864">
            <v>455672.61</v>
          </cell>
          <cell r="N6864">
            <v>0</v>
          </cell>
        </row>
        <row r="6865">
          <cell r="C6865" t="str">
            <v>49114011B710323</v>
          </cell>
          <cell r="D6865" t="str">
            <v>庆铃低污染自卸车</v>
          </cell>
          <cell r="E6865" t="str">
            <v>NKR77GLLACJD</v>
          </cell>
        </row>
        <row r="6865">
          <cell r="G6865" t="str">
            <v>个</v>
          </cell>
          <cell r="H6865">
            <v>1</v>
          </cell>
          <cell r="I6865" t="str">
            <v>固定资产-通用设备</v>
          </cell>
        </row>
        <row r="6865">
          <cell r="K6865">
            <v>39442</v>
          </cell>
          <cell r="L6865">
            <v>137158</v>
          </cell>
          <cell r="M6865">
            <v>137158</v>
          </cell>
          <cell r="N6865">
            <v>0</v>
          </cell>
        </row>
        <row r="6866">
          <cell r="C6866" t="str">
            <v>49114011B710164</v>
          </cell>
          <cell r="D6866" t="str">
            <v>庆铃低污染自卸车</v>
          </cell>
          <cell r="E6866" t="str">
            <v>NKR77GLLACJD</v>
          </cell>
        </row>
        <row r="6866">
          <cell r="G6866" t="str">
            <v>个</v>
          </cell>
          <cell r="H6866">
            <v>1</v>
          </cell>
          <cell r="I6866" t="str">
            <v>固定资产-通用设备</v>
          </cell>
        </row>
        <row r="6866">
          <cell r="K6866">
            <v>39263</v>
          </cell>
          <cell r="L6866">
            <v>137158</v>
          </cell>
          <cell r="M6866">
            <v>137158</v>
          </cell>
          <cell r="N6866">
            <v>0</v>
          </cell>
        </row>
        <row r="6867">
          <cell r="C6867" t="str">
            <v>44425599B080048</v>
          </cell>
          <cell r="D6867" t="str">
            <v>防爆工程车（后翻）</v>
          </cell>
          <cell r="E6867" t="str">
            <v>WC5E</v>
          </cell>
        </row>
        <row r="6867">
          <cell r="G6867" t="str">
            <v>个</v>
          </cell>
          <cell r="H6867">
            <v>1</v>
          </cell>
          <cell r="I6867" t="str">
            <v>固定资产-通用设备</v>
          </cell>
        </row>
        <row r="6867">
          <cell r="K6867">
            <v>40147</v>
          </cell>
          <cell r="L6867">
            <v>504899.76</v>
          </cell>
          <cell r="M6867">
            <v>504899.76</v>
          </cell>
          <cell r="N6867">
            <v>0</v>
          </cell>
        </row>
        <row r="6868">
          <cell r="C6868" t="str">
            <v>49114011B710127</v>
          </cell>
          <cell r="D6868" t="str">
            <v>庆铃低污染自卸车</v>
          </cell>
          <cell r="E6868" t="str">
            <v>NKR77GLLACJD</v>
          </cell>
        </row>
        <row r="6868">
          <cell r="G6868" t="str">
            <v>个</v>
          </cell>
          <cell r="H6868">
            <v>1</v>
          </cell>
          <cell r="I6868" t="str">
            <v>固定资产-通用设备</v>
          </cell>
        </row>
        <row r="6868">
          <cell r="K6868">
            <v>39263</v>
          </cell>
          <cell r="L6868">
            <v>137158</v>
          </cell>
          <cell r="M6868">
            <v>137158</v>
          </cell>
          <cell r="N6868">
            <v>0</v>
          </cell>
        </row>
        <row r="6869">
          <cell r="C6869" t="str">
            <v>49114011BC70023</v>
          </cell>
          <cell r="D6869" t="str">
            <v>五十铃自卸车</v>
          </cell>
          <cell r="E6869" t="str">
            <v>QL5070ZHFAR</v>
          </cell>
        </row>
        <row r="6869">
          <cell r="G6869" t="str">
            <v>个</v>
          </cell>
          <cell r="H6869">
            <v>1</v>
          </cell>
          <cell r="I6869" t="str">
            <v>固定资产-通用设备</v>
          </cell>
        </row>
        <row r="6869">
          <cell r="K6869">
            <v>40178</v>
          </cell>
          <cell r="L6869">
            <v>122060.66</v>
          </cell>
          <cell r="M6869">
            <v>122060.66</v>
          </cell>
          <cell r="N6869">
            <v>0</v>
          </cell>
        </row>
        <row r="6870">
          <cell r="C6870" t="str">
            <v>49114011B710316</v>
          </cell>
          <cell r="D6870" t="str">
            <v>庆铃低污染自卸车</v>
          </cell>
          <cell r="E6870" t="str">
            <v>NKR77GLLACJD</v>
          </cell>
        </row>
        <row r="6870">
          <cell r="G6870" t="str">
            <v>个</v>
          </cell>
          <cell r="H6870">
            <v>1</v>
          </cell>
          <cell r="I6870" t="str">
            <v>固定资产-通用设备</v>
          </cell>
        </row>
        <row r="6870">
          <cell r="K6870">
            <v>39442</v>
          </cell>
          <cell r="L6870">
            <v>137158</v>
          </cell>
          <cell r="M6870">
            <v>137158</v>
          </cell>
          <cell r="N6870">
            <v>0</v>
          </cell>
        </row>
        <row r="6871">
          <cell r="C6871" t="str">
            <v>49114011B710344</v>
          </cell>
          <cell r="D6871" t="str">
            <v>庆铃低污染自卸车</v>
          </cell>
          <cell r="E6871" t="str">
            <v>NKR77GLLACJD</v>
          </cell>
        </row>
        <row r="6871">
          <cell r="G6871" t="str">
            <v>个</v>
          </cell>
          <cell r="H6871">
            <v>1</v>
          </cell>
          <cell r="I6871" t="str">
            <v>固定资产-通用设备</v>
          </cell>
        </row>
        <row r="6871">
          <cell r="K6871">
            <v>39442</v>
          </cell>
          <cell r="L6871">
            <v>137158</v>
          </cell>
          <cell r="M6871">
            <v>137158</v>
          </cell>
          <cell r="N6871">
            <v>0</v>
          </cell>
        </row>
        <row r="6872">
          <cell r="C6872" t="str">
            <v>49114011B710083</v>
          </cell>
          <cell r="D6872" t="str">
            <v>庆铃低污染自卸车</v>
          </cell>
          <cell r="E6872" t="str">
            <v>NKR77GLLACJD</v>
          </cell>
        </row>
        <row r="6872">
          <cell r="G6872" t="str">
            <v>个</v>
          </cell>
          <cell r="H6872">
            <v>1</v>
          </cell>
          <cell r="I6872" t="str">
            <v>固定资产-通用设备</v>
          </cell>
        </row>
        <row r="6872">
          <cell r="K6872">
            <v>39082</v>
          </cell>
          <cell r="L6872">
            <v>137158</v>
          </cell>
          <cell r="M6872">
            <v>137158</v>
          </cell>
          <cell r="N6872">
            <v>0</v>
          </cell>
        </row>
        <row r="6873">
          <cell r="C6873" t="str">
            <v>49114011B710393</v>
          </cell>
          <cell r="D6873" t="str">
            <v>庆铃低污染自卸车</v>
          </cell>
          <cell r="E6873" t="str">
            <v>NKR77GLLACJD</v>
          </cell>
        </row>
        <row r="6873">
          <cell r="G6873" t="str">
            <v>个</v>
          </cell>
          <cell r="H6873">
            <v>1</v>
          </cell>
          <cell r="I6873" t="str">
            <v>固定资产-通用设备</v>
          </cell>
        </row>
        <row r="6873">
          <cell r="K6873">
            <v>39442</v>
          </cell>
          <cell r="L6873">
            <v>137158</v>
          </cell>
          <cell r="M6873">
            <v>137158</v>
          </cell>
          <cell r="N6873">
            <v>0</v>
          </cell>
        </row>
        <row r="6874">
          <cell r="C6874" t="str">
            <v>49114011B710440</v>
          </cell>
          <cell r="D6874" t="str">
            <v>庆铃低污染自卸车</v>
          </cell>
          <cell r="E6874" t="str">
            <v>NKR77GLLACJD</v>
          </cell>
        </row>
        <row r="6874">
          <cell r="G6874" t="str">
            <v>个</v>
          </cell>
          <cell r="H6874">
            <v>1</v>
          </cell>
          <cell r="I6874" t="str">
            <v>固定资产-通用设备</v>
          </cell>
        </row>
        <row r="6874">
          <cell r="K6874">
            <v>39629</v>
          </cell>
          <cell r="L6874">
            <v>137158</v>
          </cell>
          <cell r="M6874">
            <v>137158</v>
          </cell>
          <cell r="N6874">
            <v>0</v>
          </cell>
        </row>
        <row r="6875">
          <cell r="C6875" t="str">
            <v>49114011B710247</v>
          </cell>
          <cell r="D6875" t="str">
            <v>庆铃低污染自卸车</v>
          </cell>
          <cell r="E6875" t="str">
            <v>NKR77GLLACJD</v>
          </cell>
        </row>
        <row r="6875">
          <cell r="G6875" t="str">
            <v>个</v>
          </cell>
          <cell r="H6875">
            <v>1</v>
          </cell>
          <cell r="I6875" t="str">
            <v>固定资产-通用设备</v>
          </cell>
        </row>
        <row r="6875">
          <cell r="K6875">
            <v>39263</v>
          </cell>
          <cell r="L6875">
            <v>137158</v>
          </cell>
          <cell r="M6875">
            <v>137158</v>
          </cell>
          <cell r="N6875">
            <v>0</v>
          </cell>
        </row>
        <row r="6876">
          <cell r="C6876" t="str">
            <v>49114011B800028</v>
          </cell>
          <cell r="D6876" t="str">
            <v>庆铃低污染自卸车</v>
          </cell>
          <cell r="E6876" t="str">
            <v>NKR77GLLACJD</v>
          </cell>
        </row>
        <row r="6876">
          <cell r="G6876" t="str">
            <v>个</v>
          </cell>
          <cell r="H6876">
            <v>1</v>
          </cell>
          <cell r="I6876" t="str">
            <v>固定资产-通用设备</v>
          </cell>
        </row>
        <row r="6876">
          <cell r="K6876">
            <v>39263</v>
          </cell>
          <cell r="L6876">
            <v>128169</v>
          </cell>
          <cell r="M6876">
            <v>128169</v>
          </cell>
          <cell r="N6876">
            <v>0</v>
          </cell>
        </row>
        <row r="6877">
          <cell r="C6877" t="str">
            <v>49114011B710154</v>
          </cell>
          <cell r="D6877" t="str">
            <v>庆铃低污染自卸车</v>
          </cell>
          <cell r="E6877" t="str">
            <v>NKR77GLLACJD</v>
          </cell>
        </row>
        <row r="6877">
          <cell r="G6877" t="str">
            <v>个</v>
          </cell>
          <cell r="H6877">
            <v>1</v>
          </cell>
          <cell r="I6877" t="str">
            <v>固定资产-通用设备</v>
          </cell>
        </row>
        <row r="6877">
          <cell r="K6877">
            <v>39263</v>
          </cell>
          <cell r="L6877">
            <v>137158</v>
          </cell>
          <cell r="M6877">
            <v>137158</v>
          </cell>
          <cell r="N6877">
            <v>0</v>
          </cell>
        </row>
        <row r="6878">
          <cell r="C6878" t="str">
            <v>49114011B710081</v>
          </cell>
          <cell r="D6878" t="str">
            <v>庆铃低污染自卸车</v>
          </cell>
          <cell r="E6878" t="str">
            <v>NKR77GLLACJD</v>
          </cell>
        </row>
        <row r="6878">
          <cell r="G6878" t="str">
            <v>个</v>
          </cell>
          <cell r="H6878">
            <v>1</v>
          </cell>
          <cell r="I6878" t="str">
            <v>固定资产-通用设备</v>
          </cell>
        </row>
        <row r="6878">
          <cell r="K6878">
            <v>39082</v>
          </cell>
          <cell r="L6878">
            <v>137158</v>
          </cell>
          <cell r="M6878">
            <v>137158</v>
          </cell>
          <cell r="N6878">
            <v>0</v>
          </cell>
        </row>
        <row r="6879">
          <cell r="C6879" t="str">
            <v>49114011B800042</v>
          </cell>
          <cell r="D6879" t="str">
            <v>庆铃低污染自卸车</v>
          </cell>
          <cell r="E6879" t="str">
            <v>NKR77GLLACJD</v>
          </cell>
        </row>
        <row r="6879">
          <cell r="G6879" t="str">
            <v>个</v>
          </cell>
          <cell r="H6879">
            <v>1</v>
          </cell>
          <cell r="I6879" t="str">
            <v>固定资产-通用设备</v>
          </cell>
        </row>
        <row r="6879">
          <cell r="K6879">
            <v>39263</v>
          </cell>
          <cell r="L6879">
            <v>128169</v>
          </cell>
          <cell r="M6879">
            <v>128169</v>
          </cell>
          <cell r="N6879">
            <v>0</v>
          </cell>
        </row>
        <row r="6880">
          <cell r="C6880" t="str">
            <v>49114011B710080</v>
          </cell>
          <cell r="D6880" t="str">
            <v>庆铃低污染自卸车</v>
          </cell>
          <cell r="E6880" t="str">
            <v>NKR77GLLACJD</v>
          </cell>
        </row>
        <row r="6880">
          <cell r="G6880" t="str">
            <v>个</v>
          </cell>
          <cell r="H6880">
            <v>1</v>
          </cell>
          <cell r="I6880" t="str">
            <v>固定资产-通用设备</v>
          </cell>
        </row>
        <row r="6880">
          <cell r="K6880">
            <v>39082</v>
          </cell>
          <cell r="L6880">
            <v>137158</v>
          </cell>
          <cell r="M6880">
            <v>137158</v>
          </cell>
          <cell r="N6880">
            <v>0</v>
          </cell>
        </row>
        <row r="6881">
          <cell r="C6881" t="str">
            <v>49114011BC60010</v>
          </cell>
          <cell r="D6881" t="str">
            <v>五十铃双排车</v>
          </cell>
          <cell r="E6881" t="str">
            <v>NKR77LLLWCJA</v>
          </cell>
        </row>
        <row r="6881">
          <cell r="G6881" t="str">
            <v>个</v>
          </cell>
          <cell r="H6881">
            <v>1</v>
          </cell>
          <cell r="I6881" t="str">
            <v>固定资产-通用设备</v>
          </cell>
        </row>
        <row r="6881">
          <cell r="K6881">
            <v>40178</v>
          </cell>
          <cell r="L6881">
            <v>123614.51</v>
          </cell>
          <cell r="M6881">
            <v>123614.51</v>
          </cell>
          <cell r="N6881">
            <v>0</v>
          </cell>
        </row>
        <row r="6882">
          <cell r="C6882" t="str">
            <v>49114011B710337</v>
          </cell>
          <cell r="D6882" t="str">
            <v>庆铃低污染自卸车</v>
          </cell>
          <cell r="E6882" t="str">
            <v>NKR77GLLACJD</v>
          </cell>
        </row>
        <row r="6882">
          <cell r="G6882" t="str">
            <v>个</v>
          </cell>
          <cell r="H6882">
            <v>1</v>
          </cell>
          <cell r="I6882" t="str">
            <v>固定资产-通用设备</v>
          </cell>
        </row>
        <row r="6882">
          <cell r="K6882">
            <v>39442</v>
          </cell>
          <cell r="L6882">
            <v>137158</v>
          </cell>
          <cell r="M6882">
            <v>137158</v>
          </cell>
          <cell r="N6882">
            <v>0</v>
          </cell>
        </row>
        <row r="6883">
          <cell r="C6883" t="str">
            <v>49114011B710236</v>
          </cell>
          <cell r="D6883" t="str">
            <v>庆铃低污染自卸车</v>
          </cell>
          <cell r="E6883" t="str">
            <v>NKR77GLLACJD</v>
          </cell>
        </row>
        <row r="6883">
          <cell r="G6883" t="str">
            <v>个</v>
          </cell>
          <cell r="H6883">
            <v>1</v>
          </cell>
          <cell r="I6883" t="str">
            <v>固定资产-通用设备</v>
          </cell>
        </row>
        <row r="6883">
          <cell r="K6883">
            <v>39263</v>
          </cell>
          <cell r="L6883">
            <v>137158</v>
          </cell>
          <cell r="M6883">
            <v>137158</v>
          </cell>
          <cell r="N6883">
            <v>0</v>
          </cell>
        </row>
        <row r="6884">
          <cell r="C6884" t="str">
            <v>49114011B710235</v>
          </cell>
          <cell r="D6884" t="str">
            <v>庆铃低污染自卸车</v>
          </cell>
          <cell r="E6884" t="str">
            <v>NKR77GLLACJD</v>
          </cell>
        </row>
        <row r="6884">
          <cell r="G6884" t="str">
            <v>个</v>
          </cell>
          <cell r="H6884">
            <v>1</v>
          </cell>
          <cell r="I6884" t="str">
            <v>固定资产-通用设备</v>
          </cell>
        </row>
        <row r="6884">
          <cell r="K6884">
            <v>39263</v>
          </cell>
          <cell r="L6884">
            <v>137158</v>
          </cell>
          <cell r="M6884">
            <v>137158</v>
          </cell>
          <cell r="N6884">
            <v>0</v>
          </cell>
        </row>
        <row r="6885">
          <cell r="C6885" t="str">
            <v>44412364B070012</v>
          </cell>
          <cell r="D6885" t="str">
            <v>防爆工程自卸车</v>
          </cell>
          <cell r="E6885" t="str">
            <v>WCQ-5B</v>
          </cell>
        </row>
        <row r="6885">
          <cell r="G6885" t="str">
            <v>个</v>
          </cell>
          <cell r="H6885">
            <v>1</v>
          </cell>
          <cell r="I6885" t="str">
            <v>固定资产-通用设备</v>
          </cell>
        </row>
        <row r="6885">
          <cell r="K6885">
            <v>39690</v>
          </cell>
          <cell r="L6885">
            <v>577013</v>
          </cell>
          <cell r="M6885">
            <v>577013</v>
          </cell>
          <cell r="N6885">
            <v>0</v>
          </cell>
        </row>
        <row r="6886">
          <cell r="C6886" t="str">
            <v>49114011B710331</v>
          </cell>
          <cell r="D6886" t="str">
            <v>庆铃低污染自卸车</v>
          </cell>
          <cell r="E6886" t="str">
            <v>NKR77GLLACJD</v>
          </cell>
        </row>
        <row r="6886">
          <cell r="G6886" t="str">
            <v>个</v>
          </cell>
          <cell r="H6886">
            <v>1</v>
          </cell>
          <cell r="I6886" t="str">
            <v>固定资产-通用设备</v>
          </cell>
        </row>
        <row r="6886">
          <cell r="K6886">
            <v>39442</v>
          </cell>
          <cell r="L6886">
            <v>137158</v>
          </cell>
          <cell r="M6886">
            <v>137158</v>
          </cell>
          <cell r="N6886">
            <v>0</v>
          </cell>
        </row>
        <row r="6887">
          <cell r="C6887" t="str">
            <v>49114011B710214</v>
          </cell>
          <cell r="D6887" t="str">
            <v>庆铃低污染自卸车</v>
          </cell>
          <cell r="E6887" t="str">
            <v>NKR77GLLACJD</v>
          </cell>
        </row>
        <row r="6887">
          <cell r="G6887" t="str">
            <v>个</v>
          </cell>
          <cell r="H6887">
            <v>1</v>
          </cell>
          <cell r="I6887" t="str">
            <v>固定资产-通用设备</v>
          </cell>
        </row>
        <row r="6887">
          <cell r="K6887">
            <v>39263</v>
          </cell>
          <cell r="L6887">
            <v>137158</v>
          </cell>
          <cell r="M6887">
            <v>137158</v>
          </cell>
          <cell r="N6887">
            <v>0</v>
          </cell>
        </row>
        <row r="6888">
          <cell r="C6888" t="str">
            <v>49114011B710383</v>
          </cell>
          <cell r="D6888" t="str">
            <v>庆铃低污染自卸车</v>
          </cell>
          <cell r="E6888" t="str">
            <v>NKR77GLLACJD</v>
          </cell>
        </row>
        <row r="6888">
          <cell r="G6888" t="str">
            <v>个</v>
          </cell>
          <cell r="H6888">
            <v>1</v>
          </cell>
          <cell r="I6888" t="str">
            <v>固定资产-通用设备</v>
          </cell>
        </row>
        <row r="6888">
          <cell r="K6888">
            <v>39442</v>
          </cell>
          <cell r="L6888">
            <v>137158</v>
          </cell>
          <cell r="M6888">
            <v>137158</v>
          </cell>
          <cell r="N6888">
            <v>0</v>
          </cell>
        </row>
        <row r="6889">
          <cell r="C6889" t="str">
            <v>49114011B710377</v>
          </cell>
          <cell r="D6889" t="str">
            <v>庆铃低污染自卸车</v>
          </cell>
          <cell r="E6889" t="str">
            <v>NKR77GLLACJD</v>
          </cell>
        </row>
        <row r="6889">
          <cell r="G6889" t="str">
            <v>个</v>
          </cell>
          <cell r="H6889">
            <v>1</v>
          </cell>
          <cell r="I6889" t="str">
            <v>固定资产-通用设备</v>
          </cell>
        </row>
        <row r="6889">
          <cell r="K6889">
            <v>39442</v>
          </cell>
          <cell r="L6889">
            <v>137158</v>
          </cell>
          <cell r="M6889">
            <v>137158</v>
          </cell>
          <cell r="N6889">
            <v>0</v>
          </cell>
        </row>
        <row r="6890">
          <cell r="C6890" t="str">
            <v>49114011B710439</v>
          </cell>
          <cell r="D6890" t="str">
            <v>庆铃低污染自卸车</v>
          </cell>
          <cell r="E6890" t="str">
            <v>NKR77GLLACJD</v>
          </cell>
        </row>
        <row r="6890">
          <cell r="G6890" t="str">
            <v>个</v>
          </cell>
          <cell r="H6890">
            <v>1</v>
          </cell>
          <cell r="I6890" t="str">
            <v>固定资产-通用设备</v>
          </cell>
        </row>
        <row r="6890">
          <cell r="K6890">
            <v>39629</v>
          </cell>
          <cell r="L6890">
            <v>137158</v>
          </cell>
          <cell r="M6890">
            <v>137158</v>
          </cell>
          <cell r="N6890">
            <v>0</v>
          </cell>
        </row>
        <row r="6891">
          <cell r="C6891" t="str">
            <v>49114011B710278</v>
          </cell>
          <cell r="D6891" t="str">
            <v>庆铃低污染自卸车</v>
          </cell>
          <cell r="E6891" t="str">
            <v>NKR77GLLACJD</v>
          </cell>
        </row>
        <row r="6891">
          <cell r="G6891" t="str">
            <v>个</v>
          </cell>
          <cell r="H6891">
            <v>1</v>
          </cell>
          <cell r="I6891" t="str">
            <v>固定资产-通用设备</v>
          </cell>
        </row>
        <row r="6891">
          <cell r="K6891">
            <v>39263</v>
          </cell>
          <cell r="L6891">
            <v>137158</v>
          </cell>
          <cell r="M6891">
            <v>137158</v>
          </cell>
          <cell r="N6891">
            <v>0</v>
          </cell>
        </row>
        <row r="6892">
          <cell r="C6892" t="str">
            <v>49119499B600001</v>
          </cell>
          <cell r="D6892" t="str">
            <v>薄煤层防爆自卸车</v>
          </cell>
          <cell r="E6892" t="str">
            <v>WC3E(A)</v>
          </cell>
        </row>
        <row r="6892">
          <cell r="G6892" t="str">
            <v>个</v>
          </cell>
          <cell r="H6892">
            <v>1</v>
          </cell>
          <cell r="I6892" t="str">
            <v>固定资产-通用设备</v>
          </cell>
        </row>
        <row r="6892">
          <cell r="K6892">
            <v>39902</v>
          </cell>
          <cell r="L6892">
            <v>384615.39</v>
          </cell>
          <cell r="M6892">
            <v>384615.39</v>
          </cell>
          <cell r="N6892">
            <v>0</v>
          </cell>
        </row>
        <row r="6893">
          <cell r="C6893" t="str">
            <v>49114011B710210</v>
          </cell>
          <cell r="D6893" t="str">
            <v>庆铃低污染自卸车</v>
          </cell>
          <cell r="E6893" t="str">
            <v>NKR77GLLACJD</v>
          </cell>
        </row>
        <row r="6893">
          <cell r="G6893" t="str">
            <v>个</v>
          </cell>
          <cell r="H6893">
            <v>1</v>
          </cell>
          <cell r="I6893" t="str">
            <v>固定资产-通用设备</v>
          </cell>
        </row>
        <row r="6893">
          <cell r="K6893">
            <v>39263</v>
          </cell>
          <cell r="L6893">
            <v>137158</v>
          </cell>
          <cell r="M6893">
            <v>137158</v>
          </cell>
          <cell r="N6893">
            <v>0</v>
          </cell>
        </row>
        <row r="6894">
          <cell r="C6894" t="str">
            <v>49114011B710373</v>
          </cell>
          <cell r="D6894" t="str">
            <v>庆铃低污染自卸车</v>
          </cell>
          <cell r="E6894" t="str">
            <v>NKR77GLLACJD</v>
          </cell>
        </row>
        <row r="6894">
          <cell r="G6894" t="str">
            <v>个</v>
          </cell>
          <cell r="H6894">
            <v>1</v>
          </cell>
          <cell r="I6894" t="str">
            <v>固定资产-通用设备</v>
          </cell>
        </row>
        <row r="6894">
          <cell r="K6894">
            <v>39263</v>
          </cell>
          <cell r="L6894">
            <v>137158</v>
          </cell>
          <cell r="M6894">
            <v>137158</v>
          </cell>
          <cell r="N6894">
            <v>0</v>
          </cell>
        </row>
        <row r="6895">
          <cell r="C6895" t="str">
            <v>49114011B710067</v>
          </cell>
          <cell r="D6895" t="str">
            <v>防爆自卸车（平推车高）</v>
          </cell>
          <cell r="E6895" t="str">
            <v>WC3E(A)</v>
          </cell>
        </row>
        <row r="6895">
          <cell r="G6895" t="str">
            <v>个</v>
          </cell>
          <cell r="H6895">
            <v>1</v>
          </cell>
          <cell r="I6895" t="str">
            <v>固定资产-通用设备</v>
          </cell>
        </row>
        <row r="6895">
          <cell r="K6895">
            <v>40147</v>
          </cell>
          <cell r="L6895">
            <v>455672.61</v>
          </cell>
          <cell r="M6895">
            <v>455672.61</v>
          </cell>
          <cell r="N6895">
            <v>0</v>
          </cell>
        </row>
        <row r="6896">
          <cell r="C6896" t="str">
            <v>49114011BC70123</v>
          </cell>
          <cell r="D6896" t="str">
            <v>五十铃自卸车</v>
          </cell>
          <cell r="E6896" t="str">
            <v>QL5070ZHFAR</v>
          </cell>
        </row>
        <row r="6896">
          <cell r="G6896" t="str">
            <v>个</v>
          </cell>
          <cell r="H6896">
            <v>1</v>
          </cell>
          <cell r="I6896" t="str">
            <v>固定资产-通用设备</v>
          </cell>
        </row>
        <row r="6896">
          <cell r="K6896">
            <v>40178</v>
          </cell>
          <cell r="L6896">
            <v>122060.66</v>
          </cell>
          <cell r="M6896">
            <v>122060.66</v>
          </cell>
          <cell r="N6896">
            <v>0</v>
          </cell>
        </row>
        <row r="6897">
          <cell r="C6897" t="str">
            <v>49114011B710370</v>
          </cell>
          <cell r="D6897" t="str">
            <v>庆铃低污染自卸车</v>
          </cell>
          <cell r="E6897" t="str">
            <v>NKR77GLLACJD</v>
          </cell>
        </row>
        <row r="6897">
          <cell r="G6897" t="str">
            <v>个</v>
          </cell>
          <cell r="H6897">
            <v>1</v>
          </cell>
          <cell r="I6897" t="str">
            <v>固定资产-通用设备</v>
          </cell>
        </row>
        <row r="6897">
          <cell r="K6897">
            <v>39442</v>
          </cell>
          <cell r="L6897">
            <v>137158</v>
          </cell>
          <cell r="M6897">
            <v>137158</v>
          </cell>
          <cell r="N6897">
            <v>0</v>
          </cell>
        </row>
        <row r="6898">
          <cell r="C6898" t="str">
            <v>49114011B710170</v>
          </cell>
          <cell r="D6898" t="str">
            <v>庆铃低污染自卸车</v>
          </cell>
          <cell r="E6898" t="str">
            <v>NKR77GLLACJD</v>
          </cell>
        </row>
        <row r="6898">
          <cell r="G6898" t="str">
            <v>个</v>
          </cell>
          <cell r="H6898">
            <v>1</v>
          </cell>
          <cell r="I6898" t="str">
            <v>固定资产-通用设备</v>
          </cell>
        </row>
        <row r="6898">
          <cell r="K6898">
            <v>39263</v>
          </cell>
          <cell r="L6898">
            <v>137158</v>
          </cell>
          <cell r="M6898">
            <v>137158</v>
          </cell>
          <cell r="N6898">
            <v>0</v>
          </cell>
        </row>
        <row r="6899">
          <cell r="C6899" t="str">
            <v>49114011B710319</v>
          </cell>
          <cell r="D6899" t="str">
            <v>庆铃低污染自卸车</v>
          </cell>
          <cell r="E6899" t="str">
            <v>NKR77GLLACJD</v>
          </cell>
        </row>
        <row r="6899">
          <cell r="G6899" t="str">
            <v>个</v>
          </cell>
          <cell r="H6899">
            <v>1</v>
          </cell>
          <cell r="I6899" t="str">
            <v>固定资产-通用设备</v>
          </cell>
        </row>
        <row r="6899">
          <cell r="K6899">
            <v>39442</v>
          </cell>
          <cell r="L6899">
            <v>137158</v>
          </cell>
          <cell r="M6899">
            <v>137158</v>
          </cell>
          <cell r="N6899">
            <v>0</v>
          </cell>
        </row>
        <row r="6900">
          <cell r="C6900" t="str">
            <v>44412364B070025</v>
          </cell>
          <cell r="D6900" t="str">
            <v>庆铃低污染自卸车</v>
          </cell>
          <cell r="E6900" t="str">
            <v>NKR77GLLACJD</v>
          </cell>
        </row>
        <row r="6900">
          <cell r="G6900" t="str">
            <v>个</v>
          </cell>
          <cell r="H6900">
            <v>1</v>
          </cell>
          <cell r="I6900" t="str">
            <v>固定资产-通用设备</v>
          </cell>
        </row>
        <row r="6900">
          <cell r="K6900">
            <v>39082</v>
          </cell>
          <cell r="L6900">
            <v>137158</v>
          </cell>
          <cell r="M6900">
            <v>137158</v>
          </cell>
          <cell r="N6900">
            <v>0</v>
          </cell>
        </row>
        <row r="6901">
          <cell r="C6901" t="str">
            <v>49114011B710179</v>
          </cell>
          <cell r="D6901" t="str">
            <v>庆铃低污染自卸车</v>
          </cell>
          <cell r="E6901" t="str">
            <v>NKR77GLLACJD</v>
          </cell>
        </row>
        <row r="6901">
          <cell r="G6901" t="str">
            <v>个</v>
          </cell>
          <cell r="H6901">
            <v>1</v>
          </cell>
          <cell r="I6901" t="str">
            <v>固定资产-通用设备</v>
          </cell>
        </row>
        <row r="6901">
          <cell r="K6901">
            <v>39263</v>
          </cell>
          <cell r="L6901">
            <v>137158</v>
          </cell>
          <cell r="M6901">
            <v>137158</v>
          </cell>
          <cell r="N6901">
            <v>0</v>
          </cell>
        </row>
        <row r="6902">
          <cell r="C6902" t="str">
            <v>49114011B710180</v>
          </cell>
          <cell r="D6902" t="str">
            <v>庆铃低污染自卸车</v>
          </cell>
          <cell r="E6902" t="str">
            <v>NKR77GLLACJD</v>
          </cell>
        </row>
        <row r="6902">
          <cell r="G6902" t="str">
            <v>个</v>
          </cell>
          <cell r="H6902">
            <v>1</v>
          </cell>
          <cell r="I6902" t="str">
            <v>固定资产-通用设备</v>
          </cell>
        </row>
        <row r="6902">
          <cell r="K6902">
            <v>39263</v>
          </cell>
          <cell r="L6902">
            <v>137158</v>
          </cell>
          <cell r="M6902">
            <v>137158</v>
          </cell>
          <cell r="N6902">
            <v>0</v>
          </cell>
        </row>
        <row r="6903">
          <cell r="C6903" t="str">
            <v>49114011B710192</v>
          </cell>
          <cell r="D6903" t="str">
            <v>庆铃低污染自卸车</v>
          </cell>
          <cell r="E6903" t="str">
            <v>NKR77GLLACJD</v>
          </cell>
        </row>
        <row r="6903">
          <cell r="G6903" t="str">
            <v>个</v>
          </cell>
          <cell r="H6903">
            <v>1</v>
          </cell>
          <cell r="I6903" t="str">
            <v>固定资产-通用设备</v>
          </cell>
        </row>
        <row r="6903">
          <cell r="K6903">
            <v>39263</v>
          </cell>
          <cell r="L6903">
            <v>137158</v>
          </cell>
          <cell r="M6903">
            <v>137158</v>
          </cell>
          <cell r="N6903">
            <v>0</v>
          </cell>
        </row>
        <row r="6904">
          <cell r="C6904" t="str">
            <v>49114011B710346</v>
          </cell>
          <cell r="D6904" t="str">
            <v>庆铃低污染自卸车</v>
          </cell>
          <cell r="E6904" t="str">
            <v>NKR77GLLACJD</v>
          </cell>
        </row>
        <row r="6904">
          <cell r="G6904" t="str">
            <v>个</v>
          </cell>
          <cell r="H6904">
            <v>1</v>
          </cell>
          <cell r="I6904" t="str">
            <v>固定资产-通用设备</v>
          </cell>
        </row>
        <row r="6904">
          <cell r="K6904">
            <v>39442</v>
          </cell>
          <cell r="L6904">
            <v>137158</v>
          </cell>
          <cell r="M6904">
            <v>137158</v>
          </cell>
          <cell r="N6904">
            <v>0</v>
          </cell>
        </row>
        <row r="6905">
          <cell r="C6905" t="str">
            <v>49114011B710158</v>
          </cell>
          <cell r="D6905" t="str">
            <v>庆铃低污染自卸车</v>
          </cell>
          <cell r="E6905" t="str">
            <v>NKR77GLLACJD</v>
          </cell>
        </row>
        <row r="6905">
          <cell r="G6905" t="str">
            <v>个</v>
          </cell>
          <cell r="H6905">
            <v>1</v>
          </cell>
          <cell r="I6905" t="str">
            <v>固定资产-通用设备</v>
          </cell>
        </row>
        <row r="6905">
          <cell r="K6905">
            <v>39263</v>
          </cell>
          <cell r="L6905">
            <v>137158</v>
          </cell>
          <cell r="M6905">
            <v>137158</v>
          </cell>
          <cell r="N6905">
            <v>0</v>
          </cell>
        </row>
        <row r="6906">
          <cell r="C6906" t="str">
            <v>49114011BC70067</v>
          </cell>
          <cell r="D6906" t="str">
            <v>五十铃自卸车</v>
          </cell>
          <cell r="E6906" t="str">
            <v>QL5070ZHFAR</v>
          </cell>
        </row>
        <row r="6906">
          <cell r="G6906" t="str">
            <v>个</v>
          </cell>
          <cell r="H6906">
            <v>1</v>
          </cell>
          <cell r="I6906" t="str">
            <v>固定资产-通用设备</v>
          </cell>
        </row>
        <row r="6906">
          <cell r="K6906">
            <v>40178</v>
          </cell>
          <cell r="L6906">
            <v>122060.66</v>
          </cell>
          <cell r="M6906">
            <v>122060.66</v>
          </cell>
          <cell r="N6906">
            <v>0</v>
          </cell>
        </row>
        <row r="6907">
          <cell r="C6907" t="str">
            <v>49114011BC70017</v>
          </cell>
          <cell r="D6907" t="str">
            <v>五十铃自卸车</v>
          </cell>
          <cell r="E6907" t="str">
            <v>QL5070ZHFAR</v>
          </cell>
        </row>
        <row r="6907">
          <cell r="G6907" t="str">
            <v>个</v>
          </cell>
          <cell r="H6907">
            <v>1</v>
          </cell>
          <cell r="I6907" t="str">
            <v>固定资产-通用设备</v>
          </cell>
        </row>
        <row r="6907">
          <cell r="K6907">
            <v>40178</v>
          </cell>
          <cell r="L6907">
            <v>122060.66</v>
          </cell>
          <cell r="M6907">
            <v>122060.66</v>
          </cell>
          <cell r="N6907">
            <v>0</v>
          </cell>
        </row>
        <row r="6908">
          <cell r="C6908" t="str">
            <v>49114011B710032</v>
          </cell>
          <cell r="D6908" t="str">
            <v>庆铃低污染自卸车</v>
          </cell>
          <cell r="E6908" t="str">
            <v>NKR77GLLACJD</v>
          </cell>
        </row>
        <row r="6908">
          <cell r="G6908" t="str">
            <v>个</v>
          </cell>
          <cell r="H6908">
            <v>1</v>
          </cell>
          <cell r="I6908" t="str">
            <v>固定资产-通用设备</v>
          </cell>
        </row>
        <row r="6908">
          <cell r="K6908">
            <v>39082</v>
          </cell>
          <cell r="L6908">
            <v>137158</v>
          </cell>
          <cell r="M6908">
            <v>137158</v>
          </cell>
          <cell r="N6908">
            <v>0</v>
          </cell>
        </row>
        <row r="6909">
          <cell r="C6909" t="str">
            <v>49114011B710329</v>
          </cell>
          <cell r="D6909" t="str">
            <v>庆铃低污染自卸车</v>
          </cell>
          <cell r="E6909" t="str">
            <v>NKR77GLLACJD</v>
          </cell>
        </row>
        <row r="6909">
          <cell r="G6909" t="str">
            <v>个</v>
          </cell>
          <cell r="H6909">
            <v>1</v>
          </cell>
          <cell r="I6909" t="str">
            <v>固定资产-通用设备</v>
          </cell>
        </row>
        <row r="6909">
          <cell r="K6909">
            <v>39442</v>
          </cell>
          <cell r="L6909">
            <v>137158</v>
          </cell>
          <cell r="M6909">
            <v>137158</v>
          </cell>
          <cell r="N6909">
            <v>0</v>
          </cell>
        </row>
        <row r="6910">
          <cell r="C6910" t="str">
            <v>49114011B710213</v>
          </cell>
          <cell r="D6910" t="str">
            <v>庆铃低污染自卸车</v>
          </cell>
          <cell r="E6910" t="str">
            <v>NKR77GLLACJD</v>
          </cell>
        </row>
        <row r="6910">
          <cell r="G6910" t="str">
            <v>个</v>
          </cell>
          <cell r="H6910">
            <v>1</v>
          </cell>
          <cell r="I6910" t="str">
            <v>固定资产-通用设备</v>
          </cell>
        </row>
        <row r="6910">
          <cell r="K6910">
            <v>39263</v>
          </cell>
          <cell r="L6910">
            <v>137158</v>
          </cell>
          <cell r="M6910">
            <v>137158</v>
          </cell>
          <cell r="N6910">
            <v>0</v>
          </cell>
        </row>
        <row r="6911">
          <cell r="C6911" t="str">
            <v>49114011B710313</v>
          </cell>
          <cell r="D6911" t="str">
            <v>庆铃低污染自卸车</v>
          </cell>
          <cell r="E6911" t="str">
            <v>NKR77GLLACJD</v>
          </cell>
        </row>
        <row r="6911">
          <cell r="G6911" t="str">
            <v>个</v>
          </cell>
          <cell r="H6911">
            <v>1</v>
          </cell>
          <cell r="I6911" t="str">
            <v>固定资产-通用设备</v>
          </cell>
        </row>
        <row r="6911">
          <cell r="K6911">
            <v>39442</v>
          </cell>
          <cell r="L6911">
            <v>137158</v>
          </cell>
          <cell r="M6911">
            <v>137158</v>
          </cell>
          <cell r="N6911">
            <v>0</v>
          </cell>
        </row>
        <row r="6912">
          <cell r="C6912" t="str">
            <v>49114011BC70018</v>
          </cell>
          <cell r="D6912" t="str">
            <v>五十铃自卸车</v>
          </cell>
          <cell r="E6912" t="str">
            <v>QL5070ZHFAR</v>
          </cell>
        </row>
        <row r="6912">
          <cell r="G6912" t="str">
            <v>个</v>
          </cell>
          <cell r="H6912">
            <v>1</v>
          </cell>
          <cell r="I6912" t="str">
            <v>固定资产-通用设备</v>
          </cell>
        </row>
        <row r="6912">
          <cell r="K6912">
            <v>40178</v>
          </cell>
          <cell r="L6912">
            <v>122060.66</v>
          </cell>
          <cell r="M6912">
            <v>122060.66</v>
          </cell>
          <cell r="N6912">
            <v>0</v>
          </cell>
        </row>
        <row r="6913">
          <cell r="C6913" t="str">
            <v>49114011B800047</v>
          </cell>
          <cell r="D6913" t="str">
            <v>庆铃低污染自卸车</v>
          </cell>
          <cell r="E6913" t="str">
            <v>NKR77GLLACJD</v>
          </cell>
        </row>
        <row r="6913">
          <cell r="G6913" t="str">
            <v>个</v>
          </cell>
          <cell r="H6913">
            <v>1</v>
          </cell>
          <cell r="I6913" t="str">
            <v>固定资产-通用设备</v>
          </cell>
        </row>
        <row r="6913">
          <cell r="K6913">
            <v>39263</v>
          </cell>
          <cell r="L6913">
            <v>128169</v>
          </cell>
          <cell r="M6913">
            <v>128169</v>
          </cell>
          <cell r="N6913">
            <v>0</v>
          </cell>
        </row>
        <row r="6914">
          <cell r="C6914" t="str">
            <v>49114011BC70106</v>
          </cell>
          <cell r="D6914" t="str">
            <v>五十铃自卸车</v>
          </cell>
          <cell r="E6914" t="str">
            <v>QL5070ZHFAR</v>
          </cell>
        </row>
        <row r="6914">
          <cell r="G6914" t="str">
            <v>个</v>
          </cell>
          <cell r="H6914">
            <v>1</v>
          </cell>
          <cell r="I6914" t="str">
            <v>固定资产-通用设备</v>
          </cell>
        </row>
        <row r="6914">
          <cell r="K6914">
            <v>40178</v>
          </cell>
          <cell r="L6914">
            <v>122060.66</v>
          </cell>
          <cell r="M6914">
            <v>122060.66</v>
          </cell>
          <cell r="N6914">
            <v>0</v>
          </cell>
        </row>
        <row r="6915">
          <cell r="C6915" t="str">
            <v>49114011B710328</v>
          </cell>
          <cell r="D6915" t="str">
            <v>庆铃低污染自卸车</v>
          </cell>
          <cell r="E6915" t="str">
            <v>NKR77GLLACJD</v>
          </cell>
        </row>
        <row r="6915">
          <cell r="G6915" t="str">
            <v>个</v>
          </cell>
          <cell r="H6915">
            <v>1</v>
          </cell>
          <cell r="I6915" t="str">
            <v>固定资产-通用设备</v>
          </cell>
        </row>
        <row r="6915">
          <cell r="K6915">
            <v>39442</v>
          </cell>
          <cell r="L6915">
            <v>137158</v>
          </cell>
          <cell r="M6915">
            <v>137158</v>
          </cell>
          <cell r="N6915">
            <v>0</v>
          </cell>
        </row>
        <row r="6916">
          <cell r="C6916" t="str">
            <v>49114011B710191</v>
          </cell>
          <cell r="D6916" t="str">
            <v>庆铃低污染自卸车</v>
          </cell>
          <cell r="E6916" t="str">
            <v>NKR77GLLACJD</v>
          </cell>
        </row>
        <row r="6916">
          <cell r="G6916" t="str">
            <v>个</v>
          </cell>
          <cell r="H6916">
            <v>1</v>
          </cell>
          <cell r="I6916" t="str">
            <v>固定资产-通用设备</v>
          </cell>
        </row>
        <row r="6916">
          <cell r="K6916">
            <v>39263</v>
          </cell>
          <cell r="L6916">
            <v>137158</v>
          </cell>
          <cell r="M6916">
            <v>137158</v>
          </cell>
          <cell r="N6916">
            <v>0</v>
          </cell>
        </row>
        <row r="6917">
          <cell r="C6917" t="str">
            <v>49114011B780006</v>
          </cell>
          <cell r="D6917" t="str">
            <v>庆铃低污染自卸车</v>
          </cell>
          <cell r="E6917" t="str">
            <v>NKR77GLLACJD</v>
          </cell>
        </row>
        <row r="6917">
          <cell r="G6917" t="str">
            <v>个</v>
          </cell>
          <cell r="H6917">
            <v>1</v>
          </cell>
          <cell r="I6917" t="str">
            <v>固定资产-通用设备</v>
          </cell>
        </row>
        <row r="6917">
          <cell r="K6917">
            <v>39263</v>
          </cell>
          <cell r="L6917">
            <v>137158</v>
          </cell>
          <cell r="M6917">
            <v>137158</v>
          </cell>
          <cell r="N6917">
            <v>0</v>
          </cell>
        </row>
        <row r="6918">
          <cell r="C6918" t="str">
            <v>49114011B710288</v>
          </cell>
          <cell r="D6918" t="str">
            <v>庆铃低污染自卸车</v>
          </cell>
          <cell r="E6918" t="str">
            <v>NKR77GLLACJD</v>
          </cell>
        </row>
        <row r="6918">
          <cell r="G6918" t="str">
            <v>个</v>
          </cell>
          <cell r="H6918">
            <v>1</v>
          </cell>
          <cell r="I6918" t="str">
            <v>固定资产-通用设备</v>
          </cell>
        </row>
        <row r="6918">
          <cell r="K6918">
            <v>39263</v>
          </cell>
          <cell r="L6918">
            <v>137158</v>
          </cell>
          <cell r="M6918">
            <v>137158</v>
          </cell>
          <cell r="N6918">
            <v>0</v>
          </cell>
        </row>
        <row r="6919">
          <cell r="C6919" t="str">
            <v>49114011B710269</v>
          </cell>
          <cell r="D6919" t="str">
            <v>庆铃低污染自卸车</v>
          </cell>
          <cell r="E6919" t="str">
            <v>NKR77GLLACJD</v>
          </cell>
        </row>
        <row r="6919">
          <cell r="G6919" t="str">
            <v>个</v>
          </cell>
          <cell r="H6919">
            <v>1</v>
          </cell>
          <cell r="I6919" t="str">
            <v>固定资产-通用设备</v>
          </cell>
        </row>
        <row r="6919">
          <cell r="K6919">
            <v>39263</v>
          </cell>
          <cell r="L6919">
            <v>137158</v>
          </cell>
          <cell r="M6919">
            <v>137158</v>
          </cell>
          <cell r="N6919">
            <v>0</v>
          </cell>
        </row>
        <row r="6920">
          <cell r="C6920" t="str">
            <v>49114011B710336</v>
          </cell>
          <cell r="D6920" t="str">
            <v>庆铃低污染自卸车</v>
          </cell>
          <cell r="E6920" t="str">
            <v>NKR77GLLACJD</v>
          </cell>
        </row>
        <row r="6920">
          <cell r="G6920" t="str">
            <v>个</v>
          </cell>
          <cell r="H6920">
            <v>1</v>
          </cell>
          <cell r="I6920" t="str">
            <v>固定资产-通用设备</v>
          </cell>
        </row>
        <row r="6920">
          <cell r="K6920">
            <v>39442</v>
          </cell>
          <cell r="L6920">
            <v>137158</v>
          </cell>
          <cell r="M6920">
            <v>137158</v>
          </cell>
          <cell r="N6920">
            <v>0</v>
          </cell>
        </row>
        <row r="6921">
          <cell r="C6921" t="str">
            <v>49114011B800020</v>
          </cell>
          <cell r="D6921" t="str">
            <v>庆铃五十铃单排货车</v>
          </cell>
          <cell r="E6921" t="str">
            <v>NKR77GLLACJD</v>
          </cell>
        </row>
        <row r="6921">
          <cell r="G6921" t="str">
            <v>个</v>
          </cell>
          <cell r="H6921">
            <v>1</v>
          </cell>
          <cell r="I6921" t="str">
            <v>固定资产-通用设备</v>
          </cell>
        </row>
        <row r="6921">
          <cell r="K6921">
            <v>39263</v>
          </cell>
          <cell r="L6921">
            <v>128169</v>
          </cell>
          <cell r="M6921">
            <v>128169</v>
          </cell>
          <cell r="N6921">
            <v>0</v>
          </cell>
        </row>
        <row r="6922">
          <cell r="C6922" t="str">
            <v>49114011B710134</v>
          </cell>
          <cell r="D6922" t="str">
            <v>庆铃低污染自卸车</v>
          </cell>
          <cell r="E6922" t="str">
            <v>NKR77GLLACJD</v>
          </cell>
        </row>
        <row r="6922">
          <cell r="G6922" t="str">
            <v>个</v>
          </cell>
          <cell r="H6922">
            <v>1</v>
          </cell>
          <cell r="I6922" t="str">
            <v>固定资产-通用设备</v>
          </cell>
        </row>
        <row r="6922">
          <cell r="K6922">
            <v>39263</v>
          </cell>
          <cell r="L6922">
            <v>137158</v>
          </cell>
          <cell r="M6922">
            <v>137158</v>
          </cell>
          <cell r="N6922">
            <v>0</v>
          </cell>
        </row>
        <row r="6923">
          <cell r="C6923" t="str">
            <v>44412364B070072</v>
          </cell>
          <cell r="D6923" t="str">
            <v>防爆工程自卸车</v>
          </cell>
          <cell r="E6923" t="str">
            <v>WCQ-58</v>
          </cell>
        </row>
        <row r="6923">
          <cell r="G6923" t="str">
            <v>个</v>
          </cell>
          <cell r="H6923">
            <v>1</v>
          </cell>
          <cell r="I6923" t="str">
            <v>固定资产-通用设备</v>
          </cell>
        </row>
        <row r="6923">
          <cell r="K6923">
            <v>39933</v>
          </cell>
          <cell r="L6923">
            <v>493173.51</v>
          </cell>
          <cell r="M6923">
            <v>493173.51</v>
          </cell>
          <cell r="N6923">
            <v>0</v>
          </cell>
        </row>
        <row r="6924">
          <cell r="C6924" t="str">
            <v>49114011B710185</v>
          </cell>
          <cell r="D6924" t="str">
            <v>庆铃低污染自卸车</v>
          </cell>
          <cell r="E6924" t="str">
            <v>NKR77GLLACJD</v>
          </cell>
        </row>
        <row r="6924">
          <cell r="G6924" t="str">
            <v>个</v>
          </cell>
          <cell r="H6924">
            <v>1</v>
          </cell>
          <cell r="I6924" t="str">
            <v>固定资产-通用设备</v>
          </cell>
        </row>
        <row r="6924">
          <cell r="K6924">
            <v>39263</v>
          </cell>
          <cell r="L6924">
            <v>137158</v>
          </cell>
          <cell r="M6924">
            <v>137158</v>
          </cell>
          <cell r="N6924">
            <v>0</v>
          </cell>
        </row>
        <row r="6925">
          <cell r="C6925" t="str">
            <v>49114011B710415</v>
          </cell>
          <cell r="D6925" t="str">
            <v>庆铃低污染自卸车</v>
          </cell>
          <cell r="E6925" t="str">
            <v>NKR77GLLACJD</v>
          </cell>
        </row>
        <row r="6925">
          <cell r="G6925" t="str">
            <v>个</v>
          </cell>
          <cell r="H6925">
            <v>1</v>
          </cell>
          <cell r="I6925" t="str">
            <v>固定资产-通用设备</v>
          </cell>
        </row>
        <row r="6925">
          <cell r="K6925">
            <v>39082</v>
          </cell>
          <cell r="L6925">
            <v>137158</v>
          </cell>
          <cell r="M6925">
            <v>137158</v>
          </cell>
          <cell r="N6925">
            <v>0</v>
          </cell>
        </row>
        <row r="6926">
          <cell r="C6926" t="str">
            <v>49114011B060001</v>
          </cell>
          <cell r="D6926" t="str">
            <v>庆铃五十铃单排货车</v>
          </cell>
          <cell r="E6926" t="str">
            <v>NKR77LLLACJA</v>
          </cell>
        </row>
        <row r="6926">
          <cell r="G6926" t="str">
            <v>个</v>
          </cell>
          <cell r="H6926">
            <v>1</v>
          </cell>
          <cell r="I6926" t="str">
            <v>固定资产-通用设备</v>
          </cell>
        </row>
        <row r="6926">
          <cell r="K6926">
            <v>40359</v>
          </cell>
          <cell r="L6926">
            <v>142149.51</v>
          </cell>
          <cell r="M6926">
            <v>142149.51</v>
          </cell>
          <cell r="N6926">
            <v>0</v>
          </cell>
        </row>
        <row r="6927">
          <cell r="C6927" t="str">
            <v>49114011BC70091</v>
          </cell>
          <cell r="D6927" t="str">
            <v>五十铃自卸车</v>
          </cell>
          <cell r="E6927" t="str">
            <v>QL5070ZHFAR</v>
          </cell>
        </row>
        <row r="6927">
          <cell r="G6927" t="str">
            <v>个</v>
          </cell>
          <cell r="H6927">
            <v>1</v>
          </cell>
          <cell r="I6927" t="str">
            <v>固定资产-通用设备</v>
          </cell>
        </row>
        <row r="6927">
          <cell r="K6927">
            <v>40178</v>
          </cell>
          <cell r="L6927">
            <v>122060.66</v>
          </cell>
          <cell r="M6927">
            <v>122060.66</v>
          </cell>
          <cell r="N6927">
            <v>0</v>
          </cell>
        </row>
        <row r="6928">
          <cell r="C6928" t="str">
            <v>49114011B710047</v>
          </cell>
          <cell r="D6928" t="str">
            <v>庆铃低污染自卸车</v>
          </cell>
          <cell r="E6928" t="str">
            <v>NKR77GLLACJD</v>
          </cell>
        </row>
        <row r="6928">
          <cell r="G6928" t="str">
            <v>个</v>
          </cell>
          <cell r="H6928">
            <v>1</v>
          </cell>
          <cell r="I6928" t="str">
            <v>固定资产-通用设备</v>
          </cell>
        </row>
        <row r="6928">
          <cell r="K6928">
            <v>39082</v>
          </cell>
          <cell r="L6928">
            <v>137158</v>
          </cell>
          <cell r="M6928">
            <v>137158</v>
          </cell>
          <cell r="N6928">
            <v>0</v>
          </cell>
        </row>
        <row r="6929">
          <cell r="C6929" t="str">
            <v>49114011B710190</v>
          </cell>
          <cell r="D6929" t="str">
            <v>庆铃低污染自卸车</v>
          </cell>
          <cell r="E6929" t="str">
            <v>NKR77GLLACJD</v>
          </cell>
        </row>
        <row r="6929">
          <cell r="G6929" t="str">
            <v>个</v>
          </cell>
          <cell r="H6929">
            <v>1</v>
          </cell>
          <cell r="I6929" t="str">
            <v>固定资产-通用设备</v>
          </cell>
        </row>
        <row r="6929">
          <cell r="K6929">
            <v>39263</v>
          </cell>
          <cell r="L6929">
            <v>137158</v>
          </cell>
          <cell r="M6929">
            <v>137158</v>
          </cell>
          <cell r="N6929">
            <v>0</v>
          </cell>
        </row>
        <row r="6930">
          <cell r="C6930" t="str">
            <v>49114011B110053</v>
          </cell>
          <cell r="D6930" t="str">
            <v>双排座五十铃</v>
          </cell>
          <cell r="E6930" t="str">
            <v>NKR55LLAJ</v>
          </cell>
        </row>
        <row r="6930">
          <cell r="G6930" t="str">
            <v>个</v>
          </cell>
          <cell r="H6930">
            <v>1</v>
          </cell>
          <cell r="I6930" t="str">
            <v>固定资产-通用设备</v>
          </cell>
        </row>
        <row r="6930">
          <cell r="K6930">
            <v>38352</v>
          </cell>
          <cell r="L6930">
            <v>123725</v>
          </cell>
          <cell r="M6930">
            <v>123725</v>
          </cell>
          <cell r="N6930">
            <v>0</v>
          </cell>
        </row>
        <row r="6931">
          <cell r="C6931" t="str">
            <v>49114011B660016</v>
          </cell>
          <cell r="D6931" t="str">
            <v>庆铃连体皮卡</v>
          </cell>
          <cell r="E6931" t="str">
            <v>QL6490YJ</v>
          </cell>
        </row>
        <row r="6931">
          <cell r="G6931" t="str">
            <v>个</v>
          </cell>
          <cell r="H6931">
            <v>1</v>
          </cell>
          <cell r="I6931" t="str">
            <v>固定资产-通用设备</v>
          </cell>
        </row>
        <row r="6931">
          <cell r="K6931">
            <v>39442</v>
          </cell>
          <cell r="L6931">
            <v>141804</v>
          </cell>
          <cell r="M6931">
            <v>141804</v>
          </cell>
          <cell r="N6931">
            <v>0</v>
          </cell>
        </row>
        <row r="6932">
          <cell r="C6932" t="str">
            <v>49114011B660060</v>
          </cell>
          <cell r="D6932" t="str">
            <v>庆铃连体皮卡</v>
          </cell>
          <cell r="E6932" t="str">
            <v>QL6490YJ</v>
          </cell>
        </row>
        <row r="6932">
          <cell r="G6932" t="str">
            <v>个</v>
          </cell>
          <cell r="H6932">
            <v>1</v>
          </cell>
          <cell r="I6932" t="str">
            <v>固定资产-通用设备</v>
          </cell>
        </row>
        <row r="6932">
          <cell r="K6932">
            <v>39442</v>
          </cell>
          <cell r="L6932">
            <v>141804</v>
          </cell>
          <cell r="M6932">
            <v>141804</v>
          </cell>
          <cell r="N6932">
            <v>0</v>
          </cell>
        </row>
        <row r="6933">
          <cell r="C6933" t="str">
            <v>49114011B660011</v>
          </cell>
          <cell r="D6933" t="str">
            <v>庆铃连体皮卡</v>
          </cell>
          <cell r="E6933" t="str">
            <v>QL6490YJ</v>
          </cell>
        </row>
        <row r="6933">
          <cell r="G6933" t="str">
            <v>个</v>
          </cell>
          <cell r="H6933">
            <v>1</v>
          </cell>
          <cell r="I6933" t="str">
            <v>固定资产-通用设备</v>
          </cell>
        </row>
        <row r="6933">
          <cell r="K6933">
            <v>39442</v>
          </cell>
          <cell r="L6933">
            <v>141804</v>
          </cell>
          <cell r="M6933">
            <v>141804</v>
          </cell>
          <cell r="N6933">
            <v>0</v>
          </cell>
        </row>
        <row r="6934">
          <cell r="C6934" t="str">
            <v>49114011B660069</v>
          </cell>
          <cell r="D6934" t="str">
            <v>庆铃连体皮卡</v>
          </cell>
          <cell r="E6934" t="str">
            <v>QL6490YJ</v>
          </cell>
        </row>
        <row r="6934">
          <cell r="G6934" t="str">
            <v>个</v>
          </cell>
          <cell r="H6934">
            <v>1</v>
          </cell>
          <cell r="I6934" t="str">
            <v>固定资产-通用设备</v>
          </cell>
        </row>
        <row r="6934">
          <cell r="K6934">
            <v>39442</v>
          </cell>
          <cell r="L6934">
            <v>141804</v>
          </cell>
          <cell r="M6934">
            <v>141804</v>
          </cell>
          <cell r="N6934">
            <v>0</v>
          </cell>
        </row>
        <row r="6935">
          <cell r="C6935" t="str">
            <v>49114011B660061</v>
          </cell>
          <cell r="D6935" t="str">
            <v>庆铃连体皮卡</v>
          </cell>
          <cell r="E6935" t="str">
            <v>QL6490YJ</v>
          </cell>
        </row>
        <row r="6935">
          <cell r="G6935" t="str">
            <v>个</v>
          </cell>
          <cell r="H6935">
            <v>1</v>
          </cell>
          <cell r="I6935" t="str">
            <v>固定资产-通用设备</v>
          </cell>
        </row>
        <row r="6935">
          <cell r="K6935">
            <v>39442</v>
          </cell>
          <cell r="L6935">
            <v>141804</v>
          </cell>
          <cell r="M6935">
            <v>141804</v>
          </cell>
          <cell r="N6935">
            <v>0</v>
          </cell>
        </row>
        <row r="6936">
          <cell r="C6936" t="str">
            <v>49114011B660012</v>
          </cell>
          <cell r="D6936" t="str">
            <v>庆铃连体皮卡</v>
          </cell>
          <cell r="E6936" t="str">
            <v>QL6490YJ</v>
          </cell>
        </row>
        <row r="6936">
          <cell r="G6936" t="str">
            <v>个</v>
          </cell>
          <cell r="H6936">
            <v>1</v>
          </cell>
          <cell r="I6936" t="str">
            <v>固定资产-通用设备</v>
          </cell>
        </row>
        <row r="6936">
          <cell r="K6936">
            <v>39442</v>
          </cell>
          <cell r="L6936">
            <v>141804</v>
          </cell>
          <cell r="M6936">
            <v>141804</v>
          </cell>
          <cell r="N6936">
            <v>0</v>
          </cell>
        </row>
        <row r="6937">
          <cell r="C6937" t="str">
            <v>49114011B660065</v>
          </cell>
          <cell r="D6937" t="str">
            <v>庆铃连体皮卡</v>
          </cell>
          <cell r="E6937" t="str">
            <v>QL6490YJ</v>
          </cell>
        </row>
        <row r="6937">
          <cell r="G6937" t="str">
            <v>个</v>
          </cell>
          <cell r="H6937">
            <v>1</v>
          </cell>
          <cell r="I6937" t="str">
            <v>固定资产-通用设备</v>
          </cell>
        </row>
        <row r="6937">
          <cell r="K6937">
            <v>39442</v>
          </cell>
          <cell r="L6937">
            <v>141804</v>
          </cell>
          <cell r="M6937">
            <v>141804</v>
          </cell>
          <cell r="N6937">
            <v>0</v>
          </cell>
        </row>
        <row r="6938">
          <cell r="C6938" t="str">
            <v>49114011B710429</v>
          </cell>
          <cell r="D6938" t="str">
            <v>双排座五十铃</v>
          </cell>
          <cell r="E6938" t="str">
            <v>NKR77GLLACJA</v>
          </cell>
        </row>
        <row r="6938">
          <cell r="G6938" t="str">
            <v>个</v>
          </cell>
          <cell r="H6938">
            <v>1</v>
          </cell>
          <cell r="I6938" t="str">
            <v>固定资产-通用设备</v>
          </cell>
        </row>
        <row r="6938">
          <cell r="K6938">
            <v>39263</v>
          </cell>
          <cell r="L6938">
            <v>132916</v>
          </cell>
          <cell r="M6938">
            <v>132916</v>
          </cell>
          <cell r="N6938">
            <v>0</v>
          </cell>
        </row>
        <row r="6939">
          <cell r="C6939" t="str">
            <v>49114011B110051</v>
          </cell>
          <cell r="D6939" t="str">
            <v>双排座五十铃</v>
          </cell>
          <cell r="E6939" t="str">
            <v>双后轮客货NKR双排短轴</v>
          </cell>
        </row>
        <row r="6939">
          <cell r="G6939" t="str">
            <v>个</v>
          </cell>
          <cell r="H6939">
            <v>1</v>
          </cell>
          <cell r="I6939" t="str">
            <v>固定资产-通用设备</v>
          </cell>
        </row>
        <row r="6939">
          <cell r="K6939">
            <v>38352</v>
          </cell>
          <cell r="L6939">
            <v>121806</v>
          </cell>
          <cell r="M6939">
            <v>121806</v>
          </cell>
          <cell r="N6939">
            <v>0</v>
          </cell>
        </row>
        <row r="6940">
          <cell r="C6940" t="str">
            <v>49114011B660055</v>
          </cell>
          <cell r="D6940" t="str">
            <v>庆铃连体皮卡</v>
          </cell>
          <cell r="E6940" t="str">
            <v>QL6490YJ</v>
          </cell>
        </row>
        <row r="6940">
          <cell r="G6940" t="str">
            <v>个</v>
          </cell>
          <cell r="H6940">
            <v>1</v>
          </cell>
          <cell r="I6940" t="str">
            <v>固定资产-通用设备</v>
          </cell>
        </row>
        <row r="6940">
          <cell r="K6940">
            <v>39442</v>
          </cell>
          <cell r="L6940">
            <v>141804</v>
          </cell>
          <cell r="M6940">
            <v>141804</v>
          </cell>
          <cell r="N6940">
            <v>0</v>
          </cell>
        </row>
        <row r="6941">
          <cell r="C6941" t="str">
            <v>49114011B660030</v>
          </cell>
          <cell r="D6941" t="str">
            <v>庆铃连体皮卡</v>
          </cell>
          <cell r="E6941" t="str">
            <v>QL6490YJ</v>
          </cell>
        </row>
        <row r="6941">
          <cell r="G6941" t="str">
            <v>个</v>
          </cell>
          <cell r="H6941">
            <v>1</v>
          </cell>
          <cell r="I6941" t="str">
            <v>固定资产-通用设备</v>
          </cell>
        </row>
        <row r="6941">
          <cell r="K6941">
            <v>39442</v>
          </cell>
          <cell r="L6941">
            <v>141804</v>
          </cell>
          <cell r="M6941">
            <v>141804</v>
          </cell>
          <cell r="N6941">
            <v>0</v>
          </cell>
        </row>
        <row r="6942">
          <cell r="C6942" t="str">
            <v>49114011B660023</v>
          </cell>
          <cell r="D6942" t="str">
            <v>庆铃连体皮卡</v>
          </cell>
          <cell r="E6942" t="str">
            <v>QL6490YJ</v>
          </cell>
        </row>
        <row r="6942">
          <cell r="G6942" t="str">
            <v>个</v>
          </cell>
          <cell r="H6942">
            <v>1</v>
          </cell>
          <cell r="I6942" t="str">
            <v>固定资产-通用设备</v>
          </cell>
        </row>
        <row r="6942">
          <cell r="K6942">
            <v>39442</v>
          </cell>
          <cell r="L6942">
            <v>141804</v>
          </cell>
          <cell r="M6942">
            <v>141804</v>
          </cell>
          <cell r="N6942">
            <v>0</v>
          </cell>
        </row>
        <row r="6943">
          <cell r="C6943" t="str">
            <v>49114011B580024</v>
          </cell>
          <cell r="D6943" t="str">
            <v>庆铃低污染材料车</v>
          </cell>
          <cell r="E6943" t="str">
            <v>NKR77LLEACJA</v>
          </cell>
        </row>
        <row r="6943">
          <cell r="G6943" t="str">
            <v>个</v>
          </cell>
          <cell r="H6943">
            <v>1</v>
          </cell>
          <cell r="I6943" t="str">
            <v>固定资产-通用设备</v>
          </cell>
        </row>
        <row r="6943">
          <cell r="K6943">
            <v>38717</v>
          </cell>
          <cell r="L6943">
            <v>128169</v>
          </cell>
          <cell r="M6943">
            <v>128169</v>
          </cell>
          <cell r="N6943">
            <v>0</v>
          </cell>
        </row>
        <row r="6944">
          <cell r="C6944" t="str">
            <v>49114011B660094</v>
          </cell>
          <cell r="D6944" t="str">
            <v>庆铃连体皮卡</v>
          </cell>
          <cell r="E6944" t="str">
            <v>QL6490YJ</v>
          </cell>
        </row>
        <row r="6944">
          <cell r="G6944" t="str">
            <v>个</v>
          </cell>
          <cell r="H6944">
            <v>1</v>
          </cell>
          <cell r="I6944" t="str">
            <v>固定资产-通用设备</v>
          </cell>
        </row>
        <row r="6944">
          <cell r="K6944">
            <v>39442</v>
          </cell>
          <cell r="L6944">
            <v>141804</v>
          </cell>
          <cell r="M6944">
            <v>141804</v>
          </cell>
          <cell r="N6944">
            <v>0</v>
          </cell>
        </row>
        <row r="6945">
          <cell r="C6945" t="str">
            <v>44425599B040029</v>
          </cell>
          <cell r="D6945" t="str">
            <v>防爆装载机</v>
          </cell>
          <cell r="E6945" t="str">
            <v>FBZL16(1.6吨）</v>
          </cell>
        </row>
        <row r="6945">
          <cell r="G6945" t="str">
            <v>个</v>
          </cell>
          <cell r="H6945">
            <v>1</v>
          </cell>
          <cell r="I6945" t="str">
            <v>固定资产-煤炭井工专用设备</v>
          </cell>
        </row>
        <row r="6945">
          <cell r="K6945">
            <v>39442</v>
          </cell>
          <cell r="L6945">
            <v>269417.5</v>
          </cell>
          <cell r="M6945">
            <v>269417.5</v>
          </cell>
          <cell r="N6945">
            <v>0</v>
          </cell>
        </row>
        <row r="6946">
          <cell r="C6946" t="str">
            <v>49114011B760031</v>
          </cell>
          <cell r="D6946" t="str">
            <v>防爆胶轮车</v>
          </cell>
          <cell r="E6946" t="str">
            <v>WQC2J(高型材料车)</v>
          </cell>
        </row>
        <row r="6946">
          <cell r="G6946" t="str">
            <v>个</v>
          </cell>
          <cell r="H6946">
            <v>1</v>
          </cell>
          <cell r="I6946" t="str">
            <v>固定资产-煤炭井工专用设备</v>
          </cell>
        </row>
        <row r="6946">
          <cell r="K6946">
            <v>39263</v>
          </cell>
          <cell r="L6946">
            <v>345420</v>
          </cell>
          <cell r="M6946">
            <v>345420</v>
          </cell>
          <cell r="N6946">
            <v>0</v>
          </cell>
        </row>
        <row r="6947">
          <cell r="C6947" t="str">
            <v>49114011B750024</v>
          </cell>
          <cell r="D6947" t="str">
            <v>防爆胶轮车</v>
          </cell>
          <cell r="E6947" t="str">
            <v>WQC2J(矮型指挥车)</v>
          </cell>
        </row>
        <row r="6947">
          <cell r="G6947" t="str">
            <v>个</v>
          </cell>
          <cell r="H6947">
            <v>1</v>
          </cell>
          <cell r="I6947" t="str">
            <v>固定资产-煤炭井工专用设备</v>
          </cell>
        </row>
        <row r="6947">
          <cell r="K6947">
            <v>39263</v>
          </cell>
          <cell r="L6947">
            <v>352490</v>
          </cell>
          <cell r="M6947">
            <v>352490</v>
          </cell>
          <cell r="N6947">
            <v>0</v>
          </cell>
        </row>
        <row r="6948">
          <cell r="C6948" t="str">
            <v>49114011B750034</v>
          </cell>
          <cell r="D6948" t="str">
            <v>防爆胶轮车</v>
          </cell>
          <cell r="E6948" t="str">
            <v>WQC2J(矮型指挥车)</v>
          </cell>
        </row>
        <row r="6948">
          <cell r="G6948" t="str">
            <v>个</v>
          </cell>
          <cell r="H6948">
            <v>1</v>
          </cell>
          <cell r="I6948" t="str">
            <v>固定资产-煤炭井工专用设备</v>
          </cell>
        </row>
        <row r="6948">
          <cell r="K6948">
            <v>39263</v>
          </cell>
          <cell r="L6948">
            <v>352490</v>
          </cell>
          <cell r="M6948">
            <v>352490</v>
          </cell>
          <cell r="N6948">
            <v>0</v>
          </cell>
        </row>
        <row r="6949">
          <cell r="C6949" t="str">
            <v>44425104B080060</v>
          </cell>
          <cell r="D6949" t="str">
            <v>防爆装载机</v>
          </cell>
          <cell r="E6949" t="str">
            <v>FBZL30</v>
          </cell>
        </row>
        <row r="6949">
          <cell r="G6949" t="str">
            <v>个</v>
          </cell>
          <cell r="H6949">
            <v>1</v>
          </cell>
          <cell r="I6949" t="str">
            <v>固定资产-煤炭井工专用设备</v>
          </cell>
        </row>
        <row r="6949">
          <cell r="K6949">
            <v>39721</v>
          </cell>
          <cell r="L6949">
            <v>388850</v>
          </cell>
          <cell r="M6949">
            <v>388850</v>
          </cell>
          <cell r="N6949">
            <v>0</v>
          </cell>
        </row>
        <row r="6950">
          <cell r="C6950" t="str">
            <v>49114011B750026</v>
          </cell>
          <cell r="D6950" t="str">
            <v>防爆胶轮车</v>
          </cell>
          <cell r="E6950" t="str">
            <v>WQC2J(矮型指挥车)</v>
          </cell>
        </row>
        <row r="6950">
          <cell r="G6950" t="str">
            <v>个</v>
          </cell>
          <cell r="H6950">
            <v>1</v>
          </cell>
          <cell r="I6950" t="str">
            <v>固定资产-煤炭井工专用设备</v>
          </cell>
        </row>
        <row r="6950">
          <cell r="K6950">
            <v>39263</v>
          </cell>
          <cell r="L6950">
            <v>352490</v>
          </cell>
          <cell r="M6950">
            <v>352490</v>
          </cell>
          <cell r="N6950">
            <v>0</v>
          </cell>
        </row>
        <row r="6951">
          <cell r="C6951" t="str">
            <v>49114011B760035</v>
          </cell>
          <cell r="D6951" t="str">
            <v>防爆胶轮车</v>
          </cell>
          <cell r="E6951" t="str">
            <v>WQC2J(高型材料车)</v>
          </cell>
        </row>
        <row r="6951">
          <cell r="G6951" t="str">
            <v>个</v>
          </cell>
          <cell r="H6951">
            <v>1</v>
          </cell>
          <cell r="I6951" t="str">
            <v>固定资产-煤炭井工专用设备</v>
          </cell>
        </row>
        <row r="6951">
          <cell r="K6951">
            <v>39263</v>
          </cell>
          <cell r="L6951">
            <v>345420</v>
          </cell>
          <cell r="M6951">
            <v>345420</v>
          </cell>
          <cell r="N6951">
            <v>0</v>
          </cell>
        </row>
        <row r="6952">
          <cell r="C6952" t="str">
            <v>49114011B760034</v>
          </cell>
          <cell r="D6952" t="str">
            <v>防爆胶轮车</v>
          </cell>
          <cell r="E6952" t="str">
            <v>WQC2J(高型材料车)</v>
          </cell>
        </row>
        <row r="6952">
          <cell r="G6952" t="str">
            <v>个</v>
          </cell>
          <cell r="H6952">
            <v>1</v>
          </cell>
          <cell r="I6952" t="str">
            <v>固定资产-煤炭井工专用设备</v>
          </cell>
        </row>
        <row r="6952">
          <cell r="K6952">
            <v>39263</v>
          </cell>
          <cell r="L6952">
            <v>345420</v>
          </cell>
          <cell r="M6952">
            <v>345420</v>
          </cell>
          <cell r="N6952">
            <v>0</v>
          </cell>
        </row>
        <row r="6953">
          <cell r="C6953" t="str">
            <v>49114011B750022</v>
          </cell>
          <cell r="D6953" t="str">
            <v>防爆胶轮车</v>
          </cell>
          <cell r="E6953" t="str">
            <v>WQC2J(矮型指挥车)</v>
          </cell>
        </row>
        <row r="6953">
          <cell r="G6953" t="str">
            <v>个</v>
          </cell>
          <cell r="H6953">
            <v>1</v>
          </cell>
          <cell r="I6953" t="str">
            <v>固定资产-煤炭井工专用设备</v>
          </cell>
        </row>
        <row r="6953">
          <cell r="K6953">
            <v>39263</v>
          </cell>
          <cell r="L6953">
            <v>352490</v>
          </cell>
          <cell r="M6953">
            <v>352490</v>
          </cell>
          <cell r="N6953">
            <v>0</v>
          </cell>
        </row>
        <row r="6954">
          <cell r="C6954" t="str">
            <v>44425599B040056</v>
          </cell>
          <cell r="D6954" t="str">
            <v>防爆装载机</v>
          </cell>
          <cell r="E6954" t="str">
            <v>FBZL16(1.6吨）</v>
          </cell>
        </row>
        <row r="6954">
          <cell r="G6954" t="str">
            <v>个</v>
          </cell>
          <cell r="H6954">
            <v>1</v>
          </cell>
          <cell r="I6954" t="str">
            <v>固定资产-煤炭井工专用设备</v>
          </cell>
        </row>
        <row r="6954">
          <cell r="K6954">
            <v>39442</v>
          </cell>
          <cell r="L6954">
            <v>269417.5</v>
          </cell>
          <cell r="M6954">
            <v>269417.5</v>
          </cell>
          <cell r="N6954">
            <v>0</v>
          </cell>
        </row>
        <row r="6955">
          <cell r="C6955" t="str">
            <v>49114011B760041</v>
          </cell>
          <cell r="D6955" t="str">
            <v>防爆胶轮车</v>
          </cell>
          <cell r="E6955" t="str">
            <v>WQC2J(高型材料车)</v>
          </cell>
        </row>
        <row r="6955">
          <cell r="G6955" t="str">
            <v>个</v>
          </cell>
          <cell r="H6955">
            <v>1</v>
          </cell>
          <cell r="I6955" t="str">
            <v>固定资产-煤炭井工专用设备</v>
          </cell>
        </row>
        <row r="6955">
          <cell r="K6955">
            <v>39263</v>
          </cell>
          <cell r="L6955">
            <v>345420</v>
          </cell>
          <cell r="M6955">
            <v>345420</v>
          </cell>
          <cell r="N6955">
            <v>0</v>
          </cell>
        </row>
        <row r="6956">
          <cell r="C6956" t="str">
            <v>49114011B320014</v>
          </cell>
          <cell r="D6956" t="str">
            <v>防爆客货胶轮车</v>
          </cell>
          <cell r="E6956" t="str">
            <v>WQC2J(长货箱)</v>
          </cell>
        </row>
        <row r="6956">
          <cell r="G6956" t="str">
            <v>个</v>
          </cell>
          <cell r="H6956">
            <v>1</v>
          </cell>
          <cell r="I6956" t="str">
            <v>固定资产-煤炭井工专用设备</v>
          </cell>
        </row>
        <row r="6956">
          <cell r="K6956">
            <v>39082</v>
          </cell>
          <cell r="L6956">
            <v>363600</v>
          </cell>
          <cell r="M6956">
            <v>363600</v>
          </cell>
          <cell r="N6956">
            <v>0</v>
          </cell>
        </row>
        <row r="6957">
          <cell r="C6957" t="str">
            <v>49114011B760043</v>
          </cell>
          <cell r="D6957" t="str">
            <v>防爆胶轮车</v>
          </cell>
          <cell r="E6957" t="str">
            <v>WQC2J(高型材料车)</v>
          </cell>
        </row>
        <row r="6957">
          <cell r="G6957" t="str">
            <v>个</v>
          </cell>
          <cell r="H6957">
            <v>1</v>
          </cell>
          <cell r="I6957" t="str">
            <v>固定资产-煤炭井工专用设备</v>
          </cell>
        </row>
        <row r="6957">
          <cell r="K6957">
            <v>39263</v>
          </cell>
          <cell r="L6957">
            <v>345420</v>
          </cell>
          <cell r="M6957">
            <v>345420</v>
          </cell>
          <cell r="N6957">
            <v>0</v>
          </cell>
        </row>
        <row r="6958">
          <cell r="C6958" t="str">
            <v>49114011B750023</v>
          </cell>
          <cell r="D6958" t="str">
            <v>防爆胶轮车</v>
          </cell>
          <cell r="E6958" t="str">
            <v>WQC2J(矮型指挥车)</v>
          </cell>
        </row>
        <row r="6958">
          <cell r="G6958" t="str">
            <v>个</v>
          </cell>
          <cell r="H6958">
            <v>1</v>
          </cell>
          <cell r="I6958" t="str">
            <v>固定资产-煤炭井工专用设备</v>
          </cell>
        </row>
        <row r="6958">
          <cell r="K6958">
            <v>39263</v>
          </cell>
          <cell r="L6958">
            <v>352490</v>
          </cell>
          <cell r="M6958">
            <v>352490</v>
          </cell>
          <cell r="N6958">
            <v>0</v>
          </cell>
        </row>
        <row r="6959">
          <cell r="C6959" t="str">
            <v>49114011B320009</v>
          </cell>
          <cell r="D6959" t="str">
            <v>防爆客货胶轮车</v>
          </cell>
          <cell r="E6959" t="str">
            <v>WQC2J(长货箱)</v>
          </cell>
        </row>
        <row r="6959">
          <cell r="G6959" t="str">
            <v>个</v>
          </cell>
          <cell r="H6959">
            <v>1</v>
          </cell>
          <cell r="I6959" t="str">
            <v>固定资产-煤炭井工专用设备</v>
          </cell>
        </row>
        <row r="6959">
          <cell r="K6959">
            <v>39082</v>
          </cell>
          <cell r="L6959">
            <v>363600</v>
          </cell>
          <cell r="M6959">
            <v>363600</v>
          </cell>
          <cell r="N6959">
            <v>0</v>
          </cell>
        </row>
        <row r="6960">
          <cell r="C6960" t="str">
            <v>49119499B180004</v>
          </cell>
          <cell r="D6960" t="str">
            <v>防爆胶轮车</v>
          </cell>
          <cell r="E6960" t="str">
            <v>WRC20/2J(矮型运人车)</v>
          </cell>
        </row>
        <row r="6960">
          <cell r="G6960" t="str">
            <v>个</v>
          </cell>
          <cell r="H6960">
            <v>1</v>
          </cell>
          <cell r="I6960" t="str">
            <v>固定资产-煤炭井工专用设备</v>
          </cell>
        </row>
        <row r="6960">
          <cell r="K6960">
            <v>39263</v>
          </cell>
          <cell r="L6960">
            <v>364610</v>
          </cell>
          <cell r="M6960">
            <v>364610</v>
          </cell>
          <cell r="N6960">
            <v>0</v>
          </cell>
        </row>
        <row r="6961">
          <cell r="C6961" t="str">
            <v>49114011B760042</v>
          </cell>
          <cell r="D6961" t="str">
            <v>防爆胶轮车</v>
          </cell>
          <cell r="E6961" t="str">
            <v>WQC2J(高型材料车)</v>
          </cell>
        </row>
        <row r="6961">
          <cell r="G6961" t="str">
            <v>个</v>
          </cell>
          <cell r="H6961">
            <v>1</v>
          </cell>
          <cell r="I6961" t="str">
            <v>固定资产-煤炭井工专用设备</v>
          </cell>
        </row>
        <row r="6961">
          <cell r="K6961">
            <v>39263</v>
          </cell>
          <cell r="L6961">
            <v>345420</v>
          </cell>
          <cell r="M6961">
            <v>345420</v>
          </cell>
          <cell r="N6961">
            <v>0</v>
          </cell>
        </row>
        <row r="6962">
          <cell r="C6962" t="str">
            <v>49119499B210045</v>
          </cell>
          <cell r="D6962" t="str">
            <v>防爆胶轮车</v>
          </cell>
          <cell r="E6962" t="str">
            <v>WC5(5吨自卸式,铰接式)</v>
          </cell>
        </row>
        <row r="6962">
          <cell r="G6962" t="str">
            <v>个</v>
          </cell>
          <cell r="H6962">
            <v>1</v>
          </cell>
          <cell r="I6962" t="str">
            <v>固定资产-煤炭井工专用设备</v>
          </cell>
        </row>
        <row r="6962">
          <cell r="K6962">
            <v>39263</v>
          </cell>
          <cell r="L6962">
            <v>686800</v>
          </cell>
          <cell r="M6962">
            <v>686800</v>
          </cell>
          <cell r="N6962">
            <v>0</v>
          </cell>
        </row>
        <row r="6963">
          <cell r="C6963" t="str">
            <v>49114011B750025</v>
          </cell>
          <cell r="D6963" t="str">
            <v>防爆胶轮车</v>
          </cell>
          <cell r="E6963" t="str">
            <v>WQC2J(矮型指挥车)</v>
          </cell>
        </row>
        <row r="6963">
          <cell r="G6963" t="str">
            <v>个</v>
          </cell>
          <cell r="H6963">
            <v>1</v>
          </cell>
          <cell r="I6963" t="str">
            <v>固定资产-煤炭井工专用设备</v>
          </cell>
        </row>
        <row r="6963">
          <cell r="K6963">
            <v>39263</v>
          </cell>
          <cell r="L6963">
            <v>352490</v>
          </cell>
          <cell r="M6963">
            <v>352490</v>
          </cell>
          <cell r="N6963">
            <v>0</v>
          </cell>
        </row>
        <row r="6964">
          <cell r="C6964" t="str">
            <v>49114011B320033</v>
          </cell>
          <cell r="D6964" t="str">
            <v>防爆客货胶轮车</v>
          </cell>
          <cell r="E6964" t="str">
            <v>WQC2J(长货箱)</v>
          </cell>
        </row>
        <row r="6964">
          <cell r="G6964" t="str">
            <v>个</v>
          </cell>
          <cell r="H6964">
            <v>1</v>
          </cell>
          <cell r="I6964" t="str">
            <v>固定资产-煤炭井工专用设备</v>
          </cell>
        </row>
        <row r="6964">
          <cell r="K6964">
            <v>39082</v>
          </cell>
          <cell r="L6964">
            <v>363600</v>
          </cell>
          <cell r="M6964">
            <v>363600</v>
          </cell>
          <cell r="N6964">
            <v>0</v>
          </cell>
        </row>
        <row r="6965">
          <cell r="C6965" t="str">
            <v>49114011B780025</v>
          </cell>
          <cell r="D6965" t="str">
            <v>防爆胶轮车</v>
          </cell>
          <cell r="E6965" t="str">
            <v>WQC3J(矮型材料车)</v>
          </cell>
        </row>
        <row r="6965">
          <cell r="G6965" t="str">
            <v>个</v>
          </cell>
          <cell r="H6965">
            <v>1</v>
          </cell>
          <cell r="I6965" t="str">
            <v>固定资产-煤炭井工专用设备</v>
          </cell>
        </row>
        <row r="6965">
          <cell r="K6965">
            <v>39263</v>
          </cell>
          <cell r="L6965">
            <v>364610</v>
          </cell>
          <cell r="M6965">
            <v>364610</v>
          </cell>
          <cell r="N6965">
            <v>0</v>
          </cell>
        </row>
        <row r="6966">
          <cell r="C6966" t="str">
            <v>49114011B770009</v>
          </cell>
          <cell r="D6966" t="str">
            <v>防爆胶轮车</v>
          </cell>
          <cell r="E6966" t="str">
            <v>WRC20/2J(矮型运人车)</v>
          </cell>
        </row>
        <row r="6966">
          <cell r="G6966" t="str">
            <v>个</v>
          </cell>
          <cell r="H6966">
            <v>1</v>
          </cell>
          <cell r="I6966" t="str">
            <v>固定资产-煤炭井工专用设备</v>
          </cell>
        </row>
        <row r="6966">
          <cell r="K6966">
            <v>39263</v>
          </cell>
          <cell r="L6966">
            <v>364610</v>
          </cell>
          <cell r="M6966">
            <v>364610</v>
          </cell>
          <cell r="N6966">
            <v>0</v>
          </cell>
        </row>
        <row r="6967">
          <cell r="C6967" t="str">
            <v>49114011B750043</v>
          </cell>
          <cell r="D6967" t="str">
            <v>防爆胶轮车</v>
          </cell>
          <cell r="E6967" t="str">
            <v>WQC2J(矮型指挥车)</v>
          </cell>
        </row>
        <row r="6967">
          <cell r="G6967" t="str">
            <v>个</v>
          </cell>
          <cell r="H6967">
            <v>1</v>
          </cell>
          <cell r="I6967" t="str">
            <v>固定资产-煤炭井工专用设备</v>
          </cell>
        </row>
        <row r="6967">
          <cell r="K6967">
            <v>39263</v>
          </cell>
          <cell r="L6967">
            <v>352490</v>
          </cell>
          <cell r="M6967">
            <v>352490</v>
          </cell>
          <cell r="N6967">
            <v>0</v>
          </cell>
        </row>
        <row r="6968">
          <cell r="C6968" t="str">
            <v>49114011B760003</v>
          </cell>
          <cell r="D6968" t="str">
            <v>防爆胶轮车</v>
          </cell>
          <cell r="E6968" t="str">
            <v>WQC2J(高型材料车)</v>
          </cell>
        </row>
        <row r="6968">
          <cell r="G6968" t="str">
            <v>个</v>
          </cell>
          <cell r="H6968">
            <v>1</v>
          </cell>
          <cell r="I6968" t="str">
            <v>固定资产-煤炭井工专用设备</v>
          </cell>
        </row>
        <row r="6968">
          <cell r="K6968">
            <v>39263</v>
          </cell>
          <cell r="L6968">
            <v>345420</v>
          </cell>
          <cell r="M6968">
            <v>345420</v>
          </cell>
          <cell r="N6968">
            <v>0</v>
          </cell>
        </row>
        <row r="6969">
          <cell r="C6969" t="str">
            <v>49114011B760002</v>
          </cell>
          <cell r="D6969" t="str">
            <v>防爆胶轮车</v>
          </cell>
          <cell r="E6969" t="str">
            <v>WQC2J(高型材料车)</v>
          </cell>
        </row>
        <row r="6969">
          <cell r="G6969" t="str">
            <v>个</v>
          </cell>
          <cell r="H6969">
            <v>1</v>
          </cell>
          <cell r="I6969" t="str">
            <v>固定资产-煤炭井工专用设备</v>
          </cell>
        </row>
        <row r="6969">
          <cell r="K6969">
            <v>39263</v>
          </cell>
          <cell r="L6969">
            <v>345420</v>
          </cell>
          <cell r="M6969">
            <v>345420</v>
          </cell>
          <cell r="N6969">
            <v>0</v>
          </cell>
        </row>
        <row r="6970">
          <cell r="C6970" t="str">
            <v>49114011B310012</v>
          </cell>
          <cell r="D6970" t="str">
            <v>防爆客货胶轮车</v>
          </cell>
          <cell r="E6970" t="str">
            <v>WQC2J</v>
          </cell>
        </row>
        <row r="6970">
          <cell r="G6970" t="str">
            <v>个</v>
          </cell>
          <cell r="H6970">
            <v>1</v>
          </cell>
          <cell r="I6970" t="str">
            <v>固定资产-煤炭井工专用设备</v>
          </cell>
        </row>
        <row r="6970">
          <cell r="K6970">
            <v>38352</v>
          </cell>
          <cell r="L6970">
            <v>348000</v>
          </cell>
          <cell r="M6970">
            <v>348000</v>
          </cell>
          <cell r="N6970">
            <v>0</v>
          </cell>
        </row>
        <row r="6971">
          <cell r="C6971" t="str">
            <v>49114011B780046</v>
          </cell>
          <cell r="D6971" t="str">
            <v>防爆胶轮车</v>
          </cell>
          <cell r="E6971" t="str">
            <v>WQC3J(矮型材料车)</v>
          </cell>
        </row>
        <row r="6971">
          <cell r="G6971" t="str">
            <v>个</v>
          </cell>
          <cell r="H6971">
            <v>1</v>
          </cell>
          <cell r="I6971" t="str">
            <v>固定资产-煤炭井工专用设备</v>
          </cell>
        </row>
        <row r="6971">
          <cell r="K6971">
            <v>39263</v>
          </cell>
          <cell r="L6971">
            <v>364610</v>
          </cell>
          <cell r="M6971">
            <v>364610</v>
          </cell>
          <cell r="N6971">
            <v>0</v>
          </cell>
        </row>
        <row r="6972">
          <cell r="C6972" t="str">
            <v>44425599B040048</v>
          </cell>
          <cell r="D6972" t="str">
            <v>防爆装载机</v>
          </cell>
          <cell r="E6972" t="str">
            <v>FBZL16(1.6吨）</v>
          </cell>
        </row>
        <row r="6972">
          <cell r="G6972" t="str">
            <v>个</v>
          </cell>
          <cell r="H6972">
            <v>1</v>
          </cell>
          <cell r="I6972" t="str">
            <v>固定资产-煤炭井工专用设备</v>
          </cell>
        </row>
        <row r="6972">
          <cell r="K6972">
            <v>39442</v>
          </cell>
          <cell r="L6972">
            <v>269417.5</v>
          </cell>
          <cell r="M6972">
            <v>269417.5</v>
          </cell>
          <cell r="N6972">
            <v>0</v>
          </cell>
        </row>
        <row r="6973">
          <cell r="C6973" t="str">
            <v>49114011B760066</v>
          </cell>
          <cell r="D6973" t="str">
            <v>防爆胶轮车</v>
          </cell>
          <cell r="E6973" t="str">
            <v>WQC2J(高型材料车)</v>
          </cell>
        </row>
        <row r="6973">
          <cell r="G6973" t="str">
            <v>个</v>
          </cell>
          <cell r="H6973">
            <v>1</v>
          </cell>
          <cell r="I6973" t="str">
            <v>固定资产-煤炭井工专用设备</v>
          </cell>
        </row>
        <row r="6973">
          <cell r="K6973">
            <v>39263</v>
          </cell>
          <cell r="L6973">
            <v>345420</v>
          </cell>
          <cell r="M6973">
            <v>345420</v>
          </cell>
          <cell r="N6973">
            <v>0</v>
          </cell>
        </row>
        <row r="6974">
          <cell r="C6974" t="str">
            <v>49114011B760039</v>
          </cell>
          <cell r="D6974" t="str">
            <v>防爆胶轮车</v>
          </cell>
          <cell r="E6974" t="str">
            <v>WQC2J(高型材料车)</v>
          </cell>
        </row>
        <row r="6974">
          <cell r="G6974" t="str">
            <v>个</v>
          </cell>
          <cell r="H6974">
            <v>1</v>
          </cell>
          <cell r="I6974" t="str">
            <v>固定资产-煤炭井工专用设备</v>
          </cell>
        </row>
        <row r="6974">
          <cell r="K6974">
            <v>39263</v>
          </cell>
          <cell r="L6974">
            <v>345420</v>
          </cell>
          <cell r="M6974">
            <v>345420</v>
          </cell>
          <cell r="N6974">
            <v>0</v>
          </cell>
        </row>
        <row r="6975">
          <cell r="C6975" t="str">
            <v>44425599B040020</v>
          </cell>
          <cell r="D6975" t="str">
            <v>防爆装载机</v>
          </cell>
          <cell r="E6975" t="str">
            <v>FBZL16</v>
          </cell>
        </row>
        <row r="6975">
          <cell r="G6975" t="str">
            <v>个</v>
          </cell>
          <cell r="H6975">
            <v>1</v>
          </cell>
          <cell r="I6975" t="str">
            <v>固定资产-煤炭井工专用设备</v>
          </cell>
        </row>
        <row r="6975">
          <cell r="K6975">
            <v>39263</v>
          </cell>
          <cell r="L6975">
            <v>269417.5</v>
          </cell>
          <cell r="M6975">
            <v>269417.5</v>
          </cell>
          <cell r="N6975">
            <v>0</v>
          </cell>
        </row>
        <row r="6976">
          <cell r="C6976" t="str">
            <v>49114011B730002</v>
          </cell>
          <cell r="D6976" t="str">
            <v>防爆客货胶轮车</v>
          </cell>
          <cell r="E6976" t="str">
            <v>WQC2J</v>
          </cell>
        </row>
        <row r="6976">
          <cell r="G6976" t="str">
            <v>个</v>
          </cell>
          <cell r="H6976">
            <v>1</v>
          </cell>
          <cell r="I6976" t="str">
            <v>固定资产-煤炭井工专用设备</v>
          </cell>
        </row>
        <row r="6976">
          <cell r="K6976">
            <v>38352</v>
          </cell>
          <cell r="L6976">
            <v>348000</v>
          </cell>
          <cell r="M6976">
            <v>348000</v>
          </cell>
          <cell r="N6976">
            <v>0</v>
          </cell>
        </row>
        <row r="6977">
          <cell r="C6977" t="str">
            <v>44425599B040043</v>
          </cell>
          <cell r="D6977" t="str">
            <v>防爆装载机</v>
          </cell>
          <cell r="E6977" t="str">
            <v>FBZL16(1.6吨）</v>
          </cell>
        </row>
        <row r="6977">
          <cell r="G6977" t="str">
            <v>个</v>
          </cell>
          <cell r="H6977">
            <v>1</v>
          </cell>
          <cell r="I6977" t="str">
            <v>固定资产-煤炭井工专用设备</v>
          </cell>
        </row>
        <row r="6977">
          <cell r="K6977">
            <v>39442</v>
          </cell>
          <cell r="L6977">
            <v>269417.5</v>
          </cell>
          <cell r="M6977">
            <v>269417.5</v>
          </cell>
          <cell r="N6977">
            <v>0</v>
          </cell>
        </row>
        <row r="6978">
          <cell r="C6978" t="str">
            <v>49114011B540009</v>
          </cell>
          <cell r="D6978" t="str">
            <v>防爆胶轮车</v>
          </cell>
          <cell r="E6978" t="str">
            <v>WC5(5吨自卸车)</v>
          </cell>
        </row>
        <row r="6978">
          <cell r="G6978" t="str">
            <v>个</v>
          </cell>
          <cell r="H6978">
            <v>1</v>
          </cell>
          <cell r="I6978" t="str">
            <v>固定资产-煤炭井工专用设备</v>
          </cell>
        </row>
        <row r="6978">
          <cell r="K6978">
            <v>38717</v>
          </cell>
          <cell r="L6978">
            <v>695000</v>
          </cell>
          <cell r="M6978">
            <v>695000</v>
          </cell>
          <cell r="N6978">
            <v>0</v>
          </cell>
        </row>
        <row r="6979">
          <cell r="C6979" t="str">
            <v>49114011B770003</v>
          </cell>
          <cell r="D6979" t="str">
            <v>防爆胶轮车</v>
          </cell>
          <cell r="E6979" t="str">
            <v>WRC20/2J(矮型运人车)</v>
          </cell>
        </row>
        <row r="6979">
          <cell r="G6979" t="str">
            <v>个</v>
          </cell>
          <cell r="H6979">
            <v>1</v>
          </cell>
          <cell r="I6979" t="str">
            <v>固定资产-煤炭井工专用设备</v>
          </cell>
        </row>
        <row r="6979">
          <cell r="K6979">
            <v>39263</v>
          </cell>
          <cell r="L6979">
            <v>364610</v>
          </cell>
          <cell r="M6979">
            <v>364610</v>
          </cell>
          <cell r="N6979">
            <v>0</v>
          </cell>
        </row>
        <row r="6980">
          <cell r="C6980" t="str">
            <v>49119499B200058</v>
          </cell>
          <cell r="D6980" t="str">
            <v>防爆胶轮车</v>
          </cell>
          <cell r="E6980" t="str">
            <v>WQC3J（3吨自卸式，整体式）</v>
          </cell>
        </row>
        <row r="6980">
          <cell r="G6980" t="str">
            <v>个</v>
          </cell>
          <cell r="H6980">
            <v>1</v>
          </cell>
          <cell r="I6980" t="str">
            <v>固定资产-煤炭井工专用设备</v>
          </cell>
        </row>
        <row r="6980">
          <cell r="K6980">
            <v>39994</v>
          </cell>
          <cell r="L6980">
            <v>311632.48</v>
          </cell>
          <cell r="M6980">
            <v>311632.48</v>
          </cell>
          <cell r="N6980">
            <v>0</v>
          </cell>
        </row>
        <row r="6981">
          <cell r="C6981" t="str">
            <v>49114011B760045</v>
          </cell>
          <cell r="D6981" t="str">
            <v>防爆胶轮车</v>
          </cell>
          <cell r="E6981" t="str">
            <v>WQC2J(高型材料车)</v>
          </cell>
        </row>
        <row r="6981">
          <cell r="G6981" t="str">
            <v>个</v>
          </cell>
          <cell r="H6981">
            <v>1</v>
          </cell>
          <cell r="I6981" t="str">
            <v>固定资产-煤炭井工专用设备</v>
          </cell>
        </row>
        <row r="6981">
          <cell r="K6981">
            <v>39263</v>
          </cell>
          <cell r="L6981">
            <v>345420</v>
          </cell>
          <cell r="M6981">
            <v>345420</v>
          </cell>
          <cell r="N6981">
            <v>0</v>
          </cell>
        </row>
        <row r="6982">
          <cell r="C6982" t="str">
            <v>49114011B780026</v>
          </cell>
          <cell r="D6982" t="str">
            <v>防爆胶轮车</v>
          </cell>
          <cell r="E6982" t="str">
            <v>WQC3J(矮型材料车)</v>
          </cell>
        </row>
        <row r="6982">
          <cell r="G6982" t="str">
            <v>个</v>
          </cell>
          <cell r="H6982">
            <v>1</v>
          </cell>
          <cell r="I6982" t="str">
            <v>固定资产-煤炭井工专用设备</v>
          </cell>
        </row>
        <row r="6982">
          <cell r="K6982">
            <v>39263</v>
          </cell>
          <cell r="L6982">
            <v>364610</v>
          </cell>
          <cell r="M6982">
            <v>364610</v>
          </cell>
          <cell r="N6982">
            <v>0</v>
          </cell>
        </row>
        <row r="6983">
          <cell r="C6983" t="str">
            <v>49114011B760046</v>
          </cell>
          <cell r="D6983" t="str">
            <v>防爆胶轮车</v>
          </cell>
          <cell r="E6983" t="str">
            <v>WQC2J(高型材料车)</v>
          </cell>
        </row>
        <row r="6983">
          <cell r="G6983" t="str">
            <v>个</v>
          </cell>
          <cell r="H6983">
            <v>1</v>
          </cell>
          <cell r="I6983" t="str">
            <v>固定资产-煤炭井工专用设备</v>
          </cell>
        </row>
        <row r="6983">
          <cell r="K6983">
            <v>39263</v>
          </cell>
          <cell r="L6983">
            <v>345420</v>
          </cell>
          <cell r="M6983">
            <v>345420</v>
          </cell>
          <cell r="N6983">
            <v>0</v>
          </cell>
        </row>
        <row r="6984">
          <cell r="C6984" t="str">
            <v>44425599B040045</v>
          </cell>
          <cell r="D6984" t="str">
            <v>防爆装载机</v>
          </cell>
          <cell r="E6984" t="str">
            <v>FBZL16(1.6吨）</v>
          </cell>
        </row>
        <row r="6984">
          <cell r="G6984" t="str">
            <v>个</v>
          </cell>
          <cell r="H6984">
            <v>1</v>
          </cell>
          <cell r="I6984" t="str">
            <v>固定资产-煤炭井工专用设备</v>
          </cell>
        </row>
        <row r="6984">
          <cell r="K6984">
            <v>39442</v>
          </cell>
          <cell r="L6984">
            <v>269417.5</v>
          </cell>
          <cell r="M6984">
            <v>269417.5</v>
          </cell>
          <cell r="N6984">
            <v>0</v>
          </cell>
        </row>
        <row r="6985">
          <cell r="C6985" t="str">
            <v>49114011B780005</v>
          </cell>
          <cell r="D6985" t="str">
            <v>防爆胶轮车</v>
          </cell>
          <cell r="E6985" t="str">
            <v>WQC3J(矮型材料车)</v>
          </cell>
        </row>
        <row r="6985">
          <cell r="G6985" t="str">
            <v>个</v>
          </cell>
          <cell r="H6985">
            <v>1</v>
          </cell>
          <cell r="I6985" t="str">
            <v>固定资产-煤炭井工专用设备</v>
          </cell>
        </row>
        <row r="6985">
          <cell r="K6985">
            <v>39263</v>
          </cell>
          <cell r="L6985">
            <v>364610</v>
          </cell>
          <cell r="M6985">
            <v>364610</v>
          </cell>
          <cell r="N6985">
            <v>0</v>
          </cell>
        </row>
        <row r="6986">
          <cell r="C6986" t="str">
            <v>49114011B310046</v>
          </cell>
          <cell r="D6986" t="str">
            <v>防爆客货胶轮车</v>
          </cell>
          <cell r="E6986" t="str">
            <v>WQC2J（短货箱）</v>
          </cell>
        </row>
        <row r="6986">
          <cell r="G6986" t="str">
            <v>个</v>
          </cell>
          <cell r="H6986">
            <v>1</v>
          </cell>
          <cell r="I6986" t="str">
            <v>固定资产-煤炭井工专用设备</v>
          </cell>
        </row>
        <row r="6986">
          <cell r="K6986">
            <v>39082</v>
          </cell>
          <cell r="L6986">
            <v>363600</v>
          </cell>
          <cell r="M6986">
            <v>363600</v>
          </cell>
          <cell r="N6986">
            <v>0</v>
          </cell>
        </row>
        <row r="6987">
          <cell r="C6987" t="str">
            <v>46385299B990401</v>
          </cell>
          <cell r="D6987" t="str">
            <v>便携式汽车称重仪</v>
          </cell>
          <cell r="E6987" t="str">
            <v>GCS-30</v>
          </cell>
        </row>
        <row r="6987">
          <cell r="G6987" t="str">
            <v>个</v>
          </cell>
          <cell r="H6987">
            <v>1</v>
          </cell>
          <cell r="I6987" t="str">
            <v>固定资产-通用设备</v>
          </cell>
        </row>
        <row r="6987">
          <cell r="K6987">
            <v>39629</v>
          </cell>
          <cell r="L6987">
            <v>52530</v>
          </cell>
          <cell r="M6987">
            <v>52530</v>
          </cell>
          <cell r="N6987">
            <v>0</v>
          </cell>
        </row>
        <row r="6988">
          <cell r="C6988" t="str">
            <v>43921049B110004</v>
          </cell>
          <cell r="D6988" t="str">
            <v>高温清洗机</v>
          </cell>
          <cell r="E6988" t="str">
            <v>HDS1195型</v>
          </cell>
        </row>
        <row r="6988">
          <cell r="G6988" t="str">
            <v>个</v>
          </cell>
          <cell r="H6988">
            <v>1</v>
          </cell>
          <cell r="I6988" t="str">
            <v>固定资产-通用设备</v>
          </cell>
        </row>
        <row r="6988">
          <cell r="K6988">
            <v>38898</v>
          </cell>
          <cell r="L6988">
            <v>51994.8</v>
          </cell>
          <cell r="M6988">
            <v>51994.8</v>
          </cell>
          <cell r="N6988">
            <v>0</v>
          </cell>
        </row>
        <row r="6989">
          <cell r="C6989" t="str">
            <v>44412364B030111</v>
          </cell>
          <cell r="D6989" t="str">
            <v>矿用工程自卸车</v>
          </cell>
          <cell r="E6989" t="str">
            <v>WCQ-3B(高)</v>
          </cell>
        </row>
        <row r="6989">
          <cell r="G6989" t="str">
            <v>个</v>
          </cell>
          <cell r="H6989">
            <v>1</v>
          </cell>
          <cell r="I6989" t="str">
            <v>固定资产-通用设备</v>
          </cell>
        </row>
        <row r="6989">
          <cell r="K6989">
            <v>39263</v>
          </cell>
          <cell r="L6989">
            <v>379509.48</v>
          </cell>
          <cell r="M6989">
            <v>379509.48</v>
          </cell>
          <cell r="N6989">
            <v>0</v>
          </cell>
        </row>
        <row r="6990">
          <cell r="C6990" t="str">
            <v>44412364B070030</v>
          </cell>
          <cell r="D6990" t="str">
            <v>防爆工程自卸车</v>
          </cell>
          <cell r="E6990" t="str">
            <v>WCQ-5B</v>
          </cell>
        </row>
        <row r="6990">
          <cell r="G6990" t="str">
            <v>个</v>
          </cell>
          <cell r="H6990">
            <v>1</v>
          </cell>
          <cell r="I6990" t="str">
            <v>固定资产-通用设备</v>
          </cell>
        </row>
        <row r="6990">
          <cell r="K6990">
            <v>39721</v>
          </cell>
          <cell r="L6990">
            <v>577013</v>
          </cell>
          <cell r="M6990">
            <v>577013</v>
          </cell>
          <cell r="N6990">
            <v>0</v>
          </cell>
        </row>
        <row r="6991">
          <cell r="C6991" t="str">
            <v>44412364B070032</v>
          </cell>
          <cell r="D6991" t="str">
            <v>防爆工程自卸车</v>
          </cell>
          <cell r="E6991" t="str">
            <v>WCQ-5B</v>
          </cell>
        </row>
        <row r="6991">
          <cell r="G6991" t="str">
            <v>个</v>
          </cell>
          <cell r="H6991">
            <v>1</v>
          </cell>
          <cell r="I6991" t="str">
            <v>固定资产-通用设备</v>
          </cell>
        </row>
        <row r="6991">
          <cell r="K6991">
            <v>39721</v>
          </cell>
          <cell r="L6991">
            <v>577013</v>
          </cell>
          <cell r="M6991">
            <v>577013</v>
          </cell>
          <cell r="N6991">
            <v>0</v>
          </cell>
        </row>
        <row r="6992">
          <cell r="C6992" t="str">
            <v>44412364B070063</v>
          </cell>
          <cell r="D6992" t="str">
            <v>防爆工程自卸车</v>
          </cell>
          <cell r="E6992" t="str">
            <v>WCQ-58</v>
          </cell>
        </row>
        <row r="6992">
          <cell r="G6992" t="str">
            <v>个</v>
          </cell>
          <cell r="H6992">
            <v>1</v>
          </cell>
          <cell r="I6992" t="str">
            <v>固定资产-通用设备</v>
          </cell>
        </row>
        <row r="6992">
          <cell r="K6992">
            <v>39933</v>
          </cell>
          <cell r="L6992">
            <v>493173.51</v>
          </cell>
          <cell r="M6992">
            <v>493173.51</v>
          </cell>
          <cell r="N6992">
            <v>0</v>
          </cell>
        </row>
        <row r="6993">
          <cell r="C6993" t="str">
            <v>49114011B750021</v>
          </cell>
          <cell r="D6993" t="str">
            <v>防爆胶轮车</v>
          </cell>
          <cell r="E6993" t="str">
            <v>WQC2J(矮型指挥车)</v>
          </cell>
        </row>
        <row r="6993">
          <cell r="G6993" t="str">
            <v>个</v>
          </cell>
          <cell r="H6993">
            <v>1</v>
          </cell>
          <cell r="I6993" t="str">
            <v>固定资产-煤炭井工专用设备</v>
          </cell>
        </row>
        <row r="6993">
          <cell r="K6993">
            <v>39263</v>
          </cell>
          <cell r="L6993">
            <v>352490</v>
          </cell>
          <cell r="M6993">
            <v>352490</v>
          </cell>
          <cell r="N6993">
            <v>0</v>
          </cell>
        </row>
        <row r="6994">
          <cell r="C6994" t="str">
            <v>49114011B750054</v>
          </cell>
          <cell r="D6994" t="str">
            <v>防爆胶轮车</v>
          </cell>
          <cell r="E6994" t="str">
            <v>WQC2J</v>
          </cell>
        </row>
        <row r="6994">
          <cell r="G6994" t="str">
            <v>个</v>
          </cell>
          <cell r="H6994">
            <v>1</v>
          </cell>
          <cell r="I6994" t="str">
            <v>固定资产-煤炭井工专用设备</v>
          </cell>
        </row>
        <row r="6994">
          <cell r="K6994">
            <v>39721</v>
          </cell>
          <cell r="L6994">
            <v>352490</v>
          </cell>
          <cell r="M6994">
            <v>352490</v>
          </cell>
          <cell r="N6994">
            <v>0</v>
          </cell>
        </row>
        <row r="6995">
          <cell r="C6995" t="str">
            <v>44425599B040060</v>
          </cell>
          <cell r="D6995" t="str">
            <v>防爆装载机</v>
          </cell>
          <cell r="E6995" t="str">
            <v>FBZL16(1.6吨）</v>
          </cell>
        </row>
        <row r="6995">
          <cell r="G6995" t="str">
            <v>个</v>
          </cell>
          <cell r="H6995">
            <v>1</v>
          </cell>
          <cell r="I6995" t="str">
            <v>固定资产-煤炭井工专用设备</v>
          </cell>
        </row>
        <row r="6995">
          <cell r="K6995">
            <v>39442</v>
          </cell>
          <cell r="L6995">
            <v>269417.5</v>
          </cell>
          <cell r="M6995">
            <v>269417.5</v>
          </cell>
          <cell r="N6995">
            <v>0</v>
          </cell>
        </row>
        <row r="6996">
          <cell r="C6996" t="str">
            <v>49114011B750051</v>
          </cell>
          <cell r="D6996" t="str">
            <v>防爆胶轮车</v>
          </cell>
          <cell r="E6996" t="str">
            <v>WQC2J</v>
          </cell>
        </row>
        <row r="6996">
          <cell r="G6996" t="str">
            <v>个</v>
          </cell>
          <cell r="H6996">
            <v>1</v>
          </cell>
          <cell r="I6996" t="str">
            <v>固定资产-煤炭井工专用设备</v>
          </cell>
        </row>
        <row r="6996">
          <cell r="K6996">
            <v>39721</v>
          </cell>
          <cell r="L6996">
            <v>352490</v>
          </cell>
          <cell r="M6996">
            <v>352490</v>
          </cell>
          <cell r="N6996">
            <v>0</v>
          </cell>
        </row>
        <row r="6997">
          <cell r="C6997" t="str">
            <v>49119499B200050</v>
          </cell>
          <cell r="D6997" t="str">
            <v>防爆胶轮车</v>
          </cell>
          <cell r="E6997" t="str">
            <v>WQC3J(矮型材料车)</v>
          </cell>
        </row>
        <row r="6997">
          <cell r="G6997" t="str">
            <v>个</v>
          </cell>
          <cell r="H6997">
            <v>1</v>
          </cell>
          <cell r="I6997" t="str">
            <v>固定资产-煤炭井工专用设备</v>
          </cell>
        </row>
        <row r="6997">
          <cell r="K6997">
            <v>39870</v>
          </cell>
          <cell r="L6997">
            <v>364610</v>
          </cell>
          <cell r="M6997">
            <v>364610</v>
          </cell>
          <cell r="N6997">
            <v>0</v>
          </cell>
        </row>
        <row r="6998">
          <cell r="C6998" t="str">
            <v>44425599B040023</v>
          </cell>
          <cell r="D6998" t="str">
            <v>防爆装载机</v>
          </cell>
          <cell r="E6998" t="str">
            <v>FBZL16(1.6吨）</v>
          </cell>
        </row>
        <row r="6998">
          <cell r="G6998" t="str">
            <v>个</v>
          </cell>
          <cell r="H6998">
            <v>1</v>
          </cell>
          <cell r="I6998" t="str">
            <v>固定资产-煤炭井工专用设备</v>
          </cell>
        </row>
        <row r="6998">
          <cell r="K6998">
            <v>39442</v>
          </cell>
          <cell r="L6998">
            <v>269417.5</v>
          </cell>
          <cell r="M6998">
            <v>269417.5</v>
          </cell>
          <cell r="N6998">
            <v>0</v>
          </cell>
        </row>
        <row r="6999">
          <cell r="C6999" t="str">
            <v>49114011B760047</v>
          </cell>
          <cell r="D6999" t="str">
            <v>防爆胶轮车</v>
          </cell>
          <cell r="E6999" t="str">
            <v>WQC2J(高型材料车)</v>
          </cell>
        </row>
        <row r="6999">
          <cell r="G6999" t="str">
            <v>个</v>
          </cell>
          <cell r="H6999">
            <v>1</v>
          </cell>
          <cell r="I6999" t="str">
            <v>固定资产-煤炭井工专用设备</v>
          </cell>
        </row>
        <row r="6999">
          <cell r="K6999">
            <v>39263</v>
          </cell>
          <cell r="L6999">
            <v>345420</v>
          </cell>
          <cell r="M6999">
            <v>345420</v>
          </cell>
          <cell r="N6999">
            <v>0</v>
          </cell>
        </row>
        <row r="7000">
          <cell r="C7000" t="str">
            <v>44412364B030072</v>
          </cell>
          <cell r="D7000" t="str">
            <v>防爆胶轮车</v>
          </cell>
          <cell r="E7000" t="str">
            <v>WQC2J(矮型指挥车)</v>
          </cell>
        </row>
        <row r="7000">
          <cell r="G7000" t="str">
            <v>个</v>
          </cell>
          <cell r="H7000">
            <v>1</v>
          </cell>
          <cell r="I7000" t="str">
            <v>固定资产-煤炭井工专用设备</v>
          </cell>
        </row>
        <row r="7000">
          <cell r="K7000">
            <v>39263</v>
          </cell>
          <cell r="L7000">
            <v>352490</v>
          </cell>
          <cell r="M7000">
            <v>352490</v>
          </cell>
          <cell r="N7000">
            <v>0</v>
          </cell>
        </row>
        <row r="7001">
          <cell r="C7001" t="str">
            <v>44425104B080038</v>
          </cell>
          <cell r="D7001" t="str">
            <v>防爆装载机</v>
          </cell>
          <cell r="E7001" t="str">
            <v>FBZL30</v>
          </cell>
        </row>
        <row r="7001">
          <cell r="G7001" t="str">
            <v>个</v>
          </cell>
          <cell r="H7001">
            <v>1</v>
          </cell>
          <cell r="I7001" t="str">
            <v>固定资产-煤炭井工专用设备</v>
          </cell>
        </row>
        <row r="7001">
          <cell r="K7001">
            <v>39629</v>
          </cell>
          <cell r="L7001">
            <v>388850</v>
          </cell>
          <cell r="M7001">
            <v>388850</v>
          </cell>
          <cell r="N7001">
            <v>0</v>
          </cell>
        </row>
        <row r="7002">
          <cell r="C7002" t="str">
            <v>44425104B010004</v>
          </cell>
          <cell r="D7002" t="str">
            <v>防爆装载机（正驾）</v>
          </cell>
          <cell r="E7002" t="str">
            <v>FBZL16</v>
          </cell>
        </row>
        <row r="7002">
          <cell r="G7002" t="str">
            <v>个</v>
          </cell>
          <cell r="H7002">
            <v>1</v>
          </cell>
          <cell r="I7002" t="str">
            <v>固定资产-煤炭井工专用设备</v>
          </cell>
        </row>
        <row r="7002">
          <cell r="K7002">
            <v>40147</v>
          </cell>
          <cell r="L7002">
            <v>244299.14</v>
          </cell>
          <cell r="M7002">
            <v>244299.14</v>
          </cell>
          <cell r="N7002">
            <v>0</v>
          </cell>
        </row>
        <row r="7003">
          <cell r="C7003" t="str">
            <v>44425599B040030</v>
          </cell>
          <cell r="D7003" t="str">
            <v>防爆装载机</v>
          </cell>
          <cell r="E7003" t="str">
            <v>FBZL16(1.6吨）</v>
          </cell>
        </row>
        <row r="7003">
          <cell r="G7003" t="str">
            <v>个</v>
          </cell>
          <cell r="H7003">
            <v>1</v>
          </cell>
          <cell r="I7003" t="str">
            <v>固定资产-煤炭井工专用设备</v>
          </cell>
        </row>
        <row r="7003">
          <cell r="K7003">
            <v>39442</v>
          </cell>
          <cell r="L7003">
            <v>269417.5</v>
          </cell>
          <cell r="M7003">
            <v>269417.5</v>
          </cell>
          <cell r="N7003">
            <v>0</v>
          </cell>
        </row>
        <row r="7004">
          <cell r="C7004" t="str">
            <v>49119499B680084</v>
          </cell>
          <cell r="D7004" t="str">
            <v>防爆工程车（后翻）</v>
          </cell>
          <cell r="E7004" t="str">
            <v>WC5E</v>
          </cell>
        </row>
        <row r="7004">
          <cell r="G7004" t="str">
            <v>个</v>
          </cell>
          <cell r="H7004">
            <v>1</v>
          </cell>
          <cell r="I7004" t="str">
            <v>固定资产-通用设备</v>
          </cell>
        </row>
        <row r="7004">
          <cell r="K7004">
            <v>40147</v>
          </cell>
          <cell r="L7004">
            <v>504899.76</v>
          </cell>
          <cell r="M7004">
            <v>504899.76</v>
          </cell>
          <cell r="N7004">
            <v>0</v>
          </cell>
        </row>
        <row r="7005">
          <cell r="C7005" t="str">
            <v>49119499B750005</v>
          </cell>
          <cell r="D7005" t="str">
            <v>加长型双排防爆客货车</v>
          </cell>
          <cell r="E7005" t="str">
            <v>WC3J(C)</v>
          </cell>
        </row>
        <row r="7005">
          <cell r="G7005" t="str">
            <v>个</v>
          </cell>
          <cell r="H7005">
            <v>1</v>
          </cell>
          <cell r="I7005" t="str">
            <v>固定资产-通用设备</v>
          </cell>
        </row>
        <row r="7005">
          <cell r="K7005">
            <v>40147</v>
          </cell>
          <cell r="L7005">
            <v>339256.41</v>
          </cell>
          <cell r="M7005">
            <v>339256.41</v>
          </cell>
          <cell r="N7005">
            <v>0</v>
          </cell>
        </row>
        <row r="7006">
          <cell r="C7006" t="str">
            <v>49119499B680075</v>
          </cell>
          <cell r="D7006" t="str">
            <v>防爆工程车（后翻）</v>
          </cell>
          <cell r="E7006" t="str">
            <v>WC5E</v>
          </cell>
        </row>
        <row r="7006">
          <cell r="G7006" t="str">
            <v>个</v>
          </cell>
          <cell r="H7006">
            <v>1</v>
          </cell>
          <cell r="I7006" t="str">
            <v>固定资产-通用设备</v>
          </cell>
        </row>
        <row r="7006">
          <cell r="K7006">
            <v>40147</v>
          </cell>
          <cell r="L7006">
            <v>504899.76</v>
          </cell>
          <cell r="M7006">
            <v>504899.76</v>
          </cell>
          <cell r="N7006">
            <v>0</v>
          </cell>
        </row>
        <row r="7007">
          <cell r="C7007" t="str">
            <v>49119499B680090</v>
          </cell>
          <cell r="D7007" t="str">
            <v>防爆工程车（后翻）</v>
          </cell>
          <cell r="E7007" t="str">
            <v>WC5E</v>
          </cell>
        </row>
        <row r="7007">
          <cell r="G7007" t="str">
            <v>个</v>
          </cell>
          <cell r="H7007">
            <v>1</v>
          </cell>
          <cell r="I7007" t="str">
            <v>固定资产-通用设备</v>
          </cell>
        </row>
        <row r="7007">
          <cell r="K7007">
            <v>40147</v>
          </cell>
          <cell r="L7007">
            <v>504899.76</v>
          </cell>
          <cell r="M7007">
            <v>504899.76</v>
          </cell>
          <cell r="N7007">
            <v>0</v>
          </cell>
        </row>
        <row r="7008">
          <cell r="C7008" t="str">
            <v>49119499B680072</v>
          </cell>
          <cell r="D7008" t="str">
            <v>防爆工程车（后翻）</v>
          </cell>
          <cell r="E7008" t="str">
            <v>WC5E</v>
          </cell>
        </row>
        <row r="7008">
          <cell r="G7008" t="str">
            <v>个</v>
          </cell>
          <cell r="H7008">
            <v>1</v>
          </cell>
          <cell r="I7008" t="str">
            <v>固定资产-通用设备</v>
          </cell>
        </row>
        <row r="7008">
          <cell r="K7008">
            <v>40147</v>
          </cell>
          <cell r="L7008">
            <v>504899.76</v>
          </cell>
          <cell r="M7008">
            <v>504899.76</v>
          </cell>
          <cell r="N7008">
            <v>0</v>
          </cell>
        </row>
        <row r="7009">
          <cell r="C7009" t="str">
            <v>49119499B720013</v>
          </cell>
          <cell r="D7009" t="str">
            <v>防爆材料车</v>
          </cell>
          <cell r="E7009" t="str">
            <v>WC3J(C)</v>
          </cell>
        </row>
        <row r="7009">
          <cell r="G7009" t="str">
            <v>个</v>
          </cell>
          <cell r="H7009">
            <v>1</v>
          </cell>
          <cell r="I7009" t="str">
            <v>固定资产-通用设备</v>
          </cell>
        </row>
        <row r="7009">
          <cell r="K7009">
            <v>40178</v>
          </cell>
          <cell r="L7009">
            <v>326307.69</v>
          </cell>
          <cell r="M7009">
            <v>326307.69</v>
          </cell>
          <cell r="N7009">
            <v>0</v>
          </cell>
        </row>
        <row r="7010">
          <cell r="C7010" t="str">
            <v>49119499B680071</v>
          </cell>
          <cell r="D7010" t="str">
            <v>防爆工程车（后翻）</v>
          </cell>
          <cell r="E7010" t="str">
            <v>WC5E</v>
          </cell>
        </row>
        <row r="7010">
          <cell r="G7010" t="str">
            <v>个</v>
          </cell>
          <cell r="H7010">
            <v>1</v>
          </cell>
          <cell r="I7010" t="str">
            <v>固定资产-通用设备</v>
          </cell>
        </row>
        <row r="7010">
          <cell r="K7010">
            <v>40147</v>
          </cell>
          <cell r="L7010">
            <v>504899.76</v>
          </cell>
          <cell r="M7010">
            <v>504899.76</v>
          </cell>
          <cell r="N7010">
            <v>0</v>
          </cell>
        </row>
        <row r="7011">
          <cell r="C7011" t="str">
            <v>49119499B680098</v>
          </cell>
          <cell r="D7011" t="str">
            <v>防爆工程车（后翻）</v>
          </cell>
          <cell r="E7011" t="str">
            <v>WC5E</v>
          </cell>
        </row>
        <row r="7011">
          <cell r="G7011" t="str">
            <v>个</v>
          </cell>
          <cell r="H7011">
            <v>1</v>
          </cell>
          <cell r="I7011" t="str">
            <v>固定资产-通用设备</v>
          </cell>
        </row>
        <row r="7011">
          <cell r="K7011">
            <v>40147</v>
          </cell>
          <cell r="L7011">
            <v>504899.76</v>
          </cell>
          <cell r="M7011">
            <v>504899.76</v>
          </cell>
          <cell r="N7011">
            <v>0</v>
          </cell>
        </row>
        <row r="7012">
          <cell r="C7012" t="str">
            <v>49119499B680087</v>
          </cell>
          <cell r="D7012" t="str">
            <v>防爆工程车（后翻）</v>
          </cell>
          <cell r="E7012" t="str">
            <v>WC5E</v>
          </cell>
        </row>
        <row r="7012">
          <cell r="G7012" t="str">
            <v>个</v>
          </cell>
          <cell r="H7012">
            <v>1</v>
          </cell>
          <cell r="I7012" t="str">
            <v>固定资产-通用设备</v>
          </cell>
        </row>
        <row r="7012">
          <cell r="K7012">
            <v>40147</v>
          </cell>
          <cell r="L7012">
            <v>504899.76</v>
          </cell>
          <cell r="M7012">
            <v>504899.76</v>
          </cell>
          <cell r="N7012">
            <v>0</v>
          </cell>
        </row>
        <row r="7013">
          <cell r="C7013" t="str">
            <v>49119499B740011</v>
          </cell>
          <cell r="D7013" t="str">
            <v>短型双排防爆客货车</v>
          </cell>
          <cell r="E7013" t="str">
            <v>WC3J(C)</v>
          </cell>
        </row>
        <row r="7013">
          <cell r="G7013" t="str">
            <v>个</v>
          </cell>
          <cell r="H7013">
            <v>1</v>
          </cell>
          <cell r="I7013" t="str">
            <v>固定资产-通用设备</v>
          </cell>
        </row>
        <row r="7013">
          <cell r="K7013">
            <v>40147</v>
          </cell>
          <cell r="L7013">
            <v>339256.41</v>
          </cell>
          <cell r="M7013">
            <v>339256.41</v>
          </cell>
          <cell r="N7013">
            <v>0</v>
          </cell>
        </row>
        <row r="7014">
          <cell r="C7014" t="str">
            <v>44412364B070026</v>
          </cell>
          <cell r="D7014" t="str">
            <v>防爆工程自卸车</v>
          </cell>
          <cell r="E7014" t="str">
            <v>WCQ-5B</v>
          </cell>
        </row>
        <row r="7014">
          <cell r="G7014" t="str">
            <v>个</v>
          </cell>
          <cell r="H7014">
            <v>1</v>
          </cell>
          <cell r="I7014" t="str">
            <v>固定资产-通用设备</v>
          </cell>
        </row>
        <row r="7014">
          <cell r="K7014">
            <v>39690</v>
          </cell>
          <cell r="L7014">
            <v>577013</v>
          </cell>
          <cell r="M7014">
            <v>577013</v>
          </cell>
          <cell r="N7014">
            <v>0</v>
          </cell>
        </row>
        <row r="7015">
          <cell r="C7015" t="str">
            <v>49119499B680089</v>
          </cell>
          <cell r="D7015" t="str">
            <v>防爆工程车（后翻）</v>
          </cell>
          <cell r="E7015" t="str">
            <v>WC5E</v>
          </cell>
        </row>
        <row r="7015">
          <cell r="G7015" t="str">
            <v>个</v>
          </cell>
          <cell r="H7015">
            <v>1</v>
          </cell>
          <cell r="I7015" t="str">
            <v>固定资产-通用设备</v>
          </cell>
        </row>
        <row r="7015">
          <cell r="K7015">
            <v>40147</v>
          </cell>
          <cell r="L7015">
            <v>504899.76</v>
          </cell>
          <cell r="M7015">
            <v>504899.76</v>
          </cell>
          <cell r="N7015">
            <v>0</v>
          </cell>
        </row>
        <row r="7016">
          <cell r="C7016" t="str">
            <v>49119499B680085</v>
          </cell>
          <cell r="D7016" t="str">
            <v>防爆工程车（后翻）</v>
          </cell>
          <cell r="E7016" t="str">
            <v>WC5E</v>
          </cell>
        </row>
        <row r="7016">
          <cell r="G7016" t="str">
            <v>个</v>
          </cell>
          <cell r="H7016">
            <v>1</v>
          </cell>
          <cell r="I7016" t="str">
            <v>固定资产-通用设备</v>
          </cell>
        </row>
        <row r="7016">
          <cell r="K7016">
            <v>40147</v>
          </cell>
          <cell r="L7016">
            <v>504899.76</v>
          </cell>
          <cell r="M7016">
            <v>504899.76</v>
          </cell>
          <cell r="N7016">
            <v>0</v>
          </cell>
        </row>
        <row r="7017">
          <cell r="C7017" t="str">
            <v>49119499B680086</v>
          </cell>
          <cell r="D7017" t="str">
            <v>防爆工程车（后翻）</v>
          </cell>
          <cell r="E7017" t="str">
            <v>WC5E</v>
          </cell>
        </row>
        <row r="7017">
          <cell r="G7017" t="str">
            <v>个</v>
          </cell>
          <cell r="H7017">
            <v>1</v>
          </cell>
          <cell r="I7017" t="str">
            <v>固定资产-通用设备</v>
          </cell>
        </row>
        <row r="7017">
          <cell r="K7017">
            <v>40147</v>
          </cell>
          <cell r="L7017">
            <v>504899.76</v>
          </cell>
          <cell r="M7017">
            <v>504899.76</v>
          </cell>
          <cell r="N7017">
            <v>0</v>
          </cell>
        </row>
        <row r="7018">
          <cell r="C7018" t="str">
            <v>49119499B720004</v>
          </cell>
          <cell r="D7018" t="str">
            <v>防爆材料车</v>
          </cell>
          <cell r="E7018" t="str">
            <v>WC3J(C)</v>
          </cell>
        </row>
        <row r="7018">
          <cell r="G7018" t="str">
            <v>个</v>
          </cell>
          <cell r="H7018">
            <v>1</v>
          </cell>
          <cell r="I7018" t="str">
            <v>固定资产-通用设备</v>
          </cell>
        </row>
        <row r="7018">
          <cell r="K7018">
            <v>40178</v>
          </cell>
          <cell r="L7018">
            <v>326307.69</v>
          </cell>
          <cell r="M7018">
            <v>326307.69</v>
          </cell>
          <cell r="N7018">
            <v>0</v>
          </cell>
        </row>
        <row r="7019">
          <cell r="C7019" t="str">
            <v>44412364B070045</v>
          </cell>
          <cell r="D7019" t="str">
            <v>防爆工程自卸车</v>
          </cell>
          <cell r="E7019" t="str">
            <v>WCQ-58</v>
          </cell>
        </row>
        <row r="7019">
          <cell r="G7019" t="str">
            <v>个</v>
          </cell>
          <cell r="H7019">
            <v>1</v>
          </cell>
          <cell r="I7019" t="str">
            <v>固定资产-通用设备</v>
          </cell>
        </row>
        <row r="7019">
          <cell r="K7019">
            <v>39933</v>
          </cell>
          <cell r="L7019">
            <v>493173.51</v>
          </cell>
          <cell r="M7019">
            <v>493173.51</v>
          </cell>
          <cell r="N7019">
            <v>0</v>
          </cell>
        </row>
        <row r="7020">
          <cell r="C7020" t="str">
            <v>49119499B720001</v>
          </cell>
          <cell r="D7020" t="str">
            <v>防爆材料车</v>
          </cell>
          <cell r="E7020" t="str">
            <v>WC3J(C)</v>
          </cell>
        </row>
        <row r="7020">
          <cell r="G7020" t="str">
            <v>个</v>
          </cell>
          <cell r="H7020">
            <v>1</v>
          </cell>
          <cell r="I7020" t="str">
            <v>固定资产-通用设备</v>
          </cell>
        </row>
        <row r="7020">
          <cell r="K7020">
            <v>40178</v>
          </cell>
          <cell r="L7020">
            <v>326307.69</v>
          </cell>
          <cell r="M7020">
            <v>326307.69</v>
          </cell>
          <cell r="N7020">
            <v>0</v>
          </cell>
        </row>
        <row r="7021">
          <cell r="C7021" t="str">
            <v>49119499B720003</v>
          </cell>
          <cell r="D7021" t="str">
            <v>防爆材料车</v>
          </cell>
          <cell r="E7021" t="str">
            <v>WC3J(C)</v>
          </cell>
        </row>
        <row r="7021">
          <cell r="G7021" t="str">
            <v>个</v>
          </cell>
          <cell r="H7021">
            <v>1</v>
          </cell>
          <cell r="I7021" t="str">
            <v>固定资产-通用设备</v>
          </cell>
        </row>
        <row r="7021">
          <cell r="K7021">
            <v>40178</v>
          </cell>
          <cell r="L7021">
            <v>326307.69</v>
          </cell>
          <cell r="M7021">
            <v>326307.69</v>
          </cell>
          <cell r="N7021">
            <v>0</v>
          </cell>
        </row>
        <row r="7022">
          <cell r="C7022" t="str">
            <v>49119499B740010</v>
          </cell>
          <cell r="D7022" t="str">
            <v>短型双排防爆客货车</v>
          </cell>
          <cell r="E7022" t="str">
            <v>WC3J(C)</v>
          </cell>
        </row>
        <row r="7022">
          <cell r="G7022" t="str">
            <v>个</v>
          </cell>
          <cell r="H7022">
            <v>1</v>
          </cell>
          <cell r="I7022" t="str">
            <v>固定资产-通用设备</v>
          </cell>
        </row>
        <row r="7022">
          <cell r="K7022">
            <v>40147</v>
          </cell>
          <cell r="L7022">
            <v>339256.41</v>
          </cell>
          <cell r="M7022">
            <v>339256.41</v>
          </cell>
          <cell r="N7022">
            <v>0</v>
          </cell>
        </row>
        <row r="7023">
          <cell r="C7023" t="str">
            <v>49119499B720002</v>
          </cell>
          <cell r="D7023" t="str">
            <v>防爆材料车</v>
          </cell>
          <cell r="E7023" t="str">
            <v>WC3J(C)</v>
          </cell>
        </row>
        <row r="7023">
          <cell r="G7023" t="str">
            <v>个</v>
          </cell>
          <cell r="H7023">
            <v>1</v>
          </cell>
          <cell r="I7023" t="str">
            <v>固定资产-通用设备</v>
          </cell>
        </row>
        <row r="7023">
          <cell r="K7023">
            <v>40178</v>
          </cell>
          <cell r="L7023">
            <v>326307.69</v>
          </cell>
          <cell r="M7023">
            <v>326307.69</v>
          </cell>
          <cell r="N7023">
            <v>0</v>
          </cell>
        </row>
        <row r="7024">
          <cell r="C7024" t="str">
            <v>49119499B720007</v>
          </cell>
          <cell r="D7024" t="str">
            <v>防爆材料车</v>
          </cell>
          <cell r="E7024" t="str">
            <v>WC3J(C)</v>
          </cell>
        </row>
        <row r="7024">
          <cell r="G7024" t="str">
            <v>个</v>
          </cell>
          <cell r="H7024">
            <v>1</v>
          </cell>
          <cell r="I7024" t="str">
            <v>固定资产-通用设备</v>
          </cell>
        </row>
        <row r="7024">
          <cell r="K7024">
            <v>40178</v>
          </cell>
          <cell r="L7024">
            <v>326307.69</v>
          </cell>
          <cell r="M7024">
            <v>326307.69</v>
          </cell>
          <cell r="N7024">
            <v>0</v>
          </cell>
        </row>
        <row r="7025">
          <cell r="C7025" t="str">
            <v>49119499B830001</v>
          </cell>
          <cell r="D7025" t="str">
            <v>防爆井下自卸</v>
          </cell>
          <cell r="E7025" t="str">
            <v>载重10T 5B车改装容积4M3</v>
          </cell>
        </row>
        <row r="7025">
          <cell r="G7025" t="str">
            <v>个</v>
          </cell>
          <cell r="H7025">
            <v>1</v>
          </cell>
          <cell r="I7025" t="str">
            <v>固定资产-通用设备</v>
          </cell>
        </row>
        <row r="7025">
          <cell r="K7025">
            <v>40359</v>
          </cell>
          <cell r="L7025">
            <v>526581.2</v>
          </cell>
          <cell r="M7025">
            <v>526581.2</v>
          </cell>
          <cell r="N7025">
            <v>0</v>
          </cell>
        </row>
        <row r="7026">
          <cell r="C7026" t="str">
            <v>49119499B830004</v>
          </cell>
          <cell r="D7026" t="str">
            <v>防爆井下自卸</v>
          </cell>
          <cell r="E7026" t="str">
            <v>载重10T 5B车改装容积4M3</v>
          </cell>
        </row>
        <row r="7026">
          <cell r="G7026" t="str">
            <v>个</v>
          </cell>
          <cell r="H7026">
            <v>1</v>
          </cell>
          <cell r="I7026" t="str">
            <v>固定资产-通用设备</v>
          </cell>
        </row>
        <row r="7026">
          <cell r="K7026">
            <v>40359</v>
          </cell>
          <cell r="L7026">
            <v>526581.2</v>
          </cell>
          <cell r="M7026">
            <v>526581.2</v>
          </cell>
          <cell r="N7026">
            <v>0</v>
          </cell>
        </row>
        <row r="7027">
          <cell r="C7027" t="str">
            <v>49119499B660031</v>
          </cell>
          <cell r="D7027" t="str">
            <v>防爆运人车（19座）</v>
          </cell>
          <cell r="E7027" t="str">
            <v>WC3E(A)</v>
          </cell>
        </row>
        <row r="7027">
          <cell r="G7027" t="str">
            <v>个</v>
          </cell>
          <cell r="H7027">
            <v>1</v>
          </cell>
          <cell r="I7027" t="str">
            <v>固定资产-煤炭井工专用设备</v>
          </cell>
        </row>
        <row r="7027">
          <cell r="K7027">
            <v>40359</v>
          </cell>
          <cell r="L7027">
            <v>426919.23</v>
          </cell>
          <cell r="M7027">
            <v>426919.23</v>
          </cell>
          <cell r="N7027">
            <v>0</v>
          </cell>
        </row>
        <row r="7028">
          <cell r="C7028" t="str">
            <v>49119499B730027</v>
          </cell>
          <cell r="D7028" t="str">
            <v>防爆运人车</v>
          </cell>
          <cell r="E7028" t="str">
            <v>WC20R(B)型20座</v>
          </cell>
        </row>
        <row r="7028">
          <cell r="G7028" t="str">
            <v>个</v>
          </cell>
          <cell r="H7028">
            <v>1</v>
          </cell>
          <cell r="I7028" t="str">
            <v>固定资产-煤炭井工专用设备</v>
          </cell>
        </row>
        <row r="7028">
          <cell r="K7028">
            <v>40178</v>
          </cell>
          <cell r="L7028">
            <v>339256.41</v>
          </cell>
          <cell r="M7028">
            <v>339256.41</v>
          </cell>
          <cell r="N7028">
            <v>0</v>
          </cell>
        </row>
        <row r="7029">
          <cell r="C7029" t="str">
            <v>49119499B660040</v>
          </cell>
          <cell r="D7029" t="str">
            <v>矿用运人车</v>
          </cell>
          <cell r="E7029" t="str">
            <v>WRC20/2J</v>
          </cell>
        </row>
        <row r="7029">
          <cell r="G7029" t="str">
            <v>个</v>
          </cell>
          <cell r="H7029">
            <v>1</v>
          </cell>
          <cell r="I7029" t="str">
            <v>固定资产-煤炭井工专用设备</v>
          </cell>
        </row>
        <row r="7029">
          <cell r="K7029">
            <v>39870</v>
          </cell>
          <cell r="L7029">
            <v>364610</v>
          </cell>
          <cell r="M7029">
            <v>364610</v>
          </cell>
          <cell r="N7029">
            <v>0</v>
          </cell>
        </row>
        <row r="7030">
          <cell r="C7030" t="str">
            <v>49114011B770017</v>
          </cell>
          <cell r="D7030" t="str">
            <v>防爆胶轮车</v>
          </cell>
          <cell r="E7030" t="str">
            <v>WRC20/2J(矮型运人车)</v>
          </cell>
        </row>
        <row r="7030">
          <cell r="G7030" t="str">
            <v>个</v>
          </cell>
          <cell r="H7030">
            <v>1</v>
          </cell>
          <cell r="I7030" t="str">
            <v>固定资产-煤炭井工专用设备</v>
          </cell>
        </row>
        <row r="7030">
          <cell r="K7030">
            <v>39263</v>
          </cell>
          <cell r="L7030">
            <v>364610</v>
          </cell>
          <cell r="M7030">
            <v>364610</v>
          </cell>
          <cell r="N7030">
            <v>0</v>
          </cell>
        </row>
        <row r="7031">
          <cell r="C7031" t="str">
            <v>49119499B730005</v>
          </cell>
          <cell r="D7031" t="str">
            <v>防爆运人车</v>
          </cell>
          <cell r="E7031" t="str">
            <v>WC20R(B)型20座</v>
          </cell>
        </row>
        <row r="7031">
          <cell r="G7031" t="str">
            <v>个</v>
          </cell>
          <cell r="H7031">
            <v>1</v>
          </cell>
          <cell r="I7031" t="str">
            <v>固定资产-煤炭井工专用设备</v>
          </cell>
        </row>
        <row r="7031">
          <cell r="K7031">
            <v>40147</v>
          </cell>
          <cell r="L7031">
            <v>339256.41</v>
          </cell>
          <cell r="M7031">
            <v>339256.41</v>
          </cell>
          <cell r="N7031">
            <v>0</v>
          </cell>
        </row>
        <row r="7032">
          <cell r="C7032" t="str">
            <v>49119499B660036</v>
          </cell>
          <cell r="D7032" t="str">
            <v>防爆运人车（19座）</v>
          </cell>
          <cell r="E7032" t="str">
            <v>WC3E(A)</v>
          </cell>
        </row>
        <row r="7032">
          <cell r="G7032" t="str">
            <v>个</v>
          </cell>
          <cell r="H7032">
            <v>1</v>
          </cell>
          <cell r="I7032" t="str">
            <v>固定资产-煤炭井工专用设备</v>
          </cell>
        </row>
        <row r="7032">
          <cell r="K7032">
            <v>40359</v>
          </cell>
          <cell r="L7032">
            <v>426919.23</v>
          </cell>
          <cell r="M7032">
            <v>426919.23</v>
          </cell>
          <cell r="N7032">
            <v>0</v>
          </cell>
        </row>
        <row r="7033">
          <cell r="C7033" t="str">
            <v>49119499B660039</v>
          </cell>
          <cell r="D7033" t="str">
            <v>防爆运人车（19座）</v>
          </cell>
          <cell r="E7033" t="str">
            <v>WC3E(A)</v>
          </cell>
        </row>
        <row r="7033">
          <cell r="G7033" t="str">
            <v>个</v>
          </cell>
          <cell r="H7033">
            <v>1</v>
          </cell>
          <cell r="I7033" t="str">
            <v>固定资产-煤炭井工专用设备</v>
          </cell>
        </row>
        <row r="7033">
          <cell r="K7033">
            <v>40359</v>
          </cell>
          <cell r="L7033">
            <v>426919.23</v>
          </cell>
          <cell r="M7033">
            <v>426919.23</v>
          </cell>
          <cell r="N7033">
            <v>0</v>
          </cell>
        </row>
        <row r="7034">
          <cell r="C7034" t="str">
            <v>49119499B690005</v>
          </cell>
          <cell r="D7034" t="str">
            <v>防爆工程平推自卸车</v>
          </cell>
          <cell r="E7034" t="str">
            <v>WC5E</v>
          </cell>
        </row>
        <row r="7034">
          <cell r="G7034" t="str">
            <v>个</v>
          </cell>
          <cell r="H7034">
            <v>1</v>
          </cell>
          <cell r="I7034" t="str">
            <v>固定资产-通用设备</v>
          </cell>
        </row>
        <row r="7034">
          <cell r="K7034">
            <v>40147</v>
          </cell>
          <cell r="L7034">
            <v>524854.7</v>
          </cell>
          <cell r="M7034">
            <v>524854.7</v>
          </cell>
          <cell r="N7034">
            <v>0</v>
          </cell>
        </row>
        <row r="7035">
          <cell r="C7035" t="str">
            <v>49119499B690006</v>
          </cell>
          <cell r="D7035" t="str">
            <v>防爆工程平推自卸车</v>
          </cell>
          <cell r="E7035" t="str">
            <v>WC5E</v>
          </cell>
        </row>
        <row r="7035">
          <cell r="G7035" t="str">
            <v>个</v>
          </cell>
          <cell r="H7035">
            <v>1</v>
          </cell>
          <cell r="I7035" t="str">
            <v>固定资产-通用设备</v>
          </cell>
        </row>
        <row r="7035">
          <cell r="K7035">
            <v>40147</v>
          </cell>
          <cell r="L7035">
            <v>524854.7</v>
          </cell>
          <cell r="M7035">
            <v>524854.7</v>
          </cell>
          <cell r="N7035">
            <v>0</v>
          </cell>
        </row>
        <row r="7036">
          <cell r="C7036" t="str">
            <v>49119499B680117</v>
          </cell>
          <cell r="D7036" t="str">
            <v>防爆工程车(后翻)</v>
          </cell>
          <cell r="E7036" t="str">
            <v>WC5E</v>
          </cell>
        </row>
        <row r="7036">
          <cell r="G7036" t="str">
            <v>个</v>
          </cell>
          <cell r="H7036">
            <v>1</v>
          </cell>
          <cell r="I7036" t="str">
            <v>固定资产-通用设备</v>
          </cell>
        </row>
        <row r="7036">
          <cell r="K7036">
            <v>40147</v>
          </cell>
          <cell r="L7036">
            <v>493173.51</v>
          </cell>
          <cell r="M7036">
            <v>493173.51</v>
          </cell>
          <cell r="N7036">
            <v>0</v>
          </cell>
        </row>
        <row r="7037">
          <cell r="C7037" t="str">
            <v>49119499B720025</v>
          </cell>
          <cell r="D7037" t="str">
            <v>防爆材料车</v>
          </cell>
          <cell r="E7037" t="str">
            <v>WC3J(C)</v>
          </cell>
        </row>
        <row r="7037">
          <cell r="G7037" t="str">
            <v>个</v>
          </cell>
          <cell r="H7037">
            <v>1</v>
          </cell>
          <cell r="I7037" t="str">
            <v>固定资产-通用设备</v>
          </cell>
        </row>
        <row r="7037">
          <cell r="K7037">
            <v>40178</v>
          </cell>
          <cell r="L7037">
            <v>326307.69</v>
          </cell>
          <cell r="M7037">
            <v>326307.69</v>
          </cell>
          <cell r="N7037">
            <v>0</v>
          </cell>
        </row>
        <row r="7038">
          <cell r="C7038" t="str">
            <v>49119499B690002</v>
          </cell>
          <cell r="D7038" t="str">
            <v>防爆工程平推自卸车</v>
          </cell>
          <cell r="E7038" t="str">
            <v>WC5E</v>
          </cell>
        </row>
        <row r="7038">
          <cell r="G7038" t="str">
            <v>个</v>
          </cell>
          <cell r="H7038">
            <v>1</v>
          </cell>
          <cell r="I7038" t="str">
            <v>固定资产-通用设备</v>
          </cell>
        </row>
        <row r="7038">
          <cell r="K7038">
            <v>40147</v>
          </cell>
          <cell r="L7038">
            <v>524854.7</v>
          </cell>
          <cell r="M7038">
            <v>524854.7</v>
          </cell>
          <cell r="N7038">
            <v>0</v>
          </cell>
        </row>
        <row r="7039">
          <cell r="C7039" t="str">
            <v>49119499B750009</v>
          </cell>
          <cell r="D7039" t="str">
            <v>加长型双排防爆客货车</v>
          </cell>
          <cell r="E7039" t="str">
            <v>WC3J(C)</v>
          </cell>
        </row>
        <row r="7039">
          <cell r="G7039" t="str">
            <v>个</v>
          </cell>
          <cell r="H7039">
            <v>1</v>
          </cell>
          <cell r="I7039" t="str">
            <v>固定资产-通用设备</v>
          </cell>
        </row>
        <row r="7039">
          <cell r="K7039">
            <v>40147</v>
          </cell>
          <cell r="L7039">
            <v>339256.41</v>
          </cell>
          <cell r="M7039">
            <v>339256.41</v>
          </cell>
          <cell r="N7039">
            <v>0</v>
          </cell>
        </row>
        <row r="7040">
          <cell r="C7040" t="str">
            <v>49119499B680122</v>
          </cell>
          <cell r="D7040" t="str">
            <v>防爆工程车(后翻)</v>
          </cell>
          <cell r="E7040" t="str">
            <v>WC5E</v>
          </cell>
        </row>
        <row r="7040">
          <cell r="G7040" t="str">
            <v>个</v>
          </cell>
          <cell r="H7040">
            <v>1</v>
          </cell>
          <cell r="I7040" t="str">
            <v>固定资产-通用设备</v>
          </cell>
        </row>
        <row r="7040">
          <cell r="K7040">
            <v>40147</v>
          </cell>
          <cell r="L7040">
            <v>493173.51</v>
          </cell>
          <cell r="M7040">
            <v>493173.51</v>
          </cell>
          <cell r="N7040">
            <v>0</v>
          </cell>
        </row>
        <row r="7041">
          <cell r="C7041" t="str">
            <v>44412364B070041</v>
          </cell>
          <cell r="D7041" t="str">
            <v>防爆工程自卸车</v>
          </cell>
          <cell r="E7041" t="str">
            <v>WCQ-58</v>
          </cell>
        </row>
        <row r="7041">
          <cell r="G7041" t="str">
            <v>个</v>
          </cell>
          <cell r="H7041">
            <v>1</v>
          </cell>
          <cell r="I7041" t="str">
            <v>固定资产-通用设备</v>
          </cell>
        </row>
        <row r="7041">
          <cell r="K7041">
            <v>39933</v>
          </cell>
          <cell r="L7041">
            <v>493173.51</v>
          </cell>
          <cell r="M7041">
            <v>493173.51</v>
          </cell>
          <cell r="N7041">
            <v>0</v>
          </cell>
        </row>
        <row r="7042">
          <cell r="C7042" t="str">
            <v>49119499B710029</v>
          </cell>
          <cell r="D7042" t="str">
            <v>防爆顺槽双向材料车</v>
          </cell>
          <cell r="E7042" t="str">
            <v>WC3Y(D)</v>
          </cell>
        </row>
        <row r="7042">
          <cell r="G7042" t="str">
            <v>个</v>
          </cell>
          <cell r="H7042">
            <v>1</v>
          </cell>
          <cell r="I7042" t="str">
            <v>固定资产-通用设备</v>
          </cell>
        </row>
        <row r="7042">
          <cell r="K7042">
            <v>40359</v>
          </cell>
          <cell r="L7042">
            <v>632760.69</v>
          </cell>
          <cell r="M7042">
            <v>632760.69</v>
          </cell>
          <cell r="N7042">
            <v>0</v>
          </cell>
        </row>
        <row r="7043">
          <cell r="C7043" t="str">
            <v>49119499B690014</v>
          </cell>
          <cell r="D7043" t="str">
            <v>防爆工程平推自卸车</v>
          </cell>
          <cell r="E7043" t="str">
            <v>WC5E</v>
          </cell>
        </row>
        <row r="7043">
          <cell r="G7043" t="str">
            <v>个</v>
          </cell>
          <cell r="H7043">
            <v>1</v>
          </cell>
          <cell r="I7043" t="str">
            <v>固定资产-通用设备</v>
          </cell>
        </row>
        <row r="7043">
          <cell r="K7043">
            <v>40147</v>
          </cell>
          <cell r="L7043">
            <v>524854.7</v>
          </cell>
          <cell r="M7043">
            <v>524854.7</v>
          </cell>
          <cell r="N7043">
            <v>0</v>
          </cell>
        </row>
        <row r="7044">
          <cell r="C7044" t="str">
            <v>49119499B740004</v>
          </cell>
          <cell r="D7044" t="str">
            <v>短型双排防爆客货车</v>
          </cell>
          <cell r="E7044" t="str">
            <v>WC3J(C)</v>
          </cell>
        </row>
        <row r="7044">
          <cell r="G7044" t="str">
            <v>个</v>
          </cell>
          <cell r="H7044">
            <v>1</v>
          </cell>
          <cell r="I7044" t="str">
            <v>固定资产-通用设备</v>
          </cell>
        </row>
        <row r="7044">
          <cell r="K7044">
            <v>40147</v>
          </cell>
          <cell r="L7044">
            <v>339256.41</v>
          </cell>
          <cell r="M7044">
            <v>339256.41</v>
          </cell>
          <cell r="N7044">
            <v>0</v>
          </cell>
        </row>
        <row r="7045">
          <cell r="C7045" t="str">
            <v>49119499B690010</v>
          </cell>
          <cell r="D7045" t="str">
            <v>防爆工程平推自卸车</v>
          </cell>
          <cell r="E7045" t="str">
            <v>WC5E</v>
          </cell>
        </row>
        <row r="7045">
          <cell r="G7045" t="str">
            <v>个</v>
          </cell>
          <cell r="H7045">
            <v>1</v>
          </cell>
          <cell r="I7045" t="str">
            <v>固定资产-通用设备</v>
          </cell>
        </row>
        <row r="7045">
          <cell r="K7045">
            <v>40147</v>
          </cell>
          <cell r="L7045">
            <v>524854.7</v>
          </cell>
          <cell r="M7045">
            <v>524854.7</v>
          </cell>
          <cell r="N7045">
            <v>0</v>
          </cell>
        </row>
        <row r="7046">
          <cell r="C7046" t="str">
            <v>49119499B690009</v>
          </cell>
          <cell r="D7046" t="str">
            <v>防爆工程平推自卸车</v>
          </cell>
          <cell r="E7046" t="str">
            <v>WC5E</v>
          </cell>
        </row>
        <row r="7046">
          <cell r="G7046" t="str">
            <v>个</v>
          </cell>
          <cell r="H7046">
            <v>1</v>
          </cell>
          <cell r="I7046" t="str">
            <v>固定资产-通用设备</v>
          </cell>
        </row>
        <row r="7046">
          <cell r="K7046">
            <v>40147</v>
          </cell>
          <cell r="L7046">
            <v>524854.7</v>
          </cell>
          <cell r="M7046">
            <v>524854.7</v>
          </cell>
          <cell r="N7046">
            <v>0</v>
          </cell>
        </row>
        <row r="7047">
          <cell r="C7047" t="str">
            <v>49119499B690020</v>
          </cell>
          <cell r="D7047" t="str">
            <v>防爆工程平推自卸车</v>
          </cell>
          <cell r="E7047" t="str">
            <v>WC5E</v>
          </cell>
        </row>
        <row r="7047">
          <cell r="G7047" t="str">
            <v>个</v>
          </cell>
          <cell r="H7047">
            <v>1</v>
          </cell>
          <cell r="I7047" t="str">
            <v>固定资产-通用设备</v>
          </cell>
        </row>
        <row r="7047">
          <cell r="K7047">
            <v>40147</v>
          </cell>
          <cell r="L7047">
            <v>524854.7</v>
          </cell>
          <cell r="M7047">
            <v>524854.7</v>
          </cell>
          <cell r="N7047">
            <v>0</v>
          </cell>
        </row>
        <row r="7048">
          <cell r="C7048" t="str">
            <v>49119499B690011</v>
          </cell>
          <cell r="D7048" t="str">
            <v>防爆工程平推自卸车</v>
          </cell>
          <cell r="E7048" t="str">
            <v>WC5E</v>
          </cell>
        </row>
        <row r="7048">
          <cell r="G7048" t="str">
            <v>个</v>
          </cell>
          <cell r="H7048">
            <v>1</v>
          </cell>
          <cell r="I7048" t="str">
            <v>固定资产-通用设备</v>
          </cell>
        </row>
        <row r="7048">
          <cell r="K7048">
            <v>40147</v>
          </cell>
          <cell r="L7048">
            <v>524854.7</v>
          </cell>
          <cell r="M7048">
            <v>524854.7</v>
          </cell>
          <cell r="N7048">
            <v>0</v>
          </cell>
        </row>
        <row r="7049">
          <cell r="C7049" t="str">
            <v>49119499B740003</v>
          </cell>
          <cell r="D7049" t="str">
            <v>短型双排防爆客货车</v>
          </cell>
          <cell r="E7049" t="str">
            <v>WC3J(C)</v>
          </cell>
        </row>
        <row r="7049">
          <cell r="G7049" t="str">
            <v>个</v>
          </cell>
          <cell r="H7049">
            <v>1</v>
          </cell>
          <cell r="I7049" t="str">
            <v>固定资产-通用设备</v>
          </cell>
        </row>
        <row r="7049">
          <cell r="K7049">
            <v>40147</v>
          </cell>
          <cell r="L7049">
            <v>339256.41</v>
          </cell>
          <cell r="M7049">
            <v>339256.41</v>
          </cell>
          <cell r="N7049">
            <v>0</v>
          </cell>
        </row>
        <row r="7050">
          <cell r="C7050" t="str">
            <v>44425599B040005</v>
          </cell>
          <cell r="D7050" t="str">
            <v>防爆装载机</v>
          </cell>
          <cell r="E7050" t="str">
            <v>FBZL16</v>
          </cell>
        </row>
        <row r="7050">
          <cell r="G7050" t="str">
            <v>个</v>
          </cell>
          <cell r="H7050">
            <v>1</v>
          </cell>
          <cell r="I7050" t="str">
            <v>固定资产-煤炭井工专用设备</v>
          </cell>
        </row>
        <row r="7050">
          <cell r="K7050">
            <v>39263</v>
          </cell>
          <cell r="L7050">
            <v>269417.5</v>
          </cell>
          <cell r="M7050">
            <v>269417.5</v>
          </cell>
          <cell r="N7050">
            <v>0</v>
          </cell>
        </row>
        <row r="7051">
          <cell r="C7051" t="str">
            <v>49114011B910018</v>
          </cell>
          <cell r="D7051" t="str">
            <v>庆铃连体皮卡</v>
          </cell>
          <cell r="E7051" t="str">
            <v>QL6490YJ</v>
          </cell>
        </row>
        <row r="7051">
          <cell r="G7051" t="str">
            <v>个</v>
          </cell>
          <cell r="H7051">
            <v>1</v>
          </cell>
          <cell r="I7051" t="str">
            <v>固定资产-通用设备</v>
          </cell>
        </row>
        <row r="7051">
          <cell r="K7051">
            <v>39442</v>
          </cell>
          <cell r="L7051">
            <v>141804</v>
          </cell>
          <cell r="M7051">
            <v>141804</v>
          </cell>
          <cell r="N7051">
            <v>0</v>
          </cell>
        </row>
        <row r="7052">
          <cell r="C7052" t="str">
            <v>49114011B910021</v>
          </cell>
          <cell r="D7052" t="str">
            <v>庆铃连体皮卡</v>
          </cell>
          <cell r="E7052" t="str">
            <v>QL6490YJ</v>
          </cell>
        </row>
        <row r="7052">
          <cell r="G7052" t="str">
            <v>个</v>
          </cell>
          <cell r="H7052">
            <v>1</v>
          </cell>
          <cell r="I7052" t="str">
            <v>固定资产-通用设备</v>
          </cell>
        </row>
        <row r="7052">
          <cell r="K7052">
            <v>39442</v>
          </cell>
          <cell r="L7052">
            <v>141804</v>
          </cell>
          <cell r="M7052">
            <v>141804</v>
          </cell>
          <cell r="N7052">
            <v>0</v>
          </cell>
        </row>
        <row r="7053">
          <cell r="C7053" t="str">
            <v>44412364B030088</v>
          </cell>
          <cell r="D7053" t="str">
            <v>庆铃低污染自卸车</v>
          </cell>
          <cell r="E7053" t="str">
            <v>NKR77GLLACJD</v>
          </cell>
        </row>
        <row r="7053">
          <cell r="G7053" t="str">
            <v>个</v>
          </cell>
          <cell r="H7053">
            <v>1</v>
          </cell>
          <cell r="I7053" t="str">
            <v>固定资产-通用设备</v>
          </cell>
        </row>
        <row r="7053">
          <cell r="K7053">
            <v>39082</v>
          </cell>
          <cell r="L7053">
            <v>137158</v>
          </cell>
          <cell r="M7053">
            <v>137158</v>
          </cell>
          <cell r="N7053">
            <v>0</v>
          </cell>
        </row>
        <row r="7054">
          <cell r="C7054" t="str">
            <v>44412364B030090</v>
          </cell>
          <cell r="D7054" t="str">
            <v>庆铃低污染自卸车</v>
          </cell>
          <cell r="E7054" t="str">
            <v>NKR77GLLACJD</v>
          </cell>
        </row>
        <row r="7054">
          <cell r="G7054" t="str">
            <v>个</v>
          </cell>
          <cell r="H7054">
            <v>1</v>
          </cell>
          <cell r="I7054" t="str">
            <v>固定资产-通用设备</v>
          </cell>
        </row>
        <row r="7054">
          <cell r="K7054">
            <v>39082</v>
          </cell>
          <cell r="L7054">
            <v>137158</v>
          </cell>
          <cell r="M7054">
            <v>137158</v>
          </cell>
          <cell r="N7054">
            <v>0</v>
          </cell>
        </row>
        <row r="7055">
          <cell r="C7055" t="str">
            <v>49114011B710369</v>
          </cell>
          <cell r="D7055" t="str">
            <v>庆铃低污染自卸车</v>
          </cell>
          <cell r="E7055" t="str">
            <v>NKR77GLLACJD</v>
          </cell>
        </row>
        <row r="7055">
          <cell r="G7055" t="str">
            <v>个</v>
          </cell>
          <cell r="H7055">
            <v>1</v>
          </cell>
          <cell r="I7055" t="str">
            <v>固定资产-通用设备</v>
          </cell>
        </row>
        <row r="7055">
          <cell r="K7055">
            <v>39442</v>
          </cell>
          <cell r="L7055">
            <v>137158</v>
          </cell>
          <cell r="M7055">
            <v>137158</v>
          </cell>
          <cell r="N7055">
            <v>0</v>
          </cell>
        </row>
        <row r="7056">
          <cell r="C7056" t="str">
            <v>49114011B710368</v>
          </cell>
          <cell r="D7056" t="str">
            <v>庆铃低污染自卸车</v>
          </cell>
          <cell r="E7056" t="str">
            <v>NKR77GLLACJD</v>
          </cell>
        </row>
        <row r="7056">
          <cell r="G7056" t="str">
            <v>个</v>
          </cell>
          <cell r="H7056">
            <v>1</v>
          </cell>
          <cell r="I7056" t="str">
            <v>固定资产-通用设备</v>
          </cell>
        </row>
        <row r="7056">
          <cell r="K7056">
            <v>39442</v>
          </cell>
          <cell r="L7056">
            <v>137158</v>
          </cell>
          <cell r="M7056">
            <v>137158</v>
          </cell>
          <cell r="N7056">
            <v>0</v>
          </cell>
        </row>
        <row r="7057">
          <cell r="C7057" t="str">
            <v>49114011B660084</v>
          </cell>
          <cell r="D7057" t="str">
            <v>庆铃皮卡指挥车</v>
          </cell>
          <cell r="E7057" t="str">
            <v>TFS55HDLJXL</v>
          </cell>
        </row>
        <row r="7057">
          <cell r="G7057" t="str">
            <v>个</v>
          </cell>
          <cell r="H7057">
            <v>1</v>
          </cell>
          <cell r="I7057" t="str">
            <v>固定资产-通用设备</v>
          </cell>
        </row>
        <row r="7057">
          <cell r="K7057">
            <v>39629</v>
          </cell>
          <cell r="L7057">
            <v>147460</v>
          </cell>
          <cell r="M7057">
            <v>147460</v>
          </cell>
          <cell r="N7057">
            <v>0</v>
          </cell>
        </row>
        <row r="7058">
          <cell r="C7058" t="str">
            <v>49114011B710371</v>
          </cell>
          <cell r="D7058" t="str">
            <v>庆铃低污染自卸车</v>
          </cell>
          <cell r="E7058" t="str">
            <v>NKR77GLLACJD</v>
          </cell>
        </row>
        <row r="7058">
          <cell r="G7058" t="str">
            <v>个</v>
          </cell>
          <cell r="H7058">
            <v>1</v>
          </cell>
          <cell r="I7058" t="str">
            <v>固定资产-通用设备</v>
          </cell>
        </row>
        <row r="7058">
          <cell r="K7058">
            <v>39442</v>
          </cell>
          <cell r="L7058">
            <v>137158</v>
          </cell>
          <cell r="M7058">
            <v>137158</v>
          </cell>
          <cell r="N7058">
            <v>0</v>
          </cell>
        </row>
        <row r="7059">
          <cell r="C7059" t="str">
            <v>44412364B030102</v>
          </cell>
          <cell r="D7059" t="str">
            <v>防爆材料车（加长）</v>
          </cell>
          <cell r="E7059" t="str">
            <v>WC3E(A)</v>
          </cell>
        </row>
        <row r="7059">
          <cell r="G7059" t="str">
            <v>个</v>
          </cell>
          <cell r="H7059">
            <v>1</v>
          </cell>
          <cell r="I7059" t="str">
            <v>固定资产-通用设备</v>
          </cell>
        </row>
        <row r="7059">
          <cell r="K7059">
            <v>40147</v>
          </cell>
          <cell r="L7059">
            <v>418445.48</v>
          </cell>
          <cell r="M7059">
            <v>418445.48</v>
          </cell>
          <cell r="N7059">
            <v>0</v>
          </cell>
        </row>
        <row r="7060">
          <cell r="C7060" t="str">
            <v>49119499B630008</v>
          </cell>
          <cell r="D7060" t="str">
            <v>防爆自卸车（平推车高）</v>
          </cell>
          <cell r="E7060" t="str">
            <v>WC3E(A)</v>
          </cell>
        </row>
        <row r="7060">
          <cell r="G7060" t="str">
            <v>个</v>
          </cell>
          <cell r="H7060">
            <v>1</v>
          </cell>
          <cell r="I7060" t="str">
            <v>固定资产-通用设备</v>
          </cell>
        </row>
        <row r="7060">
          <cell r="K7060">
            <v>40147</v>
          </cell>
          <cell r="L7060">
            <v>455671.19</v>
          </cell>
          <cell r="M7060">
            <v>455671.19</v>
          </cell>
          <cell r="N7060">
            <v>0</v>
          </cell>
        </row>
        <row r="7061">
          <cell r="C7061" t="str">
            <v>44412364B030092</v>
          </cell>
          <cell r="D7061" t="str">
            <v>防爆材料车（加长）</v>
          </cell>
          <cell r="E7061" t="str">
            <v>WC3E(A)</v>
          </cell>
        </row>
        <row r="7061">
          <cell r="G7061" t="str">
            <v>个</v>
          </cell>
          <cell r="H7061">
            <v>1</v>
          </cell>
          <cell r="I7061" t="str">
            <v>固定资产-通用设备</v>
          </cell>
        </row>
        <row r="7061">
          <cell r="K7061">
            <v>40147</v>
          </cell>
          <cell r="L7061">
            <v>418445.48</v>
          </cell>
          <cell r="M7061">
            <v>418445.48</v>
          </cell>
          <cell r="N7061">
            <v>0</v>
          </cell>
        </row>
        <row r="7062">
          <cell r="C7062" t="str">
            <v>49114011B710375</v>
          </cell>
          <cell r="D7062" t="str">
            <v>庆铃低污染自卸车</v>
          </cell>
          <cell r="E7062" t="str">
            <v>NKR77GLLACJD</v>
          </cell>
        </row>
        <row r="7062">
          <cell r="G7062" t="str">
            <v>个</v>
          </cell>
          <cell r="H7062">
            <v>1</v>
          </cell>
          <cell r="I7062" t="str">
            <v>固定资产-通用设备</v>
          </cell>
        </row>
        <row r="7062">
          <cell r="K7062">
            <v>39442</v>
          </cell>
          <cell r="L7062">
            <v>137158</v>
          </cell>
          <cell r="M7062">
            <v>137158</v>
          </cell>
          <cell r="N7062">
            <v>0</v>
          </cell>
        </row>
        <row r="7063">
          <cell r="C7063" t="str">
            <v>44412364B030093</v>
          </cell>
          <cell r="D7063" t="str">
            <v>矿用工程自卸车</v>
          </cell>
          <cell r="E7063" t="str">
            <v>WCQ-3B(高)</v>
          </cell>
        </row>
        <row r="7063">
          <cell r="G7063" t="str">
            <v>个</v>
          </cell>
          <cell r="H7063">
            <v>1</v>
          </cell>
          <cell r="I7063" t="str">
            <v>固定资产-通用设备</v>
          </cell>
        </row>
        <row r="7063">
          <cell r="K7063">
            <v>39263</v>
          </cell>
          <cell r="L7063">
            <v>379509.48</v>
          </cell>
          <cell r="M7063">
            <v>379509.48</v>
          </cell>
          <cell r="N7063">
            <v>0</v>
          </cell>
        </row>
        <row r="7064">
          <cell r="C7064" t="str">
            <v>49114011B710152</v>
          </cell>
          <cell r="D7064" t="str">
            <v>庆铃低污染自卸车</v>
          </cell>
          <cell r="E7064" t="str">
            <v>NKR77GLLACJD</v>
          </cell>
        </row>
        <row r="7064">
          <cell r="G7064" t="str">
            <v>个</v>
          </cell>
          <cell r="H7064">
            <v>1</v>
          </cell>
          <cell r="I7064" t="str">
            <v>固定资产-通用设备</v>
          </cell>
        </row>
        <row r="7064">
          <cell r="K7064">
            <v>39263</v>
          </cell>
          <cell r="L7064">
            <v>137158</v>
          </cell>
          <cell r="M7064">
            <v>137158</v>
          </cell>
          <cell r="N7064">
            <v>0</v>
          </cell>
        </row>
        <row r="7065">
          <cell r="C7065" t="str">
            <v>49114011B280001</v>
          </cell>
          <cell r="D7065" t="str">
            <v>庆铃连体皮卡</v>
          </cell>
          <cell r="E7065" t="str">
            <v>QL6490YJ</v>
          </cell>
        </row>
        <row r="7065">
          <cell r="G7065" t="str">
            <v>个</v>
          </cell>
          <cell r="H7065">
            <v>1</v>
          </cell>
          <cell r="I7065" t="str">
            <v>固定资产-通用设备</v>
          </cell>
        </row>
        <row r="7065">
          <cell r="K7065">
            <v>39442</v>
          </cell>
          <cell r="L7065">
            <v>141804</v>
          </cell>
          <cell r="M7065">
            <v>141804</v>
          </cell>
          <cell r="N7065">
            <v>0</v>
          </cell>
        </row>
        <row r="7066">
          <cell r="C7066" t="str">
            <v>44412364B030089</v>
          </cell>
          <cell r="D7066" t="str">
            <v>五十铃客货</v>
          </cell>
          <cell r="E7066" t="str">
            <v>NKR55GLEWA</v>
          </cell>
        </row>
        <row r="7066">
          <cell r="G7066" t="str">
            <v>个</v>
          </cell>
          <cell r="H7066">
            <v>1</v>
          </cell>
          <cell r="I7066" t="str">
            <v>固定资产-通用设备</v>
          </cell>
        </row>
        <row r="7066">
          <cell r="K7066">
            <v>38352</v>
          </cell>
          <cell r="L7066">
            <v>103185.64</v>
          </cell>
          <cell r="M7066">
            <v>103185.64</v>
          </cell>
          <cell r="N7066">
            <v>0</v>
          </cell>
        </row>
        <row r="7067">
          <cell r="C7067" t="str">
            <v>49114011B760025</v>
          </cell>
          <cell r="D7067" t="str">
            <v>庆铃低污加长材料车</v>
          </cell>
          <cell r="E7067" t="str">
            <v>NKR77LLEACJA</v>
          </cell>
        </row>
        <row r="7067">
          <cell r="G7067" t="str">
            <v>个</v>
          </cell>
          <cell r="H7067">
            <v>1</v>
          </cell>
          <cell r="I7067" t="str">
            <v>固定资产-通用设备</v>
          </cell>
        </row>
        <row r="7067">
          <cell r="K7067">
            <v>38717</v>
          </cell>
          <cell r="L7067">
            <v>128169</v>
          </cell>
          <cell r="M7067">
            <v>128169</v>
          </cell>
          <cell r="N7067">
            <v>0</v>
          </cell>
        </row>
        <row r="7068">
          <cell r="C7068" t="str">
            <v>49114011B660082</v>
          </cell>
          <cell r="D7068" t="str">
            <v>庆铃连体皮卡</v>
          </cell>
          <cell r="E7068" t="str">
            <v>QL6490YJ</v>
          </cell>
        </row>
        <row r="7068">
          <cell r="G7068" t="str">
            <v>个</v>
          </cell>
          <cell r="H7068">
            <v>1</v>
          </cell>
          <cell r="I7068" t="str">
            <v>固定资产-通用设备</v>
          </cell>
        </row>
        <row r="7068">
          <cell r="K7068">
            <v>39442</v>
          </cell>
          <cell r="L7068">
            <v>141804</v>
          </cell>
          <cell r="M7068">
            <v>141804</v>
          </cell>
          <cell r="N7068">
            <v>0</v>
          </cell>
        </row>
        <row r="7069">
          <cell r="C7069" t="str">
            <v>49119499B210004</v>
          </cell>
          <cell r="D7069" t="str">
            <v>防爆胶轮车</v>
          </cell>
          <cell r="E7069" t="str">
            <v>WC5(5吨自卸车)</v>
          </cell>
        </row>
        <row r="7069">
          <cell r="G7069" t="str">
            <v>个</v>
          </cell>
          <cell r="H7069">
            <v>1</v>
          </cell>
          <cell r="I7069" t="str">
            <v>固定资产-煤炭井工专用设备</v>
          </cell>
        </row>
        <row r="7069">
          <cell r="K7069">
            <v>38717</v>
          </cell>
          <cell r="L7069">
            <v>695000</v>
          </cell>
          <cell r="M7069">
            <v>695000</v>
          </cell>
          <cell r="N7069">
            <v>0</v>
          </cell>
        </row>
        <row r="7070">
          <cell r="C7070" t="str">
            <v>44412364B050008</v>
          </cell>
          <cell r="D7070" t="str">
            <v>矿用运人车</v>
          </cell>
          <cell r="E7070" t="str">
            <v>WRC20/2J（高）</v>
          </cell>
        </row>
        <row r="7070">
          <cell r="G7070" t="str">
            <v>个</v>
          </cell>
          <cell r="H7070">
            <v>1</v>
          </cell>
          <cell r="I7070" t="str">
            <v>固定资产-煤炭井工专用设备</v>
          </cell>
        </row>
        <row r="7070">
          <cell r="K7070">
            <v>39082</v>
          </cell>
          <cell r="L7070">
            <v>380000</v>
          </cell>
          <cell r="M7070">
            <v>380000</v>
          </cell>
          <cell r="N7070">
            <v>0</v>
          </cell>
        </row>
        <row r="7071">
          <cell r="C7071" t="str">
            <v>44412364B030083</v>
          </cell>
          <cell r="D7071" t="str">
            <v>防爆胶轮车</v>
          </cell>
          <cell r="E7071" t="str">
            <v>WQC2J(高型材料车)</v>
          </cell>
        </row>
        <row r="7071">
          <cell r="G7071" t="str">
            <v>个</v>
          </cell>
          <cell r="H7071">
            <v>1</v>
          </cell>
          <cell r="I7071" t="str">
            <v>固定资产-煤炭井工专用设备</v>
          </cell>
        </row>
        <row r="7071">
          <cell r="K7071">
            <v>39263</v>
          </cell>
          <cell r="L7071">
            <v>345420</v>
          </cell>
          <cell r="M7071">
            <v>345420</v>
          </cell>
          <cell r="N7071">
            <v>0</v>
          </cell>
        </row>
        <row r="7072">
          <cell r="C7072" t="str">
            <v>44424299B030001</v>
          </cell>
          <cell r="D7072" t="str">
            <v>铲运车</v>
          </cell>
          <cell r="E7072" t="str">
            <v>WJ-4FB</v>
          </cell>
        </row>
        <row r="7072">
          <cell r="G7072" t="str">
            <v>个</v>
          </cell>
          <cell r="H7072">
            <v>1</v>
          </cell>
          <cell r="I7072" t="str">
            <v>固定资产-煤炭井工专用设备</v>
          </cell>
        </row>
        <row r="7072">
          <cell r="K7072">
            <v>40786</v>
          </cell>
          <cell r="L7072">
            <v>1634188.89</v>
          </cell>
          <cell r="M7072">
            <v>1634188.89</v>
          </cell>
          <cell r="N7072">
            <v>0</v>
          </cell>
        </row>
        <row r="7073">
          <cell r="C7073" t="str">
            <v>49119499B210001</v>
          </cell>
          <cell r="D7073" t="str">
            <v>防爆胶轮车</v>
          </cell>
          <cell r="E7073" t="str">
            <v>WC5(5吨自卸车)</v>
          </cell>
        </row>
        <row r="7073">
          <cell r="G7073" t="str">
            <v>个</v>
          </cell>
          <cell r="H7073">
            <v>1</v>
          </cell>
          <cell r="I7073" t="str">
            <v>固定资产-煤炭井工专用设备</v>
          </cell>
        </row>
        <row r="7073">
          <cell r="K7073">
            <v>38717</v>
          </cell>
          <cell r="L7073">
            <v>695000</v>
          </cell>
          <cell r="M7073">
            <v>695000</v>
          </cell>
          <cell r="N7073">
            <v>0</v>
          </cell>
        </row>
        <row r="7074">
          <cell r="C7074" t="str">
            <v>49119499B210051</v>
          </cell>
          <cell r="D7074" t="str">
            <v>防爆胶轮车</v>
          </cell>
          <cell r="E7074" t="str">
            <v>WC5(5吨自卸车)</v>
          </cell>
        </row>
        <row r="7074">
          <cell r="G7074" t="str">
            <v>个</v>
          </cell>
          <cell r="H7074">
            <v>1</v>
          </cell>
          <cell r="I7074" t="str">
            <v>固定资产-煤炭井工专用设备</v>
          </cell>
        </row>
        <row r="7074">
          <cell r="K7074">
            <v>38717</v>
          </cell>
          <cell r="L7074">
            <v>695000</v>
          </cell>
          <cell r="M7074">
            <v>695000</v>
          </cell>
          <cell r="N7074">
            <v>0</v>
          </cell>
        </row>
        <row r="7075">
          <cell r="C7075" t="str">
            <v>44424299B030004</v>
          </cell>
          <cell r="D7075" t="str">
            <v>铲运车</v>
          </cell>
          <cell r="E7075" t="str">
            <v>WJ-4FB</v>
          </cell>
        </row>
        <row r="7075">
          <cell r="G7075" t="str">
            <v>个</v>
          </cell>
          <cell r="H7075">
            <v>1</v>
          </cell>
          <cell r="I7075" t="str">
            <v>固定资产-煤炭井工专用设备</v>
          </cell>
        </row>
        <row r="7075">
          <cell r="K7075">
            <v>41274</v>
          </cell>
          <cell r="L7075">
            <v>1333333.33</v>
          </cell>
          <cell r="M7075">
            <v>1333333.33</v>
          </cell>
          <cell r="N7075">
            <v>0</v>
          </cell>
        </row>
        <row r="7076">
          <cell r="C7076" t="str">
            <v>49114011B760032</v>
          </cell>
          <cell r="D7076" t="str">
            <v>防爆胶轮车</v>
          </cell>
          <cell r="E7076" t="str">
            <v>WQC2J(高型材料车)</v>
          </cell>
        </row>
        <row r="7076">
          <cell r="G7076" t="str">
            <v>个</v>
          </cell>
          <cell r="H7076">
            <v>1</v>
          </cell>
          <cell r="I7076" t="str">
            <v>固定资产-煤炭井工专用设备</v>
          </cell>
        </row>
        <row r="7076">
          <cell r="K7076">
            <v>39263</v>
          </cell>
          <cell r="L7076">
            <v>345420</v>
          </cell>
          <cell r="M7076">
            <v>345420</v>
          </cell>
          <cell r="N7076">
            <v>0</v>
          </cell>
        </row>
        <row r="7077">
          <cell r="C7077" t="str">
            <v>44412364B055011</v>
          </cell>
          <cell r="D7077" t="str">
            <v>防爆胶轮车</v>
          </cell>
          <cell r="E7077" t="str">
            <v>WQC2J(矮型指挥车)</v>
          </cell>
        </row>
        <row r="7077">
          <cell r="G7077" t="str">
            <v>个</v>
          </cell>
          <cell r="H7077">
            <v>1</v>
          </cell>
          <cell r="I7077" t="str">
            <v>固定资产-煤炭井工专用设备</v>
          </cell>
        </row>
        <row r="7077">
          <cell r="K7077">
            <v>39263</v>
          </cell>
          <cell r="L7077">
            <v>352490</v>
          </cell>
          <cell r="M7077">
            <v>352490</v>
          </cell>
          <cell r="N7077">
            <v>0</v>
          </cell>
        </row>
        <row r="7078">
          <cell r="C7078" t="str">
            <v>44412364B055009</v>
          </cell>
          <cell r="D7078" t="str">
            <v>防爆胶轮车</v>
          </cell>
          <cell r="E7078" t="str">
            <v>WQC2J(矮型指挥车)</v>
          </cell>
        </row>
        <row r="7078">
          <cell r="G7078" t="str">
            <v>个</v>
          </cell>
          <cell r="H7078">
            <v>1</v>
          </cell>
          <cell r="I7078" t="str">
            <v>固定资产-煤炭井工专用设备</v>
          </cell>
        </row>
        <row r="7078">
          <cell r="K7078">
            <v>39263</v>
          </cell>
          <cell r="L7078">
            <v>352490</v>
          </cell>
          <cell r="M7078">
            <v>352490</v>
          </cell>
          <cell r="N7078">
            <v>0</v>
          </cell>
        </row>
        <row r="7079">
          <cell r="C7079" t="str">
            <v>44412364B055002</v>
          </cell>
          <cell r="D7079" t="str">
            <v>防爆胶轮车</v>
          </cell>
          <cell r="E7079" t="str">
            <v>WQC2J(矮型指挥车)</v>
          </cell>
        </row>
        <row r="7079">
          <cell r="G7079" t="str">
            <v>个</v>
          </cell>
          <cell r="H7079">
            <v>1</v>
          </cell>
          <cell r="I7079" t="str">
            <v>固定资产-煤炭井工专用设备</v>
          </cell>
        </row>
        <row r="7079">
          <cell r="K7079">
            <v>39263</v>
          </cell>
          <cell r="L7079">
            <v>352490</v>
          </cell>
          <cell r="M7079">
            <v>352490</v>
          </cell>
          <cell r="N7079">
            <v>0</v>
          </cell>
        </row>
        <row r="7080">
          <cell r="C7080" t="str">
            <v>49114011B790015</v>
          </cell>
          <cell r="D7080" t="str">
            <v>防爆胶轮车</v>
          </cell>
          <cell r="E7080" t="str">
            <v>WQC2J(矮型指挥车)</v>
          </cell>
        </row>
        <row r="7080">
          <cell r="G7080" t="str">
            <v>个</v>
          </cell>
          <cell r="H7080">
            <v>1</v>
          </cell>
          <cell r="I7080" t="str">
            <v>固定资产-煤炭井工专用设备</v>
          </cell>
        </row>
        <row r="7080">
          <cell r="K7080">
            <v>39263</v>
          </cell>
          <cell r="L7080">
            <v>352490</v>
          </cell>
          <cell r="M7080">
            <v>352490</v>
          </cell>
          <cell r="N7080">
            <v>0</v>
          </cell>
        </row>
        <row r="7081">
          <cell r="C7081" t="str">
            <v>49114011B440010</v>
          </cell>
          <cell r="D7081" t="str">
            <v>庆铃连体皮卡</v>
          </cell>
          <cell r="E7081" t="str">
            <v>QL6490YJ</v>
          </cell>
        </row>
        <row r="7081">
          <cell r="G7081" t="str">
            <v>个</v>
          </cell>
          <cell r="H7081">
            <v>1</v>
          </cell>
          <cell r="I7081" t="str">
            <v>固定资产-通用设备</v>
          </cell>
        </row>
        <row r="7081">
          <cell r="K7081">
            <v>39442</v>
          </cell>
          <cell r="L7081">
            <v>141804</v>
          </cell>
          <cell r="M7081">
            <v>141804</v>
          </cell>
          <cell r="N7081">
            <v>0</v>
          </cell>
        </row>
        <row r="7082">
          <cell r="C7082" t="str">
            <v>49119499B720005</v>
          </cell>
          <cell r="D7082" t="str">
            <v>防爆材料车</v>
          </cell>
          <cell r="E7082" t="str">
            <v>WC3J(C)</v>
          </cell>
        </row>
        <row r="7082">
          <cell r="G7082" t="str">
            <v>个</v>
          </cell>
          <cell r="H7082">
            <v>1</v>
          </cell>
          <cell r="I7082" t="str">
            <v>固定资产-通用设备</v>
          </cell>
        </row>
        <row r="7082">
          <cell r="K7082">
            <v>40178</v>
          </cell>
          <cell r="L7082">
            <v>326307.69</v>
          </cell>
          <cell r="M7082">
            <v>326307.69</v>
          </cell>
          <cell r="N7082">
            <v>0</v>
          </cell>
        </row>
        <row r="7083">
          <cell r="C7083" t="str">
            <v>49114011B710327</v>
          </cell>
          <cell r="D7083" t="str">
            <v>庆铃低污染自卸车</v>
          </cell>
          <cell r="E7083" t="str">
            <v>NKR77GLLACJD</v>
          </cell>
        </row>
        <row r="7083">
          <cell r="G7083" t="str">
            <v>个</v>
          </cell>
          <cell r="H7083">
            <v>1</v>
          </cell>
          <cell r="I7083" t="str">
            <v>固定资产-通用设备</v>
          </cell>
        </row>
        <row r="7083">
          <cell r="K7083">
            <v>39442</v>
          </cell>
          <cell r="L7083">
            <v>137158</v>
          </cell>
          <cell r="M7083">
            <v>137158</v>
          </cell>
          <cell r="N7083">
            <v>0</v>
          </cell>
        </row>
        <row r="7084">
          <cell r="C7084" t="str">
            <v>49114011B710471</v>
          </cell>
          <cell r="D7084" t="str">
            <v>庆铃低污染自卸车</v>
          </cell>
          <cell r="E7084" t="str">
            <v>NKR77GLLACJD</v>
          </cell>
        </row>
        <row r="7084">
          <cell r="G7084" t="str">
            <v>个</v>
          </cell>
          <cell r="H7084">
            <v>1</v>
          </cell>
          <cell r="I7084" t="str">
            <v>固定资产-通用设备</v>
          </cell>
        </row>
        <row r="7084">
          <cell r="K7084">
            <v>39263</v>
          </cell>
          <cell r="L7084">
            <v>128169</v>
          </cell>
          <cell r="M7084">
            <v>128169</v>
          </cell>
          <cell r="N7084">
            <v>0</v>
          </cell>
        </row>
        <row r="7085">
          <cell r="C7085" t="str">
            <v>49114011B710045</v>
          </cell>
          <cell r="D7085" t="str">
            <v>庆铃低污染自卸车</v>
          </cell>
          <cell r="E7085" t="str">
            <v>NKR77GLLACJD</v>
          </cell>
        </row>
        <row r="7085">
          <cell r="G7085" t="str">
            <v>个</v>
          </cell>
          <cell r="H7085">
            <v>1</v>
          </cell>
          <cell r="I7085" t="str">
            <v>固定资产-通用设备</v>
          </cell>
        </row>
        <row r="7085">
          <cell r="K7085">
            <v>39442</v>
          </cell>
          <cell r="L7085">
            <v>137158</v>
          </cell>
          <cell r="M7085">
            <v>137158</v>
          </cell>
          <cell r="N7085">
            <v>0</v>
          </cell>
        </row>
        <row r="7086">
          <cell r="C7086" t="str">
            <v>49114011B710315</v>
          </cell>
          <cell r="D7086" t="str">
            <v>庆铃低污染自卸车</v>
          </cell>
          <cell r="E7086" t="str">
            <v>NKR77GLLACJD</v>
          </cell>
        </row>
        <row r="7086">
          <cell r="G7086" t="str">
            <v>个</v>
          </cell>
          <cell r="H7086">
            <v>1</v>
          </cell>
          <cell r="I7086" t="str">
            <v>固定资产-通用设备</v>
          </cell>
        </row>
        <row r="7086">
          <cell r="K7086">
            <v>39442</v>
          </cell>
          <cell r="L7086">
            <v>137158</v>
          </cell>
          <cell r="M7086">
            <v>137158</v>
          </cell>
          <cell r="N7086">
            <v>0</v>
          </cell>
        </row>
        <row r="7087">
          <cell r="C7087" t="str">
            <v>49114011B710270</v>
          </cell>
          <cell r="D7087" t="str">
            <v>庆铃低污染自卸车</v>
          </cell>
          <cell r="E7087" t="str">
            <v>NKR77GLLACJD</v>
          </cell>
        </row>
        <row r="7087">
          <cell r="G7087" t="str">
            <v>个</v>
          </cell>
          <cell r="H7087">
            <v>1</v>
          </cell>
          <cell r="I7087" t="str">
            <v>固定资产-通用设备</v>
          </cell>
        </row>
        <row r="7087">
          <cell r="K7087">
            <v>39263</v>
          </cell>
          <cell r="L7087">
            <v>137158</v>
          </cell>
          <cell r="M7087">
            <v>137158</v>
          </cell>
          <cell r="N7087">
            <v>0</v>
          </cell>
        </row>
        <row r="7088">
          <cell r="C7088" t="str">
            <v>49114011B590015</v>
          </cell>
          <cell r="D7088" t="str">
            <v>庆铃低污染自卸车</v>
          </cell>
          <cell r="E7088" t="str">
            <v>NKR77GLNACJAY</v>
          </cell>
        </row>
        <row r="7088">
          <cell r="G7088" t="str">
            <v>个</v>
          </cell>
          <cell r="H7088">
            <v>1</v>
          </cell>
          <cell r="I7088" t="str">
            <v>固定资产-通用设备</v>
          </cell>
        </row>
        <row r="7088">
          <cell r="K7088">
            <v>38717</v>
          </cell>
          <cell r="L7088">
            <v>137267.8</v>
          </cell>
          <cell r="M7088">
            <v>137267.8</v>
          </cell>
          <cell r="N7088">
            <v>0</v>
          </cell>
        </row>
        <row r="7089">
          <cell r="C7089" t="str">
            <v>49114011B800066</v>
          </cell>
          <cell r="D7089" t="str">
            <v>庆铃五十铃单排货车</v>
          </cell>
          <cell r="E7089" t="str">
            <v>NKR77LLLACJA</v>
          </cell>
        </row>
        <row r="7089">
          <cell r="G7089" t="str">
            <v>个</v>
          </cell>
          <cell r="H7089">
            <v>1</v>
          </cell>
          <cell r="I7089" t="str">
            <v>固定资产-通用设备</v>
          </cell>
        </row>
        <row r="7089">
          <cell r="K7089">
            <v>40178</v>
          </cell>
          <cell r="L7089">
            <v>116708.52</v>
          </cell>
          <cell r="M7089">
            <v>116708.52</v>
          </cell>
          <cell r="N7089">
            <v>0</v>
          </cell>
        </row>
        <row r="7090">
          <cell r="C7090" t="str">
            <v>44412364B070058</v>
          </cell>
          <cell r="D7090" t="str">
            <v>防爆工程自卸车</v>
          </cell>
          <cell r="E7090" t="str">
            <v>WCQ-58</v>
          </cell>
        </row>
        <row r="7090">
          <cell r="G7090" t="str">
            <v>个</v>
          </cell>
          <cell r="H7090">
            <v>1</v>
          </cell>
          <cell r="I7090" t="str">
            <v>固定资产-通用设备</v>
          </cell>
        </row>
        <row r="7090">
          <cell r="K7090">
            <v>39933</v>
          </cell>
          <cell r="L7090">
            <v>493173.51</v>
          </cell>
          <cell r="M7090">
            <v>493173.51</v>
          </cell>
          <cell r="N7090">
            <v>0</v>
          </cell>
        </row>
        <row r="7091">
          <cell r="C7091" t="str">
            <v>49114011B800012</v>
          </cell>
          <cell r="D7091" t="str">
            <v>庆铃五十铃单排货车</v>
          </cell>
          <cell r="E7091" t="str">
            <v>NKR77GLLACJD</v>
          </cell>
        </row>
        <row r="7091">
          <cell r="G7091" t="str">
            <v>个</v>
          </cell>
          <cell r="H7091">
            <v>1</v>
          </cell>
          <cell r="I7091" t="str">
            <v>固定资产-通用设备</v>
          </cell>
        </row>
        <row r="7091">
          <cell r="K7091">
            <v>39263</v>
          </cell>
          <cell r="L7091">
            <v>128169</v>
          </cell>
          <cell r="M7091">
            <v>128169</v>
          </cell>
          <cell r="N7091">
            <v>0</v>
          </cell>
        </row>
        <row r="7092">
          <cell r="C7092" t="str">
            <v>49114011BC70075</v>
          </cell>
          <cell r="D7092" t="str">
            <v>五十铃自卸车</v>
          </cell>
          <cell r="E7092" t="str">
            <v>QL5070ZHFAR</v>
          </cell>
        </row>
        <row r="7092">
          <cell r="G7092" t="str">
            <v>个</v>
          </cell>
          <cell r="H7092">
            <v>1</v>
          </cell>
          <cell r="I7092" t="str">
            <v>固定资产-通用设备</v>
          </cell>
        </row>
        <row r="7092">
          <cell r="K7092">
            <v>40178</v>
          </cell>
          <cell r="L7092">
            <v>122060.66</v>
          </cell>
          <cell r="M7092">
            <v>122060.66</v>
          </cell>
          <cell r="N7092">
            <v>0</v>
          </cell>
        </row>
        <row r="7093">
          <cell r="C7093" t="str">
            <v>49114011B710372</v>
          </cell>
          <cell r="D7093" t="str">
            <v>庆铃低污染自卸车</v>
          </cell>
          <cell r="E7093" t="str">
            <v>NKR77GLLACJD</v>
          </cell>
        </row>
        <row r="7093">
          <cell r="G7093" t="str">
            <v>个</v>
          </cell>
          <cell r="H7093">
            <v>1</v>
          </cell>
          <cell r="I7093" t="str">
            <v>固定资产-通用设备</v>
          </cell>
        </row>
        <row r="7093">
          <cell r="K7093">
            <v>39442</v>
          </cell>
          <cell r="L7093">
            <v>137158</v>
          </cell>
          <cell r="M7093">
            <v>137158</v>
          </cell>
          <cell r="N7093">
            <v>0</v>
          </cell>
        </row>
        <row r="7094">
          <cell r="C7094" t="str">
            <v>49114011B800059</v>
          </cell>
          <cell r="D7094" t="str">
            <v>庆铃五十铃单排货车</v>
          </cell>
          <cell r="E7094" t="str">
            <v>NKR77LLLACJD</v>
          </cell>
        </row>
        <row r="7094">
          <cell r="G7094" t="str">
            <v>个</v>
          </cell>
          <cell r="H7094">
            <v>1</v>
          </cell>
          <cell r="I7094" t="str">
            <v>固定资产-通用设备</v>
          </cell>
        </row>
        <row r="7094">
          <cell r="K7094">
            <v>39442</v>
          </cell>
          <cell r="L7094">
            <v>128169</v>
          </cell>
          <cell r="M7094">
            <v>128169</v>
          </cell>
          <cell r="N7094">
            <v>0</v>
          </cell>
        </row>
        <row r="7095">
          <cell r="C7095" t="str">
            <v>49119499B680155</v>
          </cell>
          <cell r="D7095" t="str">
            <v>防爆工程车(后翻)</v>
          </cell>
          <cell r="E7095" t="str">
            <v>WC5E</v>
          </cell>
        </row>
        <row r="7095">
          <cell r="G7095" t="str">
            <v>个</v>
          </cell>
          <cell r="H7095">
            <v>1</v>
          </cell>
          <cell r="I7095" t="str">
            <v>固定资产-通用设备</v>
          </cell>
        </row>
        <row r="7095">
          <cell r="K7095">
            <v>40147</v>
          </cell>
          <cell r="L7095">
            <v>493173.51</v>
          </cell>
          <cell r="M7095">
            <v>493173.51</v>
          </cell>
          <cell r="N7095">
            <v>0</v>
          </cell>
        </row>
        <row r="7096">
          <cell r="C7096" t="str">
            <v>49114011B710263</v>
          </cell>
          <cell r="D7096" t="str">
            <v>庆铃低污染自卸车</v>
          </cell>
          <cell r="E7096" t="str">
            <v>NKR77GLLACJD</v>
          </cell>
        </row>
        <row r="7096">
          <cell r="G7096" t="str">
            <v>个</v>
          </cell>
          <cell r="H7096">
            <v>1</v>
          </cell>
          <cell r="I7096" t="str">
            <v>固定资产-通用设备</v>
          </cell>
        </row>
        <row r="7096">
          <cell r="K7096">
            <v>39263</v>
          </cell>
          <cell r="L7096">
            <v>137158</v>
          </cell>
          <cell r="M7096">
            <v>137158</v>
          </cell>
          <cell r="N7096">
            <v>0</v>
          </cell>
        </row>
        <row r="7097">
          <cell r="C7097" t="str">
            <v>49114011BC60045</v>
          </cell>
          <cell r="D7097" t="str">
            <v>五十铃双排车</v>
          </cell>
          <cell r="E7097" t="str">
            <v>NKR77LLLWCJA</v>
          </cell>
        </row>
        <row r="7097">
          <cell r="G7097" t="str">
            <v>个</v>
          </cell>
          <cell r="H7097">
            <v>1</v>
          </cell>
          <cell r="I7097" t="str">
            <v>固定资产-通用设备</v>
          </cell>
        </row>
        <row r="7097">
          <cell r="K7097">
            <v>40178</v>
          </cell>
          <cell r="L7097">
            <v>123614.51</v>
          </cell>
          <cell r="M7097">
            <v>123614.51</v>
          </cell>
          <cell r="N7097">
            <v>0</v>
          </cell>
        </row>
        <row r="7098">
          <cell r="C7098" t="str">
            <v>49114011B710049</v>
          </cell>
          <cell r="D7098" t="str">
            <v>庆铃低污染自卸车</v>
          </cell>
          <cell r="E7098" t="str">
            <v>NKR77GLLACJD</v>
          </cell>
        </row>
        <row r="7098">
          <cell r="G7098" t="str">
            <v>个</v>
          </cell>
          <cell r="H7098">
            <v>1</v>
          </cell>
          <cell r="I7098" t="str">
            <v>固定资产-通用设备</v>
          </cell>
        </row>
        <row r="7098">
          <cell r="K7098">
            <v>39082</v>
          </cell>
          <cell r="L7098">
            <v>137158</v>
          </cell>
          <cell r="M7098">
            <v>137158</v>
          </cell>
          <cell r="N7098">
            <v>0</v>
          </cell>
        </row>
        <row r="7099">
          <cell r="C7099" t="str">
            <v>49114011B710239</v>
          </cell>
          <cell r="D7099" t="str">
            <v>庆铃低污染自卸车</v>
          </cell>
          <cell r="E7099" t="str">
            <v>NKR77GLLACJD</v>
          </cell>
        </row>
        <row r="7099">
          <cell r="G7099" t="str">
            <v>个</v>
          </cell>
          <cell r="H7099">
            <v>1</v>
          </cell>
          <cell r="I7099" t="str">
            <v>固定资产-通用设备</v>
          </cell>
        </row>
        <row r="7099">
          <cell r="K7099">
            <v>39263</v>
          </cell>
          <cell r="L7099">
            <v>137158</v>
          </cell>
          <cell r="M7099">
            <v>137158</v>
          </cell>
          <cell r="N7099">
            <v>0</v>
          </cell>
        </row>
        <row r="7100">
          <cell r="C7100" t="str">
            <v>49114011B710147</v>
          </cell>
          <cell r="D7100" t="str">
            <v>庆铃低污染自卸车</v>
          </cell>
          <cell r="E7100" t="str">
            <v>NKR77GLLACJD</v>
          </cell>
        </row>
        <row r="7100">
          <cell r="G7100" t="str">
            <v>个</v>
          </cell>
          <cell r="H7100">
            <v>1</v>
          </cell>
          <cell r="I7100" t="str">
            <v>固定资产-通用设备</v>
          </cell>
        </row>
        <row r="7100">
          <cell r="K7100">
            <v>39263</v>
          </cell>
          <cell r="L7100">
            <v>137158</v>
          </cell>
          <cell r="M7100">
            <v>137158</v>
          </cell>
          <cell r="N7100">
            <v>0</v>
          </cell>
        </row>
        <row r="7101">
          <cell r="C7101" t="str">
            <v>44412364B070043</v>
          </cell>
          <cell r="D7101" t="str">
            <v>防爆工程自卸车</v>
          </cell>
          <cell r="E7101" t="str">
            <v>WCQ-58</v>
          </cell>
        </row>
        <row r="7101">
          <cell r="G7101" t="str">
            <v>个</v>
          </cell>
          <cell r="H7101">
            <v>1</v>
          </cell>
          <cell r="I7101" t="str">
            <v>固定资产-通用设备</v>
          </cell>
        </row>
        <row r="7101">
          <cell r="K7101">
            <v>39933</v>
          </cell>
          <cell r="L7101">
            <v>493173.51</v>
          </cell>
          <cell r="M7101">
            <v>493173.51</v>
          </cell>
          <cell r="N7101">
            <v>0</v>
          </cell>
        </row>
        <row r="7102">
          <cell r="C7102" t="str">
            <v>49119499B680157</v>
          </cell>
          <cell r="D7102" t="str">
            <v>防爆工程车(后翻)</v>
          </cell>
          <cell r="E7102" t="str">
            <v>WC5E</v>
          </cell>
        </row>
        <row r="7102">
          <cell r="G7102" t="str">
            <v>个</v>
          </cell>
          <cell r="H7102">
            <v>1</v>
          </cell>
          <cell r="I7102" t="str">
            <v>固定资产-通用设备</v>
          </cell>
        </row>
        <row r="7102">
          <cell r="K7102">
            <v>40147</v>
          </cell>
          <cell r="L7102">
            <v>493173.51</v>
          </cell>
          <cell r="M7102">
            <v>493173.51</v>
          </cell>
          <cell r="N7102">
            <v>0</v>
          </cell>
        </row>
        <row r="7103">
          <cell r="C7103" t="str">
            <v>44412364B030098</v>
          </cell>
          <cell r="D7103" t="str">
            <v>矿用工程自卸车</v>
          </cell>
          <cell r="E7103" t="str">
            <v>WCQ-3B(高)</v>
          </cell>
        </row>
        <row r="7103">
          <cell r="G7103" t="str">
            <v>个</v>
          </cell>
          <cell r="H7103">
            <v>1</v>
          </cell>
          <cell r="I7103" t="str">
            <v>固定资产-通用设备</v>
          </cell>
        </row>
        <row r="7103">
          <cell r="K7103">
            <v>39263</v>
          </cell>
          <cell r="L7103">
            <v>379509.48</v>
          </cell>
          <cell r="M7103">
            <v>379509.48</v>
          </cell>
          <cell r="N7103">
            <v>0</v>
          </cell>
        </row>
        <row r="7104">
          <cell r="C7104" t="str">
            <v>49114011B710282</v>
          </cell>
          <cell r="D7104" t="str">
            <v>庆铃低污染自卸车</v>
          </cell>
          <cell r="E7104" t="str">
            <v>NKR77GLLACJD</v>
          </cell>
        </row>
        <row r="7104">
          <cell r="G7104" t="str">
            <v>个</v>
          </cell>
          <cell r="H7104">
            <v>1</v>
          </cell>
          <cell r="I7104" t="str">
            <v>固定资产-通用设备</v>
          </cell>
        </row>
        <row r="7104">
          <cell r="K7104">
            <v>39263</v>
          </cell>
          <cell r="L7104">
            <v>137158</v>
          </cell>
          <cell r="M7104">
            <v>137158</v>
          </cell>
          <cell r="N7104">
            <v>0</v>
          </cell>
        </row>
        <row r="7105">
          <cell r="C7105" t="str">
            <v>49114011BA50002</v>
          </cell>
          <cell r="D7105" t="str">
            <v>五十铃客货</v>
          </cell>
          <cell r="E7105" t="str">
            <v>NKR55GLEWA</v>
          </cell>
        </row>
        <row r="7105">
          <cell r="G7105" t="str">
            <v>个</v>
          </cell>
          <cell r="H7105">
            <v>1</v>
          </cell>
          <cell r="I7105" t="str">
            <v>固定资产-通用设备</v>
          </cell>
        </row>
        <row r="7105">
          <cell r="K7105">
            <v>38352</v>
          </cell>
          <cell r="L7105">
            <v>103185.64</v>
          </cell>
          <cell r="M7105">
            <v>103185.64</v>
          </cell>
          <cell r="N7105">
            <v>0</v>
          </cell>
        </row>
        <row r="7106">
          <cell r="C7106" t="str">
            <v>44425104B080002</v>
          </cell>
          <cell r="D7106" t="str">
            <v>防爆装载机</v>
          </cell>
          <cell r="E7106" t="str">
            <v>FBZL30</v>
          </cell>
        </row>
        <row r="7106">
          <cell r="G7106" t="str">
            <v>个</v>
          </cell>
          <cell r="H7106">
            <v>1</v>
          </cell>
          <cell r="I7106" t="str">
            <v>固定资产-煤炭井工专用设备</v>
          </cell>
        </row>
        <row r="7106">
          <cell r="K7106">
            <v>39629</v>
          </cell>
          <cell r="L7106">
            <v>388850</v>
          </cell>
          <cell r="M7106">
            <v>388850</v>
          </cell>
          <cell r="N7106">
            <v>0</v>
          </cell>
        </row>
        <row r="7107">
          <cell r="C7107" t="str">
            <v>44425599B040027</v>
          </cell>
          <cell r="D7107" t="str">
            <v>防爆装载机</v>
          </cell>
          <cell r="E7107" t="str">
            <v>FBZL16(1.6吨）</v>
          </cell>
        </row>
        <row r="7107">
          <cell r="G7107" t="str">
            <v>个</v>
          </cell>
          <cell r="H7107">
            <v>1</v>
          </cell>
          <cell r="I7107" t="str">
            <v>固定资产-煤炭井工专用设备</v>
          </cell>
        </row>
        <row r="7107">
          <cell r="K7107">
            <v>39442</v>
          </cell>
          <cell r="L7107">
            <v>269417.5</v>
          </cell>
          <cell r="M7107">
            <v>269417.5</v>
          </cell>
          <cell r="N7107">
            <v>0</v>
          </cell>
        </row>
        <row r="7108">
          <cell r="C7108" t="str">
            <v>49119499B560005</v>
          </cell>
          <cell r="D7108" t="str">
            <v>防爆胶轮车</v>
          </cell>
          <cell r="E7108" t="str">
            <v>WC3J</v>
          </cell>
        </row>
        <row r="7108">
          <cell r="G7108" t="str">
            <v>个</v>
          </cell>
          <cell r="H7108">
            <v>1</v>
          </cell>
          <cell r="I7108" t="str">
            <v>固定资产-煤炭井工专用设备</v>
          </cell>
        </row>
        <row r="7108">
          <cell r="K7108">
            <v>40025</v>
          </cell>
          <cell r="L7108">
            <v>333213.68</v>
          </cell>
          <cell r="M7108">
            <v>333213.68</v>
          </cell>
          <cell r="N7108">
            <v>0</v>
          </cell>
        </row>
        <row r="7109">
          <cell r="C7109" t="str">
            <v>44412364B050026</v>
          </cell>
          <cell r="D7109" t="str">
            <v>矿用运人车</v>
          </cell>
          <cell r="E7109" t="str">
            <v>WRC20/2J</v>
          </cell>
        </row>
        <row r="7109">
          <cell r="G7109" t="str">
            <v>个</v>
          </cell>
          <cell r="H7109">
            <v>1</v>
          </cell>
          <cell r="I7109" t="str">
            <v>固定资产-煤炭井工专用设备</v>
          </cell>
        </row>
        <row r="7109">
          <cell r="K7109">
            <v>39870</v>
          </cell>
          <cell r="L7109">
            <v>364610</v>
          </cell>
          <cell r="M7109">
            <v>364610</v>
          </cell>
          <cell r="N7109">
            <v>0</v>
          </cell>
        </row>
        <row r="7110">
          <cell r="C7110" t="str">
            <v>49119499B200051</v>
          </cell>
          <cell r="D7110" t="str">
            <v>防爆胶轮车</v>
          </cell>
          <cell r="E7110" t="str">
            <v>WRC20/2J(矮型运人车)</v>
          </cell>
        </row>
        <row r="7110">
          <cell r="G7110" t="str">
            <v>个</v>
          </cell>
          <cell r="H7110">
            <v>1</v>
          </cell>
          <cell r="I7110" t="str">
            <v>固定资产-煤炭井工专用设备</v>
          </cell>
        </row>
        <row r="7110">
          <cell r="K7110">
            <v>39870</v>
          </cell>
          <cell r="L7110">
            <v>364610</v>
          </cell>
          <cell r="M7110">
            <v>364610</v>
          </cell>
          <cell r="N7110">
            <v>0</v>
          </cell>
        </row>
        <row r="7111">
          <cell r="C7111" t="str">
            <v>49119499B750026</v>
          </cell>
          <cell r="D7111" t="str">
            <v>加长型双排防爆客货车</v>
          </cell>
          <cell r="E7111" t="str">
            <v>WC3J(C)</v>
          </cell>
        </row>
        <row r="7111">
          <cell r="G7111" t="str">
            <v>个</v>
          </cell>
          <cell r="H7111">
            <v>1</v>
          </cell>
          <cell r="I7111" t="str">
            <v>固定资产-通用设备</v>
          </cell>
        </row>
        <row r="7111">
          <cell r="K7111">
            <v>40178</v>
          </cell>
          <cell r="L7111">
            <v>339256.41</v>
          </cell>
          <cell r="M7111">
            <v>339256.41</v>
          </cell>
          <cell r="N7111">
            <v>0</v>
          </cell>
        </row>
        <row r="7112">
          <cell r="C7112" t="str">
            <v>49114011B710129</v>
          </cell>
          <cell r="D7112" t="str">
            <v>庆铃低污染自卸车</v>
          </cell>
          <cell r="E7112" t="str">
            <v>NKR77GLLACJD</v>
          </cell>
        </row>
        <row r="7112">
          <cell r="G7112" t="str">
            <v>个</v>
          </cell>
          <cell r="H7112">
            <v>1</v>
          </cell>
          <cell r="I7112" t="str">
            <v>固定资产-通用设备</v>
          </cell>
        </row>
        <row r="7112">
          <cell r="K7112">
            <v>39263</v>
          </cell>
          <cell r="L7112">
            <v>137158</v>
          </cell>
          <cell r="M7112">
            <v>137158</v>
          </cell>
          <cell r="N7112">
            <v>0</v>
          </cell>
        </row>
        <row r="7113">
          <cell r="C7113" t="str">
            <v>49114011B710137</v>
          </cell>
          <cell r="D7113" t="str">
            <v>庆铃低污染自卸车</v>
          </cell>
          <cell r="E7113" t="str">
            <v>NKR77GLLACJD</v>
          </cell>
        </row>
        <row r="7113">
          <cell r="G7113" t="str">
            <v>个</v>
          </cell>
          <cell r="H7113">
            <v>1</v>
          </cell>
          <cell r="I7113" t="str">
            <v>固定资产-通用设备</v>
          </cell>
        </row>
        <row r="7113">
          <cell r="K7113">
            <v>39263</v>
          </cell>
          <cell r="L7113">
            <v>137158</v>
          </cell>
          <cell r="M7113">
            <v>137158</v>
          </cell>
          <cell r="N7113">
            <v>0</v>
          </cell>
        </row>
        <row r="7114">
          <cell r="C7114" t="str">
            <v>49114011B710133</v>
          </cell>
          <cell r="D7114" t="str">
            <v>庆铃低污染自卸车</v>
          </cell>
          <cell r="E7114" t="str">
            <v>NKR77GLLACJD</v>
          </cell>
        </row>
        <row r="7114">
          <cell r="G7114" t="str">
            <v>个</v>
          </cell>
          <cell r="H7114">
            <v>1</v>
          </cell>
          <cell r="I7114" t="str">
            <v>固定资产-通用设备</v>
          </cell>
        </row>
        <row r="7114">
          <cell r="K7114">
            <v>39263</v>
          </cell>
          <cell r="L7114">
            <v>137158</v>
          </cell>
          <cell r="M7114">
            <v>137158</v>
          </cell>
          <cell r="N7114">
            <v>0</v>
          </cell>
        </row>
        <row r="7115">
          <cell r="C7115" t="str">
            <v>49119499B630024</v>
          </cell>
          <cell r="D7115" t="str">
            <v>防爆自卸车（平推车）</v>
          </cell>
          <cell r="E7115" t="str">
            <v>WC3E（A)</v>
          </cell>
        </row>
        <row r="7115">
          <cell r="G7115" t="str">
            <v>个</v>
          </cell>
          <cell r="H7115">
            <v>1</v>
          </cell>
          <cell r="I7115" t="str">
            <v>固定资产-通用设备</v>
          </cell>
        </row>
        <row r="7115">
          <cell r="K7115">
            <v>40147</v>
          </cell>
          <cell r="L7115">
            <v>444616.37</v>
          </cell>
          <cell r="M7115">
            <v>444616.37</v>
          </cell>
          <cell r="N7115">
            <v>0</v>
          </cell>
        </row>
        <row r="7116">
          <cell r="C7116" t="str">
            <v>49119499B750025</v>
          </cell>
          <cell r="D7116" t="str">
            <v>加长型双排防爆客货车</v>
          </cell>
          <cell r="E7116" t="str">
            <v>WC3J(C)</v>
          </cell>
        </row>
        <row r="7116">
          <cell r="G7116" t="str">
            <v>个</v>
          </cell>
          <cell r="H7116">
            <v>1</v>
          </cell>
          <cell r="I7116" t="str">
            <v>固定资产-通用设备</v>
          </cell>
        </row>
        <row r="7116">
          <cell r="K7116">
            <v>40178</v>
          </cell>
          <cell r="L7116">
            <v>339256.41</v>
          </cell>
          <cell r="M7116">
            <v>339256.41</v>
          </cell>
          <cell r="N7116">
            <v>0</v>
          </cell>
        </row>
        <row r="7117">
          <cell r="C7117" t="str">
            <v>49114011B710132</v>
          </cell>
          <cell r="D7117" t="str">
            <v>庆铃低污染自卸车</v>
          </cell>
          <cell r="E7117" t="str">
            <v>NKR77GLLACJD</v>
          </cell>
        </row>
        <row r="7117">
          <cell r="G7117" t="str">
            <v>个</v>
          </cell>
          <cell r="H7117">
            <v>1</v>
          </cell>
          <cell r="I7117" t="str">
            <v>固定资产-通用设备</v>
          </cell>
        </row>
        <row r="7117">
          <cell r="K7117">
            <v>39263</v>
          </cell>
          <cell r="L7117">
            <v>137158</v>
          </cell>
          <cell r="M7117">
            <v>137158</v>
          </cell>
          <cell r="N7117">
            <v>0</v>
          </cell>
        </row>
        <row r="7118">
          <cell r="C7118" t="str">
            <v>49119499B630025</v>
          </cell>
          <cell r="D7118" t="str">
            <v>防爆自卸车（平推车）</v>
          </cell>
          <cell r="E7118" t="str">
            <v>WC3E（A)</v>
          </cell>
        </row>
        <row r="7118">
          <cell r="G7118" t="str">
            <v>个</v>
          </cell>
          <cell r="H7118">
            <v>1</v>
          </cell>
          <cell r="I7118" t="str">
            <v>固定资产-通用设备</v>
          </cell>
        </row>
        <row r="7118">
          <cell r="K7118">
            <v>40147</v>
          </cell>
          <cell r="L7118">
            <v>444616.37</v>
          </cell>
          <cell r="M7118">
            <v>444616.37</v>
          </cell>
          <cell r="N7118">
            <v>0</v>
          </cell>
        </row>
        <row r="7119">
          <cell r="C7119" t="str">
            <v>49114011B710295</v>
          </cell>
          <cell r="D7119" t="str">
            <v>庆铃低污染自卸车</v>
          </cell>
          <cell r="E7119" t="str">
            <v>NKR77GLLACJD</v>
          </cell>
        </row>
        <row r="7119">
          <cell r="G7119" t="str">
            <v>个</v>
          </cell>
          <cell r="H7119">
            <v>1</v>
          </cell>
          <cell r="I7119" t="str">
            <v>固定资产-通用设备</v>
          </cell>
        </row>
        <row r="7119">
          <cell r="K7119">
            <v>39263</v>
          </cell>
          <cell r="L7119">
            <v>137158</v>
          </cell>
          <cell r="M7119">
            <v>137158</v>
          </cell>
          <cell r="N7119">
            <v>0</v>
          </cell>
        </row>
        <row r="7120">
          <cell r="C7120" t="str">
            <v>49114011B710130</v>
          </cell>
          <cell r="D7120" t="str">
            <v>庆铃低污染自卸车</v>
          </cell>
          <cell r="E7120" t="str">
            <v>NKR77GLLACJD</v>
          </cell>
        </row>
        <row r="7120">
          <cell r="G7120" t="str">
            <v>个</v>
          </cell>
          <cell r="H7120">
            <v>1</v>
          </cell>
          <cell r="I7120" t="str">
            <v>固定资产-通用设备</v>
          </cell>
        </row>
        <row r="7120">
          <cell r="K7120">
            <v>39263</v>
          </cell>
          <cell r="L7120">
            <v>137158</v>
          </cell>
          <cell r="M7120">
            <v>137158</v>
          </cell>
          <cell r="N7120">
            <v>0</v>
          </cell>
        </row>
        <row r="7121">
          <cell r="C7121" t="str">
            <v>49114011B910012</v>
          </cell>
          <cell r="D7121" t="str">
            <v>庆铃皮卡指挥车</v>
          </cell>
          <cell r="E7121" t="str">
            <v>TFS55HDLJXL</v>
          </cell>
        </row>
        <row r="7121">
          <cell r="G7121" t="str">
            <v>个</v>
          </cell>
          <cell r="H7121">
            <v>1</v>
          </cell>
          <cell r="I7121" t="str">
            <v>固定资产-通用设备</v>
          </cell>
        </row>
        <row r="7121">
          <cell r="K7121">
            <v>39629</v>
          </cell>
          <cell r="L7121">
            <v>147460</v>
          </cell>
          <cell r="M7121">
            <v>147460</v>
          </cell>
          <cell r="N7121">
            <v>0</v>
          </cell>
        </row>
        <row r="7122">
          <cell r="C7122" t="str">
            <v>49114011BC60001</v>
          </cell>
          <cell r="D7122" t="str">
            <v>五十铃双排车</v>
          </cell>
          <cell r="E7122" t="str">
            <v>NKR77LLLWCJA</v>
          </cell>
        </row>
        <row r="7122">
          <cell r="G7122" t="str">
            <v>个</v>
          </cell>
          <cell r="H7122">
            <v>1</v>
          </cell>
          <cell r="I7122" t="str">
            <v>固定资产-通用设备</v>
          </cell>
        </row>
        <row r="7122">
          <cell r="K7122">
            <v>40178</v>
          </cell>
          <cell r="L7122">
            <v>123614.51</v>
          </cell>
          <cell r="M7122">
            <v>123614.51</v>
          </cell>
          <cell r="N7122">
            <v>0</v>
          </cell>
        </row>
        <row r="7123">
          <cell r="C7123" t="str">
            <v>49114011B710340</v>
          </cell>
          <cell r="D7123" t="str">
            <v>庆铃低污染自卸车</v>
          </cell>
          <cell r="E7123" t="str">
            <v>NKR77GLLACJD</v>
          </cell>
        </row>
        <row r="7123">
          <cell r="G7123" t="str">
            <v>个</v>
          </cell>
          <cell r="H7123">
            <v>1</v>
          </cell>
          <cell r="I7123" t="str">
            <v>固定资产-通用设备</v>
          </cell>
        </row>
        <row r="7123">
          <cell r="K7123">
            <v>39442</v>
          </cell>
          <cell r="L7123">
            <v>137158</v>
          </cell>
          <cell r="M7123">
            <v>137158</v>
          </cell>
          <cell r="N7123">
            <v>0</v>
          </cell>
        </row>
        <row r="7124">
          <cell r="C7124" t="str">
            <v>49114011B710142</v>
          </cell>
          <cell r="D7124" t="str">
            <v>庆铃低污染自卸车</v>
          </cell>
          <cell r="E7124" t="str">
            <v>NKR77GLLACJD</v>
          </cell>
        </row>
        <row r="7124">
          <cell r="G7124" t="str">
            <v>个</v>
          </cell>
          <cell r="H7124">
            <v>1</v>
          </cell>
          <cell r="I7124" t="str">
            <v>固定资产-通用设备</v>
          </cell>
        </row>
        <row r="7124">
          <cell r="K7124">
            <v>39263</v>
          </cell>
          <cell r="L7124">
            <v>137158</v>
          </cell>
          <cell r="M7124">
            <v>137158</v>
          </cell>
          <cell r="N7124">
            <v>0</v>
          </cell>
        </row>
        <row r="7125">
          <cell r="C7125" t="str">
            <v>49114011B710460</v>
          </cell>
          <cell r="D7125" t="str">
            <v>庆铃低污染自卸车</v>
          </cell>
          <cell r="E7125" t="str">
            <v>NKR77GLLACJD</v>
          </cell>
        </row>
        <row r="7125">
          <cell r="G7125" t="str">
            <v>个</v>
          </cell>
          <cell r="H7125">
            <v>1</v>
          </cell>
          <cell r="I7125" t="str">
            <v>固定资产-通用设备</v>
          </cell>
        </row>
        <row r="7125">
          <cell r="K7125">
            <v>39629</v>
          </cell>
          <cell r="L7125">
            <v>137158</v>
          </cell>
          <cell r="M7125">
            <v>137158</v>
          </cell>
          <cell r="N7125">
            <v>0</v>
          </cell>
        </row>
        <row r="7126">
          <cell r="C7126" t="str">
            <v>49114011B710139</v>
          </cell>
          <cell r="D7126" t="str">
            <v>庆铃低污染自卸车</v>
          </cell>
          <cell r="E7126" t="str">
            <v>NKR77GLLACJD</v>
          </cell>
        </row>
        <row r="7126">
          <cell r="G7126" t="str">
            <v>个</v>
          </cell>
          <cell r="H7126">
            <v>1</v>
          </cell>
          <cell r="I7126" t="str">
            <v>固定资产-通用设备</v>
          </cell>
        </row>
        <row r="7126">
          <cell r="K7126">
            <v>39263</v>
          </cell>
          <cell r="L7126">
            <v>137158</v>
          </cell>
          <cell r="M7126">
            <v>137158</v>
          </cell>
          <cell r="N7126">
            <v>0</v>
          </cell>
        </row>
        <row r="7127">
          <cell r="C7127" t="str">
            <v>49114011B710290</v>
          </cell>
          <cell r="D7127" t="str">
            <v>庆铃低污染自卸车</v>
          </cell>
          <cell r="E7127" t="str">
            <v>NKR77GLLACJD</v>
          </cell>
        </row>
        <row r="7127">
          <cell r="G7127" t="str">
            <v>个</v>
          </cell>
          <cell r="H7127">
            <v>1</v>
          </cell>
          <cell r="I7127" t="str">
            <v>固定资产-通用设备</v>
          </cell>
        </row>
        <row r="7127">
          <cell r="K7127">
            <v>39263</v>
          </cell>
          <cell r="L7127">
            <v>137158</v>
          </cell>
          <cell r="M7127">
            <v>137158</v>
          </cell>
          <cell r="N7127">
            <v>0</v>
          </cell>
        </row>
        <row r="7128">
          <cell r="C7128" t="str">
            <v>49114011B710123</v>
          </cell>
          <cell r="D7128" t="str">
            <v>庆铃低污染自卸车</v>
          </cell>
          <cell r="E7128" t="str">
            <v>NKR77GLLACJD</v>
          </cell>
        </row>
        <row r="7128">
          <cell r="G7128" t="str">
            <v>个</v>
          </cell>
          <cell r="H7128">
            <v>1</v>
          </cell>
          <cell r="I7128" t="str">
            <v>固定资产-通用设备</v>
          </cell>
        </row>
        <row r="7128">
          <cell r="K7128">
            <v>39263</v>
          </cell>
          <cell r="L7128">
            <v>137158</v>
          </cell>
          <cell r="M7128">
            <v>137158</v>
          </cell>
          <cell r="N7128">
            <v>0</v>
          </cell>
        </row>
        <row r="7129">
          <cell r="C7129" t="str">
            <v>49114011B710122</v>
          </cell>
          <cell r="D7129" t="str">
            <v>庆铃低污染自卸车</v>
          </cell>
          <cell r="E7129" t="str">
            <v>NKR77GLLACJD</v>
          </cell>
        </row>
        <row r="7129">
          <cell r="G7129" t="str">
            <v>个</v>
          </cell>
          <cell r="H7129">
            <v>1</v>
          </cell>
          <cell r="I7129" t="str">
            <v>固定资产-通用设备</v>
          </cell>
        </row>
        <row r="7129">
          <cell r="K7129">
            <v>39263</v>
          </cell>
          <cell r="L7129">
            <v>137158</v>
          </cell>
          <cell r="M7129">
            <v>137158</v>
          </cell>
          <cell r="N7129">
            <v>0</v>
          </cell>
        </row>
        <row r="7130">
          <cell r="C7130" t="str">
            <v>49114011B800019</v>
          </cell>
          <cell r="D7130" t="str">
            <v>庆铃五十铃单排货车</v>
          </cell>
          <cell r="E7130" t="str">
            <v>NKR77GLLACJD</v>
          </cell>
        </row>
        <row r="7130">
          <cell r="G7130" t="str">
            <v>个</v>
          </cell>
          <cell r="H7130">
            <v>1</v>
          </cell>
          <cell r="I7130" t="str">
            <v>固定资产-通用设备</v>
          </cell>
        </row>
        <row r="7130">
          <cell r="K7130">
            <v>39263</v>
          </cell>
          <cell r="L7130">
            <v>128169</v>
          </cell>
          <cell r="M7130">
            <v>128169</v>
          </cell>
          <cell r="N7130">
            <v>0</v>
          </cell>
        </row>
        <row r="7131">
          <cell r="C7131" t="str">
            <v>49114011B710131</v>
          </cell>
          <cell r="D7131" t="str">
            <v>庆铃低污染自卸车</v>
          </cell>
          <cell r="E7131" t="str">
            <v>NKR77GLLACJD</v>
          </cell>
        </row>
        <row r="7131">
          <cell r="G7131" t="str">
            <v>个</v>
          </cell>
          <cell r="H7131">
            <v>1</v>
          </cell>
          <cell r="I7131" t="str">
            <v>固定资产-通用设备</v>
          </cell>
        </row>
        <row r="7131">
          <cell r="K7131">
            <v>39263</v>
          </cell>
          <cell r="L7131">
            <v>137158</v>
          </cell>
          <cell r="M7131">
            <v>137158</v>
          </cell>
          <cell r="N7131">
            <v>0</v>
          </cell>
        </row>
        <row r="7132">
          <cell r="C7132" t="str">
            <v>49114011B710136</v>
          </cell>
          <cell r="D7132" t="str">
            <v>庆铃低污染自卸车</v>
          </cell>
          <cell r="E7132" t="str">
            <v>NKR77GLLACJD</v>
          </cell>
        </row>
        <row r="7132">
          <cell r="G7132" t="str">
            <v>个</v>
          </cell>
          <cell r="H7132">
            <v>1</v>
          </cell>
          <cell r="I7132" t="str">
            <v>固定资产-通用设备</v>
          </cell>
        </row>
        <row r="7132">
          <cell r="K7132">
            <v>39263</v>
          </cell>
          <cell r="L7132">
            <v>137158</v>
          </cell>
          <cell r="M7132">
            <v>137158</v>
          </cell>
          <cell r="N7132">
            <v>0</v>
          </cell>
        </row>
        <row r="7133">
          <cell r="C7133" t="str">
            <v>49114011BC70070</v>
          </cell>
          <cell r="D7133" t="str">
            <v>五十铃自卸车</v>
          </cell>
          <cell r="E7133" t="str">
            <v>QL5070ZHFAR</v>
          </cell>
        </row>
        <row r="7133">
          <cell r="G7133" t="str">
            <v>个</v>
          </cell>
          <cell r="H7133">
            <v>1</v>
          </cell>
          <cell r="I7133" t="str">
            <v>固定资产-通用设备</v>
          </cell>
        </row>
        <row r="7133">
          <cell r="K7133">
            <v>40178</v>
          </cell>
          <cell r="L7133">
            <v>122060.66</v>
          </cell>
          <cell r="M7133">
            <v>122060.66</v>
          </cell>
          <cell r="N7133">
            <v>0</v>
          </cell>
        </row>
        <row r="7134">
          <cell r="C7134" t="str">
            <v>44412364B050027</v>
          </cell>
          <cell r="D7134" t="str">
            <v>矿用运人车</v>
          </cell>
          <cell r="E7134" t="str">
            <v>WRC20/2J（高）</v>
          </cell>
        </row>
        <row r="7134">
          <cell r="G7134" t="str">
            <v>个</v>
          </cell>
          <cell r="H7134">
            <v>1</v>
          </cell>
          <cell r="I7134" t="str">
            <v>固定资产-煤炭井工专用设备</v>
          </cell>
        </row>
        <row r="7134">
          <cell r="K7134">
            <v>39870</v>
          </cell>
          <cell r="L7134">
            <v>364610</v>
          </cell>
          <cell r="M7134">
            <v>364610</v>
          </cell>
          <cell r="N7134">
            <v>0</v>
          </cell>
        </row>
        <row r="7135">
          <cell r="C7135" t="str">
            <v>49119499B660007</v>
          </cell>
          <cell r="D7135" t="str">
            <v>防爆运人车（19座）</v>
          </cell>
          <cell r="E7135" t="str">
            <v>WC3E(A)</v>
          </cell>
        </row>
        <row r="7135">
          <cell r="G7135" t="str">
            <v>个</v>
          </cell>
          <cell r="H7135">
            <v>1</v>
          </cell>
          <cell r="I7135" t="str">
            <v>固定资产-煤炭井工专用设备</v>
          </cell>
        </row>
        <row r="7135">
          <cell r="K7135">
            <v>40147</v>
          </cell>
          <cell r="L7135">
            <v>445681.23</v>
          </cell>
          <cell r="M7135">
            <v>445681.23</v>
          </cell>
          <cell r="N7135">
            <v>0</v>
          </cell>
        </row>
        <row r="7136">
          <cell r="C7136" t="str">
            <v>49119499B660010</v>
          </cell>
          <cell r="D7136" t="str">
            <v>防爆运人车 19座</v>
          </cell>
          <cell r="E7136" t="str">
            <v>WC3E(A)</v>
          </cell>
        </row>
        <row r="7136">
          <cell r="G7136" t="str">
            <v>个</v>
          </cell>
          <cell r="H7136">
            <v>1</v>
          </cell>
          <cell r="I7136" t="str">
            <v>固定资产-煤炭井工专用设备</v>
          </cell>
        </row>
        <row r="7136">
          <cell r="K7136">
            <v>40147</v>
          </cell>
          <cell r="L7136">
            <v>426919.23</v>
          </cell>
          <cell r="M7136">
            <v>426919.23</v>
          </cell>
          <cell r="N7136">
            <v>0</v>
          </cell>
        </row>
        <row r="7137">
          <cell r="C7137" t="str">
            <v>49114011B780007</v>
          </cell>
          <cell r="D7137" t="str">
            <v>防爆胶轮车</v>
          </cell>
          <cell r="E7137" t="str">
            <v>WQC3J(矮型材料车)</v>
          </cell>
        </row>
        <row r="7137">
          <cell r="G7137" t="str">
            <v>个</v>
          </cell>
          <cell r="H7137">
            <v>1</v>
          </cell>
          <cell r="I7137" t="str">
            <v>固定资产-煤炭井工专用设备</v>
          </cell>
        </row>
        <row r="7137">
          <cell r="K7137">
            <v>39263</v>
          </cell>
          <cell r="L7137">
            <v>364610</v>
          </cell>
          <cell r="M7137">
            <v>364610</v>
          </cell>
          <cell r="N7137">
            <v>0</v>
          </cell>
        </row>
        <row r="7138">
          <cell r="C7138" t="str">
            <v>49119499B680165</v>
          </cell>
          <cell r="D7138" t="str">
            <v>防爆工程车(后翻)</v>
          </cell>
          <cell r="E7138" t="str">
            <v>WC5E</v>
          </cell>
        </row>
        <row r="7138">
          <cell r="G7138" t="str">
            <v>个</v>
          </cell>
          <cell r="H7138">
            <v>1</v>
          </cell>
          <cell r="I7138" t="str">
            <v>固定资产-通用设备</v>
          </cell>
        </row>
        <row r="7138">
          <cell r="K7138">
            <v>40147</v>
          </cell>
          <cell r="L7138">
            <v>493173.51</v>
          </cell>
          <cell r="M7138">
            <v>493173.51</v>
          </cell>
          <cell r="N7138">
            <v>0</v>
          </cell>
        </row>
        <row r="7139">
          <cell r="C7139" t="str">
            <v>49119499B680197</v>
          </cell>
          <cell r="D7139" t="str">
            <v>防爆工程车（后翻）</v>
          </cell>
          <cell r="E7139" t="str">
            <v>WC5E</v>
          </cell>
        </row>
        <row r="7139">
          <cell r="G7139" t="str">
            <v>个</v>
          </cell>
          <cell r="H7139">
            <v>1</v>
          </cell>
          <cell r="I7139" t="str">
            <v>固定资产-通用设备</v>
          </cell>
        </row>
        <row r="7139">
          <cell r="K7139">
            <v>40359</v>
          </cell>
          <cell r="L7139">
            <v>493173.51</v>
          </cell>
          <cell r="M7139">
            <v>493173.51</v>
          </cell>
          <cell r="N7139">
            <v>0</v>
          </cell>
        </row>
        <row r="7140">
          <cell r="C7140" t="str">
            <v>49119499B680198</v>
          </cell>
          <cell r="D7140" t="str">
            <v>防爆工程车（后翻）</v>
          </cell>
          <cell r="E7140" t="str">
            <v>WC5E</v>
          </cell>
        </row>
        <row r="7140">
          <cell r="G7140" t="str">
            <v>个</v>
          </cell>
          <cell r="H7140">
            <v>1</v>
          </cell>
          <cell r="I7140" t="str">
            <v>固定资产-通用设备</v>
          </cell>
        </row>
        <row r="7140">
          <cell r="K7140">
            <v>40359</v>
          </cell>
          <cell r="L7140">
            <v>493173.51</v>
          </cell>
          <cell r="M7140">
            <v>493173.51</v>
          </cell>
          <cell r="N7140">
            <v>0</v>
          </cell>
        </row>
        <row r="7141">
          <cell r="C7141" t="str">
            <v>44412364B070071</v>
          </cell>
          <cell r="D7141" t="str">
            <v>防爆工程自卸车</v>
          </cell>
          <cell r="E7141" t="str">
            <v>WCQ-58</v>
          </cell>
        </row>
        <row r="7141">
          <cell r="G7141" t="str">
            <v>个</v>
          </cell>
          <cell r="H7141">
            <v>1</v>
          </cell>
          <cell r="I7141" t="str">
            <v>固定资产-通用设备</v>
          </cell>
        </row>
        <row r="7141">
          <cell r="K7141">
            <v>39933</v>
          </cell>
          <cell r="L7141">
            <v>493173.51</v>
          </cell>
          <cell r="M7141">
            <v>493173.51</v>
          </cell>
          <cell r="N7141">
            <v>0</v>
          </cell>
        </row>
        <row r="7142">
          <cell r="C7142" t="str">
            <v>44425599B040069</v>
          </cell>
          <cell r="D7142" t="str">
            <v>防爆装载机</v>
          </cell>
          <cell r="E7142" t="str">
            <v>FBZL16</v>
          </cell>
        </row>
        <row r="7142">
          <cell r="G7142" t="str">
            <v>个</v>
          </cell>
          <cell r="H7142">
            <v>1</v>
          </cell>
          <cell r="I7142" t="str">
            <v>固定资产-煤炭井工专用设备</v>
          </cell>
        </row>
        <row r="7142">
          <cell r="K7142">
            <v>39443</v>
          </cell>
          <cell r="L7142">
            <v>269417.5</v>
          </cell>
          <cell r="M7142">
            <v>269417.5</v>
          </cell>
          <cell r="N7142">
            <v>0</v>
          </cell>
        </row>
        <row r="7143">
          <cell r="C7143" t="str">
            <v>49114011B760018</v>
          </cell>
          <cell r="D7143" t="str">
            <v>防爆胶轮车</v>
          </cell>
          <cell r="E7143" t="str">
            <v>WQC2J(高型材料车)</v>
          </cell>
        </row>
        <row r="7143">
          <cell r="G7143" t="str">
            <v>个</v>
          </cell>
          <cell r="H7143">
            <v>1</v>
          </cell>
          <cell r="I7143" t="str">
            <v>固定资产-煤炭井工专用设备</v>
          </cell>
        </row>
        <row r="7143">
          <cell r="K7143">
            <v>39263</v>
          </cell>
          <cell r="L7143">
            <v>345420</v>
          </cell>
          <cell r="M7143">
            <v>345420</v>
          </cell>
          <cell r="N7143">
            <v>0</v>
          </cell>
        </row>
        <row r="7144">
          <cell r="C7144" t="str">
            <v>49119499B200042</v>
          </cell>
          <cell r="D7144" t="str">
            <v>防爆胶轮车</v>
          </cell>
          <cell r="E7144" t="str">
            <v>WQC3J（3吨自卸式，整体式）</v>
          </cell>
        </row>
        <row r="7144">
          <cell r="G7144" t="str">
            <v>个</v>
          </cell>
          <cell r="H7144">
            <v>1</v>
          </cell>
          <cell r="I7144" t="str">
            <v>固定资产-煤炭井工专用设备</v>
          </cell>
        </row>
        <row r="7144">
          <cell r="K7144">
            <v>39082</v>
          </cell>
          <cell r="L7144">
            <v>369000</v>
          </cell>
          <cell r="M7144">
            <v>369000</v>
          </cell>
          <cell r="N7144">
            <v>0</v>
          </cell>
        </row>
        <row r="7145">
          <cell r="C7145" t="str">
            <v>44425104B080032</v>
          </cell>
          <cell r="D7145" t="str">
            <v>防爆装载机</v>
          </cell>
          <cell r="E7145" t="str">
            <v>FBZL30</v>
          </cell>
        </row>
        <row r="7145">
          <cell r="G7145" t="str">
            <v>个</v>
          </cell>
          <cell r="H7145">
            <v>1</v>
          </cell>
          <cell r="I7145" t="str">
            <v>固定资产-煤炭井工专用设备</v>
          </cell>
        </row>
        <row r="7145">
          <cell r="K7145">
            <v>39629</v>
          </cell>
          <cell r="L7145">
            <v>388850</v>
          </cell>
          <cell r="M7145">
            <v>388850</v>
          </cell>
          <cell r="N7145">
            <v>0</v>
          </cell>
        </row>
        <row r="7146">
          <cell r="C7146" t="str">
            <v>44425599B040053</v>
          </cell>
          <cell r="D7146" t="str">
            <v>防爆装载机</v>
          </cell>
          <cell r="E7146" t="str">
            <v>FBZL16(1.6吨）</v>
          </cell>
        </row>
        <row r="7146">
          <cell r="G7146" t="str">
            <v>个</v>
          </cell>
          <cell r="H7146">
            <v>1</v>
          </cell>
          <cell r="I7146" t="str">
            <v>固定资产-煤炭井工专用设备</v>
          </cell>
        </row>
        <row r="7146">
          <cell r="K7146">
            <v>39442</v>
          </cell>
          <cell r="L7146">
            <v>269417.5</v>
          </cell>
          <cell r="M7146">
            <v>269417.5</v>
          </cell>
          <cell r="N7146">
            <v>0</v>
          </cell>
        </row>
        <row r="7147">
          <cell r="C7147" t="str">
            <v>44425104B080030</v>
          </cell>
          <cell r="D7147" t="str">
            <v>防爆装载机</v>
          </cell>
          <cell r="E7147" t="str">
            <v>FBZL30</v>
          </cell>
        </row>
        <row r="7147">
          <cell r="G7147" t="str">
            <v>个</v>
          </cell>
          <cell r="H7147">
            <v>1</v>
          </cell>
          <cell r="I7147" t="str">
            <v>固定资产-煤炭井工专用设备</v>
          </cell>
        </row>
        <row r="7147">
          <cell r="K7147">
            <v>39629</v>
          </cell>
          <cell r="L7147">
            <v>388850</v>
          </cell>
          <cell r="M7147">
            <v>388850</v>
          </cell>
          <cell r="N7147">
            <v>0</v>
          </cell>
        </row>
        <row r="7148">
          <cell r="C7148" t="str">
            <v>44425599B040067</v>
          </cell>
          <cell r="D7148" t="str">
            <v>防爆装载机</v>
          </cell>
          <cell r="E7148" t="str">
            <v>FBZL16</v>
          </cell>
        </row>
        <row r="7148">
          <cell r="G7148" t="str">
            <v>个</v>
          </cell>
          <cell r="H7148">
            <v>1</v>
          </cell>
          <cell r="I7148" t="str">
            <v>固定资产-煤炭井工专用设备</v>
          </cell>
        </row>
        <row r="7148">
          <cell r="K7148">
            <v>39443</v>
          </cell>
          <cell r="L7148">
            <v>269417.5</v>
          </cell>
          <cell r="M7148">
            <v>269417.5</v>
          </cell>
          <cell r="N7148">
            <v>0</v>
          </cell>
        </row>
        <row r="7149">
          <cell r="C7149" t="str">
            <v>44425599B040066</v>
          </cell>
          <cell r="D7149" t="str">
            <v>防爆装载机</v>
          </cell>
          <cell r="E7149" t="str">
            <v>FBZL16</v>
          </cell>
        </row>
        <row r="7149">
          <cell r="G7149" t="str">
            <v>个</v>
          </cell>
          <cell r="H7149">
            <v>1</v>
          </cell>
          <cell r="I7149" t="str">
            <v>固定资产-煤炭井工专用设备</v>
          </cell>
        </row>
        <row r="7149">
          <cell r="K7149">
            <v>39443</v>
          </cell>
          <cell r="L7149">
            <v>269417.5</v>
          </cell>
          <cell r="M7149">
            <v>269417.5</v>
          </cell>
          <cell r="N7149">
            <v>0</v>
          </cell>
        </row>
        <row r="7150">
          <cell r="C7150" t="str">
            <v>49114011B910005</v>
          </cell>
          <cell r="D7150" t="str">
            <v>庆铃皮卡指挥车</v>
          </cell>
          <cell r="E7150" t="str">
            <v>TFS55HDLJXL</v>
          </cell>
        </row>
        <row r="7150">
          <cell r="G7150" t="str">
            <v>个</v>
          </cell>
          <cell r="H7150">
            <v>1</v>
          </cell>
          <cell r="I7150" t="str">
            <v>固定资产-通用设备</v>
          </cell>
        </row>
        <row r="7150">
          <cell r="K7150">
            <v>39629</v>
          </cell>
          <cell r="L7150">
            <v>147460</v>
          </cell>
          <cell r="M7150">
            <v>147460</v>
          </cell>
          <cell r="N7150">
            <v>0</v>
          </cell>
        </row>
        <row r="7151">
          <cell r="C7151" t="str">
            <v>49114011B910006</v>
          </cell>
          <cell r="D7151" t="str">
            <v>庆铃皮卡指挥车</v>
          </cell>
          <cell r="E7151" t="str">
            <v>TFS55HDLJXL</v>
          </cell>
        </row>
        <row r="7151">
          <cell r="G7151" t="str">
            <v>个</v>
          </cell>
          <cell r="H7151">
            <v>1</v>
          </cell>
          <cell r="I7151" t="str">
            <v>固定资产-通用设备</v>
          </cell>
        </row>
        <row r="7151">
          <cell r="K7151">
            <v>39629</v>
          </cell>
          <cell r="L7151">
            <v>147460</v>
          </cell>
          <cell r="M7151">
            <v>147460</v>
          </cell>
          <cell r="N7151">
            <v>0</v>
          </cell>
        </row>
        <row r="7152">
          <cell r="C7152" t="str">
            <v>49114011B710194</v>
          </cell>
          <cell r="D7152" t="str">
            <v>庆铃低污染自卸车</v>
          </cell>
          <cell r="E7152" t="str">
            <v>NKR77GLLACJD</v>
          </cell>
        </row>
        <row r="7152">
          <cell r="G7152" t="str">
            <v>个</v>
          </cell>
          <cell r="H7152">
            <v>1</v>
          </cell>
          <cell r="I7152" t="str">
            <v>固定资产-通用设备</v>
          </cell>
        </row>
        <row r="7152">
          <cell r="K7152">
            <v>39263</v>
          </cell>
          <cell r="L7152">
            <v>137158</v>
          </cell>
          <cell r="M7152">
            <v>137158</v>
          </cell>
          <cell r="N7152">
            <v>0</v>
          </cell>
        </row>
        <row r="7153">
          <cell r="C7153" t="str">
            <v>49114011B710409</v>
          </cell>
          <cell r="D7153" t="str">
            <v>庆铃低污染自卸车</v>
          </cell>
          <cell r="E7153" t="str">
            <v>NKR77GLLACJD</v>
          </cell>
        </row>
        <row r="7153">
          <cell r="G7153" t="str">
            <v>个</v>
          </cell>
          <cell r="H7153">
            <v>1</v>
          </cell>
          <cell r="I7153" t="str">
            <v>固定资产-通用设备</v>
          </cell>
        </row>
        <row r="7153">
          <cell r="K7153">
            <v>39442</v>
          </cell>
          <cell r="L7153">
            <v>137158</v>
          </cell>
          <cell r="M7153">
            <v>137158</v>
          </cell>
          <cell r="N7153">
            <v>0</v>
          </cell>
        </row>
        <row r="7154">
          <cell r="C7154" t="str">
            <v>49114011B710161</v>
          </cell>
          <cell r="D7154" t="str">
            <v>庆铃低污染自卸车</v>
          </cell>
          <cell r="E7154" t="str">
            <v>NKR77GLLACJD</v>
          </cell>
        </row>
        <row r="7154">
          <cell r="G7154" t="str">
            <v>个</v>
          </cell>
          <cell r="H7154">
            <v>1</v>
          </cell>
          <cell r="I7154" t="str">
            <v>固定资产-通用设备</v>
          </cell>
        </row>
        <row r="7154">
          <cell r="K7154">
            <v>39263</v>
          </cell>
          <cell r="L7154">
            <v>137158</v>
          </cell>
          <cell r="M7154">
            <v>137158</v>
          </cell>
          <cell r="N7154">
            <v>0</v>
          </cell>
        </row>
        <row r="7155">
          <cell r="C7155" t="str">
            <v>49114011B710353</v>
          </cell>
          <cell r="D7155" t="str">
            <v>庆铃低污染自卸车</v>
          </cell>
          <cell r="E7155" t="str">
            <v>NKR77GLLACJD</v>
          </cell>
        </row>
        <row r="7155">
          <cell r="G7155" t="str">
            <v>个</v>
          </cell>
          <cell r="H7155">
            <v>1</v>
          </cell>
          <cell r="I7155" t="str">
            <v>固定资产-通用设备</v>
          </cell>
        </row>
        <row r="7155">
          <cell r="K7155">
            <v>39442</v>
          </cell>
          <cell r="L7155">
            <v>137158</v>
          </cell>
          <cell r="M7155">
            <v>137158</v>
          </cell>
          <cell r="N7155">
            <v>0</v>
          </cell>
        </row>
        <row r="7156">
          <cell r="C7156" t="str">
            <v>49114011B910002</v>
          </cell>
          <cell r="D7156" t="str">
            <v>庆铃皮卡指挥车</v>
          </cell>
          <cell r="E7156" t="str">
            <v>TFS55HDLJXL</v>
          </cell>
        </row>
        <row r="7156">
          <cell r="G7156" t="str">
            <v>个</v>
          </cell>
          <cell r="H7156">
            <v>1</v>
          </cell>
          <cell r="I7156" t="str">
            <v>固定资产-通用设备</v>
          </cell>
        </row>
        <row r="7156">
          <cell r="K7156">
            <v>39629</v>
          </cell>
          <cell r="L7156">
            <v>147460</v>
          </cell>
          <cell r="M7156">
            <v>147460</v>
          </cell>
          <cell r="N7156">
            <v>0</v>
          </cell>
        </row>
        <row r="7157">
          <cell r="C7157" t="str">
            <v>49114011B710387</v>
          </cell>
          <cell r="D7157" t="str">
            <v>庆铃低污染自卸车</v>
          </cell>
          <cell r="E7157" t="str">
            <v>NKR77GLLACJD</v>
          </cell>
        </row>
        <row r="7157">
          <cell r="G7157" t="str">
            <v>个</v>
          </cell>
          <cell r="H7157">
            <v>1</v>
          </cell>
          <cell r="I7157" t="str">
            <v>固定资产-通用设备</v>
          </cell>
        </row>
        <row r="7157">
          <cell r="K7157">
            <v>39442</v>
          </cell>
          <cell r="L7157">
            <v>137158</v>
          </cell>
          <cell r="M7157">
            <v>137158</v>
          </cell>
          <cell r="N7157">
            <v>0</v>
          </cell>
        </row>
        <row r="7158">
          <cell r="C7158" t="str">
            <v>49114011B710333</v>
          </cell>
          <cell r="D7158" t="str">
            <v>庆铃低污染自卸车</v>
          </cell>
          <cell r="E7158" t="str">
            <v>NKR77GLLACJD</v>
          </cell>
        </row>
        <row r="7158">
          <cell r="G7158" t="str">
            <v>个</v>
          </cell>
          <cell r="H7158">
            <v>1</v>
          </cell>
          <cell r="I7158" t="str">
            <v>固定资产-通用设备</v>
          </cell>
        </row>
        <row r="7158">
          <cell r="K7158">
            <v>39442</v>
          </cell>
          <cell r="L7158">
            <v>137158</v>
          </cell>
          <cell r="M7158">
            <v>137158</v>
          </cell>
          <cell r="N7158">
            <v>0</v>
          </cell>
        </row>
        <row r="7159">
          <cell r="C7159" t="str">
            <v>49114011B710058</v>
          </cell>
          <cell r="D7159" t="str">
            <v>庆铃低污染自卸车</v>
          </cell>
          <cell r="E7159" t="str">
            <v>NKR77GLLACJD</v>
          </cell>
        </row>
        <row r="7159">
          <cell r="G7159" t="str">
            <v>个</v>
          </cell>
          <cell r="H7159">
            <v>1</v>
          </cell>
          <cell r="I7159" t="str">
            <v>固定资产-通用设备</v>
          </cell>
        </row>
        <row r="7159">
          <cell r="K7159">
            <v>39082</v>
          </cell>
          <cell r="L7159">
            <v>137158</v>
          </cell>
          <cell r="M7159">
            <v>137158</v>
          </cell>
          <cell r="N7159">
            <v>0</v>
          </cell>
        </row>
        <row r="7160">
          <cell r="C7160" t="str">
            <v>49114011B710160</v>
          </cell>
          <cell r="D7160" t="str">
            <v>庆铃低污染自卸车</v>
          </cell>
          <cell r="E7160" t="str">
            <v>NKR77GLLACJD</v>
          </cell>
        </row>
        <row r="7160">
          <cell r="G7160" t="str">
            <v>个</v>
          </cell>
          <cell r="H7160">
            <v>1</v>
          </cell>
          <cell r="I7160" t="str">
            <v>固定资产-通用设备</v>
          </cell>
        </row>
        <row r="7160">
          <cell r="K7160">
            <v>39263</v>
          </cell>
          <cell r="L7160">
            <v>137158</v>
          </cell>
          <cell r="M7160">
            <v>137158</v>
          </cell>
          <cell r="N7160">
            <v>0</v>
          </cell>
        </row>
        <row r="7161">
          <cell r="C7161" t="str">
            <v>49119499B630016</v>
          </cell>
          <cell r="D7161" t="str">
            <v>防爆自卸车（平推车）</v>
          </cell>
          <cell r="E7161" t="str">
            <v>WC3E（A)</v>
          </cell>
        </row>
        <row r="7161">
          <cell r="G7161" t="str">
            <v>个</v>
          </cell>
          <cell r="H7161">
            <v>1</v>
          </cell>
          <cell r="I7161" t="str">
            <v>固定资产-通用设备</v>
          </cell>
        </row>
        <row r="7161">
          <cell r="K7161">
            <v>40147</v>
          </cell>
          <cell r="L7161">
            <v>444616.37</v>
          </cell>
          <cell r="M7161">
            <v>444616.37</v>
          </cell>
          <cell r="N7161">
            <v>0</v>
          </cell>
        </row>
        <row r="7162">
          <cell r="C7162" t="str">
            <v>49114011B660086</v>
          </cell>
          <cell r="D7162" t="str">
            <v>庆铃连体皮卡</v>
          </cell>
          <cell r="E7162" t="str">
            <v>QL6490YJ</v>
          </cell>
        </row>
        <row r="7162">
          <cell r="G7162" t="str">
            <v>个</v>
          </cell>
          <cell r="H7162">
            <v>1</v>
          </cell>
          <cell r="I7162" t="str">
            <v>固定资产-通用设备</v>
          </cell>
        </row>
        <row r="7162">
          <cell r="K7162">
            <v>39442</v>
          </cell>
          <cell r="L7162">
            <v>141804</v>
          </cell>
          <cell r="M7162">
            <v>141804</v>
          </cell>
          <cell r="N7162">
            <v>0</v>
          </cell>
        </row>
        <row r="7163">
          <cell r="C7163" t="str">
            <v>49114011B660091</v>
          </cell>
          <cell r="D7163" t="str">
            <v>庆铃连体皮卡</v>
          </cell>
          <cell r="E7163" t="str">
            <v>QL6490YJ</v>
          </cell>
        </row>
        <row r="7163">
          <cell r="G7163" t="str">
            <v>个</v>
          </cell>
          <cell r="H7163">
            <v>1</v>
          </cell>
          <cell r="I7163" t="str">
            <v>固定资产-通用设备</v>
          </cell>
        </row>
        <row r="7163">
          <cell r="K7163">
            <v>39442</v>
          </cell>
          <cell r="L7163">
            <v>141804</v>
          </cell>
          <cell r="M7163">
            <v>141804</v>
          </cell>
          <cell r="N7163">
            <v>0</v>
          </cell>
        </row>
        <row r="7164">
          <cell r="C7164" t="str">
            <v>49114011B580029</v>
          </cell>
          <cell r="D7164" t="str">
            <v>庆铃低污染材料车</v>
          </cell>
          <cell r="E7164" t="str">
            <v>NKR77LLEACJA</v>
          </cell>
        </row>
        <row r="7164">
          <cell r="G7164" t="str">
            <v>个</v>
          </cell>
          <cell r="H7164">
            <v>1</v>
          </cell>
          <cell r="I7164" t="str">
            <v>固定资产-通用设备</v>
          </cell>
        </row>
        <row r="7164">
          <cell r="K7164">
            <v>38717</v>
          </cell>
          <cell r="L7164">
            <v>128169</v>
          </cell>
          <cell r="M7164">
            <v>128169</v>
          </cell>
          <cell r="N7164">
            <v>0</v>
          </cell>
        </row>
        <row r="7165">
          <cell r="C7165" t="str">
            <v>49114011B580027</v>
          </cell>
          <cell r="D7165" t="str">
            <v>庆铃低污染材料车</v>
          </cell>
          <cell r="E7165" t="str">
            <v>NKR77LLEACJA</v>
          </cell>
        </row>
        <row r="7165">
          <cell r="G7165" t="str">
            <v>个</v>
          </cell>
          <cell r="H7165">
            <v>1</v>
          </cell>
          <cell r="I7165" t="str">
            <v>固定资产-通用设备</v>
          </cell>
        </row>
        <row r="7165">
          <cell r="K7165">
            <v>38717</v>
          </cell>
          <cell r="L7165">
            <v>128169</v>
          </cell>
          <cell r="M7165">
            <v>128169</v>
          </cell>
          <cell r="N7165">
            <v>0</v>
          </cell>
        </row>
        <row r="7166">
          <cell r="C7166" t="str">
            <v>49114011B660090</v>
          </cell>
          <cell r="D7166" t="str">
            <v>庆铃连体皮卡</v>
          </cell>
          <cell r="E7166" t="str">
            <v>QL6490YJ</v>
          </cell>
        </row>
        <row r="7166">
          <cell r="G7166" t="str">
            <v>个</v>
          </cell>
          <cell r="H7166">
            <v>1</v>
          </cell>
          <cell r="I7166" t="str">
            <v>固定资产-通用设备</v>
          </cell>
        </row>
        <row r="7166">
          <cell r="K7166">
            <v>39442</v>
          </cell>
          <cell r="L7166">
            <v>141804</v>
          </cell>
          <cell r="M7166">
            <v>141804</v>
          </cell>
          <cell r="N7166">
            <v>0</v>
          </cell>
        </row>
        <row r="7167">
          <cell r="C7167" t="str">
            <v>49114011B660087</v>
          </cell>
          <cell r="D7167" t="str">
            <v>庆铃连体皮卡</v>
          </cell>
          <cell r="E7167" t="str">
            <v>QL6490YJ</v>
          </cell>
        </row>
        <row r="7167">
          <cell r="G7167" t="str">
            <v>个</v>
          </cell>
          <cell r="H7167">
            <v>1</v>
          </cell>
          <cell r="I7167" t="str">
            <v>固定资产-通用设备</v>
          </cell>
        </row>
        <row r="7167">
          <cell r="K7167">
            <v>39442</v>
          </cell>
          <cell r="L7167">
            <v>141804</v>
          </cell>
          <cell r="M7167">
            <v>141804</v>
          </cell>
          <cell r="N7167">
            <v>0</v>
          </cell>
        </row>
        <row r="7168">
          <cell r="C7168" t="str">
            <v>49119499B210030</v>
          </cell>
          <cell r="D7168" t="str">
            <v>防爆胶轮车</v>
          </cell>
          <cell r="E7168" t="str">
            <v>WC5(5吨自卸式,铰接式)</v>
          </cell>
        </row>
        <row r="7168">
          <cell r="G7168" t="str">
            <v>个</v>
          </cell>
          <cell r="H7168">
            <v>1</v>
          </cell>
          <cell r="I7168" t="str">
            <v>固定资产-煤炭井工专用设备</v>
          </cell>
        </row>
        <row r="7168">
          <cell r="K7168">
            <v>39263</v>
          </cell>
          <cell r="L7168">
            <v>686800</v>
          </cell>
          <cell r="M7168">
            <v>686800</v>
          </cell>
          <cell r="N7168">
            <v>0</v>
          </cell>
        </row>
        <row r="7169">
          <cell r="C7169" t="str">
            <v>44425599B040010</v>
          </cell>
          <cell r="D7169" t="str">
            <v>防爆装载机</v>
          </cell>
          <cell r="E7169" t="str">
            <v>FBZL16</v>
          </cell>
        </row>
        <row r="7169">
          <cell r="G7169" t="str">
            <v>个</v>
          </cell>
          <cell r="H7169">
            <v>1</v>
          </cell>
          <cell r="I7169" t="str">
            <v>固定资产-煤炭井工专用设备</v>
          </cell>
        </row>
        <row r="7169">
          <cell r="K7169">
            <v>39263</v>
          </cell>
          <cell r="L7169">
            <v>269417.5</v>
          </cell>
          <cell r="M7169">
            <v>269417.5</v>
          </cell>
          <cell r="N7169">
            <v>0</v>
          </cell>
        </row>
        <row r="7170">
          <cell r="C7170" t="str">
            <v>44425104B080006</v>
          </cell>
          <cell r="D7170" t="str">
            <v>防爆装载机</v>
          </cell>
          <cell r="E7170" t="str">
            <v>FBZL30</v>
          </cell>
        </row>
        <row r="7170">
          <cell r="G7170" t="str">
            <v>个</v>
          </cell>
          <cell r="H7170">
            <v>1</v>
          </cell>
          <cell r="I7170" t="str">
            <v>固定资产-煤炭井工专用设备</v>
          </cell>
        </row>
        <row r="7170">
          <cell r="K7170">
            <v>39629</v>
          </cell>
          <cell r="L7170">
            <v>388850</v>
          </cell>
          <cell r="M7170">
            <v>388850</v>
          </cell>
          <cell r="N7170">
            <v>0</v>
          </cell>
        </row>
        <row r="7171">
          <cell r="C7171" t="str">
            <v>49114011B310034</v>
          </cell>
          <cell r="D7171" t="str">
            <v>防爆客货胶轮车</v>
          </cell>
          <cell r="E7171" t="str">
            <v>WQC2J（短货箱）</v>
          </cell>
        </row>
        <row r="7171">
          <cell r="G7171" t="str">
            <v>个</v>
          </cell>
          <cell r="H7171">
            <v>1</v>
          </cell>
          <cell r="I7171" t="str">
            <v>固定资产-煤炭井工专用设备</v>
          </cell>
        </row>
        <row r="7171">
          <cell r="K7171">
            <v>39082</v>
          </cell>
          <cell r="L7171">
            <v>363600</v>
          </cell>
          <cell r="M7171">
            <v>363600</v>
          </cell>
          <cell r="N7171">
            <v>0</v>
          </cell>
        </row>
        <row r="7172">
          <cell r="C7172" t="str">
            <v>49119499B210038</v>
          </cell>
          <cell r="D7172" t="str">
            <v>防爆胶轮车</v>
          </cell>
          <cell r="E7172" t="str">
            <v>WC5(5吨自卸式,铰接式)</v>
          </cell>
        </row>
        <row r="7172">
          <cell r="G7172" t="str">
            <v>个</v>
          </cell>
          <cell r="H7172">
            <v>1</v>
          </cell>
          <cell r="I7172" t="str">
            <v>固定资产-煤炭井工专用设备</v>
          </cell>
        </row>
        <row r="7172">
          <cell r="K7172">
            <v>39263</v>
          </cell>
          <cell r="L7172">
            <v>686800</v>
          </cell>
          <cell r="M7172">
            <v>686800</v>
          </cell>
          <cell r="N7172">
            <v>0</v>
          </cell>
        </row>
        <row r="7173">
          <cell r="C7173" t="str">
            <v>49119499B210024</v>
          </cell>
          <cell r="D7173" t="str">
            <v>防爆胶轮车</v>
          </cell>
          <cell r="E7173" t="str">
            <v>WC5（5吨自卸式，饺接式）</v>
          </cell>
        </row>
        <row r="7173">
          <cell r="G7173" t="str">
            <v>个</v>
          </cell>
          <cell r="H7173">
            <v>1</v>
          </cell>
          <cell r="I7173" t="str">
            <v>固定资产-煤炭井工专用设备</v>
          </cell>
        </row>
        <row r="7173">
          <cell r="K7173">
            <v>39082</v>
          </cell>
          <cell r="L7173">
            <v>850000</v>
          </cell>
          <cell r="M7173">
            <v>850000</v>
          </cell>
          <cell r="N7173">
            <v>0</v>
          </cell>
        </row>
        <row r="7174">
          <cell r="C7174" t="str">
            <v>49114011B320029</v>
          </cell>
          <cell r="D7174" t="str">
            <v>防爆客货胶轮车</v>
          </cell>
          <cell r="E7174" t="str">
            <v>WQC2J(长货箱)</v>
          </cell>
        </row>
        <row r="7174">
          <cell r="G7174" t="str">
            <v>个</v>
          </cell>
          <cell r="H7174">
            <v>1</v>
          </cell>
          <cell r="I7174" t="str">
            <v>固定资产-煤炭井工专用设备</v>
          </cell>
        </row>
        <row r="7174">
          <cell r="K7174">
            <v>39082</v>
          </cell>
          <cell r="L7174">
            <v>363600</v>
          </cell>
          <cell r="M7174">
            <v>363600</v>
          </cell>
          <cell r="N7174">
            <v>0</v>
          </cell>
        </row>
        <row r="7175">
          <cell r="C7175" t="str">
            <v>49114011B320012</v>
          </cell>
          <cell r="D7175" t="str">
            <v>防爆客货胶轮车</v>
          </cell>
          <cell r="E7175" t="str">
            <v>WQC2J(长货箱)</v>
          </cell>
        </row>
        <row r="7175">
          <cell r="G7175" t="str">
            <v>个</v>
          </cell>
          <cell r="H7175">
            <v>1</v>
          </cell>
          <cell r="I7175" t="str">
            <v>固定资产-煤炭井工专用设备</v>
          </cell>
        </row>
        <row r="7175">
          <cell r="K7175">
            <v>39082</v>
          </cell>
          <cell r="L7175">
            <v>363600</v>
          </cell>
          <cell r="M7175">
            <v>363600</v>
          </cell>
          <cell r="N7175">
            <v>0</v>
          </cell>
        </row>
        <row r="7176">
          <cell r="C7176" t="str">
            <v>49114011B320032</v>
          </cell>
          <cell r="D7176" t="str">
            <v>防爆客货胶轮车</v>
          </cell>
          <cell r="E7176" t="str">
            <v>WQC2J(长货箱)</v>
          </cell>
        </row>
        <row r="7176">
          <cell r="G7176" t="str">
            <v>个</v>
          </cell>
          <cell r="H7176">
            <v>1</v>
          </cell>
          <cell r="I7176" t="str">
            <v>固定资产-煤炭井工专用设备</v>
          </cell>
        </row>
        <row r="7176">
          <cell r="K7176">
            <v>39082</v>
          </cell>
          <cell r="L7176">
            <v>363600</v>
          </cell>
          <cell r="M7176">
            <v>363600</v>
          </cell>
          <cell r="N7176">
            <v>0</v>
          </cell>
        </row>
        <row r="7177">
          <cell r="C7177" t="str">
            <v>49114011B320022</v>
          </cell>
          <cell r="D7177" t="str">
            <v>防爆客货胶轮车</v>
          </cell>
          <cell r="E7177" t="str">
            <v>WQC2J(长货箱)</v>
          </cell>
        </row>
        <row r="7177">
          <cell r="G7177" t="str">
            <v>个</v>
          </cell>
          <cell r="H7177">
            <v>1</v>
          </cell>
          <cell r="I7177" t="str">
            <v>固定资产-煤炭井工专用设备</v>
          </cell>
        </row>
        <row r="7177">
          <cell r="K7177">
            <v>39082</v>
          </cell>
          <cell r="L7177">
            <v>363600</v>
          </cell>
          <cell r="M7177">
            <v>363600</v>
          </cell>
          <cell r="N7177">
            <v>0</v>
          </cell>
        </row>
        <row r="7178">
          <cell r="C7178" t="str">
            <v>49114011B320013</v>
          </cell>
          <cell r="D7178" t="str">
            <v>防爆客货胶轮车</v>
          </cell>
          <cell r="E7178" t="str">
            <v>WQC2J(长货箱)</v>
          </cell>
        </row>
        <row r="7178">
          <cell r="G7178" t="str">
            <v>个</v>
          </cell>
          <cell r="H7178">
            <v>1</v>
          </cell>
          <cell r="I7178" t="str">
            <v>固定资产-煤炭井工专用设备</v>
          </cell>
        </row>
        <row r="7178">
          <cell r="K7178">
            <v>39082</v>
          </cell>
          <cell r="L7178">
            <v>363600</v>
          </cell>
          <cell r="M7178">
            <v>363600</v>
          </cell>
          <cell r="N7178">
            <v>0</v>
          </cell>
        </row>
        <row r="7179">
          <cell r="C7179" t="str">
            <v>44425104B080063</v>
          </cell>
          <cell r="D7179" t="str">
            <v>防爆装载机</v>
          </cell>
          <cell r="E7179" t="str">
            <v>FBZL30</v>
          </cell>
        </row>
        <row r="7179">
          <cell r="G7179" t="str">
            <v>个</v>
          </cell>
          <cell r="H7179">
            <v>1</v>
          </cell>
          <cell r="I7179" t="str">
            <v>固定资产-煤炭井工专用设备</v>
          </cell>
        </row>
        <row r="7179">
          <cell r="K7179">
            <v>39721</v>
          </cell>
          <cell r="L7179">
            <v>388850</v>
          </cell>
          <cell r="M7179">
            <v>388850</v>
          </cell>
          <cell r="N7179">
            <v>0</v>
          </cell>
        </row>
        <row r="7180">
          <cell r="C7180" t="str">
            <v>49114011B310031</v>
          </cell>
          <cell r="D7180" t="str">
            <v>防爆客货胶轮车</v>
          </cell>
          <cell r="E7180" t="str">
            <v>WQC2J（短货箱）</v>
          </cell>
        </row>
        <row r="7180">
          <cell r="G7180" t="str">
            <v>个</v>
          </cell>
          <cell r="H7180">
            <v>1</v>
          </cell>
          <cell r="I7180" t="str">
            <v>固定资产-煤炭井工专用设备</v>
          </cell>
        </row>
        <row r="7180">
          <cell r="K7180">
            <v>39082</v>
          </cell>
          <cell r="L7180">
            <v>363600</v>
          </cell>
          <cell r="M7180">
            <v>363600</v>
          </cell>
          <cell r="N7180">
            <v>0</v>
          </cell>
        </row>
        <row r="7181">
          <cell r="C7181" t="str">
            <v>49114011B320026</v>
          </cell>
          <cell r="D7181" t="str">
            <v>防爆客货胶轮车</v>
          </cell>
          <cell r="E7181" t="str">
            <v>WQC2J(长货箱)</v>
          </cell>
        </row>
        <row r="7181">
          <cell r="G7181" t="str">
            <v>个</v>
          </cell>
          <cell r="H7181">
            <v>1</v>
          </cell>
          <cell r="I7181" t="str">
            <v>固定资产-煤炭井工专用设备</v>
          </cell>
        </row>
        <row r="7181">
          <cell r="K7181">
            <v>39082</v>
          </cell>
          <cell r="L7181">
            <v>363600</v>
          </cell>
          <cell r="M7181">
            <v>363600</v>
          </cell>
          <cell r="N7181">
            <v>0</v>
          </cell>
        </row>
        <row r="7182">
          <cell r="C7182" t="str">
            <v>49119499B210012</v>
          </cell>
          <cell r="D7182" t="str">
            <v>防爆胶轮车</v>
          </cell>
          <cell r="E7182" t="str">
            <v>WC5(5吨自卸车)</v>
          </cell>
        </row>
        <row r="7182">
          <cell r="G7182" t="str">
            <v>个</v>
          </cell>
          <cell r="H7182">
            <v>1</v>
          </cell>
          <cell r="I7182" t="str">
            <v>固定资产-煤炭井工专用设备</v>
          </cell>
        </row>
        <row r="7182">
          <cell r="K7182">
            <v>38717</v>
          </cell>
          <cell r="L7182">
            <v>695000</v>
          </cell>
          <cell r="M7182">
            <v>695000</v>
          </cell>
          <cell r="N7182">
            <v>0</v>
          </cell>
        </row>
        <row r="7183">
          <cell r="C7183" t="str">
            <v>49114011BC60013</v>
          </cell>
          <cell r="D7183" t="str">
            <v>五十铃双排车</v>
          </cell>
          <cell r="E7183" t="str">
            <v>NKR77LLLWCJA</v>
          </cell>
        </row>
        <row r="7183">
          <cell r="G7183" t="str">
            <v>个</v>
          </cell>
          <cell r="H7183">
            <v>1</v>
          </cell>
          <cell r="I7183" t="str">
            <v>固定资产-通用设备</v>
          </cell>
        </row>
        <row r="7183">
          <cell r="K7183">
            <v>40178</v>
          </cell>
          <cell r="L7183">
            <v>123614.51</v>
          </cell>
          <cell r="M7183">
            <v>123614.51</v>
          </cell>
          <cell r="N7183">
            <v>0</v>
          </cell>
        </row>
        <row r="7184">
          <cell r="C7184" t="str">
            <v>49114011BC70078</v>
          </cell>
          <cell r="D7184" t="str">
            <v>五十铃自卸车</v>
          </cell>
          <cell r="E7184" t="str">
            <v>QL5070ZHFAR</v>
          </cell>
        </row>
        <row r="7184">
          <cell r="G7184" t="str">
            <v>个</v>
          </cell>
          <cell r="H7184">
            <v>1</v>
          </cell>
          <cell r="I7184" t="str">
            <v>固定资产-通用设备</v>
          </cell>
        </row>
        <row r="7184">
          <cell r="K7184">
            <v>40178</v>
          </cell>
          <cell r="L7184">
            <v>122060.66</v>
          </cell>
          <cell r="M7184">
            <v>122060.66</v>
          </cell>
          <cell r="N7184">
            <v>0</v>
          </cell>
        </row>
        <row r="7185">
          <cell r="C7185" t="str">
            <v>49114011BC60015</v>
          </cell>
          <cell r="D7185" t="str">
            <v>五十铃双排车</v>
          </cell>
          <cell r="E7185" t="str">
            <v>NKR77LLLWCJA</v>
          </cell>
        </row>
        <row r="7185">
          <cell r="G7185" t="str">
            <v>个</v>
          </cell>
          <cell r="H7185">
            <v>1</v>
          </cell>
          <cell r="I7185" t="str">
            <v>固定资产-通用设备</v>
          </cell>
        </row>
        <row r="7185">
          <cell r="K7185">
            <v>40178</v>
          </cell>
          <cell r="L7185">
            <v>123614.51</v>
          </cell>
          <cell r="M7185">
            <v>123614.51</v>
          </cell>
          <cell r="N7185">
            <v>0</v>
          </cell>
        </row>
        <row r="7186">
          <cell r="C7186" t="str">
            <v>49114011BC60024</v>
          </cell>
          <cell r="D7186" t="str">
            <v>五十铃双排车</v>
          </cell>
          <cell r="E7186" t="str">
            <v>NKR77LLLWCJA</v>
          </cell>
        </row>
        <row r="7186">
          <cell r="G7186" t="str">
            <v>个</v>
          </cell>
          <cell r="H7186">
            <v>1</v>
          </cell>
          <cell r="I7186" t="str">
            <v>固定资产-通用设备</v>
          </cell>
        </row>
        <row r="7186">
          <cell r="K7186">
            <v>40178</v>
          </cell>
          <cell r="L7186">
            <v>123614.51</v>
          </cell>
          <cell r="M7186">
            <v>123614.51</v>
          </cell>
          <cell r="N7186">
            <v>0</v>
          </cell>
        </row>
        <row r="7187">
          <cell r="C7187" t="str">
            <v>49114011BC70108</v>
          </cell>
          <cell r="D7187" t="str">
            <v>五十铃自卸车</v>
          </cell>
          <cell r="E7187" t="str">
            <v>QL5070ZHFAR</v>
          </cell>
        </row>
        <row r="7187">
          <cell r="G7187" t="str">
            <v>个</v>
          </cell>
          <cell r="H7187">
            <v>1</v>
          </cell>
          <cell r="I7187" t="str">
            <v>固定资产-通用设备</v>
          </cell>
        </row>
        <row r="7187">
          <cell r="K7187">
            <v>40178</v>
          </cell>
          <cell r="L7187">
            <v>122060.66</v>
          </cell>
          <cell r="M7187">
            <v>122060.66</v>
          </cell>
          <cell r="N7187">
            <v>0</v>
          </cell>
        </row>
        <row r="7188">
          <cell r="C7188" t="str">
            <v>49114011B710200</v>
          </cell>
          <cell r="D7188" t="str">
            <v>庆铃低污染自卸车</v>
          </cell>
          <cell r="E7188" t="str">
            <v>NKR77GLLACJD</v>
          </cell>
        </row>
        <row r="7188">
          <cell r="G7188" t="str">
            <v>个</v>
          </cell>
          <cell r="H7188">
            <v>1</v>
          </cell>
          <cell r="I7188" t="str">
            <v>固定资产-通用设备</v>
          </cell>
        </row>
        <row r="7188">
          <cell r="K7188">
            <v>39263</v>
          </cell>
          <cell r="L7188">
            <v>137158</v>
          </cell>
          <cell r="M7188">
            <v>137158</v>
          </cell>
          <cell r="N7188">
            <v>0</v>
          </cell>
        </row>
        <row r="7189">
          <cell r="C7189" t="str">
            <v>49114011B710338</v>
          </cell>
          <cell r="D7189" t="str">
            <v>庆铃低污染自卸车</v>
          </cell>
          <cell r="E7189" t="str">
            <v>NKR77GLLACJD</v>
          </cell>
        </row>
        <row r="7189">
          <cell r="G7189" t="str">
            <v>个</v>
          </cell>
          <cell r="H7189">
            <v>1</v>
          </cell>
          <cell r="I7189" t="str">
            <v>固定资产-通用设备</v>
          </cell>
        </row>
        <row r="7189">
          <cell r="K7189">
            <v>39442</v>
          </cell>
          <cell r="L7189">
            <v>137158</v>
          </cell>
          <cell r="M7189">
            <v>137158</v>
          </cell>
          <cell r="N7189">
            <v>0</v>
          </cell>
        </row>
        <row r="7190">
          <cell r="C7190" t="str">
            <v>49114011B710277</v>
          </cell>
          <cell r="D7190" t="str">
            <v>庆铃低污染自卸车</v>
          </cell>
          <cell r="E7190" t="str">
            <v>NKR77GLLACJD</v>
          </cell>
        </row>
        <row r="7190">
          <cell r="G7190" t="str">
            <v>个</v>
          </cell>
          <cell r="H7190">
            <v>1</v>
          </cell>
          <cell r="I7190" t="str">
            <v>固定资产-通用设备</v>
          </cell>
        </row>
        <row r="7190">
          <cell r="K7190">
            <v>39263</v>
          </cell>
          <cell r="L7190">
            <v>137158</v>
          </cell>
          <cell r="M7190">
            <v>137158</v>
          </cell>
          <cell r="N7190">
            <v>0</v>
          </cell>
        </row>
        <row r="7191">
          <cell r="C7191" t="str">
            <v>49114011BC70089</v>
          </cell>
          <cell r="D7191" t="str">
            <v>五十铃自卸车</v>
          </cell>
          <cell r="E7191" t="str">
            <v>QL5070ZHFAR</v>
          </cell>
        </row>
        <row r="7191">
          <cell r="G7191" t="str">
            <v>个</v>
          </cell>
          <cell r="H7191">
            <v>1</v>
          </cell>
          <cell r="I7191" t="str">
            <v>固定资产-通用设备</v>
          </cell>
        </row>
        <row r="7191">
          <cell r="K7191">
            <v>40178</v>
          </cell>
          <cell r="L7191">
            <v>122060.66</v>
          </cell>
          <cell r="M7191">
            <v>122060.66</v>
          </cell>
          <cell r="N7191">
            <v>0</v>
          </cell>
        </row>
        <row r="7192">
          <cell r="C7192" t="str">
            <v>49114011BC70068</v>
          </cell>
          <cell r="D7192" t="str">
            <v>五十铃自卸车</v>
          </cell>
          <cell r="E7192" t="str">
            <v>QL5070ZHFAR</v>
          </cell>
        </row>
        <row r="7192">
          <cell r="G7192" t="str">
            <v>个</v>
          </cell>
          <cell r="H7192">
            <v>1</v>
          </cell>
          <cell r="I7192" t="str">
            <v>固定资产-通用设备</v>
          </cell>
        </row>
        <row r="7192">
          <cell r="K7192">
            <v>40178</v>
          </cell>
          <cell r="L7192">
            <v>122060.66</v>
          </cell>
          <cell r="M7192">
            <v>122060.66</v>
          </cell>
          <cell r="N7192">
            <v>0</v>
          </cell>
        </row>
        <row r="7193">
          <cell r="C7193" t="str">
            <v>44425599B040034</v>
          </cell>
          <cell r="D7193" t="str">
            <v>防爆装载机</v>
          </cell>
          <cell r="E7193" t="str">
            <v>FBZL16(1.6吨）</v>
          </cell>
        </row>
        <row r="7193">
          <cell r="G7193" t="str">
            <v>个</v>
          </cell>
          <cell r="H7193">
            <v>1</v>
          </cell>
          <cell r="I7193" t="str">
            <v>固定资产-煤炭井工专用设备</v>
          </cell>
        </row>
        <row r="7193">
          <cell r="K7193">
            <v>39442</v>
          </cell>
          <cell r="L7193">
            <v>277757.96</v>
          </cell>
          <cell r="M7193">
            <v>277757.96</v>
          </cell>
          <cell r="N7193">
            <v>0</v>
          </cell>
        </row>
        <row r="7194">
          <cell r="C7194" t="str">
            <v>44425599B040058</v>
          </cell>
          <cell r="D7194" t="str">
            <v>防爆装载机</v>
          </cell>
          <cell r="E7194" t="str">
            <v>FBZL16(1.6吨）</v>
          </cell>
        </row>
        <row r="7194">
          <cell r="G7194" t="str">
            <v>个</v>
          </cell>
          <cell r="H7194">
            <v>1</v>
          </cell>
          <cell r="I7194" t="str">
            <v>固定资产-煤炭井工专用设备</v>
          </cell>
        </row>
        <row r="7194">
          <cell r="K7194">
            <v>39442</v>
          </cell>
          <cell r="L7194">
            <v>269417.5</v>
          </cell>
          <cell r="M7194">
            <v>269417.5</v>
          </cell>
          <cell r="N7194">
            <v>0</v>
          </cell>
        </row>
        <row r="7195">
          <cell r="C7195" t="str">
            <v>49119499B200055</v>
          </cell>
          <cell r="D7195" t="str">
            <v>防爆胶轮车</v>
          </cell>
          <cell r="E7195" t="str">
            <v>WRC20/2J(矮型运人车)</v>
          </cell>
        </row>
        <row r="7195">
          <cell r="G7195" t="str">
            <v>个</v>
          </cell>
          <cell r="H7195">
            <v>1</v>
          </cell>
          <cell r="I7195" t="str">
            <v>固定资产-煤炭井工专用设备</v>
          </cell>
        </row>
        <row r="7195">
          <cell r="K7195">
            <v>39870</v>
          </cell>
          <cell r="L7195">
            <v>364610</v>
          </cell>
          <cell r="M7195">
            <v>364610</v>
          </cell>
          <cell r="N7195">
            <v>0</v>
          </cell>
        </row>
        <row r="7196">
          <cell r="C7196" t="str">
            <v>49114011B760048</v>
          </cell>
          <cell r="D7196" t="str">
            <v>防爆胶轮车</v>
          </cell>
          <cell r="E7196" t="str">
            <v>WQC2J(高型材料车)</v>
          </cell>
        </row>
        <row r="7196">
          <cell r="G7196" t="str">
            <v>个</v>
          </cell>
          <cell r="H7196">
            <v>1</v>
          </cell>
          <cell r="I7196" t="str">
            <v>固定资产-煤炭井工专用设备</v>
          </cell>
        </row>
        <row r="7196">
          <cell r="K7196">
            <v>39263</v>
          </cell>
          <cell r="L7196">
            <v>345420</v>
          </cell>
          <cell r="M7196">
            <v>345420</v>
          </cell>
          <cell r="N7196">
            <v>0</v>
          </cell>
        </row>
        <row r="7197">
          <cell r="C7197" t="str">
            <v>49114011B750015</v>
          </cell>
          <cell r="D7197" t="str">
            <v>防爆胶轮车</v>
          </cell>
          <cell r="E7197" t="str">
            <v>WQC2J(矮型指挥车)</v>
          </cell>
        </row>
        <row r="7197">
          <cell r="G7197" t="str">
            <v>个</v>
          </cell>
          <cell r="H7197">
            <v>1</v>
          </cell>
          <cell r="I7197" t="str">
            <v>固定资产-煤炭井工专用设备</v>
          </cell>
        </row>
        <row r="7197">
          <cell r="K7197">
            <v>39263</v>
          </cell>
          <cell r="L7197">
            <v>352490</v>
          </cell>
          <cell r="M7197">
            <v>352490</v>
          </cell>
          <cell r="N7197">
            <v>0</v>
          </cell>
        </row>
        <row r="7198">
          <cell r="C7198" t="str">
            <v>44412364B050019</v>
          </cell>
          <cell r="D7198" t="str">
            <v>矿用运人车</v>
          </cell>
          <cell r="E7198" t="str">
            <v>WRC20/2J（高）</v>
          </cell>
        </row>
        <row r="7198">
          <cell r="G7198" t="str">
            <v>个</v>
          </cell>
          <cell r="H7198">
            <v>1</v>
          </cell>
          <cell r="I7198" t="str">
            <v>固定资产-煤炭井工专用设备</v>
          </cell>
        </row>
        <row r="7198">
          <cell r="K7198">
            <v>39082</v>
          </cell>
          <cell r="L7198">
            <v>380000</v>
          </cell>
          <cell r="M7198">
            <v>380000</v>
          </cell>
          <cell r="N7198">
            <v>0</v>
          </cell>
        </row>
        <row r="7199">
          <cell r="C7199" t="str">
            <v>44412364B148003</v>
          </cell>
          <cell r="D7199" t="str">
            <v>防爆胶轮车</v>
          </cell>
          <cell r="E7199" t="str">
            <v>WRC20/2J(矮型运人车)</v>
          </cell>
        </row>
        <row r="7199">
          <cell r="G7199" t="str">
            <v>个</v>
          </cell>
          <cell r="H7199">
            <v>1</v>
          </cell>
          <cell r="I7199" t="str">
            <v>固定资产-煤炭井工专用设备</v>
          </cell>
        </row>
        <row r="7199">
          <cell r="K7199">
            <v>39263</v>
          </cell>
          <cell r="L7199">
            <v>364610</v>
          </cell>
          <cell r="M7199">
            <v>364610</v>
          </cell>
          <cell r="N7199">
            <v>0</v>
          </cell>
        </row>
        <row r="7200">
          <cell r="C7200" t="str">
            <v>44412364B148002</v>
          </cell>
          <cell r="D7200" t="str">
            <v>防爆胶轮车</v>
          </cell>
          <cell r="E7200" t="str">
            <v>WRC20/2J(矮型运人车)</v>
          </cell>
        </row>
        <row r="7200">
          <cell r="G7200" t="str">
            <v>个</v>
          </cell>
          <cell r="H7200">
            <v>1</v>
          </cell>
          <cell r="I7200" t="str">
            <v>固定资产-煤炭井工专用设备</v>
          </cell>
        </row>
        <row r="7200">
          <cell r="K7200">
            <v>39263</v>
          </cell>
          <cell r="L7200">
            <v>364610</v>
          </cell>
          <cell r="M7200">
            <v>364610</v>
          </cell>
          <cell r="N7200">
            <v>0</v>
          </cell>
        </row>
        <row r="7201">
          <cell r="C7201" t="str">
            <v>49119499B200056</v>
          </cell>
          <cell r="D7201" t="str">
            <v>防爆胶轮车</v>
          </cell>
          <cell r="E7201" t="str">
            <v>WRC20/2J(矮型运人车)</v>
          </cell>
        </row>
        <row r="7201">
          <cell r="G7201" t="str">
            <v>个</v>
          </cell>
          <cell r="H7201">
            <v>1</v>
          </cell>
          <cell r="I7201" t="str">
            <v>固定资产-煤炭井工专用设备</v>
          </cell>
        </row>
        <row r="7201">
          <cell r="K7201">
            <v>39870</v>
          </cell>
          <cell r="L7201">
            <v>364610</v>
          </cell>
          <cell r="M7201">
            <v>364610</v>
          </cell>
          <cell r="N7201">
            <v>0</v>
          </cell>
        </row>
        <row r="7202">
          <cell r="C7202" t="str">
            <v>44412364B050009</v>
          </cell>
          <cell r="D7202" t="str">
            <v>矿用运人车</v>
          </cell>
          <cell r="E7202" t="str">
            <v>WRC20/2J（高）</v>
          </cell>
        </row>
        <row r="7202">
          <cell r="G7202" t="str">
            <v>个</v>
          </cell>
          <cell r="H7202">
            <v>1</v>
          </cell>
          <cell r="I7202" t="str">
            <v>固定资产-煤炭井工专用设备</v>
          </cell>
        </row>
        <row r="7202">
          <cell r="K7202">
            <v>39082</v>
          </cell>
          <cell r="L7202">
            <v>380000</v>
          </cell>
          <cell r="M7202">
            <v>380000</v>
          </cell>
          <cell r="N7202">
            <v>0</v>
          </cell>
        </row>
        <row r="7203">
          <cell r="C7203" t="str">
            <v>44412364B050018</v>
          </cell>
          <cell r="D7203" t="str">
            <v>矿用运人车</v>
          </cell>
          <cell r="E7203" t="str">
            <v>WRC20/2J（高）</v>
          </cell>
        </row>
        <row r="7203">
          <cell r="G7203" t="str">
            <v>个</v>
          </cell>
          <cell r="H7203">
            <v>1</v>
          </cell>
          <cell r="I7203" t="str">
            <v>固定资产-煤炭井工专用设备</v>
          </cell>
        </row>
        <row r="7203">
          <cell r="K7203">
            <v>39082</v>
          </cell>
          <cell r="L7203">
            <v>380000</v>
          </cell>
          <cell r="M7203">
            <v>380000</v>
          </cell>
          <cell r="N7203">
            <v>0</v>
          </cell>
        </row>
        <row r="7204">
          <cell r="C7204" t="str">
            <v>44425104B080023</v>
          </cell>
          <cell r="D7204" t="str">
            <v>防爆装载机</v>
          </cell>
          <cell r="E7204" t="str">
            <v>FBZL30</v>
          </cell>
        </row>
        <row r="7204">
          <cell r="G7204" t="str">
            <v>个</v>
          </cell>
          <cell r="H7204">
            <v>1</v>
          </cell>
          <cell r="I7204" t="str">
            <v>固定资产-煤炭井工专用设备</v>
          </cell>
        </row>
        <row r="7204">
          <cell r="K7204">
            <v>39629</v>
          </cell>
          <cell r="L7204">
            <v>388850</v>
          </cell>
          <cell r="M7204">
            <v>388850</v>
          </cell>
          <cell r="N7204">
            <v>0</v>
          </cell>
        </row>
        <row r="7205">
          <cell r="C7205" t="str">
            <v>44425599B040071</v>
          </cell>
          <cell r="D7205" t="str">
            <v>防爆装载机</v>
          </cell>
          <cell r="E7205" t="str">
            <v>FBZL16</v>
          </cell>
        </row>
        <row r="7205">
          <cell r="G7205" t="str">
            <v>个</v>
          </cell>
          <cell r="H7205">
            <v>1</v>
          </cell>
          <cell r="I7205" t="str">
            <v>固定资产-煤炭井工专用设备</v>
          </cell>
        </row>
        <row r="7205">
          <cell r="K7205">
            <v>39443</v>
          </cell>
          <cell r="L7205">
            <v>269417.5</v>
          </cell>
          <cell r="M7205">
            <v>269417.5</v>
          </cell>
          <cell r="N7205">
            <v>0</v>
          </cell>
        </row>
        <row r="7206">
          <cell r="C7206" t="str">
            <v>44425104B080022</v>
          </cell>
          <cell r="D7206" t="str">
            <v>防爆装载机</v>
          </cell>
          <cell r="E7206" t="str">
            <v>FBZL30</v>
          </cell>
        </row>
        <row r="7206">
          <cell r="G7206" t="str">
            <v>个</v>
          </cell>
          <cell r="H7206">
            <v>1</v>
          </cell>
          <cell r="I7206" t="str">
            <v>固定资产-煤炭井工专用设备</v>
          </cell>
        </row>
        <row r="7206">
          <cell r="K7206">
            <v>39629</v>
          </cell>
          <cell r="L7206">
            <v>388850</v>
          </cell>
          <cell r="M7206">
            <v>388850</v>
          </cell>
          <cell r="N7206">
            <v>0</v>
          </cell>
        </row>
        <row r="7207">
          <cell r="C7207" t="str">
            <v>44412364B118002</v>
          </cell>
          <cell r="D7207" t="str">
            <v>防爆胶轮车</v>
          </cell>
          <cell r="E7207" t="str">
            <v>WQC2J(高型材料车)</v>
          </cell>
        </row>
        <row r="7207">
          <cell r="G7207" t="str">
            <v>个</v>
          </cell>
          <cell r="H7207">
            <v>1</v>
          </cell>
          <cell r="I7207" t="str">
            <v>固定资产-煤炭井工专用设备</v>
          </cell>
        </row>
        <row r="7207">
          <cell r="K7207">
            <v>39263</v>
          </cell>
          <cell r="L7207">
            <v>345420</v>
          </cell>
          <cell r="M7207">
            <v>345420</v>
          </cell>
          <cell r="N7207">
            <v>0</v>
          </cell>
        </row>
        <row r="7208">
          <cell r="C7208" t="str">
            <v>49119224B515004</v>
          </cell>
          <cell r="D7208" t="str">
            <v>洒水车</v>
          </cell>
          <cell r="E7208" t="str">
            <v>DLQ5090GSS</v>
          </cell>
        </row>
        <row r="7208">
          <cell r="G7208" t="str">
            <v>个</v>
          </cell>
          <cell r="H7208">
            <v>1</v>
          </cell>
          <cell r="I7208" t="str">
            <v>固定资产-通用设备</v>
          </cell>
        </row>
        <row r="7208">
          <cell r="K7208">
            <v>38717</v>
          </cell>
          <cell r="L7208">
            <v>116150</v>
          </cell>
          <cell r="M7208">
            <v>116150</v>
          </cell>
          <cell r="N7208">
            <v>0</v>
          </cell>
        </row>
        <row r="7209">
          <cell r="C7209" t="str">
            <v>49114011BC70127</v>
          </cell>
          <cell r="D7209" t="str">
            <v>五十铃自卸车</v>
          </cell>
          <cell r="E7209" t="str">
            <v>QL5070ZHFAR</v>
          </cell>
        </row>
        <row r="7209">
          <cell r="G7209" t="str">
            <v>个</v>
          </cell>
          <cell r="H7209">
            <v>1</v>
          </cell>
          <cell r="I7209" t="str">
            <v>固定资产-通用设备</v>
          </cell>
        </row>
        <row r="7209">
          <cell r="K7209">
            <v>40178</v>
          </cell>
          <cell r="L7209">
            <v>122060.66</v>
          </cell>
          <cell r="M7209">
            <v>122060.66</v>
          </cell>
          <cell r="N7209">
            <v>0</v>
          </cell>
        </row>
        <row r="7210">
          <cell r="C7210" t="str">
            <v>49114011BC70142</v>
          </cell>
          <cell r="D7210" t="str">
            <v>五十铃自卸车</v>
          </cell>
          <cell r="E7210" t="str">
            <v>QL5070ZHFAR</v>
          </cell>
        </row>
        <row r="7210">
          <cell r="G7210" t="str">
            <v>个</v>
          </cell>
          <cell r="H7210">
            <v>1</v>
          </cell>
          <cell r="I7210" t="str">
            <v>固定资产-通用设备</v>
          </cell>
        </row>
        <row r="7210">
          <cell r="K7210">
            <v>40359</v>
          </cell>
          <cell r="L7210">
            <v>134411.53</v>
          </cell>
          <cell r="M7210">
            <v>134411.53</v>
          </cell>
          <cell r="N7210">
            <v>0</v>
          </cell>
        </row>
        <row r="7211">
          <cell r="C7211" t="str">
            <v>49114011BC70093</v>
          </cell>
          <cell r="D7211" t="str">
            <v>五十铃自卸车</v>
          </cell>
          <cell r="E7211" t="str">
            <v>QL5070ZHFAR</v>
          </cell>
        </row>
        <row r="7211">
          <cell r="G7211" t="str">
            <v>个</v>
          </cell>
          <cell r="H7211">
            <v>1</v>
          </cell>
          <cell r="I7211" t="str">
            <v>固定资产-通用设备</v>
          </cell>
        </row>
        <row r="7211">
          <cell r="K7211">
            <v>40178</v>
          </cell>
          <cell r="L7211">
            <v>122060.66</v>
          </cell>
          <cell r="M7211">
            <v>122060.66</v>
          </cell>
          <cell r="N7211">
            <v>0</v>
          </cell>
        </row>
        <row r="7212">
          <cell r="C7212" t="str">
            <v>49114011B710173</v>
          </cell>
          <cell r="D7212" t="str">
            <v>庆铃低污染自卸车</v>
          </cell>
          <cell r="E7212" t="str">
            <v>NKR77GLLACJD</v>
          </cell>
        </row>
        <row r="7212">
          <cell r="G7212" t="str">
            <v>个</v>
          </cell>
          <cell r="H7212">
            <v>1</v>
          </cell>
          <cell r="I7212" t="str">
            <v>固定资产-通用设备</v>
          </cell>
        </row>
        <row r="7212">
          <cell r="K7212">
            <v>39263</v>
          </cell>
          <cell r="L7212">
            <v>137158</v>
          </cell>
          <cell r="M7212">
            <v>137158</v>
          </cell>
          <cell r="N7212">
            <v>0</v>
          </cell>
        </row>
        <row r="7213">
          <cell r="C7213" t="str">
            <v>49114011BC70081</v>
          </cell>
          <cell r="D7213" t="str">
            <v>五十铃自卸车</v>
          </cell>
          <cell r="E7213" t="str">
            <v>QL5070ZHFAR</v>
          </cell>
        </row>
        <row r="7213">
          <cell r="G7213" t="str">
            <v>个</v>
          </cell>
          <cell r="H7213">
            <v>1</v>
          </cell>
          <cell r="I7213" t="str">
            <v>固定资产-通用设备</v>
          </cell>
        </row>
        <row r="7213">
          <cell r="K7213">
            <v>40178</v>
          </cell>
          <cell r="L7213">
            <v>122060.66</v>
          </cell>
          <cell r="M7213">
            <v>122060.66</v>
          </cell>
          <cell r="N7213">
            <v>0</v>
          </cell>
        </row>
        <row r="7214">
          <cell r="C7214" t="str">
            <v>49114011B710250</v>
          </cell>
          <cell r="D7214" t="str">
            <v>庆铃低污染自卸车</v>
          </cell>
          <cell r="E7214" t="str">
            <v>NKR77GLLACJD</v>
          </cell>
        </row>
        <row r="7214">
          <cell r="G7214" t="str">
            <v>个</v>
          </cell>
          <cell r="H7214">
            <v>1</v>
          </cell>
          <cell r="I7214" t="str">
            <v>固定资产-通用设备</v>
          </cell>
        </row>
        <row r="7214">
          <cell r="K7214">
            <v>39263</v>
          </cell>
          <cell r="L7214">
            <v>137158</v>
          </cell>
          <cell r="M7214">
            <v>137158</v>
          </cell>
          <cell r="N7214">
            <v>0</v>
          </cell>
        </row>
        <row r="7215">
          <cell r="C7215" t="str">
            <v>49114011B800025</v>
          </cell>
          <cell r="D7215" t="str">
            <v>庆铃五十铃单排货车</v>
          </cell>
          <cell r="E7215" t="str">
            <v>NKR77GLLACJD</v>
          </cell>
        </row>
        <row r="7215">
          <cell r="G7215" t="str">
            <v>个</v>
          </cell>
          <cell r="H7215">
            <v>1</v>
          </cell>
          <cell r="I7215" t="str">
            <v>固定资产-通用设备</v>
          </cell>
        </row>
        <row r="7215">
          <cell r="K7215">
            <v>39263</v>
          </cell>
          <cell r="L7215">
            <v>128169</v>
          </cell>
          <cell r="M7215">
            <v>128169</v>
          </cell>
          <cell r="N7215">
            <v>0</v>
          </cell>
        </row>
        <row r="7216">
          <cell r="C7216" t="str">
            <v>44412364B070004</v>
          </cell>
          <cell r="D7216" t="str">
            <v>防爆工程自卸车</v>
          </cell>
          <cell r="E7216" t="str">
            <v>WCQ-5B</v>
          </cell>
        </row>
        <row r="7216">
          <cell r="G7216" t="str">
            <v>个</v>
          </cell>
          <cell r="H7216">
            <v>1</v>
          </cell>
          <cell r="I7216" t="str">
            <v>固定资产-通用设备</v>
          </cell>
        </row>
        <row r="7216">
          <cell r="K7216">
            <v>39690</v>
          </cell>
          <cell r="L7216">
            <v>577013</v>
          </cell>
          <cell r="M7216">
            <v>577013</v>
          </cell>
          <cell r="N7216">
            <v>0</v>
          </cell>
        </row>
        <row r="7217">
          <cell r="C7217" t="str">
            <v>49114011BC70096</v>
          </cell>
          <cell r="D7217" t="str">
            <v>五十铃自卸车</v>
          </cell>
          <cell r="E7217" t="str">
            <v>QL5070ZHFAR</v>
          </cell>
        </row>
        <row r="7217">
          <cell r="G7217" t="str">
            <v>个</v>
          </cell>
          <cell r="H7217">
            <v>1</v>
          </cell>
          <cell r="I7217" t="str">
            <v>固定资产-通用设备</v>
          </cell>
        </row>
        <row r="7217">
          <cell r="K7217">
            <v>40178</v>
          </cell>
          <cell r="L7217">
            <v>122060.66</v>
          </cell>
          <cell r="M7217">
            <v>122060.66</v>
          </cell>
          <cell r="N7217">
            <v>0</v>
          </cell>
        </row>
        <row r="7218">
          <cell r="C7218" t="str">
            <v>49114011BC70060</v>
          </cell>
          <cell r="D7218" t="str">
            <v>五十铃自卸车</v>
          </cell>
          <cell r="E7218" t="str">
            <v>QL5070ZHFAR</v>
          </cell>
        </row>
        <row r="7218">
          <cell r="G7218" t="str">
            <v>个</v>
          </cell>
          <cell r="H7218">
            <v>1</v>
          </cell>
          <cell r="I7218" t="str">
            <v>固定资产-通用设备</v>
          </cell>
        </row>
        <row r="7218">
          <cell r="K7218">
            <v>40178</v>
          </cell>
          <cell r="L7218">
            <v>122060.66</v>
          </cell>
          <cell r="M7218">
            <v>122060.66</v>
          </cell>
          <cell r="N7218">
            <v>0</v>
          </cell>
        </row>
        <row r="7219">
          <cell r="C7219" t="str">
            <v>49114011BC70134</v>
          </cell>
          <cell r="D7219" t="str">
            <v>庆铃低污染自卸车</v>
          </cell>
          <cell r="E7219" t="str">
            <v>NKR77GLLACJD</v>
          </cell>
        </row>
        <row r="7219">
          <cell r="G7219" t="str">
            <v>个</v>
          </cell>
          <cell r="H7219">
            <v>1</v>
          </cell>
          <cell r="I7219" t="str">
            <v>固定资产-通用设备</v>
          </cell>
        </row>
        <row r="7219">
          <cell r="K7219">
            <v>39629</v>
          </cell>
          <cell r="L7219">
            <v>137158</v>
          </cell>
          <cell r="M7219">
            <v>137158</v>
          </cell>
          <cell r="N7219">
            <v>0</v>
          </cell>
        </row>
        <row r="7220">
          <cell r="C7220" t="str">
            <v>49114011BC70104</v>
          </cell>
          <cell r="D7220" t="str">
            <v>五十铃自卸车</v>
          </cell>
          <cell r="E7220" t="str">
            <v>QL5070ZHFAR</v>
          </cell>
        </row>
        <row r="7220">
          <cell r="G7220" t="str">
            <v>个</v>
          </cell>
          <cell r="H7220">
            <v>1</v>
          </cell>
          <cell r="I7220" t="str">
            <v>固定资产-通用设备</v>
          </cell>
        </row>
        <row r="7220">
          <cell r="K7220">
            <v>40178</v>
          </cell>
          <cell r="L7220">
            <v>122060.66</v>
          </cell>
          <cell r="M7220">
            <v>122060.66</v>
          </cell>
          <cell r="N7220">
            <v>0</v>
          </cell>
        </row>
        <row r="7221">
          <cell r="C7221" t="str">
            <v>49114011BC60016</v>
          </cell>
          <cell r="D7221" t="str">
            <v>五十铃双排车</v>
          </cell>
          <cell r="E7221" t="str">
            <v>NKR77LLLWCJA</v>
          </cell>
        </row>
        <row r="7221">
          <cell r="G7221" t="str">
            <v>个</v>
          </cell>
          <cell r="H7221">
            <v>1</v>
          </cell>
          <cell r="I7221" t="str">
            <v>固定资产-通用设备</v>
          </cell>
        </row>
        <row r="7221">
          <cell r="K7221">
            <v>40178</v>
          </cell>
          <cell r="L7221">
            <v>123614.51</v>
          </cell>
          <cell r="M7221">
            <v>123614.51</v>
          </cell>
          <cell r="N7221">
            <v>0</v>
          </cell>
        </row>
        <row r="7222">
          <cell r="C7222" t="str">
            <v>49114011BC60002</v>
          </cell>
          <cell r="D7222" t="str">
            <v>五十铃双排车</v>
          </cell>
          <cell r="E7222" t="str">
            <v>NKR77LLLWCJA</v>
          </cell>
        </row>
        <row r="7222">
          <cell r="G7222" t="str">
            <v>个</v>
          </cell>
          <cell r="H7222">
            <v>1</v>
          </cell>
          <cell r="I7222" t="str">
            <v>固定资产-通用设备</v>
          </cell>
        </row>
        <row r="7222">
          <cell r="K7222">
            <v>40178</v>
          </cell>
          <cell r="L7222">
            <v>123614.51</v>
          </cell>
          <cell r="M7222">
            <v>123614.51</v>
          </cell>
          <cell r="N7222">
            <v>0</v>
          </cell>
        </row>
        <row r="7223">
          <cell r="C7223" t="str">
            <v>49114011B710431</v>
          </cell>
          <cell r="D7223" t="str">
            <v>庆铃低污染自卸车</v>
          </cell>
          <cell r="E7223" t="str">
            <v>NKR77GLLACJD</v>
          </cell>
        </row>
        <row r="7223">
          <cell r="G7223" t="str">
            <v>个</v>
          </cell>
          <cell r="H7223">
            <v>1</v>
          </cell>
          <cell r="I7223" t="str">
            <v>固定资产-通用设备</v>
          </cell>
        </row>
        <row r="7223">
          <cell r="K7223">
            <v>39629</v>
          </cell>
          <cell r="L7223">
            <v>137158</v>
          </cell>
          <cell r="M7223">
            <v>137158</v>
          </cell>
          <cell r="N7223">
            <v>0</v>
          </cell>
        </row>
        <row r="7224">
          <cell r="C7224" t="str">
            <v>49114011BC70107</v>
          </cell>
          <cell r="D7224" t="str">
            <v>五十铃自卸车</v>
          </cell>
          <cell r="E7224" t="str">
            <v>QL5070ZHFAR</v>
          </cell>
        </row>
        <row r="7224">
          <cell r="G7224" t="str">
            <v>个</v>
          </cell>
          <cell r="H7224">
            <v>1</v>
          </cell>
          <cell r="I7224" t="str">
            <v>固定资产-通用设备</v>
          </cell>
        </row>
        <row r="7224">
          <cell r="K7224">
            <v>40178</v>
          </cell>
          <cell r="L7224">
            <v>122060.66</v>
          </cell>
          <cell r="M7224">
            <v>122060.66</v>
          </cell>
          <cell r="N7224">
            <v>0</v>
          </cell>
        </row>
        <row r="7225">
          <cell r="C7225" t="str">
            <v>49114011B280003</v>
          </cell>
          <cell r="D7225" t="str">
            <v>五十铃双排车</v>
          </cell>
          <cell r="E7225" t="str">
            <v>NKR77LLLWCJA</v>
          </cell>
        </row>
        <row r="7225">
          <cell r="G7225" t="str">
            <v>个</v>
          </cell>
          <cell r="H7225">
            <v>1</v>
          </cell>
          <cell r="I7225" t="str">
            <v>固定资产-通用设备</v>
          </cell>
        </row>
        <row r="7225">
          <cell r="K7225">
            <v>40359</v>
          </cell>
          <cell r="L7225">
            <v>139015.01</v>
          </cell>
          <cell r="M7225">
            <v>139015.01</v>
          </cell>
          <cell r="N7225">
            <v>0</v>
          </cell>
        </row>
        <row r="7226">
          <cell r="C7226" t="str">
            <v>49114011BC70048</v>
          </cell>
          <cell r="D7226" t="str">
            <v>五十铃自卸车</v>
          </cell>
          <cell r="E7226" t="str">
            <v>QL5070ZHFAR</v>
          </cell>
        </row>
        <row r="7226">
          <cell r="G7226" t="str">
            <v>个</v>
          </cell>
          <cell r="H7226">
            <v>1</v>
          </cell>
          <cell r="I7226" t="str">
            <v>固定资产-通用设备</v>
          </cell>
        </row>
        <row r="7226">
          <cell r="K7226">
            <v>40178</v>
          </cell>
          <cell r="L7226">
            <v>122060.66</v>
          </cell>
          <cell r="M7226">
            <v>122060.66</v>
          </cell>
          <cell r="N7226">
            <v>0</v>
          </cell>
        </row>
        <row r="7227">
          <cell r="C7227" t="str">
            <v>49114011B800101</v>
          </cell>
          <cell r="D7227" t="str">
            <v>庆铃五十铃单排货车</v>
          </cell>
          <cell r="E7227" t="str">
            <v>NKR77LLLACJA</v>
          </cell>
        </row>
        <row r="7227">
          <cell r="G7227" t="str">
            <v>个</v>
          </cell>
          <cell r="H7227">
            <v>1</v>
          </cell>
          <cell r="I7227" t="str">
            <v>固定资产-通用设备</v>
          </cell>
        </row>
        <row r="7227">
          <cell r="K7227">
            <v>40359</v>
          </cell>
          <cell r="L7227">
            <v>116708.52</v>
          </cell>
          <cell r="M7227">
            <v>116708.52</v>
          </cell>
          <cell r="N7227">
            <v>0</v>
          </cell>
        </row>
        <row r="7228">
          <cell r="C7228" t="str">
            <v>44412364B070010</v>
          </cell>
          <cell r="D7228" t="str">
            <v>防爆工程自卸车</v>
          </cell>
          <cell r="E7228" t="str">
            <v>WCQ-5B</v>
          </cell>
        </row>
        <row r="7228">
          <cell r="G7228" t="str">
            <v>个</v>
          </cell>
          <cell r="H7228">
            <v>1</v>
          </cell>
          <cell r="I7228" t="str">
            <v>固定资产-通用设备</v>
          </cell>
        </row>
        <row r="7228">
          <cell r="K7228">
            <v>39690</v>
          </cell>
          <cell r="L7228">
            <v>577013</v>
          </cell>
          <cell r="M7228">
            <v>577013</v>
          </cell>
          <cell r="N7228">
            <v>0</v>
          </cell>
        </row>
        <row r="7229">
          <cell r="C7229" t="str">
            <v>49114011BC60044</v>
          </cell>
          <cell r="D7229" t="str">
            <v>五十铃双排车</v>
          </cell>
          <cell r="E7229" t="str">
            <v>NKR77LLLWCJA</v>
          </cell>
        </row>
        <row r="7229">
          <cell r="G7229" t="str">
            <v>个</v>
          </cell>
          <cell r="H7229">
            <v>1</v>
          </cell>
          <cell r="I7229" t="str">
            <v>固定资产-通用设备</v>
          </cell>
        </row>
        <row r="7229">
          <cell r="K7229">
            <v>40178</v>
          </cell>
          <cell r="L7229">
            <v>123614.51</v>
          </cell>
          <cell r="M7229">
            <v>123614.51</v>
          </cell>
          <cell r="N7229">
            <v>0</v>
          </cell>
        </row>
        <row r="7230">
          <cell r="C7230" t="str">
            <v>49114011BC60034</v>
          </cell>
          <cell r="D7230" t="str">
            <v>五十铃双排车</v>
          </cell>
          <cell r="E7230" t="str">
            <v>NKR77LLLWCJA</v>
          </cell>
        </row>
        <row r="7230">
          <cell r="G7230" t="str">
            <v>个</v>
          </cell>
          <cell r="H7230">
            <v>1</v>
          </cell>
          <cell r="I7230" t="str">
            <v>固定资产-通用设备</v>
          </cell>
        </row>
        <row r="7230">
          <cell r="K7230">
            <v>40178</v>
          </cell>
          <cell r="L7230">
            <v>123614.51</v>
          </cell>
          <cell r="M7230">
            <v>123614.51</v>
          </cell>
          <cell r="N7230">
            <v>0</v>
          </cell>
        </row>
        <row r="7231">
          <cell r="C7231" t="str">
            <v>49114011BC70101</v>
          </cell>
          <cell r="D7231" t="str">
            <v>五十铃自卸车</v>
          </cell>
          <cell r="E7231" t="str">
            <v>QL5070ZHFAR</v>
          </cell>
        </row>
        <row r="7231">
          <cell r="G7231" t="str">
            <v>个</v>
          </cell>
          <cell r="H7231">
            <v>1</v>
          </cell>
          <cell r="I7231" t="str">
            <v>固定资产-通用设备</v>
          </cell>
        </row>
        <row r="7231">
          <cell r="K7231">
            <v>40178</v>
          </cell>
          <cell r="L7231">
            <v>122060.66</v>
          </cell>
          <cell r="M7231">
            <v>122060.66</v>
          </cell>
          <cell r="N7231">
            <v>0</v>
          </cell>
        </row>
        <row r="7232">
          <cell r="C7232" t="str">
            <v>49114011BC70112</v>
          </cell>
          <cell r="D7232" t="str">
            <v>五十铃自卸车</v>
          </cell>
          <cell r="E7232" t="str">
            <v>QL5070ZHFAR</v>
          </cell>
        </row>
        <row r="7232">
          <cell r="G7232" t="str">
            <v>个</v>
          </cell>
          <cell r="H7232">
            <v>1</v>
          </cell>
          <cell r="I7232" t="str">
            <v>固定资产-通用设备</v>
          </cell>
        </row>
        <row r="7232">
          <cell r="K7232">
            <v>40178</v>
          </cell>
          <cell r="L7232">
            <v>122060.66</v>
          </cell>
          <cell r="M7232">
            <v>122060.66</v>
          </cell>
          <cell r="N7232">
            <v>0</v>
          </cell>
        </row>
        <row r="7233">
          <cell r="C7233" t="str">
            <v>49114011BC70073</v>
          </cell>
          <cell r="D7233" t="str">
            <v>五十铃自卸车</v>
          </cell>
          <cell r="E7233" t="str">
            <v>QL5070ZHFAR</v>
          </cell>
        </row>
        <row r="7233">
          <cell r="G7233" t="str">
            <v>个</v>
          </cell>
          <cell r="H7233">
            <v>1</v>
          </cell>
          <cell r="I7233" t="str">
            <v>固定资产-通用设备</v>
          </cell>
        </row>
        <row r="7233">
          <cell r="K7233">
            <v>40178</v>
          </cell>
          <cell r="L7233">
            <v>122060.66</v>
          </cell>
          <cell r="M7233">
            <v>122060.66</v>
          </cell>
          <cell r="N7233">
            <v>0</v>
          </cell>
        </row>
        <row r="7234">
          <cell r="C7234" t="str">
            <v>49114011BC70122</v>
          </cell>
          <cell r="D7234" t="str">
            <v>五十铃自卸车</v>
          </cell>
          <cell r="E7234" t="str">
            <v>QL5070ZHFAR</v>
          </cell>
        </row>
        <row r="7234">
          <cell r="G7234" t="str">
            <v>个</v>
          </cell>
          <cell r="H7234">
            <v>1</v>
          </cell>
          <cell r="I7234" t="str">
            <v>固定资产-通用设备</v>
          </cell>
        </row>
        <row r="7234">
          <cell r="K7234">
            <v>40178</v>
          </cell>
          <cell r="L7234">
            <v>122060.66</v>
          </cell>
          <cell r="M7234">
            <v>122060.66</v>
          </cell>
          <cell r="N7234">
            <v>0</v>
          </cell>
        </row>
        <row r="7235">
          <cell r="C7235" t="str">
            <v>49114011B910001</v>
          </cell>
          <cell r="D7235" t="str">
            <v>庆铃皮卡指挥车</v>
          </cell>
          <cell r="E7235" t="str">
            <v>TFS55HDLJXL</v>
          </cell>
        </row>
        <row r="7235">
          <cell r="G7235" t="str">
            <v>个</v>
          </cell>
          <cell r="H7235">
            <v>1</v>
          </cell>
          <cell r="I7235" t="str">
            <v>固定资产-通用设备</v>
          </cell>
        </row>
        <row r="7235">
          <cell r="K7235">
            <v>39629</v>
          </cell>
          <cell r="L7235">
            <v>147460</v>
          </cell>
          <cell r="M7235">
            <v>147460</v>
          </cell>
          <cell r="N7235">
            <v>0</v>
          </cell>
        </row>
        <row r="7236">
          <cell r="C7236" t="str">
            <v>49114011BC70124</v>
          </cell>
          <cell r="D7236" t="str">
            <v>五十铃自卸车</v>
          </cell>
          <cell r="E7236" t="str">
            <v>QL5070ZHFAR</v>
          </cell>
        </row>
        <row r="7236">
          <cell r="G7236" t="str">
            <v>个</v>
          </cell>
          <cell r="H7236">
            <v>1</v>
          </cell>
          <cell r="I7236" t="str">
            <v>固定资产-通用设备</v>
          </cell>
        </row>
        <row r="7236">
          <cell r="K7236">
            <v>40178</v>
          </cell>
          <cell r="L7236">
            <v>122060.66</v>
          </cell>
          <cell r="M7236">
            <v>122060.66</v>
          </cell>
          <cell r="N7236">
            <v>0</v>
          </cell>
        </row>
        <row r="7237">
          <cell r="C7237" t="str">
            <v>49114011BC70063</v>
          </cell>
          <cell r="D7237" t="str">
            <v>五十铃自卸车</v>
          </cell>
          <cell r="E7237" t="str">
            <v>QL5070ZHFAR</v>
          </cell>
        </row>
        <row r="7237">
          <cell r="G7237" t="str">
            <v>个</v>
          </cell>
          <cell r="H7237">
            <v>1</v>
          </cell>
          <cell r="I7237" t="str">
            <v>固定资产-通用设备</v>
          </cell>
        </row>
        <row r="7237">
          <cell r="K7237">
            <v>40178</v>
          </cell>
          <cell r="L7237">
            <v>122060.66</v>
          </cell>
          <cell r="M7237">
            <v>122060.66</v>
          </cell>
          <cell r="N7237">
            <v>0</v>
          </cell>
        </row>
        <row r="7238">
          <cell r="C7238" t="str">
            <v>49114011BC60047</v>
          </cell>
          <cell r="D7238" t="str">
            <v>五十铃双排车</v>
          </cell>
          <cell r="E7238" t="str">
            <v>NKR77LLLWCJA</v>
          </cell>
        </row>
        <row r="7238">
          <cell r="G7238" t="str">
            <v>个</v>
          </cell>
          <cell r="H7238">
            <v>1</v>
          </cell>
          <cell r="I7238" t="str">
            <v>固定资产-通用设备</v>
          </cell>
        </row>
        <row r="7238">
          <cell r="K7238">
            <v>40178</v>
          </cell>
          <cell r="L7238">
            <v>123614.51</v>
          </cell>
          <cell r="M7238">
            <v>123614.51</v>
          </cell>
          <cell r="N7238">
            <v>0</v>
          </cell>
        </row>
        <row r="7239">
          <cell r="C7239" t="str">
            <v>49114011BC70050</v>
          </cell>
          <cell r="D7239" t="str">
            <v>五十铃自卸车</v>
          </cell>
          <cell r="E7239" t="str">
            <v>QL5070ZHFAR</v>
          </cell>
        </row>
        <row r="7239">
          <cell r="G7239" t="str">
            <v>个</v>
          </cell>
          <cell r="H7239">
            <v>1</v>
          </cell>
          <cell r="I7239" t="str">
            <v>固定资产-通用设备</v>
          </cell>
        </row>
        <row r="7239">
          <cell r="K7239">
            <v>40178</v>
          </cell>
          <cell r="L7239">
            <v>122060.66</v>
          </cell>
          <cell r="M7239">
            <v>122060.66</v>
          </cell>
          <cell r="N7239">
            <v>0</v>
          </cell>
        </row>
        <row r="7240">
          <cell r="C7240" t="str">
            <v>49119499B750013</v>
          </cell>
          <cell r="D7240" t="str">
            <v>加长型双排防爆客货车</v>
          </cell>
          <cell r="E7240" t="str">
            <v>WC3J(C)</v>
          </cell>
        </row>
        <row r="7240">
          <cell r="G7240" t="str">
            <v>个</v>
          </cell>
          <cell r="H7240">
            <v>1</v>
          </cell>
          <cell r="I7240" t="str">
            <v>固定资产-通用设备</v>
          </cell>
        </row>
        <row r="7240">
          <cell r="K7240">
            <v>40178</v>
          </cell>
          <cell r="L7240">
            <v>339256.41</v>
          </cell>
          <cell r="M7240">
            <v>339256.41</v>
          </cell>
          <cell r="N7240">
            <v>0</v>
          </cell>
        </row>
        <row r="7241">
          <cell r="C7241" t="str">
            <v>49119401B130011</v>
          </cell>
          <cell r="D7241" t="str">
            <v>井下混凝土搅拌输送车</v>
          </cell>
          <cell r="E7241" t="str">
            <v>JC5A</v>
          </cell>
        </row>
        <row r="7241">
          <cell r="G7241" t="str">
            <v>个</v>
          </cell>
          <cell r="H7241">
            <v>1</v>
          </cell>
          <cell r="I7241" t="str">
            <v>固定资产-通用设备</v>
          </cell>
        </row>
        <row r="7241">
          <cell r="K7241">
            <v>40898</v>
          </cell>
          <cell r="L7241">
            <v>1256410.26</v>
          </cell>
          <cell r="M7241">
            <v>1256410.26</v>
          </cell>
          <cell r="N7241">
            <v>0</v>
          </cell>
        </row>
        <row r="7242">
          <cell r="C7242" t="str">
            <v>49114011BC70062</v>
          </cell>
          <cell r="D7242" t="str">
            <v>五十铃自卸车</v>
          </cell>
          <cell r="E7242" t="str">
            <v>QL5070ZHFAR</v>
          </cell>
        </row>
        <row r="7242">
          <cell r="G7242" t="str">
            <v>个</v>
          </cell>
          <cell r="H7242">
            <v>1</v>
          </cell>
          <cell r="I7242" t="str">
            <v>固定资产-通用设备</v>
          </cell>
        </row>
        <row r="7242">
          <cell r="K7242">
            <v>40178</v>
          </cell>
          <cell r="L7242">
            <v>122060.66</v>
          </cell>
          <cell r="M7242">
            <v>122060.66</v>
          </cell>
          <cell r="N7242">
            <v>0</v>
          </cell>
        </row>
        <row r="7243">
          <cell r="C7243" t="str">
            <v>49114011B825008</v>
          </cell>
          <cell r="D7243" t="str">
            <v>五十铃自卸车</v>
          </cell>
          <cell r="E7243" t="str">
            <v>QL5070ZHFAR</v>
          </cell>
        </row>
        <row r="7243">
          <cell r="G7243" t="str">
            <v>个</v>
          </cell>
          <cell r="H7243">
            <v>1</v>
          </cell>
          <cell r="I7243" t="str">
            <v>固定资产-通用设备</v>
          </cell>
        </row>
        <row r="7243">
          <cell r="K7243">
            <v>40178</v>
          </cell>
          <cell r="L7243">
            <v>122060.66</v>
          </cell>
          <cell r="M7243">
            <v>122060.66</v>
          </cell>
          <cell r="N7243">
            <v>0</v>
          </cell>
        </row>
        <row r="7244">
          <cell r="C7244" t="str">
            <v>49114011BC70019</v>
          </cell>
          <cell r="D7244" t="str">
            <v>五十铃自卸车</v>
          </cell>
          <cell r="E7244" t="str">
            <v>QL5070ZHFAR</v>
          </cell>
        </row>
        <row r="7244">
          <cell r="G7244" t="str">
            <v>个</v>
          </cell>
          <cell r="H7244">
            <v>1</v>
          </cell>
          <cell r="I7244" t="str">
            <v>固定资产-通用设备</v>
          </cell>
        </row>
        <row r="7244">
          <cell r="K7244">
            <v>40178</v>
          </cell>
          <cell r="L7244">
            <v>122060.66</v>
          </cell>
          <cell r="M7244">
            <v>122060.66</v>
          </cell>
          <cell r="N7244">
            <v>0</v>
          </cell>
        </row>
        <row r="7245">
          <cell r="C7245" t="str">
            <v>49114011BC70110</v>
          </cell>
          <cell r="D7245" t="str">
            <v>五十铃自卸车</v>
          </cell>
          <cell r="E7245" t="str">
            <v>QL5070ZHFAR</v>
          </cell>
        </row>
        <row r="7245">
          <cell r="G7245" t="str">
            <v>个</v>
          </cell>
          <cell r="H7245">
            <v>1</v>
          </cell>
          <cell r="I7245" t="str">
            <v>固定资产-通用设备</v>
          </cell>
        </row>
        <row r="7245">
          <cell r="K7245">
            <v>40178</v>
          </cell>
          <cell r="L7245">
            <v>122060.66</v>
          </cell>
          <cell r="M7245">
            <v>122060.66</v>
          </cell>
          <cell r="N7245">
            <v>0</v>
          </cell>
        </row>
        <row r="7246">
          <cell r="C7246" t="str">
            <v>44412364B070007</v>
          </cell>
          <cell r="D7246" t="str">
            <v>防爆工程自卸车</v>
          </cell>
          <cell r="E7246" t="str">
            <v>WCQ-5B</v>
          </cell>
        </row>
        <row r="7246">
          <cell r="G7246" t="str">
            <v>个</v>
          </cell>
          <cell r="H7246">
            <v>1</v>
          </cell>
          <cell r="I7246" t="str">
            <v>固定资产-通用设备</v>
          </cell>
        </row>
        <row r="7246">
          <cell r="K7246">
            <v>39690</v>
          </cell>
          <cell r="L7246">
            <v>577013</v>
          </cell>
          <cell r="M7246">
            <v>577013</v>
          </cell>
          <cell r="N7246">
            <v>0</v>
          </cell>
        </row>
        <row r="7247">
          <cell r="C7247" t="str">
            <v>49114011BC70098</v>
          </cell>
          <cell r="D7247" t="str">
            <v>五十铃自卸车</v>
          </cell>
          <cell r="E7247" t="str">
            <v>QL5070ZHFAR</v>
          </cell>
        </row>
        <row r="7247">
          <cell r="G7247" t="str">
            <v>个</v>
          </cell>
          <cell r="H7247">
            <v>1</v>
          </cell>
          <cell r="I7247" t="str">
            <v>固定资产-通用设备</v>
          </cell>
        </row>
        <row r="7247">
          <cell r="K7247">
            <v>40178</v>
          </cell>
          <cell r="L7247">
            <v>122060.66</v>
          </cell>
          <cell r="M7247">
            <v>122060.66</v>
          </cell>
          <cell r="N7247">
            <v>0</v>
          </cell>
        </row>
        <row r="7248">
          <cell r="C7248" t="str">
            <v>49114011B760027</v>
          </cell>
          <cell r="D7248" t="str">
            <v>防爆胶轮车</v>
          </cell>
          <cell r="E7248" t="str">
            <v>WQC2J(高型材料车)</v>
          </cell>
        </row>
        <row r="7248">
          <cell r="G7248" t="str">
            <v>个</v>
          </cell>
          <cell r="H7248">
            <v>1</v>
          </cell>
          <cell r="I7248" t="str">
            <v>固定资产-煤炭井工专用设备</v>
          </cell>
        </row>
        <row r="7248">
          <cell r="K7248">
            <v>39263</v>
          </cell>
          <cell r="L7248">
            <v>345420</v>
          </cell>
          <cell r="M7248">
            <v>345420</v>
          </cell>
          <cell r="N7248">
            <v>0</v>
          </cell>
        </row>
        <row r="7249">
          <cell r="C7249" t="str">
            <v>49114011B780030</v>
          </cell>
          <cell r="D7249" t="str">
            <v>防爆胶轮车</v>
          </cell>
          <cell r="E7249" t="str">
            <v>WQC3J(矮型材料车)</v>
          </cell>
        </row>
        <row r="7249">
          <cell r="G7249" t="str">
            <v>个</v>
          </cell>
          <cell r="H7249">
            <v>1</v>
          </cell>
          <cell r="I7249" t="str">
            <v>固定资产-煤炭井工专用设备</v>
          </cell>
        </row>
        <row r="7249">
          <cell r="K7249">
            <v>39263</v>
          </cell>
          <cell r="L7249">
            <v>364610</v>
          </cell>
          <cell r="M7249">
            <v>364610</v>
          </cell>
          <cell r="N7249">
            <v>0</v>
          </cell>
        </row>
        <row r="7250">
          <cell r="C7250" t="str">
            <v>44412364B070033</v>
          </cell>
          <cell r="D7250" t="str">
            <v>五十铃自卸车</v>
          </cell>
          <cell r="E7250" t="str">
            <v>QL5070ZHFAR</v>
          </cell>
        </row>
        <row r="7250">
          <cell r="G7250" t="str">
            <v>个</v>
          </cell>
          <cell r="H7250">
            <v>1</v>
          </cell>
          <cell r="I7250" t="str">
            <v>固定资产-通用设备</v>
          </cell>
        </row>
        <row r="7250">
          <cell r="K7250">
            <v>40178</v>
          </cell>
          <cell r="L7250">
            <v>122060.66</v>
          </cell>
          <cell r="M7250">
            <v>122060.66</v>
          </cell>
          <cell r="N7250">
            <v>0</v>
          </cell>
        </row>
        <row r="7251">
          <cell r="C7251" t="str">
            <v>44425599B080049</v>
          </cell>
          <cell r="D7251" t="str">
            <v>庆铃低污染自卸车</v>
          </cell>
          <cell r="E7251" t="str">
            <v>NKR77GLLACJD</v>
          </cell>
        </row>
        <row r="7251">
          <cell r="G7251" t="str">
            <v>个</v>
          </cell>
          <cell r="H7251">
            <v>1</v>
          </cell>
          <cell r="I7251" t="str">
            <v>固定资产-通用设备</v>
          </cell>
        </row>
        <row r="7251">
          <cell r="K7251">
            <v>39263</v>
          </cell>
          <cell r="L7251">
            <v>137158</v>
          </cell>
          <cell r="M7251">
            <v>137158</v>
          </cell>
          <cell r="N7251">
            <v>0</v>
          </cell>
        </row>
        <row r="7252">
          <cell r="C7252" t="str">
            <v>49119499B680162</v>
          </cell>
          <cell r="D7252" t="str">
            <v>防爆工程车(后翻)</v>
          </cell>
          <cell r="E7252" t="str">
            <v>WC5E</v>
          </cell>
        </row>
        <row r="7252">
          <cell r="G7252" t="str">
            <v>个</v>
          </cell>
          <cell r="H7252">
            <v>1</v>
          </cell>
          <cell r="I7252" t="str">
            <v>固定资产-通用设备</v>
          </cell>
        </row>
        <row r="7252">
          <cell r="K7252">
            <v>40147</v>
          </cell>
          <cell r="L7252">
            <v>493173.51</v>
          </cell>
          <cell r="M7252">
            <v>493173.51</v>
          </cell>
          <cell r="N7252">
            <v>0</v>
          </cell>
        </row>
        <row r="7253">
          <cell r="C7253" t="str">
            <v>49119499B680167</v>
          </cell>
          <cell r="D7253" t="str">
            <v>防爆工程车(后翻)</v>
          </cell>
          <cell r="E7253" t="str">
            <v>WC5E</v>
          </cell>
        </row>
        <row r="7253">
          <cell r="G7253" t="str">
            <v>个</v>
          </cell>
          <cell r="H7253">
            <v>1</v>
          </cell>
          <cell r="I7253" t="str">
            <v>固定资产-通用设备</v>
          </cell>
        </row>
        <row r="7253">
          <cell r="K7253">
            <v>40147</v>
          </cell>
          <cell r="L7253">
            <v>493173.51</v>
          </cell>
          <cell r="M7253">
            <v>493173.51</v>
          </cell>
          <cell r="N7253">
            <v>0</v>
          </cell>
        </row>
        <row r="7254">
          <cell r="C7254" t="str">
            <v>49114011B660072</v>
          </cell>
          <cell r="D7254" t="str">
            <v>庆铃连体皮卡</v>
          </cell>
          <cell r="E7254" t="str">
            <v>QL6490YJ</v>
          </cell>
        </row>
        <row r="7254">
          <cell r="G7254" t="str">
            <v>个</v>
          </cell>
          <cell r="H7254">
            <v>1</v>
          </cell>
          <cell r="I7254" t="str">
            <v>固定资产-通用设备</v>
          </cell>
        </row>
        <row r="7254">
          <cell r="K7254">
            <v>39442</v>
          </cell>
          <cell r="L7254">
            <v>141804</v>
          </cell>
          <cell r="M7254">
            <v>141804</v>
          </cell>
          <cell r="N7254">
            <v>0</v>
          </cell>
        </row>
        <row r="7255">
          <cell r="C7255" t="str">
            <v>49119499B680011</v>
          </cell>
          <cell r="D7255" t="str">
            <v>防爆柴油机无轨胶轮车</v>
          </cell>
          <cell r="E7255" t="str">
            <v>WC5E(B)</v>
          </cell>
        </row>
        <row r="7255">
          <cell r="G7255" t="str">
            <v>个</v>
          </cell>
          <cell r="H7255">
            <v>1</v>
          </cell>
          <cell r="I7255" t="str">
            <v>固定资产-煤炭井工专用设备</v>
          </cell>
        </row>
        <row r="7255">
          <cell r="K7255">
            <v>40543</v>
          </cell>
          <cell r="L7255">
            <v>589743.59</v>
          </cell>
          <cell r="M7255">
            <v>589743.59</v>
          </cell>
          <cell r="N7255">
            <v>0</v>
          </cell>
        </row>
        <row r="7256">
          <cell r="C7256" t="str">
            <v>44425104B080005</v>
          </cell>
          <cell r="D7256" t="str">
            <v>防爆装载机</v>
          </cell>
          <cell r="E7256" t="str">
            <v>FBZL30</v>
          </cell>
        </row>
        <row r="7256">
          <cell r="G7256" t="str">
            <v>个</v>
          </cell>
          <cell r="H7256">
            <v>1</v>
          </cell>
          <cell r="I7256" t="str">
            <v>固定资产-煤炭井工专用设备</v>
          </cell>
        </row>
        <row r="7256">
          <cell r="K7256">
            <v>39629</v>
          </cell>
          <cell r="L7256">
            <v>388850</v>
          </cell>
          <cell r="M7256">
            <v>388850</v>
          </cell>
          <cell r="N7256">
            <v>0</v>
          </cell>
        </row>
        <row r="7257">
          <cell r="C7257" t="str">
            <v>44425599B040003</v>
          </cell>
          <cell r="D7257" t="str">
            <v>防爆装载机</v>
          </cell>
          <cell r="E7257" t="str">
            <v>FBZL16</v>
          </cell>
        </row>
        <row r="7257">
          <cell r="G7257" t="str">
            <v>个</v>
          </cell>
          <cell r="H7257">
            <v>1</v>
          </cell>
          <cell r="I7257" t="str">
            <v>固定资产-煤炭井工专用设备</v>
          </cell>
        </row>
        <row r="7257">
          <cell r="K7257">
            <v>39263</v>
          </cell>
          <cell r="L7257">
            <v>269417.5</v>
          </cell>
          <cell r="M7257">
            <v>269417.5</v>
          </cell>
          <cell r="N7257">
            <v>0</v>
          </cell>
        </row>
        <row r="7258">
          <cell r="C7258" t="str">
            <v>49119499B180011</v>
          </cell>
          <cell r="D7258" t="str">
            <v>防爆装载机（正驾）</v>
          </cell>
          <cell r="E7258" t="str">
            <v>FBZL16</v>
          </cell>
        </row>
        <row r="7258">
          <cell r="G7258" t="str">
            <v>个</v>
          </cell>
          <cell r="H7258">
            <v>1</v>
          </cell>
          <cell r="I7258" t="str">
            <v>固定资产-煤炭井工专用设备</v>
          </cell>
        </row>
        <row r="7258">
          <cell r="K7258">
            <v>40147</v>
          </cell>
          <cell r="L7258">
            <v>244299.14</v>
          </cell>
          <cell r="M7258">
            <v>244299.14</v>
          </cell>
          <cell r="N7258">
            <v>0</v>
          </cell>
        </row>
        <row r="7259">
          <cell r="C7259" t="str">
            <v>44425599B040075</v>
          </cell>
          <cell r="D7259" t="str">
            <v>防爆装载机</v>
          </cell>
          <cell r="E7259" t="str">
            <v>FBZL16</v>
          </cell>
        </row>
        <row r="7259">
          <cell r="G7259" t="str">
            <v>个</v>
          </cell>
          <cell r="H7259">
            <v>1</v>
          </cell>
          <cell r="I7259" t="str">
            <v>固定资产-煤炭井工专用设备</v>
          </cell>
        </row>
        <row r="7259">
          <cell r="K7259">
            <v>39443</v>
          </cell>
          <cell r="L7259">
            <v>269417.5</v>
          </cell>
          <cell r="M7259">
            <v>269417.5</v>
          </cell>
          <cell r="N7259">
            <v>0</v>
          </cell>
        </row>
        <row r="7260">
          <cell r="C7260" t="str">
            <v>44425104B080053</v>
          </cell>
          <cell r="D7260" t="str">
            <v>防爆装载机</v>
          </cell>
          <cell r="E7260" t="str">
            <v>FBZL30</v>
          </cell>
        </row>
        <row r="7260">
          <cell r="G7260" t="str">
            <v>个</v>
          </cell>
          <cell r="H7260">
            <v>1</v>
          </cell>
          <cell r="I7260" t="str">
            <v>固定资产-煤炭井工专用设备</v>
          </cell>
        </row>
        <row r="7260">
          <cell r="K7260">
            <v>39629</v>
          </cell>
          <cell r="L7260">
            <v>388850</v>
          </cell>
          <cell r="M7260">
            <v>388850</v>
          </cell>
          <cell r="N7260">
            <v>0</v>
          </cell>
        </row>
        <row r="7261">
          <cell r="C7261" t="str">
            <v>49114011B800098</v>
          </cell>
          <cell r="D7261" t="str">
            <v>庆铃五十铃单排货车</v>
          </cell>
          <cell r="E7261" t="str">
            <v>NKR77LLLACJA</v>
          </cell>
        </row>
        <row r="7261">
          <cell r="G7261" t="str">
            <v>个</v>
          </cell>
          <cell r="H7261">
            <v>1</v>
          </cell>
          <cell r="I7261" t="str">
            <v>固定资产-通用设备</v>
          </cell>
        </row>
        <row r="7261">
          <cell r="K7261">
            <v>40359</v>
          </cell>
          <cell r="L7261">
            <v>116708.52</v>
          </cell>
          <cell r="M7261">
            <v>116708.52</v>
          </cell>
          <cell r="N7261">
            <v>0</v>
          </cell>
        </row>
        <row r="7262">
          <cell r="C7262" t="str">
            <v>49114011B660004</v>
          </cell>
          <cell r="D7262" t="str">
            <v>庆铃连体皮卡</v>
          </cell>
          <cell r="E7262" t="str">
            <v>QL6490YJ</v>
          </cell>
        </row>
        <row r="7262">
          <cell r="G7262" t="str">
            <v>个</v>
          </cell>
          <cell r="H7262">
            <v>1</v>
          </cell>
          <cell r="I7262" t="str">
            <v>固定资产-通用设备</v>
          </cell>
        </row>
        <row r="7262">
          <cell r="K7262">
            <v>39442</v>
          </cell>
          <cell r="L7262">
            <v>141804</v>
          </cell>
          <cell r="M7262">
            <v>141804</v>
          </cell>
          <cell r="N7262">
            <v>0</v>
          </cell>
        </row>
        <row r="7263">
          <cell r="C7263" t="str">
            <v>49114011B660005</v>
          </cell>
          <cell r="D7263" t="str">
            <v>庆铃连体皮卡</v>
          </cell>
          <cell r="E7263" t="str">
            <v>QL6490YJ</v>
          </cell>
        </row>
        <row r="7263">
          <cell r="G7263" t="str">
            <v>个</v>
          </cell>
          <cell r="H7263">
            <v>1</v>
          </cell>
          <cell r="I7263" t="str">
            <v>固定资产-通用设备</v>
          </cell>
        </row>
        <row r="7263">
          <cell r="K7263">
            <v>39442</v>
          </cell>
          <cell r="L7263">
            <v>141804</v>
          </cell>
          <cell r="M7263">
            <v>141804</v>
          </cell>
          <cell r="N7263">
            <v>0</v>
          </cell>
        </row>
        <row r="7264">
          <cell r="C7264" t="str">
            <v>49114011BC40009</v>
          </cell>
          <cell r="D7264" t="str">
            <v>皮卡车</v>
          </cell>
          <cell r="E7264" t="str">
            <v>QL503OXXFGLSE</v>
          </cell>
        </row>
        <row r="7264">
          <cell r="G7264" t="str">
            <v>个</v>
          </cell>
          <cell r="H7264">
            <v>1</v>
          </cell>
          <cell r="I7264" t="str">
            <v>固定资产-通用设备</v>
          </cell>
        </row>
        <row r="7264">
          <cell r="K7264">
            <v>40178</v>
          </cell>
          <cell r="L7264">
            <v>121888.87</v>
          </cell>
          <cell r="M7264">
            <v>121888.87</v>
          </cell>
          <cell r="N7264">
            <v>0</v>
          </cell>
        </row>
        <row r="7265">
          <cell r="C7265" t="str">
            <v>49114011BC40010</v>
          </cell>
          <cell r="D7265" t="str">
            <v>皮卡车</v>
          </cell>
          <cell r="E7265" t="str">
            <v>QL503OXXFGLSE</v>
          </cell>
        </row>
        <row r="7265">
          <cell r="G7265" t="str">
            <v>个</v>
          </cell>
          <cell r="H7265">
            <v>1</v>
          </cell>
          <cell r="I7265" t="str">
            <v>固定资产-通用设备</v>
          </cell>
        </row>
        <row r="7265">
          <cell r="K7265">
            <v>40178</v>
          </cell>
          <cell r="L7265">
            <v>121888.87</v>
          </cell>
          <cell r="M7265">
            <v>121888.87</v>
          </cell>
          <cell r="N7265">
            <v>0</v>
          </cell>
        </row>
        <row r="7266">
          <cell r="C7266" t="str">
            <v>49114011B660003</v>
          </cell>
          <cell r="D7266" t="str">
            <v>庆铃连体皮卡</v>
          </cell>
          <cell r="E7266" t="str">
            <v>QL6490YJ</v>
          </cell>
        </row>
        <row r="7266">
          <cell r="G7266" t="str">
            <v>个</v>
          </cell>
          <cell r="H7266">
            <v>1</v>
          </cell>
          <cell r="I7266" t="str">
            <v>固定资产-通用设备</v>
          </cell>
        </row>
        <row r="7266">
          <cell r="K7266">
            <v>39442</v>
          </cell>
          <cell r="L7266">
            <v>141804</v>
          </cell>
          <cell r="M7266">
            <v>141804</v>
          </cell>
          <cell r="N7266">
            <v>0</v>
          </cell>
        </row>
        <row r="7267">
          <cell r="C7267" t="str">
            <v>49114011B710427</v>
          </cell>
          <cell r="D7267" t="str">
            <v>双排座短轴矩轻型五十铃</v>
          </cell>
          <cell r="E7267" t="str">
            <v>NHR55ELWJ</v>
          </cell>
        </row>
        <row r="7267">
          <cell r="G7267" t="str">
            <v>个</v>
          </cell>
          <cell r="H7267">
            <v>1</v>
          </cell>
          <cell r="I7267" t="str">
            <v>固定资产-通用设备</v>
          </cell>
        </row>
        <row r="7267">
          <cell r="K7267">
            <v>38352</v>
          </cell>
          <cell r="L7267">
            <v>108676</v>
          </cell>
          <cell r="M7267">
            <v>108676</v>
          </cell>
          <cell r="N7267">
            <v>0</v>
          </cell>
        </row>
        <row r="7268">
          <cell r="C7268" t="str">
            <v>49119499B210048</v>
          </cell>
          <cell r="D7268" t="str">
            <v>防爆胶轮车</v>
          </cell>
          <cell r="E7268" t="str">
            <v>WC5(5吨自卸式,铰接式)</v>
          </cell>
        </row>
        <row r="7268">
          <cell r="G7268" t="str">
            <v>个</v>
          </cell>
          <cell r="H7268">
            <v>1</v>
          </cell>
          <cell r="I7268" t="str">
            <v>固定资产-煤炭井工专用设备</v>
          </cell>
        </row>
        <row r="7268">
          <cell r="K7268">
            <v>39263</v>
          </cell>
          <cell r="L7268">
            <v>686800</v>
          </cell>
          <cell r="M7268">
            <v>686800</v>
          </cell>
          <cell r="N7268">
            <v>0</v>
          </cell>
        </row>
        <row r="7269">
          <cell r="C7269" t="str">
            <v>49119499B210040</v>
          </cell>
          <cell r="D7269" t="str">
            <v>防爆胶轮车</v>
          </cell>
          <cell r="E7269" t="str">
            <v>WC5(5吨自卸式,铰接式)</v>
          </cell>
        </row>
        <row r="7269">
          <cell r="G7269" t="str">
            <v>个</v>
          </cell>
          <cell r="H7269">
            <v>1</v>
          </cell>
          <cell r="I7269" t="str">
            <v>固定资产-煤炭井工专用设备</v>
          </cell>
        </row>
        <row r="7269">
          <cell r="K7269">
            <v>39263</v>
          </cell>
          <cell r="L7269">
            <v>686800</v>
          </cell>
          <cell r="M7269">
            <v>686800</v>
          </cell>
          <cell r="N7269">
            <v>0</v>
          </cell>
        </row>
        <row r="7270">
          <cell r="C7270" t="str">
            <v>49119499B210050</v>
          </cell>
          <cell r="D7270" t="str">
            <v>防爆胶轮车</v>
          </cell>
          <cell r="E7270" t="str">
            <v>WC5(5吨自卸式,铰接式)</v>
          </cell>
        </row>
        <row r="7270">
          <cell r="G7270" t="str">
            <v>个</v>
          </cell>
          <cell r="H7270">
            <v>1</v>
          </cell>
          <cell r="I7270" t="str">
            <v>固定资产-煤炭井工专用设备</v>
          </cell>
        </row>
        <row r="7270">
          <cell r="K7270">
            <v>39263</v>
          </cell>
          <cell r="L7270">
            <v>686800</v>
          </cell>
          <cell r="M7270">
            <v>686800</v>
          </cell>
          <cell r="N7270">
            <v>0</v>
          </cell>
        </row>
        <row r="7271">
          <cell r="C7271" t="str">
            <v>49119499B210041</v>
          </cell>
          <cell r="D7271" t="str">
            <v>防爆胶轮车</v>
          </cell>
          <cell r="E7271" t="str">
            <v>WC5(5吨自卸式,铰接式)</v>
          </cell>
        </row>
        <row r="7271">
          <cell r="G7271" t="str">
            <v>个</v>
          </cell>
          <cell r="H7271">
            <v>1</v>
          </cell>
          <cell r="I7271" t="str">
            <v>固定资产-煤炭井工专用设备</v>
          </cell>
        </row>
        <row r="7271">
          <cell r="K7271">
            <v>39263</v>
          </cell>
          <cell r="L7271">
            <v>686800</v>
          </cell>
          <cell r="M7271">
            <v>686800</v>
          </cell>
          <cell r="N7271">
            <v>0</v>
          </cell>
        </row>
        <row r="7272">
          <cell r="C7272" t="str">
            <v>49119499B210043</v>
          </cell>
          <cell r="D7272" t="str">
            <v>防爆胶轮车</v>
          </cell>
          <cell r="E7272" t="str">
            <v>WC5(5吨自卸式,铰接式)</v>
          </cell>
        </row>
        <row r="7272">
          <cell r="G7272" t="str">
            <v>个</v>
          </cell>
          <cell r="H7272">
            <v>1</v>
          </cell>
          <cell r="I7272" t="str">
            <v>固定资产-煤炭井工专用设备</v>
          </cell>
        </row>
        <row r="7272">
          <cell r="K7272">
            <v>39263</v>
          </cell>
          <cell r="L7272">
            <v>686800</v>
          </cell>
          <cell r="M7272">
            <v>686800</v>
          </cell>
          <cell r="N7272">
            <v>0</v>
          </cell>
        </row>
        <row r="7273">
          <cell r="C7273" t="str">
            <v>49119499B210023</v>
          </cell>
          <cell r="D7273" t="str">
            <v>防爆胶轮车</v>
          </cell>
          <cell r="E7273" t="str">
            <v>WC5（5吨自卸式，饺接式）</v>
          </cell>
        </row>
        <row r="7273">
          <cell r="G7273" t="str">
            <v>个</v>
          </cell>
          <cell r="H7273">
            <v>1</v>
          </cell>
          <cell r="I7273" t="str">
            <v>固定资产-煤炭井工专用设备</v>
          </cell>
        </row>
        <row r="7273">
          <cell r="K7273">
            <v>39082</v>
          </cell>
          <cell r="L7273">
            <v>850000</v>
          </cell>
          <cell r="M7273">
            <v>850000</v>
          </cell>
          <cell r="N7273">
            <v>0</v>
          </cell>
        </row>
        <row r="7274">
          <cell r="C7274" t="str">
            <v>49119499B210036</v>
          </cell>
          <cell r="D7274" t="str">
            <v>防爆胶轮车</v>
          </cell>
          <cell r="E7274" t="str">
            <v>WC5(5吨自卸式,铰接式)</v>
          </cell>
        </row>
        <row r="7274">
          <cell r="G7274" t="str">
            <v>个</v>
          </cell>
          <cell r="H7274">
            <v>1</v>
          </cell>
          <cell r="I7274" t="str">
            <v>固定资产-煤炭井工专用设备</v>
          </cell>
        </row>
        <row r="7274">
          <cell r="K7274">
            <v>39263</v>
          </cell>
          <cell r="L7274">
            <v>686800</v>
          </cell>
          <cell r="M7274">
            <v>686800</v>
          </cell>
          <cell r="N7274">
            <v>0</v>
          </cell>
        </row>
        <row r="7275">
          <cell r="C7275" t="str">
            <v>49111013B390001</v>
          </cell>
          <cell r="D7275" t="str">
            <v>内燃叉车</v>
          </cell>
          <cell r="E7275" t="str">
            <v>CPCD80H-W14</v>
          </cell>
        </row>
        <row r="7275">
          <cell r="G7275" t="str">
            <v>个</v>
          </cell>
          <cell r="H7275">
            <v>1</v>
          </cell>
          <cell r="I7275" t="str">
            <v>固定资产-通用设备</v>
          </cell>
        </row>
        <row r="7275">
          <cell r="K7275">
            <v>39082</v>
          </cell>
          <cell r="L7275">
            <v>292900</v>
          </cell>
          <cell r="M7275">
            <v>278255</v>
          </cell>
          <cell r="N7275">
            <v>14645</v>
          </cell>
        </row>
        <row r="7276">
          <cell r="C7276" t="str">
            <v>49111013B360001</v>
          </cell>
          <cell r="D7276" t="str">
            <v>叉车</v>
          </cell>
          <cell r="E7276" t="str">
            <v>10T(CPCD100HW14)</v>
          </cell>
        </row>
        <row r="7276">
          <cell r="G7276" t="str">
            <v>个</v>
          </cell>
          <cell r="H7276">
            <v>1</v>
          </cell>
          <cell r="I7276" t="str">
            <v>固定资产-通用设备</v>
          </cell>
        </row>
        <row r="7276">
          <cell r="K7276">
            <v>38503</v>
          </cell>
          <cell r="L7276">
            <v>286855.64</v>
          </cell>
          <cell r="M7276">
            <v>272512.86</v>
          </cell>
          <cell r="N7276">
            <v>14342.78</v>
          </cell>
        </row>
        <row r="7277">
          <cell r="C7277" t="str">
            <v>49111013B170004</v>
          </cell>
          <cell r="D7277" t="str">
            <v>叉车</v>
          </cell>
          <cell r="E7277" t="str">
            <v>E20P    3T(CPD30HD)</v>
          </cell>
        </row>
        <row r="7277">
          <cell r="G7277" t="str">
            <v>个</v>
          </cell>
          <cell r="H7277">
            <v>1</v>
          </cell>
          <cell r="I7277" t="str">
            <v>固定资产-通用设备</v>
          </cell>
        </row>
        <row r="7277">
          <cell r="K7277">
            <v>38503</v>
          </cell>
          <cell r="L7277">
            <v>125991.49</v>
          </cell>
          <cell r="M7277">
            <v>119691.92</v>
          </cell>
          <cell r="N7277">
            <v>6299.57000000001</v>
          </cell>
        </row>
        <row r="7278">
          <cell r="C7278" t="str">
            <v>49114011BA50004</v>
          </cell>
          <cell r="D7278" t="str">
            <v>五十铃轻型载货车</v>
          </cell>
          <cell r="E7278" t="str">
            <v>NKR55GLEWA</v>
          </cell>
        </row>
        <row r="7278">
          <cell r="G7278" t="str">
            <v>个</v>
          </cell>
          <cell r="H7278">
            <v>1</v>
          </cell>
          <cell r="I7278" t="str">
            <v>固定资产-通用设备</v>
          </cell>
        </row>
        <row r="7278">
          <cell r="K7278">
            <v>38352</v>
          </cell>
          <cell r="L7278">
            <v>114130</v>
          </cell>
          <cell r="M7278">
            <v>108423.5</v>
          </cell>
          <cell r="N7278">
            <v>5706.5</v>
          </cell>
        </row>
        <row r="7279">
          <cell r="C7279" t="str">
            <v>44412364B145015</v>
          </cell>
          <cell r="D7279" t="str">
            <v>自卸车</v>
          </cell>
          <cell r="E7279" t="str">
            <v>WCQ-3B（高）</v>
          </cell>
        </row>
        <row r="7279">
          <cell r="G7279" t="str">
            <v>个</v>
          </cell>
          <cell r="H7279">
            <v>1</v>
          </cell>
          <cell r="I7279" t="str">
            <v>固定资产-通用设备</v>
          </cell>
        </row>
        <row r="7279">
          <cell r="K7279">
            <v>39082</v>
          </cell>
          <cell r="L7279">
            <v>371250</v>
          </cell>
          <cell r="M7279">
            <v>352687.5</v>
          </cell>
          <cell r="N7279">
            <v>18562.5</v>
          </cell>
        </row>
        <row r="7280">
          <cell r="C7280" t="str">
            <v>44412364B115016</v>
          </cell>
          <cell r="D7280" t="str">
            <v>生产指挥车</v>
          </cell>
          <cell r="E7280" t="str">
            <v>WRC20/2J</v>
          </cell>
        </row>
        <row r="7280">
          <cell r="G7280" t="str">
            <v>个</v>
          </cell>
          <cell r="H7280">
            <v>1</v>
          </cell>
          <cell r="I7280" t="str">
            <v>固定资产-通用设备</v>
          </cell>
        </row>
        <row r="7280">
          <cell r="K7280">
            <v>39082</v>
          </cell>
          <cell r="L7280">
            <v>356400</v>
          </cell>
          <cell r="M7280">
            <v>338580</v>
          </cell>
          <cell r="N7280">
            <v>17820</v>
          </cell>
        </row>
        <row r="7281">
          <cell r="C7281" t="str">
            <v>49114011B700006</v>
          </cell>
          <cell r="D7281" t="str">
            <v>双排座五十铃</v>
          </cell>
          <cell r="E7281" t="str">
            <v>NKR77LLLWCJA</v>
          </cell>
        </row>
        <row r="7281">
          <cell r="G7281" t="str">
            <v>个</v>
          </cell>
          <cell r="H7281">
            <v>1</v>
          </cell>
          <cell r="I7281" t="str">
            <v>固定资产-通用设备</v>
          </cell>
        </row>
        <row r="7281">
          <cell r="K7281">
            <v>38898</v>
          </cell>
          <cell r="L7281">
            <v>131098</v>
          </cell>
          <cell r="M7281">
            <v>124543.1</v>
          </cell>
          <cell r="N7281">
            <v>6554.89999999999</v>
          </cell>
        </row>
        <row r="7282">
          <cell r="C7282" t="str">
            <v>49114011B580037</v>
          </cell>
          <cell r="D7282" t="str">
            <v>庆铃低污染加长材料车</v>
          </cell>
          <cell r="E7282" t="str">
            <v>NKR77LLLEACJA</v>
          </cell>
        </row>
        <row r="7282">
          <cell r="G7282" t="str">
            <v>个</v>
          </cell>
          <cell r="H7282">
            <v>1</v>
          </cell>
          <cell r="I7282" t="str">
            <v>固定资产-通用设备</v>
          </cell>
        </row>
        <row r="7282">
          <cell r="K7282">
            <v>38898</v>
          </cell>
          <cell r="L7282">
            <v>128169</v>
          </cell>
          <cell r="M7282">
            <v>121760.55</v>
          </cell>
          <cell r="N7282">
            <v>6408.45</v>
          </cell>
        </row>
        <row r="7283">
          <cell r="C7283" t="str">
            <v>49114011B580039</v>
          </cell>
          <cell r="D7283" t="str">
            <v>庆铃低污染加长材料车</v>
          </cell>
          <cell r="E7283" t="str">
            <v>NKR77LLLEACJA</v>
          </cell>
        </row>
        <row r="7283">
          <cell r="G7283" t="str">
            <v>个</v>
          </cell>
          <cell r="H7283">
            <v>1</v>
          </cell>
          <cell r="I7283" t="str">
            <v>固定资产-通用设备</v>
          </cell>
        </row>
        <row r="7283">
          <cell r="K7283">
            <v>38898</v>
          </cell>
          <cell r="L7283">
            <v>128169</v>
          </cell>
          <cell r="M7283">
            <v>121760.55</v>
          </cell>
          <cell r="N7283">
            <v>6408.45</v>
          </cell>
        </row>
        <row r="7284">
          <cell r="C7284" t="str">
            <v>49114011B540003</v>
          </cell>
          <cell r="D7284" t="str">
            <v>庆铃五十铃</v>
          </cell>
          <cell r="E7284" t="str">
            <v>NKR55GLEWACJ</v>
          </cell>
        </row>
        <row r="7284">
          <cell r="G7284" t="str">
            <v>个</v>
          </cell>
          <cell r="H7284">
            <v>1</v>
          </cell>
          <cell r="I7284" t="str">
            <v>固定资产-通用设备</v>
          </cell>
        </row>
        <row r="7284">
          <cell r="K7284">
            <v>38898</v>
          </cell>
          <cell r="L7284">
            <v>124735</v>
          </cell>
          <cell r="M7284">
            <v>118498.25</v>
          </cell>
          <cell r="N7284">
            <v>6236.75</v>
          </cell>
        </row>
        <row r="7285">
          <cell r="C7285" t="str">
            <v>49114011B710380</v>
          </cell>
          <cell r="D7285" t="str">
            <v>庆铃五十铃</v>
          </cell>
          <cell r="E7285" t="str">
            <v>NKR55GLLBACJA</v>
          </cell>
        </row>
        <row r="7285">
          <cell r="G7285" t="str">
            <v>个</v>
          </cell>
          <cell r="H7285">
            <v>1</v>
          </cell>
          <cell r="I7285" t="str">
            <v>固定资产-通用设备</v>
          </cell>
        </row>
        <row r="7285">
          <cell r="K7285">
            <v>39082</v>
          </cell>
          <cell r="L7285">
            <v>123826</v>
          </cell>
          <cell r="M7285">
            <v>117634.7</v>
          </cell>
          <cell r="N7285">
            <v>6191.3</v>
          </cell>
        </row>
        <row r="7286">
          <cell r="C7286" t="str">
            <v>49114011B540007</v>
          </cell>
          <cell r="D7286" t="str">
            <v>庆铃五十铃</v>
          </cell>
          <cell r="E7286" t="str">
            <v>NKR55GLEWACJ</v>
          </cell>
        </row>
        <row r="7286">
          <cell r="G7286" t="str">
            <v>个</v>
          </cell>
          <cell r="H7286">
            <v>1</v>
          </cell>
          <cell r="I7286" t="str">
            <v>固定资产-通用设备</v>
          </cell>
        </row>
        <row r="7286">
          <cell r="K7286">
            <v>39082</v>
          </cell>
          <cell r="L7286">
            <v>122715</v>
          </cell>
          <cell r="M7286">
            <v>116579.25</v>
          </cell>
          <cell r="N7286">
            <v>6135.75</v>
          </cell>
        </row>
        <row r="7287">
          <cell r="C7287" t="str">
            <v>49114011B580002</v>
          </cell>
          <cell r="D7287" t="str">
            <v>五十铃轻型载货车</v>
          </cell>
          <cell r="E7287" t="str">
            <v>QL5070ZHFAR</v>
          </cell>
        </row>
        <row r="7287">
          <cell r="G7287" t="str">
            <v>个</v>
          </cell>
          <cell r="H7287">
            <v>1</v>
          </cell>
          <cell r="I7287" t="str">
            <v>固定资产-通用设备</v>
          </cell>
        </row>
        <row r="7287">
          <cell r="K7287">
            <v>38352</v>
          </cell>
          <cell r="L7287">
            <v>114130</v>
          </cell>
          <cell r="M7287">
            <v>108423.5</v>
          </cell>
          <cell r="N7287">
            <v>5706.5</v>
          </cell>
        </row>
        <row r="7288">
          <cell r="C7288" t="str">
            <v>49111013B940014</v>
          </cell>
          <cell r="D7288" t="str">
            <v>轻型货车</v>
          </cell>
          <cell r="E7288" t="str">
            <v/>
          </cell>
        </row>
        <row r="7288">
          <cell r="G7288" t="str">
            <v>个</v>
          </cell>
          <cell r="H7288">
            <v>1</v>
          </cell>
          <cell r="I7288" t="str">
            <v>固定资产-通用设备</v>
          </cell>
        </row>
        <row r="7288">
          <cell r="K7288">
            <v>37986</v>
          </cell>
          <cell r="L7288">
            <v>103600</v>
          </cell>
          <cell r="M7288">
            <v>98420</v>
          </cell>
          <cell r="N7288">
            <v>5180</v>
          </cell>
        </row>
        <row r="7289">
          <cell r="C7289" t="str">
            <v>44412364B115009</v>
          </cell>
          <cell r="D7289" t="str">
            <v>生产指挥车</v>
          </cell>
          <cell r="E7289" t="str">
            <v>WRC20/2J</v>
          </cell>
        </row>
        <row r="7289">
          <cell r="G7289" t="str">
            <v>个</v>
          </cell>
          <cell r="H7289">
            <v>1</v>
          </cell>
          <cell r="I7289" t="str">
            <v>固定资产-通用设备</v>
          </cell>
        </row>
        <row r="7289">
          <cell r="K7289">
            <v>39082</v>
          </cell>
          <cell r="L7289">
            <v>356400</v>
          </cell>
          <cell r="M7289">
            <v>146478</v>
          </cell>
          <cell r="N7289">
            <v>209922</v>
          </cell>
        </row>
        <row r="7290">
          <cell r="C7290" t="str">
            <v>49114011B180007</v>
          </cell>
          <cell r="D7290" t="str">
            <v>轻型货车</v>
          </cell>
          <cell r="E7290" t="str">
            <v/>
          </cell>
        </row>
        <row r="7290">
          <cell r="G7290" t="str">
            <v>个</v>
          </cell>
          <cell r="H7290">
            <v>1</v>
          </cell>
          <cell r="I7290" t="str">
            <v>固定资产-通用设备</v>
          </cell>
        </row>
        <row r="7290">
          <cell r="K7290">
            <v>37986</v>
          </cell>
          <cell r="L7290">
            <v>103600</v>
          </cell>
          <cell r="M7290">
            <v>99456</v>
          </cell>
          <cell r="N7290">
            <v>4144</v>
          </cell>
        </row>
        <row r="7291">
          <cell r="C7291" t="str">
            <v>49114011B540010</v>
          </cell>
          <cell r="D7291" t="str">
            <v>皮卡车</v>
          </cell>
          <cell r="E7291" t="str">
            <v>重庆TFS55HDLJ</v>
          </cell>
        </row>
        <row r="7291">
          <cell r="G7291" t="str">
            <v>个</v>
          </cell>
          <cell r="H7291">
            <v>1</v>
          </cell>
          <cell r="I7291" t="str">
            <v>固定资产-通用设备</v>
          </cell>
        </row>
        <row r="7291">
          <cell r="K7291">
            <v>37741</v>
          </cell>
          <cell r="L7291">
            <v>134000</v>
          </cell>
          <cell r="M7291">
            <v>128640</v>
          </cell>
          <cell r="N7291">
            <v>5360</v>
          </cell>
        </row>
        <row r="7292">
          <cell r="C7292" t="str">
            <v>44425599B080042</v>
          </cell>
          <cell r="D7292" t="str">
            <v>5吨铰接车</v>
          </cell>
          <cell r="E7292" t="str">
            <v>WC5</v>
          </cell>
        </row>
        <row r="7292">
          <cell r="G7292" t="str">
            <v>个</v>
          </cell>
          <cell r="H7292">
            <v>1</v>
          </cell>
          <cell r="I7292" t="str">
            <v>固定资产-煤炭井工专用设备</v>
          </cell>
        </row>
        <row r="7292">
          <cell r="K7292">
            <v>39447</v>
          </cell>
          <cell r="L7292">
            <v>841500</v>
          </cell>
          <cell r="M7292">
            <v>816255</v>
          </cell>
          <cell r="N7292">
            <v>25245</v>
          </cell>
        </row>
        <row r="7293">
          <cell r="C7293" t="str">
            <v>44425599B080043</v>
          </cell>
          <cell r="D7293" t="str">
            <v>5T铰接车JL06121（030）</v>
          </cell>
          <cell r="E7293" t="str">
            <v>WC5</v>
          </cell>
        </row>
        <row r="7293">
          <cell r="G7293" t="str">
            <v>个</v>
          </cell>
          <cell r="H7293">
            <v>1</v>
          </cell>
          <cell r="I7293" t="str">
            <v>固定资产-煤炭井工专用设备</v>
          </cell>
        </row>
        <row r="7293">
          <cell r="K7293">
            <v>39082</v>
          </cell>
          <cell r="L7293">
            <v>841500</v>
          </cell>
          <cell r="M7293">
            <v>816255</v>
          </cell>
          <cell r="N7293">
            <v>25245</v>
          </cell>
        </row>
        <row r="7294">
          <cell r="C7294" t="str">
            <v>44412364B055008</v>
          </cell>
          <cell r="D7294" t="str">
            <v>人车</v>
          </cell>
          <cell r="E7294" t="str">
            <v>WQC2J</v>
          </cell>
        </row>
        <row r="7294">
          <cell r="G7294" t="str">
            <v>个</v>
          </cell>
          <cell r="H7294">
            <v>1</v>
          </cell>
          <cell r="I7294" t="str">
            <v>固定资产-煤炭井工专用设备</v>
          </cell>
        </row>
        <row r="7294">
          <cell r="K7294">
            <v>39629</v>
          </cell>
          <cell r="L7294">
            <v>376200</v>
          </cell>
          <cell r="M7294">
            <v>364914</v>
          </cell>
          <cell r="N7294">
            <v>11286</v>
          </cell>
        </row>
        <row r="7295">
          <cell r="C7295" t="str">
            <v>44412364B055006</v>
          </cell>
          <cell r="D7295" t="str">
            <v>人车</v>
          </cell>
          <cell r="E7295" t="str">
            <v>WQC2J</v>
          </cell>
        </row>
        <row r="7295">
          <cell r="G7295" t="str">
            <v>个</v>
          </cell>
          <cell r="H7295">
            <v>1</v>
          </cell>
          <cell r="I7295" t="str">
            <v>固定资产-煤炭井工专用设备</v>
          </cell>
        </row>
        <row r="7295">
          <cell r="K7295">
            <v>39629</v>
          </cell>
          <cell r="L7295">
            <v>376200</v>
          </cell>
          <cell r="M7295">
            <v>364914</v>
          </cell>
          <cell r="N7295">
            <v>11286</v>
          </cell>
        </row>
        <row r="7296">
          <cell r="C7296" t="str">
            <v>44412364B055004</v>
          </cell>
          <cell r="D7296" t="str">
            <v>人车</v>
          </cell>
          <cell r="E7296" t="str">
            <v>WQC2J</v>
          </cell>
        </row>
        <row r="7296">
          <cell r="G7296" t="str">
            <v>个</v>
          </cell>
          <cell r="H7296">
            <v>1</v>
          </cell>
          <cell r="I7296" t="str">
            <v>固定资产-煤炭井工专用设备</v>
          </cell>
        </row>
        <row r="7296">
          <cell r="K7296">
            <v>39082</v>
          </cell>
          <cell r="L7296">
            <v>376200</v>
          </cell>
          <cell r="M7296">
            <v>364914</v>
          </cell>
          <cell r="N7296">
            <v>11286</v>
          </cell>
        </row>
        <row r="7297">
          <cell r="C7297" t="str">
            <v>49114011B730003</v>
          </cell>
          <cell r="D7297" t="str">
            <v>庆铃五十铃</v>
          </cell>
          <cell r="E7297" t="str">
            <v>NKR77GLLACJD</v>
          </cell>
        </row>
        <row r="7297">
          <cell r="G7297" t="str">
            <v>个</v>
          </cell>
          <cell r="H7297">
            <v>1</v>
          </cell>
          <cell r="I7297" t="str">
            <v>固定资产-通用设备</v>
          </cell>
        </row>
        <row r="7297">
          <cell r="K7297">
            <v>38352</v>
          </cell>
          <cell r="L7297">
            <v>102851.33</v>
          </cell>
          <cell r="M7297">
            <v>97708.76</v>
          </cell>
          <cell r="N7297">
            <v>5142.57000000001</v>
          </cell>
        </row>
        <row r="7298">
          <cell r="C7298" t="str">
            <v>45262099B030900</v>
          </cell>
          <cell r="D7298" t="str">
            <v>数码照片打印机</v>
          </cell>
          <cell r="E7298" t="str">
            <v>HP7960</v>
          </cell>
        </row>
        <row r="7298">
          <cell r="G7298" t="str">
            <v>个</v>
          </cell>
          <cell r="H7298">
            <v>1</v>
          </cell>
          <cell r="I7298" t="str">
            <v>电子类</v>
          </cell>
        </row>
        <row r="7298">
          <cell r="K7298">
            <v>38352</v>
          </cell>
          <cell r="L7298">
            <v>2810</v>
          </cell>
          <cell r="M7298">
            <v>2810</v>
          </cell>
          <cell r="N7298">
            <v>0</v>
          </cell>
        </row>
        <row r="7299">
          <cell r="C7299" t="str">
            <v>47323202B010025</v>
          </cell>
          <cell r="D7299" t="str">
            <v>云台式摄像系统</v>
          </cell>
        </row>
        <row r="7299">
          <cell r="G7299" t="str">
            <v>个</v>
          </cell>
          <cell r="H7299">
            <v>1</v>
          </cell>
          <cell r="I7299" t="str">
            <v>电子类</v>
          </cell>
        </row>
        <row r="7299">
          <cell r="K7299">
            <v>39813</v>
          </cell>
          <cell r="L7299">
            <v>54871.79</v>
          </cell>
          <cell r="M7299">
            <v>54871.79</v>
          </cell>
          <cell r="N7299">
            <v>0</v>
          </cell>
        </row>
        <row r="7300">
          <cell r="C7300" t="str">
            <v>46384624B010066</v>
          </cell>
          <cell r="D7300" t="str">
            <v>设备管理中心调度室DLP大屏系统工程</v>
          </cell>
        </row>
        <row r="7300">
          <cell r="G7300" t="str">
            <v>个</v>
          </cell>
          <cell r="H7300">
            <v>1</v>
          </cell>
          <cell r="I7300" t="str">
            <v>电子类</v>
          </cell>
        </row>
        <row r="7300">
          <cell r="K7300">
            <v>39903</v>
          </cell>
          <cell r="L7300">
            <v>3426000</v>
          </cell>
          <cell r="M7300">
            <v>3426000</v>
          </cell>
          <cell r="N7300">
            <v>0</v>
          </cell>
        </row>
        <row r="7301">
          <cell r="C7301" t="str">
            <v>47323401B030029</v>
          </cell>
          <cell r="D7301" t="str">
            <v>数码相机</v>
          </cell>
          <cell r="E7301" t="str">
            <v>IXUS 300HS 佳能</v>
          </cell>
        </row>
        <row r="7301">
          <cell r="G7301" t="str">
            <v>个</v>
          </cell>
          <cell r="H7301">
            <v>1</v>
          </cell>
          <cell r="I7301" t="str">
            <v>电子类</v>
          </cell>
        </row>
        <row r="7301">
          <cell r="K7301">
            <v>40899</v>
          </cell>
          <cell r="L7301">
            <v>3275.3</v>
          </cell>
          <cell r="M7301">
            <v>3275.3</v>
          </cell>
          <cell r="N7301">
            <v>0</v>
          </cell>
        </row>
        <row r="7302">
          <cell r="C7302" t="str">
            <v>47323401B030030</v>
          </cell>
          <cell r="D7302" t="str">
            <v>数码相机</v>
          </cell>
          <cell r="E7302" t="str">
            <v>IXUS 300HS 佳能</v>
          </cell>
        </row>
        <row r="7302">
          <cell r="G7302" t="str">
            <v>个</v>
          </cell>
          <cell r="H7302">
            <v>1</v>
          </cell>
          <cell r="I7302" t="str">
            <v>电子类</v>
          </cell>
        </row>
        <row r="7302">
          <cell r="K7302">
            <v>40899</v>
          </cell>
          <cell r="L7302">
            <v>3275.3</v>
          </cell>
          <cell r="M7302">
            <v>3275.3</v>
          </cell>
          <cell r="N7302">
            <v>0</v>
          </cell>
        </row>
        <row r="7303">
          <cell r="C7303" t="str">
            <v>47323401B030032</v>
          </cell>
          <cell r="D7303" t="str">
            <v>数码相机</v>
          </cell>
          <cell r="E7303" t="str">
            <v>IXUS 300HS 佳能</v>
          </cell>
        </row>
        <row r="7303">
          <cell r="G7303" t="str">
            <v>个</v>
          </cell>
          <cell r="H7303">
            <v>1</v>
          </cell>
          <cell r="I7303" t="str">
            <v>电子类</v>
          </cell>
        </row>
        <row r="7303">
          <cell r="K7303">
            <v>40899</v>
          </cell>
          <cell r="L7303">
            <v>3275.3</v>
          </cell>
          <cell r="M7303">
            <v>3275.3</v>
          </cell>
          <cell r="N7303">
            <v>0</v>
          </cell>
        </row>
        <row r="7304">
          <cell r="C7304" t="str">
            <v>44412042A020008</v>
          </cell>
          <cell r="D7304" t="str">
            <v>铲车</v>
          </cell>
          <cell r="E7304" t="str">
            <v>488</v>
          </cell>
          <cell r="F7304" t="str">
            <v>2403</v>
          </cell>
          <cell r="G7304" t="str">
            <v>个</v>
          </cell>
          <cell r="H7304">
            <v>1</v>
          </cell>
          <cell r="I7304" t="str">
            <v>固定资产-通用设备</v>
          </cell>
          <cell r="J7304" t="str">
            <v>0</v>
          </cell>
          <cell r="K7304">
            <v>40908</v>
          </cell>
          <cell r="L7304">
            <v>3301750</v>
          </cell>
          <cell r="M7304">
            <v>3202697.5</v>
          </cell>
          <cell r="N7304">
            <v>99052.5</v>
          </cell>
        </row>
        <row r="7305">
          <cell r="C7305" t="str">
            <v>48253399BC90011</v>
          </cell>
          <cell r="D7305" t="str">
            <v>钢丝绳在线检测系统</v>
          </cell>
          <cell r="E7305" t="str">
            <v>ZSW-II</v>
          </cell>
        </row>
        <row r="7305">
          <cell r="G7305" t="str">
            <v>个</v>
          </cell>
          <cell r="H7305">
            <v>1</v>
          </cell>
          <cell r="I7305" t="str">
            <v>固定资产-通用设备</v>
          </cell>
          <cell r="J7305" t="str">
            <v>0</v>
          </cell>
          <cell r="K7305">
            <v>40108</v>
          </cell>
          <cell r="L7305">
            <v>203726.49</v>
          </cell>
          <cell r="M7305">
            <v>203726.49</v>
          </cell>
          <cell r="N7305">
            <v>0</v>
          </cell>
        </row>
        <row r="7306">
          <cell r="C7306" t="str">
            <v>44412042A020006</v>
          </cell>
          <cell r="D7306" t="str">
            <v>铲车</v>
          </cell>
          <cell r="E7306" t="str">
            <v>488</v>
          </cell>
          <cell r="F7306" t="str">
            <v>2391</v>
          </cell>
          <cell r="G7306" t="str">
            <v>个</v>
          </cell>
          <cell r="H7306">
            <v>1</v>
          </cell>
          <cell r="I7306" t="str">
            <v>固定资产-通用设备</v>
          </cell>
          <cell r="J7306" t="str">
            <v>0</v>
          </cell>
          <cell r="K7306">
            <v>37289</v>
          </cell>
          <cell r="L7306">
            <v>2845300</v>
          </cell>
          <cell r="M7306">
            <v>2759941</v>
          </cell>
          <cell r="N7306">
            <v>85359</v>
          </cell>
        </row>
        <row r="7307">
          <cell r="C7307" t="str">
            <v>44412042A020007</v>
          </cell>
          <cell r="D7307" t="str">
            <v>铲车</v>
          </cell>
          <cell r="E7307" t="str">
            <v>488</v>
          </cell>
          <cell r="F7307" t="str">
            <v>2401</v>
          </cell>
          <cell r="G7307" t="str">
            <v>个</v>
          </cell>
          <cell r="H7307">
            <v>1</v>
          </cell>
          <cell r="I7307" t="str">
            <v>固定资产-通用设备</v>
          </cell>
          <cell r="J7307" t="str">
            <v>0</v>
          </cell>
          <cell r="K7307">
            <v>37258</v>
          </cell>
          <cell r="L7307">
            <v>2845300</v>
          </cell>
          <cell r="M7307">
            <v>2759941</v>
          </cell>
          <cell r="N7307">
            <v>85359</v>
          </cell>
        </row>
        <row r="7308">
          <cell r="C7308" t="str">
            <v>44412042A020013</v>
          </cell>
          <cell r="D7308" t="str">
            <v>铲车</v>
          </cell>
          <cell r="E7308" t="str">
            <v>488</v>
          </cell>
          <cell r="F7308" t="str">
            <v>2404</v>
          </cell>
          <cell r="G7308" t="str">
            <v>个</v>
          </cell>
          <cell r="H7308">
            <v>1</v>
          </cell>
          <cell r="I7308" t="str">
            <v>固定资产-通用设备</v>
          </cell>
          <cell r="J7308" t="str">
            <v>0</v>
          </cell>
          <cell r="K7308">
            <v>37258</v>
          </cell>
          <cell r="L7308">
            <v>2845300</v>
          </cell>
          <cell r="M7308">
            <v>2759941</v>
          </cell>
          <cell r="N7308">
            <v>85359</v>
          </cell>
        </row>
        <row r="7309">
          <cell r="C7309" t="str">
            <v>44412042A020012</v>
          </cell>
          <cell r="D7309" t="str">
            <v>铲车</v>
          </cell>
          <cell r="E7309" t="str">
            <v>488</v>
          </cell>
          <cell r="F7309" t="str">
            <v>2406</v>
          </cell>
          <cell r="G7309" t="str">
            <v>个</v>
          </cell>
          <cell r="H7309">
            <v>1</v>
          </cell>
          <cell r="I7309" t="str">
            <v>固定资产-通用设备</v>
          </cell>
          <cell r="J7309" t="str">
            <v>0</v>
          </cell>
          <cell r="K7309">
            <v>37258</v>
          </cell>
          <cell r="L7309">
            <v>2845300</v>
          </cell>
          <cell r="M7309">
            <v>2759941</v>
          </cell>
          <cell r="N7309">
            <v>85359</v>
          </cell>
        </row>
        <row r="7310">
          <cell r="C7310" t="str">
            <v>44412042A020011</v>
          </cell>
          <cell r="D7310" t="str">
            <v>铲车</v>
          </cell>
          <cell r="E7310" t="str">
            <v>488</v>
          </cell>
          <cell r="F7310">
            <v>2402</v>
          </cell>
          <cell r="G7310" t="str">
            <v>个</v>
          </cell>
          <cell r="H7310">
            <v>1</v>
          </cell>
          <cell r="I7310" t="str">
            <v>固定资产-通用设备</v>
          </cell>
          <cell r="J7310" t="str">
            <v>0</v>
          </cell>
          <cell r="K7310">
            <v>37258</v>
          </cell>
          <cell r="L7310">
            <v>2845300</v>
          </cell>
          <cell r="M7310">
            <v>2759941</v>
          </cell>
          <cell r="N7310">
            <v>85359</v>
          </cell>
        </row>
        <row r="7311">
          <cell r="C7311" t="str">
            <v>48253202B080001</v>
          </cell>
          <cell r="D7311" t="str">
            <v>红外线测温仪</v>
          </cell>
          <cell r="E7311" t="str">
            <v>FLUKE 572</v>
          </cell>
        </row>
        <row r="7311">
          <cell r="G7311" t="str">
            <v>个</v>
          </cell>
          <cell r="H7311">
            <v>1</v>
          </cell>
          <cell r="I7311" t="str">
            <v>固定资产-通用设备</v>
          </cell>
          <cell r="J7311" t="str">
            <v>0</v>
          </cell>
          <cell r="K7311">
            <v>39629</v>
          </cell>
          <cell r="L7311">
            <v>15965</v>
          </cell>
          <cell r="M7311">
            <v>15965</v>
          </cell>
          <cell r="N7311">
            <v>0</v>
          </cell>
        </row>
        <row r="7312">
          <cell r="C7312" t="str">
            <v>48253399BC90001</v>
          </cell>
          <cell r="D7312" t="str">
            <v>钢丝绳在线检测系统</v>
          </cell>
          <cell r="E7312" t="str">
            <v>ZSW-II</v>
          </cell>
        </row>
        <row r="7312">
          <cell r="G7312" t="str">
            <v>个</v>
          </cell>
          <cell r="H7312">
            <v>1</v>
          </cell>
          <cell r="I7312" t="str">
            <v>固定资产-通用设备</v>
          </cell>
          <cell r="J7312" t="str">
            <v>0</v>
          </cell>
          <cell r="K7312">
            <v>39994</v>
          </cell>
          <cell r="L7312">
            <v>283145.3</v>
          </cell>
          <cell r="M7312">
            <v>283145.3</v>
          </cell>
          <cell r="N7312">
            <v>0</v>
          </cell>
        </row>
        <row r="7313">
          <cell r="C7313" t="str">
            <v>45262099A030084</v>
          </cell>
          <cell r="D7313" t="str">
            <v>打印机</v>
          </cell>
          <cell r="E7313" t="str">
            <v>HP5200(Q7543A)</v>
          </cell>
        </row>
        <row r="7313">
          <cell r="G7313" t="str">
            <v>个</v>
          </cell>
          <cell r="H7313">
            <v>1</v>
          </cell>
          <cell r="I7313" t="str">
            <v>固定资产-通用设备</v>
          </cell>
          <cell r="J7313" t="str">
            <v>0</v>
          </cell>
          <cell r="K7313">
            <v>40359</v>
          </cell>
          <cell r="L7313">
            <v>6837.6</v>
          </cell>
          <cell r="M7313">
            <v>6837.6</v>
          </cell>
          <cell r="N7313">
            <v>0</v>
          </cell>
        </row>
        <row r="7314">
          <cell r="C7314" t="str">
            <v>45231406B050189</v>
          </cell>
          <cell r="D7314" t="str">
            <v>联想笔记本</v>
          </cell>
          <cell r="E7314" t="str">
            <v>T400 MW2</v>
          </cell>
        </row>
        <row r="7314">
          <cell r="G7314" t="str">
            <v>个</v>
          </cell>
          <cell r="H7314">
            <v>1</v>
          </cell>
          <cell r="I7314" t="str">
            <v>固定资产-通用设备</v>
          </cell>
          <cell r="J7314" t="str">
            <v>0</v>
          </cell>
          <cell r="K7314">
            <v>40359</v>
          </cell>
          <cell r="L7314">
            <v>10427.36</v>
          </cell>
          <cell r="M7314">
            <v>10427.36</v>
          </cell>
          <cell r="N7314">
            <v>0</v>
          </cell>
        </row>
        <row r="7315">
          <cell r="C7315" t="str">
            <v>45231406B050194</v>
          </cell>
          <cell r="D7315" t="str">
            <v>联想笔记本</v>
          </cell>
          <cell r="E7315" t="str">
            <v>T400 MW2</v>
          </cell>
        </row>
        <row r="7315">
          <cell r="G7315" t="str">
            <v>个</v>
          </cell>
          <cell r="H7315">
            <v>1</v>
          </cell>
          <cell r="I7315" t="str">
            <v>固定资产-通用设备</v>
          </cell>
          <cell r="J7315" t="str">
            <v>0</v>
          </cell>
          <cell r="K7315">
            <v>40359</v>
          </cell>
          <cell r="L7315">
            <v>10427.36</v>
          </cell>
          <cell r="M7315">
            <v>10427.36</v>
          </cell>
          <cell r="N7315">
            <v>0</v>
          </cell>
        </row>
        <row r="7316">
          <cell r="C7316" t="str">
            <v>45231406B050198</v>
          </cell>
          <cell r="D7316" t="str">
            <v>联想笔记本</v>
          </cell>
          <cell r="E7316" t="str">
            <v>T400 MW2</v>
          </cell>
        </row>
        <row r="7316">
          <cell r="G7316" t="str">
            <v>个</v>
          </cell>
          <cell r="H7316">
            <v>1</v>
          </cell>
          <cell r="I7316" t="str">
            <v>固定资产-通用设备</v>
          </cell>
          <cell r="J7316" t="str">
            <v>0</v>
          </cell>
          <cell r="K7316">
            <v>40359</v>
          </cell>
          <cell r="L7316">
            <v>10427.36</v>
          </cell>
          <cell r="M7316">
            <v>10427.36</v>
          </cell>
          <cell r="N7316">
            <v>0</v>
          </cell>
        </row>
        <row r="7317">
          <cell r="C7317" t="str">
            <v>45231406B050204</v>
          </cell>
          <cell r="D7317" t="str">
            <v>联想笔记本</v>
          </cell>
          <cell r="E7317" t="str">
            <v>T400 MW2</v>
          </cell>
        </row>
        <row r="7317">
          <cell r="G7317" t="str">
            <v>个</v>
          </cell>
          <cell r="H7317">
            <v>1</v>
          </cell>
          <cell r="I7317" t="str">
            <v>固定资产-通用设备</v>
          </cell>
          <cell r="J7317" t="str">
            <v>0</v>
          </cell>
          <cell r="K7317">
            <v>40359</v>
          </cell>
          <cell r="L7317">
            <v>10427.36</v>
          </cell>
          <cell r="M7317">
            <v>10427.36</v>
          </cell>
          <cell r="N7317">
            <v>0</v>
          </cell>
        </row>
        <row r="7318">
          <cell r="C7318" t="str">
            <v>44412042B020001</v>
          </cell>
          <cell r="D7318" t="str">
            <v>薄煤层铲车</v>
          </cell>
          <cell r="E7318" t="str">
            <v>CLX3B</v>
          </cell>
          <cell r="F7318" t="str">
            <v>CLX3</v>
          </cell>
          <cell r="G7318" t="str">
            <v>个</v>
          </cell>
          <cell r="H7318">
            <v>1</v>
          </cell>
          <cell r="I7318" t="str">
            <v>固定资产-通用设备</v>
          </cell>
          <cell r="J7318" t="str">
            <v>0</v>
          </cell>
          <cell r="K7318">
            <v>40543</v>
          </cell>
          <cell r="L7318">
            <v>1897435.9</v>
          </cell>
          <cell r="M7318">
            <v>1897435.9</v>
          </cell>
          <cell r="N7318">
            <v>0</v>
          </cell>
        </row>
        <row r="7319">
          <cell r="C7319" t="str">
            <v>45231406B050745</v>
          </cell>
          <cell r="D7319" t="str">
            <v>笔记本</v>
          </cell>
          <cell r="E7319" t="str">
            <v>IBMT400</v>
          </cell>
        </row>
        <row r="7319">
          <cell r="G7319" t="str">
            <v>个</v>
          </cell>
          <cell r="H7319">
            <v>1</v>
          </cell>
          <cell r="I7319" t="str">
            <v>固定资产-通用设备</v>
          </cell>
          <cell r="J7319" t="str">
            <v>0</v>
          </cell>
          <cell r="K7319">
            <v>40481</v>
          </cell>
          <cell r="L7319">
            <v>12200</v>
          </cell>
          <cell r="M7319">
            <v>12200</v>
          </cell>
          <cell r="N7319">
            <v>0</v>
          </cell>
        </row>
        <row r="7320">
          <cell r="C7320" t="str">
            <v>45231406B050747</v>
          </cell>
          <cell r="D7320" t="str">
            <v>笔记本</v>
          </cell>
          <cell r="E7320" t="str">
            <v>IBMT400</v>
          </cell>
        </row>
        <row r="7320">
          <cell r="G7320" t="str">
            <v>个</v>
          </cell>
          <cell r="H7320">
            <v>1</v>
          </cell>
          <cell r="I7320" t="str">
            <v>固定资产-通用设备</v>
          </cell>
          <cell r="J7320" t="str">
            <v>0</v>
          </cell>
          <cell r="K7320">
            <v>40481</v>
          </cell>
          <cell r="L7320">
            <v>12200</v>
          </cell>
          <cell r="M7320">
            <v>12200</v>
          </cell>
          <cell r="N7320">
            <v>0</v>
          </cell>
        </row>
        <row r="7321">
          <cell r="C7321" t="str">
            <v>44412054A025002</v>
          </cell>
          <cell r="D7321" t="str">
            <v>掘锚机</v>
          </cell>
          <cell r="E7321" t="str">
            <v>MB670</v>
          </cell>
          <cell r="F7321" t="str">
            <v>086</v>
          </cell>
          <cell r="G7321" t="str">
            <v>个</v>
          </cell>
          <cell r="H7321">
            <v>1</v>
          </cell>
          <cell r="I7321" t="str">
            <v>固定资产-煤炭井工专用设备</v>
          </cell>
          <cell r="J7321" t="str">
            <v>0</v>
          </cell>
          <cell r="K7321">
            <v>39660</v>
          </cell>
          <cell r="L7321">
            <v>30047144.64</v>
          </cell>
          <cell r="M7321">
            <v>29145730.3</v>
          </cell>
          <cell r="N7321">
            <v>901414.34</v>
          </cell>
        </row>
        <row r="7322">
          <cell r="C7322" t="str">
            <v>44412054A030001</v>
          </cell>
          <cell r="D7322" t="str">
            <v>掘锚机</v>
          </cell>
          <cell r="E7322" t="str">
            <v>MB670S</v>
          </cell>
          <cell r="F7322">
            <v>153</v>
          </cell>
          <cell r="G7322" t="str">
            <v>个</v>
          </cell>
          <cell r="H7322">
            <v>1</v>
          </cell>
          <cell r="I7322" t="str">
            <v>固定资产-煤炭井工专用设备</v>
          </cell>
          <cell r="J7322" t="str">
            <v>1</v>
          </cell>
          <cell r="K7322">
            <v>39811</v>
          </cell>
          <cell r="L7322">
            <v>24530517.63</v>
          </cell>
          <cell r="M7322">
            <v>23794602.1</v>
          </cell>
          <cell r="N7322">
            <v>735915.529999997</v>
          </cell>
        </row>
        <row r="7323">
          <cell r="C7323" t="str">
            <v>44412054A025001</v>
          </cell>
          <cell r="D7323" t="str">
            <v>掘锚机</v>
          </cell>
          <cell r="E7323" t="str">
            <v>MB670LH</v>
          </cell>
          <cell r="F7323" t="str">
            <v>087</v>
          </cell>
          <cell r="G7323" t="str">
            <v>个</v>
          </cell>
          <cell r="H7323">
            <v>1</v>
          </cell>
          <cell r="I7323" t="str">
            <v>固定资产-煤炭井工专用设备</v>
          </cell>
          <cell r="J7323" t="str">
            <v>2</v>
          </cell>
          <cell r="K7323">
            <v>40296</v>
          </cell>
          <cell r="L7323">
            <v>24175757.13</v>
          </cell>
          <cell r="M7323">
            <v>23450484.42</v>
          </cell>
          <cell r="N7323">
            <v>725272.709999997</v>
          </cell>
        </row>
        <row r="7324">
          <cell r="C7324" t="str">
            <v>44412035A065002</v>
          </cell>
          <cell r="D7324" t="str">
            <v>连采机</v>
          </cell>
          <cell r="E7324" t="str">
            <v>12CM15-10B</v>
          </cell>
          <cell r="F7324">
            <v>5837</v>
          </cell>
          <cell r="G7324" t="str">
            <v>个</v>
          </cell>
          <cell r="H7324">
            <v>1</v>
          </cell>
          <cell r="I7324" t="str">
            <v>固定资产-煤炭井工专用设备</v>
          </cell>
          <cell r="J7324" t="str">
            <v>3</v>
          </cell>
          <cell r="K7324">
            <v>39813</v>
          </cell>
          <cell r="L7324">
            <v>15266979.54</v>
          </cell>
          <cell r="M7324">
            <v>14808970.15</v>
          </cell>
          <cell r="N7324">
            <v>458009.389999999</v>
          </cell>
        </row>
        <row r="7325">
          <cell r="C7325" t="str">
            <v>44412037A090001</v>
          </cell>
          <cell r="D7325" t="str">
            <v>梭车</v>
          </cell>
          <cell r="E7325" t="str">
            <v>7C790</v>
          </cell>
          <cell r="F7325" t="str">
            <v>050s</v>
          </cell>
          <cell r="G7325" t="str">
            <v>个</v>
          </cell>
          <cell r="H7325">
            <v>1</v>
          </cell>
          <cell r="I7325" t="str">
            <v>固定资产-煤炭井工专用设备</v>
          </cell>
          <cell r="J7325" t="str">
            <v>2</v>
          </cell>
          <cell r="K7325">
            <v>40178</v>
          </cell>
          <cell r="L7325">
            <v>6087495.72</v>
          </cell>
          <cell r="M7325">
            <v>5904870.85</v>
          </cell>
          <cell r="N7325">
            <v>182624.87</v>
          </cell>
        </row>
        <row r="7326">
          <cell r="C7326" t="str">
            <v>44412037A090002</v>
          </cell>
          <cell r="D7326" t="str">
            <v>梭车</v>
          </cell>
          <cell r="E7326" t="str">
            <v>7C790</v>
          </cell>
          <cell r="F7326" t="str">
            <v>051s</v>
          </cell>
          <cell r="G7326" t="str">
            <v>个</v>
          </cell>
          <cell r="H7326">
            <v>1</v>
          </cell>
          <cell r="I7326" t="str">
            <v>固定资产-煤炭井工专用设备</v>
          </cell>
          <cell r="J7326" t="str">
            <v>2</v>
          </cell>
          <cell r="K7326">
            <v>40178</v>
          </cell>
          <cell r="L7326">
            <v>6087495.72</v>
          </cell>
          <cell r="M7326">
            <v>5904870.85</v>
          </cell>
          <cell r="N7326">
            <v>182624.87</v>
          </cell>
        </row>
        <row r="7327">
          <cell r="C7327" t="str">
            <v>42194105A160008</v>
          </cell>
          <cell r="D7327" t="str">
            <v>端头支架</v>
          </cell>
          <cell r="E7327" t="str">
            <v>8670KN</v>
          </cell>
          <cell r="F7327" t="str">
            <v>1-15</v>
          </cell>
          <cell r="G7327" t="str">
            <v>个</v>
          </cell>
          <cell r="H7327">
            <v>1</v>
          </cell>
          <cell r="I7327" t="str">
            <v>固定资产-煤炭井工专用设备</v>
          </cell>
          <cell r="J7327" t="str">
            <v>2</v>
          </cell>
          <cell r="K7327">
            <v>38517</v>
          </cell>
          <cell r="L7327">
            <v>1527334.53</v>
          </cell>
          <cell r="M7327">
            <v>1481514.49</v>
          </cell>
          <cell r="N7327">
            <v>45820.04</v>
          </cell>
        </row>
        <row r="7328">
          <cell r="C7328" t="str">
            <v>42194105A160009</v>
          </cell>
          <cell r="D7328" t="str">
            <v>端头支架</v>
          </cell>
          <cell r="E7328" t="str">
            <v>8670KN</v>
          </cell>
          <cell r="F7328" t="str">
            <v>1-15</v>
          </cell>
          <cell r="G7328" t="str">
            <v>个</v>
          </cell>
          <cell r="H7328">
            <v>1</v>
          </cell>
          <cell r="I7328" t="str">
            <v>固定资产-煤炭井工专用设备</v>
          </cell>
          <cell r="J7328" t="str">
            <v>2</v>
          </cell>
          <cell r="K7328">
            <v>38517</v>
          </cell>
          <cell r="L7328">
            <v>1527334.53</v>
          </cell>
          <cell r="M7328">
            <v>1481514.49</v>
          </cell>
          <cell r="N7328">
            <v>45820.04</v>
          </cell>
        </row>
        <row r="7329">
          <cell r="C7329" t="str">
            <v>42194105A160010</v>
          </cell>
          <cell r="D7329" t="str">
            <v>端头支架</v>
          </cell>
          <cell r="E7329" t="str">
            <v>8670KN</v>
          </cell>
          <cell r="F7329" t="str">
            <v>1-15</v>
          </cell>
          <cell r="G7329" t="str">
            <v>个</v>
          </cell>
          <cell r="H7329">
            <v>1</v>
          </cell>
          <cell r="I7329" t="str">
            <v>固定资产-煤炭井工专用设备</v>
          </cell>
          <cell r="J7329" t="str">
            <v>2</v>
          </cell>
          <cell r="K7329">
            <v>38517</v>
          </cell>
          <cell r="L7329">
            <v>1527334.53</v>
          </cell>
          <cell r="M7329">
            <v>1481514.49</v>
          </cell>
          <cell r="N7329">
            <v>45820.04</v>
          </cell>
        </row>
        <row r="7330">
          <cell r="C7330" t="str">
            <v>42194105A160011</v>
          </cell>
          <cell r="D7330" t="str">
            <v>端头支架</v>
          </cell>
          <cell r="E7330" t="str">
            <v>8670KN</v>
          </cell>
          <cell r="F7330" t="str">
            <v>1-15</v>
          </cell>
          <cell r="G7330" t="str">
            <v>个</v>
          </cell>
          <cell r="H7330">
            <v>1</v>
          </cell>
          <cell r="I7330" t="str">
            <v>固定资产-煤炭井工专用设备</v>
          </cell>
          <cell r="J7330" t="str">
            <v>2</v>
          </cell>
          <cell r="K7330">
            <v>38517</v>
          </cell>
          <cell r="L7330">
            <v>1527334.53</v>
          </cell>
          <cell r="M7330">
            <v>1481514.49</v>
          </cell>
          <cell r="N7330">
            <v>45820.04</v>
          </cell>
        </row>
        <row r="7331">
          <cell r="C7331" t="str">
            <v>42194105A160012</v>
          </cell>
          <cell r="D7331" t="str">
            <v>端头支架</v>
          </cell>
          <cell r="E7331" t="str">
            <v>8670KN</v>
          </cell>
          <cell r="F7331" t="str">
            <v>1-15</v>
          </cell>
          <cell r="G7331" t="str">
            <v>个</v>
          </cell>
          <cell r="H7331">
            <v>1</v>
          </cell>
          <cell r="I7331" t="str">
            <v>固定资产-煤炭井工专用设备</v>
          </cell>
          <cell r="J7331" t="str">
            <v>2</v>
          </cell>
          <cell r="K7331">
            <v>38517</v>
          </cell>
          <cell r="L7331">
            <v>1527334.53</v>
          </cell>
          <cell r="M7331">
            <v>1481514.49</v>
          </cell>
          <cell r="N7331">
            <v>45820.04</v>
          </cell>
        </row>
        <row r="7332">
          <cell r="C7332" t="str">
            <v>42194105A160013</v>
          </cell>
          <cell r="D7332" t="str">
            <v>端头支架</v>
          </cell>
          <cell r="E7332" t="str">
            <v>8670KN</v>
          </cell>
          <cell r="F7332" t="str">
            <v>1-15</v>
          </cell>
          <cell r="G7332" t="str">
            <v>个</v>
          </cell>
          <cell r="H7332">
            <v>1</v>
          </cell>
          <cell r="I7332" t="str">
            <v>固定资产-煤炭井工专用设备</v>
          </cell>
          <cell r="J7332" t="str">
            <v>2</v>
          </cell>
          <cell r="K7332">
            <v>38517</v>
          </cell>
          <cell r="L7332">
            <v>1527334.53</v>
          </cell>
          <cell r="M7332">
            <v>1481514.49</v>
          </cell>
          <cell r="N7332">
            <v>45820.04</v>
          </cell>
        </row>
        <row r="7333">
          <cell r="C7333" t="str">
            <v>42194105A160014</v>
          </cell>
          <cell r="D7333" t="str">
            <v>端头支架</v>
          </cell>
          <cell r="E7333" t="str">
            <v>8670KN</v>
          </cell>
          <cell r="F7333" t="str">
            <v>1-15</v>
          </cell>
          <cell r="G7333" t="str">
            <v>个</v>
          </cell>
          <cell r="H7333">
            <v>1</v>
          </cell>
          <cell r="I7333" t="str">
            <v>固定资产-煤炭井工专用设备</v>
          </cell>
          <cell r="J7333" t="str">
            <v>2</v>
          </cell>
          <cell r="K7333">
            <v>38517</v>
          </cell>
          <cell r="L7333">
            <v>1527334.57</v>
          </cell>
          <cell r="M7333">
            <v>1481514.53</v>
          </cell>
          <cell r="N7333">
            <v>45820.04</v>
          </cell>
        </row>
        <row r="7334">
          <cell r="C7334" t="str">
            <v>42194105A150188</v>
          </cell>
          <cell r="D7334" t="str">
            <v>支架</v>
          </cell>
          <cell r="E7334" t="str">
            <v>8670KN</v>
          </cell>
          <cell r="F7334" t="str">
            <v>1-15</v>
          </cell>
          <cell r="G7334" t="str">
            <v>个</v>
          </cell>
          <cell r="H7334">
            <v>1</v>
          </cell>
          <cell r="I7334" t="str">
            <v>固定资产-煤炭井工专用设备</v>
          </cell>
          <cell r="J7334" t="str">
            <v>2</v>
          </cell>
          <cell r="K7334">
            <v>38517</v>
          </cell>
          <cell r="L7334">
            <v>1447436.95</v>
          </cell>
          <cell r="M7334">
            <v>1404013.84</v>
          </cell>
          <cell r="N7334">
            <v>43423.1099999999</v>
          </cell>
        </row>
        <row r="7335">
          <cell r="C7335" t="str">
            <v>42194105A150189</v>
          </cell>
          <cell r="D7335" t="str">
            <v>支架</v>
          </cell>
          <cell r="E7335" t="str">
            <v>8670KN</v>
          </cell>
          <cell r="F7335" t="str">
            <v>1-15</v>
          </cell>
          <cell r="G7335" t="str">
            <v>个</v>
          </cell>
          <cell r="H7335">
            <v>1</v>
          </cell>
          <cell r="I7335" t="str">
            <v>固定资产-煤炭井工专用设备</v>
          </cell>
          <cell r="J7335" t="str">
            <v>2</v>
          </cell>
          <cell r="K7335">
            <v>38517</v>
          </cell>
          <cell r="L7335">
            <v>1447436.95</v>
          </cell>
          <cell r="M7335">
            <v>1404013.84</v>
          </cell>
          <cell r="N7335">
            <v>43423.1099999999</v>
          </cell>
        </row>
        <row r="7336">
          <cell r="C7336" t="str">
            <v>42194105A150315</v>
          </cell>
          <cell r="D7336" t="str">
            <v>支架</v>
          </cell>
          <cell r="E7336" t="str">
            <v>8670KN</v>
          </cell>
          <cell r="F7336" t="str">
            <v>1-15</v>
          </cell>
          <cell r="G7336" t="str">
            <v>个</v>
          </cell>
          <cell r="H7336">
            <v>1</v>
          </cell>
          <cell r="I7336" t="str">
            <v>固定资产-煤炭井工专用设备</v>
          </cell>
          <cell r="J7336" t="str">
            <v>2</v>
          </cell>
          <cell r="K7336">
            <v>38517</v>
          </cell>
          <cell r="L7336">
            <v>1422400.99</v>
          </cell>
          <cell r="M7336">
            <v>1379728.96</v>
          </cell>
          <cell r="N7336">
            <v>42672.03</v>
          </cell>
        </row>
        <row r="7337">
          <cell r="C7337" t="str">
            <v>42194105A150174</v>
          </cell>
          <cell r="D7337" t="str">
            <v>支架</v>
          </cell>
          <cell r="E7337" t="str">
            <v>8670KN</v>
          </cell>
          <cell r="F7337" t="str">
            <v>1-15</v>
          </cell>
          <cell r="G7337" t="str">
            <v>个</v>
          </cell>
          <cell r="H7337">
            <v>1</v>
          </cell>
          <cell r="I7337" t="str">
            <v>固定资产-煤炭井工专用设备</v>
          </cell>
          <cell r="J7337" t="str">
            <v>2</v>
          </cell>
          <cell r="K7337">
            <v>38517</v>
          </cell>
          <cell r="L7337">
            <v>1422399.77</v>
          </cell>
          <cell r="M7337">
            <v>1379727.78</v>
          </cell>
          <cell r="N7337">
            <v>42671.99</v>
          </cell>
        </row>
        <row r="7338">
          <cell r="C7338" t="str">
            <v>42194105A150175</v>
          </cell>
          <cell r="D7338" t="str">
            <v>支架</v>
          </cell>
          <cell r="E7338" t="str">
            <v>8670KN</v>
          </cell>
          <cell r="F7338" t="str">
            <v>1-15</v>
          </cell>
          <cell r="G7338" t="str">
            <v>个</v>
          </cell>
          <cell r="H7338">
            <v>1</v>
          </cell>
          <cell r="I7338" t="str">
            <v>固定资产-煤炭井工专用设备</v>
          </cell>
          <cell r="J7338" t="str">
            <v>2</v>
          </cell>
          <cell r="K7338">
            <v>38517</v>
          </cell>
          <cell r="L7338">
            <v>1422399.77</v>
          </cell>
          <cell r="M7338">
            <v>1379727.78</v>
          </cell>
          <cell r="N7338">
            <v>42671.99</v>
          </cell>
        </row>
        <row r="7339">
          <cell r="C7339" t="str">
            <v>42194105A150176</v>
          </cell>
          <cell r="D7339" t="str">
            <v>支架</v>
          </cell>
          <cell r="E7339" t="str">
            <v>8670KN</v>
          </cell>
          <cell r="F7339" t="str">
            <v>1-15</v>
          </cell>
          <cell r="G7339" t="str">
            <v>个</v>
          </cell>
          <cell r="H7339">
            <v>1</v>
          </cell>
          <cell r="I7339" t="str">
            <v>固定资产-煤炭井工专用设备</v>
          </cell>
          <cell r="J7339" t="str">
            <v>2</v>
          </cell>
          <cell r="K7339">
            <v>38517</v>
          </cell>
          <cell r="L7339">
            <v>1422399.77</v>
          </cell>
          <cell r="M7339">
            <v>1379727.78</v>
          </cell>
          <cell r="N7339">
            <v>42671.99</v>
          </cell>
        </row>
        <row r="7340">
          <cell r="C7340" t="str">
            <v>42194105A150177</v>
          </cell>
          <cell r="D7340" t="str">
            <v>支架</v>
          </cell>
          <cell r="E7340" t="str">
            <v>8670KN</v>
          </cell>
          <cell r="F7340" t="str">
            <v>1-15</v>
          </cell>
          <cell r="G7340" t="str">
            <v>个</v>
          </cell>
          <cell r="H7340">
            <v>1</v>
          </cell>
          <cell r="I7340" t="str">
            <v>固定资产-煤炭井工专用设备</v>
          </cell>
          <cell r="J7340" t="str">
            <v>2</v>
          </cell>
          <cell r="K7340">
            <v>38517</v>
          </cell>
          <cell r="L7340">
            <v>1422399.77</v>
          </cell>
          <cell r="M7340">
            <v>1379727.78</v>
          </cell>
          <cell r="N7340">
            <v>42671.99</v>
          </cell>
        </row>
        <row r="7341">
          <cell r="C7341" t="str">
            <v>42194105A150178</v>
          </cell>
          <cell r="D7341" t="str">
            <v>支架</v>
          </cell>
          <cell r="E7341" t="str">
            <v>8670KN</v>
          </cell>
          <cell r="F7341" t="str">
            <v>1-15</v>
          </cell>
          <cell r="G7341" t="str">
            <v>个</v>
          </cell>
          <cell r="H7341">
            <v>1</v>
          </cell>
          <cell r="I7341" t="str">
            <v>固定资产-煤炭井工专用设备</v>
          </cell>
          <cell r="J7341" t="str">
            <v>2</v>
          </cell>
          <cell r="K7341">
            <v>38517</v>
          </cell>
          <cell r="L7341">
            <v>1422399.77</v>
          </cell>
          <cell r="M7341">
            <v>1379727.78</v>
          </cell>
          <cell r="N7341">
            <v>42671.99</v>
          </cell>
        </row>
        <row r="7342">
          <cell r="C7342" t="str">
            <v>42194105A150179</v>
          </cell>
          <cell r="D7342" t="str">
            <v>支架</v>
          </cell>
          <cell r="E7342" t="str">
            <v>8670KN</v>
          </cell>
          <cell r="F7342" t="str">
            <v>1-15</v>
          </cell>
          <cell r="G7342" t="str">
            <v>个</v>
          </cell>
          <cell r="H7342">
            <v>1</v>
          </cell>
          <cell r="I7342" t="str">
            <v>固定资产-煤炭井工专用设备</v>
          </cell>
          <cell r="J7342" t="str">
            <v>2</v>
          </cell>
          <cell r="K7342">
            <v>38517</v>
          </cell>
          <cell r="L7342">
            <v>1422399.77</v>
          </cell>
          <cell r="M7342">
            <v>1379727.78</v>
          </cell>
          <cell r="N7342">
            <v>42671.99</v>
          </cell>
        </row>
        <row r="7343">
          <cell r="C7343" t="str">
            <v>42194105A150180</v>
          </cell>
          <cell r="D7343" t="str">
            <v>支架</v>
          </cell>
          <cell r="E7343" t="str">
            <v>8670KN</v>
          </cell>
          <cell r="F7343" t="str">
            <v>1-15</v>
          </cell>
          <cell r="G7343" t="str">
            <v>个</v>
          </cell>
          <cell r="H7343">
            <v>1</v>
          </cell>
          <cell r="I7343" t="str">
            <v>固定资产-煤炭井工专用设备</v>
          </cell>
          <cell r="J7343" t="str">
            <v>2</v>
          </cell>
          <cell r="K7343">
            <v>38517</v>
          </cell>
          <cell r="L7343">
            <v>1422399.77</v>
          </cell>
          <cell r="M7343">
            <v>1379727.78</v>
          </cell>
          <cell r="N7343">
            <v>42671.99</v>
          </cell>
        </row>
        <row r="7344">
          <cell r="C7344" t="str">
            <v>42194105A150181</v>
          </cell>
          <cell r="D7344" t="str">
            <v>支架</v>
          </cell>
          <cell r="E7344" t="str">
            <v>8670KN</v>
          </cell>
          <cell r="F7344" t="str">
            <v>1-15</v>
          </cell>
          <cell r="G7344" t="str">
            <v>个</v>
          </cell>
          <cell r="H7344">
            <v>1</v>
          </cell>
          <cell r="I7344" t="str">
            <v>固定资产-煤炭井工专用设备</v>
          </cell>
          <cell r="J7344" t="str">
            <v>2</v>
          </cell>
          <cell r="K7344">
            <v>38517</v>
          </cell>
          <cell r="L7344">
            <v>1422399.77</v>
          </cell>
          <cell r="M7344">
            <v>1379727.78</v>
          </cell>
          <cell r="N7344">
            <v>42671.99</v>
          </cell>
        </row>
        <row r="7345">
          <cell r="C7345" t="str">
            <v>42194105A150182</v>
          </cell>
          <cell r="D7345" t="str">
            <v>支架</v>
          </cell>
          <cell r="E7345" t="str">
            <v>8670KN</v>
          </cell>
          <cell r="F7345" t="str">
            <v>1-15</v>
          </cell>
          <cell r="G7345" t="str">
            <v>个</v>
          </cell>
          <cell r="H7345">
            <v>1</v>
          </cell>
          <cell r="I7345" t="str">
            <v>固定资产-煤炭井工专用设备</v>
          </cell>
          <cell r="J7345" t="str">
            <v>2</v>
          </cell>
          <cell r="K7345">
            <v>38517</v>
          </cell>
          <cell r="L7345">
            <v>1422399.77</v>
          </cell>
          <cell r="M7345">
            <v>1379727.78</v>
          </cell>
          <cell r="N7345">
            <v>42671.99</v>
          </cell>
        </row>
        <row r="7346">
          <cell r="C7346" t="str">
            <v>42194105A150183</v>
          </cell>
          <cell r="D7346" t="str">
            <v>支架</v>
          </cell>
          <cell r="E7346" t="str">
            <v>8670KN</v>
          </cell>
          <cell r="F7346" t="str">
            <v>1-15</v>
          </cell>
          <cell r="G7346" t="str">
            <v>个</v>
          </cell>
          <cell r="H7346">
            <v>1</v>
          </cell>
          <cell r="I7346" t="str">
            <v>固定资产-煤炭井工专用设备</v>
          </cell>
          <cell r="J7346" t="str">
            <v>2</v>
          </cell>
          <cell r="K7346">
            <v>38517</v>
          </cell>
          <cell r="L7346">
            <v>1422399.77</v>
          </cell>
          <cell r="M7346">
            <v>1379727.78</v>
          </cell>
          <cell r="N7346">
            <v>42671.99</v>
          </cell>
        </row>
        <row r="7347">
          <cell r="C7347" t="str">
            <v>42194105A150184</v>
          </cell>
          <cell r="D7347" t="str">
            <v>支架</v>
          </cell>
          <cell r="E7347" t="str">
            <v>8670KN</v>
          </cell>
          <cell r="F7347" t="str">
            <v>1-15</v>
          </cell>
          <cell r="G7347" t="str">
            <v>个</v>
          </cell>
          <cell r="H7347">
            <v>1</v>
          </cell>
          <cell r="I7347" t="str">
            <v>固定资产-煤炭井工专用设备</v>
          </cell>
          <cell r="J7347" t="str">
            <v>2</v>
          </cell>
          <cell r="K7347">
            <v>38517</v>
          </cell>
          <cell r="L7347">
            <v>1422399.77</v>
          </cell>
          <cell r="M7347">
            <v>1379727.78</v>
          </cell>
          <cell r="N7347">
            <v>42671.99</v>
          </cell>
        </row>
        <row r="7348">
          <cell r="C7348" t="str">
            <v>42194105A150185</v>
          </cell>
          <cell r="D7348" t="str">
            <v>支架</v>
          </cell>
          <cell r="E7348" t="str">
            <v>8670KN</v>
          </cell>
          <cell r="F7348" t="str">
            <v>1-15</v>
          </cell>
          <cell r="G7348" t="str">
            <v>个</v>
          </cell>
          <cell r="H7348">
            <v>1</v>
          </cell>
          <cell r="I7348" t="str">
            <v>固定资产-煤炭井工专用设备</v>
          </cell>
          <cell r="J7348" t="str">
            <v>2</v>
          </cell>
          <cell r="K7348">
            <v>38517</v>
          </cell>
          <cell r="L7348">
            <v>1422399.77</v>
          </cell>
          <cell r="M7348">
            <v>1379727.78</v>
          </cell>
          <cell r="N7348">
            <v>42671.99</v>
          </cell>
        </row>
        <row r="7349">
          <cell r="C7349" t="str">
            <v>42194105A150186</v>
          </cell>
          <cell r="D7349" t="str">
            <v>支架</v>
          </cell>
          <cell r="E7349" t="str">
            <v>8670KN</v>
          </cell>
          <cell r="F7349" t="str">
            <v>1-15</v>
          </cell>
          <cell r="G7349" t="str">
            <v>个</v>
          </cell>
          <cell r="H7349">
            <v>1</v>
          </cell>
          <cell r="I7349" t="str">
            <v>固定资产-煤炭井工专用设备</v>
          </cell>
          <cell r="J7349" t="str">
            <v>2</v>
          </cell>
          <cell r="K7349">
            <v>38517</v>
          </cell>
          <cell r="L7349">
            <v>1422399.77</v>
          </cell>
          <cell r="M7349">
            <v>1379727.78</v>
          </cell>
          <cell r="N7349">
            <v>42671.99</v>
          </cell>
        </row>
        <row r="7350">
          <cell r="C7350" t="str">
            <v>42194105A150187</v>
          </cell>
          <cell r="D7350" t="str">
            <v>支架</v>
          </cell>
          <cell r="E7350" t="str">
            <v>8670KN</v>
          </cell>
          <cell r="F7350" t="str">
            <v>1-15</v>
          </cell>
          <cell r="G7350" t="str">
            <v>个</v>
          </cell>
          <cell r="H7350">
            <v>1</v>
          </cell>
          <cell r="I7350" t="str">
            <v>固定资产-煤炭井工专用设备</v>
          </cell>
          <cell r="J7350" t="str">
            <v>2</v>
          </cell>
          <cell r="K7350">
            <v>38517</v>
          </cell>
          <cell r="L7350">
            <v>1422399.77</v>
          </cell>
          <cell r="M7350">
            <v>1379727.78</v>
          </cell>
          <cell r="N7350">
            <v>42671.99</v>
          </cell>
        </row>
        <row r="7351">
          <cell r="C7351" t="str">
            <v>42194105A150190</v>
          </cell>
          <cell r="D7351" t="str">
            <v>支架</v>
          </cell>
          <cell r="E7351" t="str">
            <v>8670KN</v>
          </cell>
          <cell r="F7351" t="str">
            <v>1-15</v>
          </cell>
          <cell r="G7351" t="str">
            <v>个</v>
          </cell>
          <cell r="H7351">
            <v>1</v>
          </cell>
          <cell r="I7351" t="str">
            <v>固定资产-煤炭井工专用设备</v>
          </cell>
          <cell r="J7351" t="str">
            <v>2</v>
          </cell>
          <cell r="K7351">
            <v>38517</v>
          </cell>
          <cell r="L7351">
            <v>1422399.77</v>
          </cell>
          <cell r="M7351">
            <v>1379727.78</v>
          </cell>
          <cell r="N7351">
            <v>42671.99</v>
          </cell>
        </row>
        <row r="7352">
          <cell r="C7352" t="str">
            <v>42194105A150191</v>
          </cell>
          <cell r="D7352" t="str">
            <v>支架</v>
          </cell>
          <cell r="E7352" t="str">
            <v>8670KN</v>
          </cell>
          <cell r="F7352" t="str">
            <v>1-15</v>
          </cell>
          <cell r="G7352" t="str">
            <v>个</v>
          </cell>
          <cell r="H7352">
            <v>1</v>
          </cell>
          <cell r="I7352" t="str">
            <v>固定资产-煤炭井工专用设备</v>
          </cell>
          <cell r="J7352" t="str">
            <v>2</v>
          </cell>
          <cell r="K7352">
            <v>38517</v>
          </cell>
          <cell r="L7352">
            <v>1422399.77</v>
          </cell>
          <cell r="M7352">
            <v>1379727.78</v>
          </cell>
          <cell r="N7352">
            <v>42671.99</v>
          </cell>
        </row>
        <row r="7353">
          <cell r="C7353" t="str">
            <v>42194105A150192</v>
          </cell>
          <cell r="D7353" t="str">
            <v>支架</v>
          </cell>
          <cell r="E7353" t="str">
            <v>8670KN</v>
          </cell>
          <cell r="F7353" t="str">
            <v>1-15</v>
          </cell>
          <cell r="G7353" t="str">
            <v>个</v>
          </cell>
          <cell r="H7353">
            <v>1</v>
          </cell>
          <cell r="I7353" t="str">
            <v>固定资产-煤炭井工专用设备</v>
          </cell>
          <cell r="J7353" t="str">
            <v>2</v>
          </cell>
          <cell r="K7353">
            <v>38517</v>
          </cell>
          <cell r="L7353">
            <v>1422399.77</v>
          </cell>
          <cell r="M7353">
            <v>1379727.78</v>
          </cell>
          <cell r="N7353">
            <v>42671.99</v>
          </cell>
        </row>
        <row r="7354">
          <cell r="C7354" t="str">
            <v>42194105A150193</v>
          </cell>
          <cell r="D7354" t="str">
            <v>支架</v>
          </cell>
          <cell r="E7354" t="str">
            <v>8670KN</v>
          </cell>
          <cell r="F7354" t="str">
            <v>1-15</v>
          </cell>
          <cell r="G7354" t="str">
            <v>个</v>
          </cell>
          <cell r="H7354">
            <v>1</v>
          </cell>
          <cell r="I7354" t="str">
            <v>固定资产-煤炭井工专用设备</v>
          </cell>
          <cell r="J7354" t="str">
            <v>2</v>
          </cell>
          <cell r="K7354">
            <v>38517</v>
          </cell>
          <cell r="L7354">
            <v>1422399.77</v>
          </cell>
          <cell r="M7354">
            <v>1379727.78</v>
          </cell>
          <cell r="N7354">
            <v>42671.99</v>
          </cell>
        </row>
        <row r="7355">
          <cell r="C7355" t="str">
            <v>42194105A150194</v>
          </cell>
          <cell r="D7355" t="str">
            <v>支架</v>
          </cell>
          <cell r="E7355" t="str">
            <v>8670KN</v>
          </cell>
          <cell r="F7355" t="str">
            <v>1-15</v>
          </cell>
          <cell r="G7355" t="str">
            <v>个</v>
          </cell>
          <cell r="H7355">
            <v>1</v>
          </cell>
          <cell r="I7355" t="str">
            <v>固定资产-煤炭井工专用设备</v>
          </cell>
          <cell r="J7355" t="str">
            <v>2</v>
          </cell>
          <cell r="K7355">
            <v>38517</v>
          </cell>
          <cell r="L7355">
            <v>1422399.77</v>
          </cell>
          <cell r="M7355">
            <v>1379727.78</v>
          </cell>
          <cell r="N7355">
            <v>42671.99</v>
          </cell>
        </row>
        <row r="7356">
          <cell r="C7356" t="str">
            <v>42194105A150195</v>
          </cell>
          <cell r="D7356" t="str">
            <v>支架</v>
          </cell>
          <cell r="E7356" t="str">
            <v>8670KN</v>
          </cell>
          <cell r="F7356" t="str">
            <v>1-15</v>
          </cell>
          <cell r="G7356" t="str">
            <v>个</v>
          </cell>
          <cell r="H7356">
            <v>1</v>
          </cell>
          <cell r="I7356" t="str">
            <v>固定资产-煤炭井工专用设备</v>
          </cell>
          <cell r="J7356" t="str">
            <v>2</v>
          </cell>
          <cell r="K7356">
            <v>38517</v>
          </cell>
          <cell r="L7356">
            <v>1422399.77</v>
          </cell>
          <cell r="M7356">
            <v>1379727.78</v>
          </cell>
          <cell r="N7356">
            <v>42671.99</v>
          </cell>
        </row>
        <row r="7357">
          <cell r="C7357" t="str">
            <v>42194105A150196</v>
          </cell>
          <cell r="D7357" t="str">
            <v>支架</v>
          </cell>
          <cell r="E7357" t="str">
            <v>8670KN</v>
          </cell>
          <cell r="F7357" t="str">
            <v>1-15</v>
          </cell>
          <cell r="G7357" t="str">
            <v>个</v>
          </cell>
          <cell r="H7357">
            <v>1</v>
          </cell>
          <cell r="I7357" t="str">
            <v>固定资产-煤炭井工专用设备</v>
          </cell>
          <cell r="J7357" t="str">
            <v>2</v>
          </cell>
          <cell r="K7357">
            <v>38517</v>
          </cell>
          <cell r="L7357">
            <v>1422399.77</v>
          </cell>
          <cell r="M7357">
            <v>1379727.78</v>
          </cell>
          <cell r="N7357">
            <v>42671.99</v>
          </cell>
        </row>
        <row r="7358">
          <cell r="C7358" t="str">
            <v>42194105A150197</v>
          </cell>
          <cell r="D7358" t="str">
            <v>支架</v>
          </cell>
          <cell r="E7358" t="str">
            <v>8670KN</v>
          </cell>
          <cell r="F7358" t="str">
            <v>1-15</v>
          </cell>
          <cell r="G7358" t="str">
            <v>个</v>
          </cell>
          <cell r="H7358">
            <v>1</v>
          </cell>
          <cell r="I7358" t="str">
            <v>固定资产-煤炭井工专用设备</v>
          </cell>
          <cell r="J7358" t="str">
            <v>2</v>
          </cell>
          <cell r="K7358">
            <v>38517</v>
          </cell>
          <cell r="L7358">
            <v>1422399.77</v>
          </cell>
          <cell r="M7358">
            <v>1379727.78</v>
          </cell>
          <cell r="N7358">
            <v>42671.99</v>
          </cell>
        </row>
        <row r="7359">
          <cell r="C7359" t="str">
            <v>42194105A150198</v>
          </cell>
          <cell r="D7359" t="str">
            <v>支架</v>
          </cell>
          <cell r="E7359" t="str">
            <v>8670KN</v>
          </cell>
          <cell r="F7359" t="str">
            <v>1-15</v>
          </cell>
          <cell r="G7359" t="str">
            <v>个</v>
          </cell>
          <cell r="H7359">
            <v>1</v>
          </cell>
          <cell r="I7359" t="str">
            <v>固定资产-煤炭井工专用设备</v>
          </cell>
          <cell r="J7359" t="str">
            <v>2</v>
          </cell>
          <cell r="K7359">
            <v>38517</v>
          </cell>
          <cell r="L7359">
            <v>1422399.77</v>
          </cell>
          <cell r="M7359">
            <v>1379727.78</v>
          </cell>
          <cell r="N7359">
            <v>42671.99</v>
          </cell>
        </row>
        <row r="7360">
          <cell r="C7360" t="str">
            <v>42194105A150199</v>
          </cell>
          <cell r="D7360" t="str">
            <v>支架</v>
          </cell>
          <cell r="E7360" t="str">
            <v>8670KN</v>
          </cell>
          <cell r="F7360" t="str">
            <v>1-15</v>
          </cell>
          <cell r="G7360" t="str">
            <v>个</v>
          </cell>
          <cell r="H7360">
            <v>1</v>
          </cell>
          <cell r="I7360" t="str">
            <v>固定资产-煤炭井工专用设备</v>
          </cell>
          <cell r="J7360" t="str">
            <v>2</v>
          </cell>
          <cell r="K7360">
            <v>38517</v>
          </cell>
          <cell r="L7360">
            <v>1422399.77</v>
          </cell>
          <cell r="M7360">
            <v>1379727.78</v>
          </cell>
          <cell r="N7360">
            <v>42671.99</v>
          </cell>
        </row>
        <row r="7361">
          <cell r="C7361" t="str">
            <v>42194105A150200</v>
          </cell>
          <cell r="D7361" t="str">
            <v>支架</v>
          </cell>
          <cell r="E7361" t="str">
            <v>8670KN</v>
          </cell>
          <cell r="F7361" t="str">
            <v>1-15</v>
          </cell>
          <cell r="G7361" t="str">
            <v>个</v>
          </cell>
          <cell r="H7361">
            <v>1</v>
          </cell>
          <cell r="I7361" t="str">
            <v>固定资产-煤炭井工专用设备</v>
          </cell>
          <cell r="J7361" t="str">
            <v>2</v>
          </cell>
          <cell r="K7361">
            <v>38517</v>
          </cell>
          <cell r="L7361">
            <v>1422399.77</v>
          </cell>
          <cell r="M7361">
            <v>1379727.78</v>
          </cell>
          <cell r="N7361">
            <v>42671.99</v>
          </cell>
        </row>
        <row r="7362">
          <cell r="C7362" t="str">
            <v>42194105A150201</v>
          </cell>
          <cell r="D7362" t="str">
            <v>支架</v>
          </cell>
          <cell r="E7362" t="str">
            <v>8670KN</v>
          </cell>
          <cell r="F7362" t="str">
            <v>1-15</v>
          </cell>
          <cell r="G7362" t="str">
            <v>个</v>
          </cell>
          <cell r="H7362">
            <v>1</v>
          </cell>
          <cell r="I7362" t="str">
            <v>固定资产-煤炭井工专用设备</v>
          </cell>
          <cell r="J7362" t="str">
            <v>2</v>
          </cell>
          <cell r="K7362">
            <v>38517</v>
          </cell>
          <cell r="L7362">
            <v>1422399.77</v>
          </cell>
          <cell r="M7362">
            <v>1379727.78</v>
          </cell>
          <cell r="N7362">
            <v>42671.99</v>
          </cell>
        </row>
        <row r="7363">
          <cell r="C7363" t="str">
            <v>42194105A150202</v>
          </cell>
          <cell r="D7363" t="str">
            <v>支架</v>
          </cell>
          <cell r="E7363" t="str">
            <v>8670KN</v>
          </cell>
          <cell r="F7363" t="str">
            <v>1-15</v>
          </cell>
          <cell r="G7363" t="str">
            <v>个</v>
          </cell>
          <cell r="H7363">
            <v>1</v>
          </cell>
          <cell r="I7363" t="str">
            <v>固定资产-煤炭井工专用设备</v>
          </cell>
          <cell r="J7363" t="str">
            <v>2</v>
          </cell>
          <cell r="K7363">
            <v>38517</v>
          </cell>
          <cell r="L7363">
            <v>1422399.77</v>
          </cell>
          <cell r="M7363">
            <v>1379727.78</v>
          </cell>
          <cell r="N7363">
            <v>42671.99</v>
          </cell>
        </row>
        <row r="7364">
          <cell r="C7364" t="str">
            <v>42194105A150203</v>
          </cell>
          <cell r="D7364" t="str">
            <v>支架</v>
          </cell>
          <cell r="E7364" t="str">
            <v>8670KN</v>
          </cell>
          <cell r="F7364" t="str">
            <v>1-15</v>
          </cell>
          <cell r="G7364" t="str">
            <v>个</v>
          </cell>
          <cell r="H7364">
            <v>1</v>
          </cell>
          <cell r="I7364" t="str">
            <v>固定资产-煤炭井工专用设备</v>
          </cell>
          <cell r="J7364" t="str">
            <v>2</v>
          </cell>
          <cell r="K7364">
            <v>38517</v>
          </cell>
          <cell r="L7364">
            <v>1422399.77</v>
          </cell>
          <cell r="M7364">
            <v>1379727.78</v>
          </cell>
          <cell r="N7364">
            <v>42671.99</v>
          </cell>
        </row>
        <row r="7365">
          <cell r="C7365" t="str">
            <v>42194105A150204</v>
          </cell>
          <cell r="D7365" t="str">
            <v>支架</v>
          </cell>
          <cell r="E7365" t="str">
            <v>8670KN</v>
          </cell>
          <cell r="F7365" t="str">
            <v>1-15</v>
          </cell>
          <cell r="G7365" t="str">
            <v>个</v>
          </cell>
          <cell r="H7365">
            <v>1</v>
          </cell>
          <cell r="I7365" t="str">
            <v>固定资产-煤炭井工专用设备</v>
          </cell>
          <cell r="J7365" t="str">
            <v>2</v>
          </cell>
          <cell r="K7365">
            <v>38517</v>
          </cell>
          <cell r="L7365">
            <v>1422399.77</v>
          </cell>
          <cell r="M7365">
            <v>1379727.78</v>
          </cell>
          <cell r="N7365">
            <v>42671.99</v>
          </cell>
        </row>
        <row r="7366">
          <cell r="C7366" t="str">
            <v>42194105A150205</v>
          </cell>
          <cell r="D7366" t="str">
            <v>支架</v>
          </cell>
          <cell r="E7366" t="str">
            <v>8670KN</v>
          </cell>
          <cell r="F7366" t="str">
            <v>1-15</v>
          </cell>
          <cell r="G7366" t="str">
            <v>个</v>
          </cell>
          <cell r="H7366">
            <v>1</v>
          </cell>
          <cell r="I7366" t="str">
            <v>固定资产-煤炭井工专用设备</v>
          </cell>
          <cell r="J7366" t="str">
            <v>2</v>
          </cell>
          <cell r="K7366">
            <v>38517</v>
          </cell>
          <cell r="L7366">
            <v>1422399.77</v>
          </cell>
          <cell r="M7366">
            <v>1379727.78</v>
          </cell>
          <cell r="N7366">
            <v>42671.99</v>
          </cell>
        </row>
        <row r="7367">
          <cell r="C7367" t="str">
            <v>42194105A150206</v>
          </cell>
          <cell r="D7367" t="str">
            <v>支架</v>
          </cell>
          <cell r="E7367" t="str">
            <v>8670KN</v>
          </cell>
          <cell r="F7367" t="str">
            <v>1-15</v>
          </cell>
          <cell r="G7367" t="str">
            <v>个</v>
          </cell>
          <cell r="H7367">
            <v>1</v>
          </cell>
          <cell r="I7367" t="str">
            <v>固定资产-煤炭井工专用设备</v>
          </cell>
          <cell r="J7367" t="str">
            <v>2</v>
          </cell>
          <cell r="K7367">
            <v>38517</v>
          </cell>
          <cell r="L7367">
            <v>1422399.77</v>
          </cell>
          <cell r="M7367">
            <v>1379727.78</v>
          </cell>
          <cell r="N7367">
            <v>42671.99</v>
          </cell>
        </row>
        <row r="7368">
          <cell r="C7368" t="str">
            <v>42194105A150207</v>
          </cell>
          <cell r="D7368" t="str">
            <v>支架</v>
          </cell>
          <cell r="E7368" t="str">
            <v>8670KN</v>
          </cell>
          <cell r="F7368" t="str">
            <v>1-15</v>
          </cell>
          <cell r="G7368" t="str">
            <v>个</v>
          </cell>
          <cell r="H7368">
            <v>1</v>
          </cell>
          <cell r="I7368" t="str">
            <v>固定资产-煤炭井工专用设备</v>
          </cell>
          <cell r="J7368" t="str">
            <v>2</v>
          </cell>
          <cell r="K7368">
            <v>38517</v>
          </cell>
          <cell r="L7368">
            <v>1422399.77</v>
          </cell>
          <cell r="M7368">
            <v>1379727.78</v>
          </cell>
          <cell r="N7368">
            <v>42671.99</v>
          </cell>
        </row>
        <row r="7369">
          <cell r="C7369" t="str">
            <v>42194105A150208</v>
          </cell>
          <cell r="D7369" t="str">
            <v>支架</v>
          </cell>
          <cell r="E7369" t="str">
            <v>8670KN</v>
          </cell>
          <cell r="F7369" t="str">
            <v>1-15</v>
          </cell>
          <cell r="G7369" t="str">
            <v>个</v>
          </cell>
          <cell r="H7369">
            <v>1</v>
          </cell>
          <cell r="I7369" t="str">
            <v>固定资产-煤炭井工专用设备</v>
          </cell>
          <cell r="J7369" t="str">
            <v>2</v>
          </cell>
          <cell r="K7369">
            <v>38517</v>
          </cell>
          <cell r="L7369">
            <v>1422399.77</v>
          </cell>
          <cell r="M7369">
            <v>1379727.78</v>
          </cell>
          <cell r="N7369">
            <v>42671.99</v>
          </cell>
        </row>
        <row r="7370">
          <cell r="C7370" t="str">
            <v>42194105A150209</v>
          </cell>
          <cell r="D7370" t="str">
            <v>支架</v>
          </cell>
          <cell r="E7370" t="str">
            <v>8670KN</v>
          </cell>
          <cell r="F7370" t="str">
            <v>1-15</v>
          </cell>
          <cell r="G7370" t="str">
            <v>个</v>
          </cell>
          <cell r="H7370">
            <v>1</v>
          </cell>
          <cell r="I7370" t="str">
            <v>固定资产-煤炭井工专用设备</v>
          </cell>
          <cell r="J7370" t="str">
            <v>2</v>
          </cell>
          <cell r="K7370">
            <v>38517</v>
          </cell>
          <cell r="L7370">
            <v>1422399.77</v>
          </cell>
          <cell r="M7370">
            <v>1379727.78</v>
          </cell>
          <cell r="N7370">
            <v>42671.99</v>
          </cell>
        </row>
        <row r="7371">
          <cell r="C7371" t="str">
            <v>42194105A150210</v>
          </cell>
          <cell r="D7371" t="str">
            <v>支架</v>
          </cell>
          <cell r="E7371" t="str">
            <v>8670KN</v>
          </cell>
          <cell r="F7371" t="str">
            <v>1-15</v>
          </cell>
          <cell r="G7371" t="str">
            <v>个</v>
          </cell>
          <cell r="H7371">
            <v>1</v>
          </cell>
          <cell r="I7371" t="str">
            <v>固定资产-煤炭井工专用设备</v>
          </cell>
          <cell r="J7371" t="str">
            <v>2</v>
          </cell>
          <cell r="K7371">
            <v>38517</v>
          </cell>
          <cell r="L7371">
            <v>1422399.77</v>
          </cell>
          <cell r="M7371">
            <v>1379727.78</v>
          </cell>
          <cell r="N7371">
            <v>42671.99</v>
          </cell>
        </row>
        <row r="7372">
          <cell r="C7372" t="str">
            <v>42194105A150211</v>
          </cell>
          <cell r="D7372" t="str">
            <v>支架</v>
          </cell>
          <cell r="E7372" t="str">
            <v>8670KN</v>
          </cell>
          <cell r="F7372" t="str">
            <v>1-15</v>
          </cell>
          <cell r="G7372" t="str">
            <v>个</v>
          </cell>
          <cell r="H7372">
            <v>1</v>
          </cell>
          <cell r="I7372" t="str">
            <v>固定资产-煤炭井工专用设备</v>
          </cell>
          <cell r="J7372" t="str">
            <v>2</v>
          </cell>
          <cell r="K7372">
            <v>38517</v>
          </cell>
          <cell r="L7372">
            <v>1422399.77</v>
          </cell>
          <cell r="M7372">
            <v>1379727.78</v>
          </cell>
          <cell r="N7372">
            <v>42671.99</v>
          </cell>
        </row>
        <row r="7373">
          <cell r="C7373" t="str">
            <v>42194105A150212</v>
          </cell>
          <cell r="D7373" t="str">
            <v>支架</v>
          </cell>
          <cell r="E7373" t="str">
            <v>8670KN</v>
          </cell>
          <cell r="F7373" t="str">
            <v>1-15</v>
          </cell>
          <cell r="G7373" t="str">
            <v>个</v>
          </cell>
          <cell r="H7373">
            <v>1</v>
          </cell>
          <cell r="I7373" t="str">
            <v>固定资产-煤炭井工专用设备</v>
          </cell>
          <cell r="J7373" t="str">
            <v>2</v>
          </cell>
          <cell r="K7373">
            <v>38517</v>
          </cell>
          <cell r="L7373">
            <v>1422399.77</v>
          </cell>
          <cell r="M7373">
            <v>1379727.78</v>
          </cell>
          <cell r="N7373">
            <v>42671.99</v>
          </cell>
        </row>
        <row r="7374">
          <cell r="C7374" t="str">
            <v>42194105A150213</v>
          </cell>
          <cell r="D7374" t="str">
            <v>支架</v>
          </cell>
          <cell r="E7374" t="str">
            <v>8670KN</v>
          </cell>
          <cell r="F7374" t="str">
            <v>1-15</v>
          </cell>
          <cell r="G7374" t="str">
            <v>个</v>
          </cell>
          <cell r="H7374">
            <v>1</v>
          </cell>
          <cell r="I7374" t="str">
            <v>固定资产-煤炭井工专用设备</v>
          </cell>
          <cell r="J7374" t="str">
            <v>2</v>
          </cell>
          <cell r="K7374">
            <v>38517</v>
          </cell>
          <cell r="L7374">
            <v>1422399.77</v>
          </cell>
          <cell r="M7374">
            <v>1379727.78</v>
          </cell>
          <cell r="N7374">
            <v>42671.99</v>
          </cell>
        </row>
        <row r="7375">
          <cell r="C7375" t="str">
            <v>42194105A150214</v>
          </cell>
          <cell r="D7375" t="str">
            <v>支架</v>
          </cell>
          <cell r="E7375" t="str">
            <v>8670KN</v>
          </cell>
          <cell r="F7375" t="str">
            <v>1-15</v>
          </cell>
          <cell r="G7375" t="str">
            <v>个</v>
          </cell>
          <cell r="H7375">
            <v>1</v>
          </cell>
          <cell r="I7375" t="str">
            <v>固定资产-煤炭井工专用设备</v>
          </cell>
          <cell r="J7375" t="str">
            <v>2</v>
          </cell>
          <cell r="K7375">
            <v>38517</v>
          </cell>
          <cell r="L7375">
            <v>1422399.77</v>
          </cell>
          <cell r="M7375">
            <v>1379727.78</v>
          </cell>
          <cell r="N7375">
            <v>42671.99</v>
          </cell>
        </row>
        <row r="7376">
          <cell r="C7376" t="str">
            <v>42194105A150215</v>
          </cell>
          <cell r="D7376" t="str">
            <v>支架</v>
          </cell>
          <cell r="E7376" t="str">
            <v>8670KN</v>
          </cell>
          <cell r="F7376" t="str">
            <v>1-15</v>
          </cell>
          <cell r="G7376" t="str">
            <v>个</v>
          </cell>
          <cell r="H7376">
            <v>1</v>
          </cell>
          <cell r="I7376" t="str">
            <v>固定资产-煤炭井工专用设备</v>
          </cell>
          <cell r="J7376" t="str">
            <v>2</v>
          </cell>
          <cell r="K7376">
            <v>38517</v>
          </cell>
          <cell r="L7376">
            <v>1422399.77</v>
          </cell>
          <cell r="M7376">
            <v>1379727.78</v>
          </cell>
          <cell r="N7376">
            <v>42671.99</v>
          </cell>
        </row>
        <row r="7377">
          <cell r="C7377" t="str">
            <v>42194105A150216</v>
          </cell>
          <cell r="D7377" t="str">
            <v>支架</v>
          </cell>
          <cell r="E7377" t="str">
            <v>8670KN</v>
          </cell>
          <cell r="F7377" t="str">
            <v>1-15</v>
          </cell>
          <cell r="G7377" t="str">
            <v>个</v>
          </cell>
          <cell r="H7377">
            <v>1</v>
          </cell>
          <cell r="I7377" t="str">
            <v>固定资产-煤炭井工专用设备</v>
          </cell>
          <cell r="J7377" t="str">
            <v>2</v>
          </cell>
          <cell r="K7377">
            <v>38517</v>
          </cell>
          <cell r="L7377">
            <v>1422399.77</v>
          </cell>
          <cell r="M7377">
            <v>1379727.78</v>
          </cell>
          <cell r="N7377">
            <v>42671.99</v>
          </cell>
        </row>
        <row r="7378">
          <cell r="C7378" t="str">
            <v>42194105A150217</v>
          </cell>
          <cell r="D7378" t="str">
            <v>支架</v>
          </cell>
          <cell r="E7378" t="str">
            <v>8670KN</v>
          </cell>
          <cell r="F7378" t="str">
            <v>1-15</v>
          </cell>
          <cell r="G7378" t="str">
            <v>个</v>
          </cell>
          <cell r="H7378">
            <v>1</v>
          </cell>
          <cell r="I7378" t="str">
            <v>固定资产-煤炭井工专用设备</v>
          </cell>
          <cell r="J7378" t="str">
            <v>2</v>
          </cell>
          <cell r="K7378">
            <v>38517</v>
          </cell>
          <cell r="L7378">
            <v>1422399.77</v>
          </cell>
          <cell r="M7378">
            <v>1379727.78</v>
          </cell>
          <cell r="N7378">
            <v>42671.99</v>
          </cell>
        </row>
        <row r="7379">
          <cell r="C7379" t="str">
            <v>42194105A150218</v>
          </cell>
          <cell r="D7379" t="str">
            <v>支架</v>
          </cell>
          <cell r="E7379" t="str">
            <v>8670KN</v>
          </cell>
          <cell r="F7379" t="str">
            <v>1-15</v>
          </cell>
          <cell r="G7379" t="str">
            <v>个</v>
          </cell>
          <cell r="H7379">
            <v>1</v>
          </cell>
          <cell r="I7379" t="str">
            <v>固定资产-煤炭井工专用设备</v>
          </cell>
          <cell r="J7379" t="str">
            <v>2</v>
          </cell>
          <cell r="K7379">
            <v>38517</v>
          </cell>
          <cell r="L7379">
            <v>1422399.77</v>
          </cell>
          <cell r="M7379">
            <v>1379727.78</v>
          </cell>
          <cell r="N7379">
            <v>42671.99</v>
          </cell>
        </row>
        <row r="7380">
          <cell r="C7380" t="str">
            <v>42194105A150219</v>
          </cell>
          <cell r="D7380" t="str">
            <v>支架</v>
          </cell>
          <cell r="E7380" t="str">
            <v>8670KN</v>
          </cell>
          <cell r="F7380" t="str">
            <v>1-15</v>
          </cell>
          <cell r="G7380" t="str">
            <v>个</v>
          </cell>
          <cell r="H7380">
            <v>1</v>
          </cell>
          <cell r="I7380" t="str">
            <v>固定资产-煤炭井工专用设备</v>
          </cell>
          <cell r="J7380" t="str">
            <v>2</v>
          </cell>
          <cell r="K7380">
            <v>38517</v>
          </cell>
          <cell r="L7380">
            <v>1422399.77</v>
          </cell>
          <cell r="M7380">
            <v>1379727.78</v>
          </cell>
          <cell r="N7380">
            <v>42671.99</v>
          </cell>
        </row>
        <row r="7381">
          <cell r="C7381" t="str">
            <v>42194105A150220</v>
          </cell>
          <cell r="D7381" t="str">
            <v>支架</v>
          </cell>
          <cell r="E7381" t="str">
            <v>8670KN</v>
          </cell>
          <cell r="F7381" t="str">
            <v>1-15</v>
          </cell>
          <cell r="G7381" t="str">
            <v>个</v>
          </cell>
          <cell r="H7381">
            <v>1</v>
          </cell>
          <cell r="I7381" t="str">
            <v>固定资产-煤炭井工专用设备</v>
          </cell>
          <cell r="J7381" t="str">
            <v>2</v>
          </cell>
          <cell r="K7381">
            <v>38517</v>
          </cell>
          <cell r="L7381">
            <v>1422399.77</v>
          </cell>
          <cell r="M7381">
            <v>1379727.78</v>
          </cell>
          <cell r="N7381">
            <v>42671.99</v>
          </cell>
        </row>
        <row r="7382">
          <cell r="C7382" t="str">
            <v>42194105A150221</v>
          </cell>
          <cell r="D7382" t="str">
            <v>支架</v>
          </cell>
          <cell r="E7382" t="str">
            <v>8670KN</v>
          </cell>
          <cell r="F7382" t="str">
            <v>1-15</v>
          </cell>
          <cell r="G7382" t="str">
            <v>个</v>
          </cell>
          <cell r="H7382">
            <v>1</v>
          </cell>
          <cell r="I7382" t="str">
            <v>固定资产-煤炭井工专用设备</v>
          </cell>
          <cell r="J7382" t="str">
            <v>2</v>
          </cell>
          <cell r="K7382">
            <v>38517</v>
          </cell>
          <cell r="L7382">
            <v>1422399.77</v>
          </cell>
          <cell r="M7382">
            <v>1379727.78</v>
          </cell>
          <cell r="N7382">
            <v>42671.99</v>
          </cell>
        </row>
        <row r="7383">
          <cell r="C7383" t="str">
            <v>42194105A150222</v>
          </cell>
          <cell r="D7383" t="str">
            <v>支架</v>
          </cell>
          <cell r="E7383" t="str">
            <v>8670KN</v>
          </cell>
          <cell r="F7383" t="str">
            <v>1-15</v>
          </cell>
          <cell r="G7383" t="str">
            <v>个</v>
          </cell>
          <cell r="H7383">
            <v>1</v>
          </cell>
          <cell r="I7383" t="str">
            <v>固定资产-煤炭井工专用设备</v>
          </cell>
          <cell r="J7383" t="str">
            <v>2</v>
          </cell>
          <cell r="K7383">
            <v>38517</v>
          </cell>
          <cell r="L7383">
            <v>1422399.77</v>
          </cell>
          <cell r="M7383">
            <v>1379727.78</v>
          </cell>
          <cell r="N7383">
            <v>42671.99</v>
          </cell>
        </row>
        <row r="7384">
          <cell r="C7384" t="str">
            <v>42194105A150223</v>
          </cell>
          <cell r="D7384" t="str">
            <v>支架</v>
          </cell>
          <cell r="E7384" t="str">
            <v>8670KN</v>
          </cell>
          <cell r="F7384" t="str">
            <v>1-15</v>
          </cell>
          <cell r="G7384" t="str">
            <v>个</v>
          </cell>
          <cell r="H7384">
            <v>1</v>
          </cell>
          <cell r="I7384" t="str">
            <v>固定资产-煤炭井工专用设备</v>
          </cell>
          <cell r="J7384" t="str">
            <v>2</v>
          </cell>
          <cell r="K7384">
            <v>38517</v>
          </cell>
          <cell r="L7384">
            <v>1422399.77</v>
          </cell>
          <cell r="M7384">
            <v>1379727.78</v>
          </cell>
          <cell r="N7384">
            <v>42671.99</v>
          </cell>
        </row>
        <row r="7385">
          <cell r="C7385" t="str">
            <v>42194105A150224</v>
          </cell>
          <cell r="D7385" t="str">
            <v>支架</v>
          </cell>
          <cell r="E7385" t="str">
            <v>8670KN</v>
          </cell>
          <cell r="F7385" t="str">
            <v>1-15</v>
          </cell>
          <cell r="G7385" t="str">
            <v>个</v>
          </cell>
          <cell r="H7385">
            <v>1</v>
          </cell>
          <cell r="I7385" t="str">
            <v>固定资产-煤炭井工专用设备</v>
          </cell>
          <cell r="J7385" t="str">
            <v>2</v>
          </cell>
          <cell r="K7385">
            <v>38517</v>
          </cell>
          <cell r="L7385">
            <v>1422399.77</v>
          </cell>
          <cell r="M7385">
            <v>1379727.78</v>
          </cell>
          <cell r="N7385">
            <v>42671.99</v>
          </cell>
        </row>
        <row r="7386">
          <cell r="C7386" t="str">
            <v>42194105A150225</v>
          </cell>
          <cell r="D7386" t="str">
            <v>支架</v>
          </cell>
          <cell r="E7386" t="str">
            <v>8670KN</v>
          </cell>
          <cell r="F7386" t="str">
            <v>1-15</v>
          </cell>
          <cell r="G7386" t="str">
            <v>个</v>
          </cell>
          <cell r="H7386">
            <v>1</v>
          </cell>
          <cell r="I7386" t="str">
            <v>固定资产-煤炭井工专用设备</v>
          </cell>
          <cell r="J7386" t="str">
            <v>2</v>
          </cell>
          <cell r="K7386">
            <v>38517</v>
          </cell>
          <cell r="L7386">
            <v>1422399.77</v>
          </cell>
          <cell r="M7386">
            <v>1379727.78</v>
          </cell>
          <cell r="N7386">
            <v>42671.99</v>
          </cell>
        </row>
        <row r="7387">
          <cell r="C7387" t="str">
            <v>42194105A150226</v>
          </cell>
          <cell r="D7387" t="str">
            <v>支架</v>
          </cell>
          <cell r="E7387" t="str">
            <v>8670KN</v>
          </cell>
          <cell r="F7387" t="str">
            <v>1-15</v>
          </cell>
          <cell r="G7387" t="str">
            <v>个</v>
          </cell>
          <cell r="H7387">
            <v>1</v>
          </cell>
          <cell r="I7387" t="str">
            <v>固定资产-煤炭井工专用设备</v>
          </cell>
          <cell r="J7387" t="str">
            <v>2</v>
          </cell>
          <cell r="K7387">
            <v>38517</v>
          </cell>
          <cell r="L7387">
            <v>1422399.77</v>
          </cell>
          <cell r="M7387">
            <v>1379727.78</v>
          </cell>
          <cell r="N7387">
            <v>42671.99</v>
          </cell>
        </row>
        <row r="7388">
          <cell r="C7388" t="str">
            <v>42194105A150227</v>
          </cell>
          <cell r="D7388" t="str">
            <v>支架</v>
          </cell>
          <cell r="E7388" t="str">
            <v>8670KN</v>
          </cell>
          <cell r="F7388" t="str">
            <v>1-15</v>
          </cell>
          <cell r="G7388" t="str">
            <v>个</v>
          </cell>
          <cell r="H7388">
            <v>1</v>
          </cell>
          <cell r="I7388" t="str">
            <v>固定资产-煤炭井工专用设备</v>
          </cell>
          <cell r="J7388" t="str">
            <v>2</v>
          </cell>
          <cell r="K7388">
            <v>38517</v>
          </cell>
          <cell r="L7388">
            <v>1422399.77</v>
          </cell>
          <cell r="M7388">
            <v>1379727.78</v>
          </cell>
          <cell r="N7388">
            <v>42671.99</v>
          </cell>
        </row>
        <row r="7389">
          <cell r="C7389" t="str">
            <v>42194105A150228</v>
          </cell>
          <cell r="D7389" t="str">
            <v>支架</v>
          </cell>
          <cell r="E7389" t="str">
            <v>8670KN</v>
          </cell>
          <cell r="F7389" t="str">
            <v>1-15</v>
          </cell>
          <cell r="G7389" t="str">
            <v>个</v>
          </cell>
          <cell r="H7389">
            <v>1</v>
          </cell>
          <cell r="I7389" t="str">
            <v>固定资产-煤炭井工专用设备</v>
          </cell>
          <cell r="J7389" t="str">
            <v>2</v>
          </cell>
          <cell r="K7389">
            <v>38517</v>
          </cell>
          <cell r="L7389">
            <v>1422399.77</v>
          </cell>
          <cell r="M7389">
            <v>1379727.78</v>
          </cell>
          <cell r="N7389">
            <v>42671.99</v>
          </cell>
        </row>
        <row r="7390">
          <cell r="C7390" t="str">
            <v>42194105A150229</v>
          </cell>
          <cell r="D7390" t="str">
            <v>支架</v>
          </cell>
          <cell r="E7390" t="str">
            <v>8670KN</v>
          </cell>
          <cell r="F7390" t="str">
            <v>1-15</v>
          </cell>
          <cell r="G7390" t="str">
            <v>个</v>
          </cell>
          <cell r="H7390">
            <v>1</v>
          </cell>
          <cell r="I7390" t="str">
            <v>固定资产-煤炭井工专用设备</v>
          </cell>
          <cell r="J7390" t="str">
            <v>2</v>
          </cell>
          <cell r="K7390">
            <v>38517</v>
          </cell>
          <cell r="L7390">
            <v>1422399.77</v>
          </cell>
          <cell r="M7390">
            <v>1379727.78</v>
          </cell>
          <cell r="N7390">
            <v>42671.99</v>
          </cell>
        </row>
        <row r="7391">
          <cell r="C7391" t="str">
            <v>42194105A150230</v>
          </cell>
          <cell r="D7391" t="str">
            <v>支架</v>
          </cell>
          <cell r="E7391" t="str">
            <v>8670KN</v>
          </cell>
          <cell r="F7391" t="str">
            <v>1-15</v>
          </cell>
          <cell r="G7391" t="str">
            <v>个</v>
          </cell>
          <cell r="H7391">
            <v>1</v>
          </cell>
          <cell r="I7391" t="str">
            <v>固定资产-煤炭井工专用设备</v>
          </cell>
          <cell r="J7391" t="str">
            <v>2</v>
          </cell>
          <cell r="K7391">
            <v>38517</v>
          </cell>
          <cell r="L7391">
            <v>1422399.77</v>
          </cell>
          <cell r="M7391">
            <v>1379727.78</v>
          </cell>
          <cell r="N7391">
            <v>42671.99</v>
          </cell>
        </row>
        <row r="7392">
          <cell r="C7392" t="str">
            <v>42194105A150231</v>
          </cell>
          <cell r="D7392" t="str">
            <v>支架</v>
          </cell>
          <cell r="E7392" t="str">
            <v>8670KN</v>
          </cell>
          <cell r="F7392" t="str">
            <v>1-15</v>
          </cell>
          <cell r="G7392" t="str">
            <v>个</v>
          </cell>
          <cell r="H7392">
            <v>1</v>
          </cell>
          <cell r="I7392" t="str">
            <v>固定资产-煤炭井工专用设备</v>
          </cell>
          <cell r="J7392" t="str">
            <v>2</v>
          </cell>
          <cell r="K7392">
            <v>38517</v>
          </cell>
          <cell r="L7392">
            <v>1422399.77</v>
          </cell>
          <cell r="M7392">
            <v>1379727.78</v>
          </cell>
          <cell r="N7392">
            <v>42671.99</v>
          </cell>
        </row>
        <row r="7393">
          <cell r="C7393" t="str">
            <v>42194105A150232</v>
          </cell>
          <cell r="D7393" t="str">
            <v>支架</v>
          </cell>
          <cell r="E7393" t="str">
            <v>8670KN</v>
          </cell>
          <cell r="F7393" t="str">
            <v>1-15</v>
          </cell>
          <cell r="G7393" t="str">
            <v>个</v>
          </cell>
          <cell r="H7393">
            <v>1</v>
          </cell>
          <cell r="I7393" t="str">
            <v>固定资产-煤炭井工专用设备</v>
          </cell>
          <cell r="J7393" t="str">
            <v>2</v>
          </cell>
          <cell r="K7393">
            <v>38517</v>
          </cell>
          <cell r="L7393">
            <v>1422399.77</v>
          </cell>
          <cell r="M7393">
            <v>1379727.78</v>
          </cell>
          <cell r="N7393">
            <v>42671.99</v>
          </cell>
        </row>
        <row r="7394">
          <cell r="C7394" t="str">
            <v>42194105A150233</v>
          </cell>
          <cell r="D7394" t="str">
            <v>支架</v>
          </cell>
          <cell r="E7394" t="str">
            <v>8670KN</v>
          </cell>
          <cell r="F7394" t="str">
            <v>1-15</v>
          </cell>
          <cell r="G7394" t="str">
            <v>个</v>
          </cell>
          <cell r="H7394">
            <v>1</v>
          </cell>
          <cell r="I7394" t="str">
            <v>固定资产-煤炭井工专用设备</v>
          </cell>
          <cell r="J7394" t="str">
            <v>2</v>
          </cell>
          <cell r="K7394">
            <v>38517</v>
          </cell>
          <cell r="L7394">
            <v>1422399.77</v>
          </cell>
          <cell r="M7394">
            <v>1379727.78</v>
          </cell>
          <cell r="N7394">
            <v>42671.99</v>
          </cell>
        </row>
        <row r="7395">
          <cell r="C7395" t="str">
            <v>42194105A150234</v>
          </cell>
          <cell r="D7395" t="str">
            <v>支架</v>
          </cell>
          <cell r="E7395" t="str">
            <v>8670KN</v>
          </cell>
          <cell r="F7395" t="str">
            <v>1-15</v>
          </cell>
          <cell r="G7395" t="str">
            <v>个</v>
          </cell>
          <cell r="H7395">
            <v>1</v>
          </cell>
          <cell r="I7395" t="str">
            <v>固定资产-煤炭井工专用设备</v>
          </cell>
          <cell r="J7395" t="str">
            <v>2</v>
          </cell>
          <cell r="K7395">
            <v>38517</v>
          </cell>
          <cell r="L7395">
            <v>1422399.77</v>
          </cell>
          <cell r="M7395">
            <v>1379727.78</v>
          </cell>
          <cell r="N7395">
            <v>42671.99</v>
          </cell>
        </row>
        <row r="7396">
          <cell r="C7396" t="str">
            <v>42194105A150235</v>
          </cell>
          <cell r="D7396" t="str">
            <v>支架</v>
          </cell>
          <cell r="E7396" t="str">
            <v>8670KN</v>
          </cell>
          <cell r="F7396" t="str">
            <v>1-15</v>
          </cell>
          <cell r="G7396" t="str">
            <v>个</v>
          </cell>
          <cell r="H7396">
            <v>1</v>
          </cell>
          <cell r="I7396" t="str">
            <v>固定资产-煤炭井工专用设备</v>
          </cell>
          <cell r="J7396" t="str">
            <v>2</v>
          </cell>
          <cell r="K7396">
            <v>38517</v>
          </cell>
          <cell r="L7396">
            <v>1422399.77</v>
          </cell>
          <cell r="M7396">
            <v>1379727.78</v>
          </cell>
          <cell r="N7396">
            <v>42671.99</v>
          </cell>
        </row>
        <row r="7397">
          <cell r="C7397" t="str">
            <v>42194105A150236</v>
          </cell>
          <cell r="D7397" t="str">
            <v>支架</v>
          </cell>
          <cell r="E7397" t="str">
            <v>8670KN</v>
          </cell>
          <cell r="F7397" t="str">
            <v>1-15</v>
          </cell>
          <cell r="G7397" t="str">
            <v>个</v>
          </cell>
          <cell r="H7397">
            <v>1</v>
          </cell>
          <cell r="I7397" t="str">
            <v>固定资产-煤炭井工专用设备</v>
          </cell>
          <cell r="J7397" t="str">
            <v>2</v>
          </cell>
          <cell r="K7397">
            <v>38517</v>
          </cell>
          <cell r="L7397">
            <v>1422399.77</v>
          </cell>
          <cell r="M7397">
            <v>1379727.78</v>
          </cell>
          <cell r="N7397">
            <v>42671.99</v>
          </cell>
        </row>
        <row r="7398">
          <cell r="C7398" t="str">
            <v>42194105A150237</v>
          </cell>
          <cell r="D7398" t="str">
            <v>支架</v>
          </cell>
          <cell r="E7398" t="str">
            <v>8670KN</v>
          </cell>
          <cell r="F7398" t="str">
            <v>1-15</v>
          </cell>
          <cell r="G7398" t="str">
            <v>个</v>
          </cell>
          <cell r="H7398">
            <v>1</v>
          </cell>
          <cell r="I7398" t="str">
            <v>固定资产-煤炭井工专用设备</v>
          </cell>
          <cell r="J7398" t="str">
            <v>2</v>
          </cell>
          <cell r="K7398">
            <v>38517</v>
          </cell>
          <cell r="L7398">
            <v>1422399.77</v>
          </cell>
          <cell r="M7398">
            <v>1379727.78</v>
          </cell>
          <cell r="N7398">
            <v>42671.99</v>
          </cell>
        </row>
        <row r="7399">
          <cell r="C7399" t="str">
            <v>42194105A150238</v>
          </cell>
          <cell r="D7399" t="str">
            <v>支架</v>
          </cell>
          <cell r="E7399" t="str">
            <v>8670KN</v>
          </cell>
          <cell r="F7399" t="str">
            <v>1-15</v>
          </cell>
          <cell r="G7399" t="str">
            <v>个</v>
          </cell>
          <cell r="H7399">
            <v>1</v>
          </cell>
          <cell r="I7399" t="str">
            <v>固定资产-煤炭井工专用设备</v>
          </cell>
          <cell r="J7399" t="str">
            <v>2</v>
          </cell>
          <cell r="K7399">
            <v>38517</v>
          </cell>
          <cell r="L7399">
            <v>1422399.77</v>
          </cell>
          <cell r="M7399">
            <v>1379727.78</v>
          </cell>
          <cell r="N7399">
            <v>42671.99</v>
          </cell>
        </row>
        <row r="7400">
          <cell r="C7400" t="str">
            <v>42194105A150239</v>
          </cell>
          <cell r="D7400" t="str">
            <v>支架</v>
          </cell>
          <cell r="E7400" t="str">
            <v>8670KN</v>
          </cell>
          <cell r="F7400" t="str">
            <v>1-15</v>
          </cell>
          <cell r="G7400" t="str">
            <v>个</v>
          </cell>
          <cell r="H7400">
            <v>1</v>
          </cell>
          <cell r="I7400" t="str">
            <v>固定资产-煤炭井工专用设备</v>
          </cell>
          <cell r="J7400" t="str">
            <v>2</v>
          </cell>
          <cell r="K7400">
            <v>38517</v>
          </cell>
          <cell r="L7400">
            <v>1422399.77</v>
          </cell>
          <cell r="M7400">
            <v>1379727.78</v>
          </cell>
          <cell r="N7400">
            <v>42671.99</v>
          </cell>
        </row>
        <row r="7401">
          <cell r="C7401" t="str">
            <v>42194105A150240</v>
          </cell>
          <cell r="D7401" t="str">
            <v>支架</v>
          </cell>
          <cell r="E7401" t="str">
            <v>8670KN</v>
          </cell>
          <cell r="F7401" t="str">
            <v>1-15</v>
          </cell>
          <cell r="G7401" t="str">
            <v>个</v>
          </cell>
          <cell r="H7401">
            <v>1</v>
          </cell>
          <cell r="I7401" t="str">
            <v>固定资产-煤炭井工专用设备</v>
          </cell>
          <cell r="J7401" t="str">
            <v>2</v>
          </cell>
          <cell r="K7401">
            <v>38517</v>
          </cell>
          <cell r="L7401">
            <v>1422399.77</v>
          </cell>
          <cell r="M7401">
            <v>1379727.78</v>
          </cell>
          <cell r="N7401">
            <v>42671.99</v>
          </cell>
        </row>
        <row r="7402">
          <cell r="C7402" t="str">
            <v>42194105A150241</v>
          </cell>
          <cell r="D7402" t="str">
            <v>支架</v>
          </cell>
          <cell r="E7402" t="str">
            <v>8670KN</v>
          </cell>
          <cell r="F7402" t="str">
            <v>1-15</v>
          </cell>
          <cell r="G7402" t="str">
            <v>个</v>
          </cell>
          <cell r="H7402">
            <v>1</v>
          </cell>
          <cell r="I7402" t="str">
            <v>固定资产-煤炭井工专用设备</v>
          </cell>
          <cell r="J7402" t="str">
            <v>2</v>
          </cell>
          <cell r="K7402">
            <v>38517</v>
          </cell>
          <cell r="L7402">
            <v>1422399.77</v>
          </cell>
          <cell r="M7402">
            <v>1379727.78</v>
          </cell>
          <cell r="N7402">
            <v>42671.99</v>
          </cell>
        </row>
        <row r="7403">
          <cell r="C7403" t="str">
            <v>42194105A150242</v>
          </cell>
          <cell r="D7403" t="str">
            <v>支架</v>
          </cell>
          <cell r="E7403" t="str">
            <v>8670KN</v>
          </cell>
          <cell r="F7403" t="str">
            <v>1-15</v>
          </cell>
          <cell r="G7403" t="str">
            <v>个</v>
          </cell>
          <cell r="H7403">
            <v>1</v>
          </cell>
          <cell r="I7403" t="str">
            <v>固定资产-煤炭井工专用设备</v>
          </cell>
          <cell r="J7403" t="str">
            <v>2</v>
          </cell>
          <cell r="K7403">
            <v>38517</v>
          </cell>
          <cell r="L7403">
            <v>1422399.77</v>
          </cell>
          <cell r="M7403">
            <v>1379727.78</v>
          </cell>
          <cell r="N7403">
            <v>42671.99</v>
          </cell>
        </row>
        <row r="7404">
          <cell r="C7404" t="str">
            <v>42194105A150243</v>
          </cell>
          <cell r="D7404" t="str">
            <v>支架</v>
          </cell>
          <cell r="E7404" t="str">
            <v>8670KN</v>
          </cell>
          <cell r="F7404" t="str">
            <v>1-15</v>
          </cell>
          <cell r="G7404" t="str">
            <v>个</v>
          </cell>
          <cell r="H7404">
            <v>1</v>
          </cell>
          <cell r="I7404" t="str">
            <v>固定资产-煤炭井工专用设备</v>
          </cell>
          <cell r="J7404" t="str">
            <v>2</v>
          </cell>
          <cell r="K7404">
            <v>38517</v>
          </cell>
          <cell r="L7404">
            <v>1422399.77</v>
          </cell>
          <cell r="M7404">
            <v>1379727.78</v>
          </cell>
          <cell r="N7404">
            <v>42671.99</v>
          </cell>
        </row>
        <row r="7405">
          <cell r="C7405" t="str">
            <v>42194105A150244</v>
          </cell>
          <cell r="D7405" t="str">
            <v>支架</v>
          </cell>
          <cell r="E7405" t="str">
            <v>8670KN</v>
          </cell>
          <cell r="F7405" t="str">
            <v>1-15</v>
          </cell>
          <cell r="G7405" t="str">
            <v>个</v>
          </cell>
          <cell r="H7405">
            <v>1</v>
          </cell>
          <cell r="I7405" t="str">
            <v>固定资产-煤炭井工专用设备</v>
          </cell>
          <cell r="J7405" t="str">
            <v>2</v>
          </cell>
          <cell r="K7405">
            <v>38517</v>
          </cell>
          <cell r="L7405">
            <v>1422399.77</v>
          </cell>
          <cell r="M7405">
            <v>1379727.78</v>
          </cell>
          <cell r="N7405">
            <v>42671.99</v>
          </cell>
        </row>
        <row r="7406">
          <cell r="C7406" t="str">
            <v>42194105A150245</v>
          </cell>
          <cell r="D7406" t="str">
            <v>支架</v>
          </cell>
          <cell r="E7406" t="str">
            <v>8670KN</v>
          </cell>
          <cell r="F7406" t="str">
            <v>1-15</v>
          </cell>
          <cell r="G7406" t="str">
            <v>个</v>
          </cell>
          <cell r="H7406">
            <v>1</v>
          </cell>
          <cell r="I7406" t="str">
            <v>固定资产-煤炭井工专用设备</v>
          </cell>
          <cell r="J7406" t="str">
            <v>2</v>
          </cell>
          <cell r="K7406">
            <v>38517</v>
          </cell>
          <cell r="L7406">
            <v>1422399.77</v>
          </cell>
          <cell r="M7406">
            <v>1379727.78</v>
          </cell>
          <cell r="N7406">
            <v>42671.99</v>
          </cell>
        </row>
        <row r="7407">
          <cell r="C7407" t="str">
            <v>42194105A150246</v>
          </cell>
          <cell r="D7407" t="str">
            <v>支架</v>
          </cell>
          <cell r="E7407" t="str">
            <v>8670KN</v>
          </cell>
          <cell r="F7407" t="str">
            <v>1-15</v>
          </cell>
          <cell r="G7407" t="str">
            <v>个</v>
          </cell>
          <cell r="H7407">
            <v>1</v>
          </cell>
          <cell r="I7407" t="str">
            <v>固定资产-煤炭井工专用设备</v>
          </cell>
          <cell r="J7407" t="str">
            <v>2</v>
          </cell>
          <cell r="K7407">
            <v>38517</v>
          </cell>
          <cell r="L7407">
            <v>1422399.77</v>
          </cell>
          <cell r="M7407">
            <v>1379727.78</v>
          </cell>
          <cell r="N7407">
            <v>42671.99</v>
          </cell>
        </row>
        <row r="7408">
          <cell r="C7408" t="str">
            <v>42194105A150247</v>
          </cell>
          <cell r="D7408" t="str">
            <v>支架</v>
          </cell>
          <cell r="E7408" t="str">
            <v>8670KN</v>
          </cell>
          <cell r="F7408" t="str">
            <v>1-15</v>
          </cell>
          <cell r="G7408" t="str">
            <v>个</v>
          </cell>
          <cell r="H7408">
            <v>1</v>
          </cell>
          <cell r="I7408" t="str">
            <v>固定资产-煤炭井工专用设备</v>
          </cell>
          <cell r="J7408" t="str">
            <v>2</v>
          </cell>
          <cell r="K7408">
            <v>38517</v>
          </cell>
          <cell r="L7408">
            <v>1422399.77</v>
          </cell>
          <cell r="M7408">
            <v>1379727.78</v>
          </cell>
          <cell r="N7408">
            <v>42671.99</v>
          </cell>
        </row>
        <row r="7409">
          <cell r="C7409" t="str">
            <v>42194105A150248</v>
          </cell>
          <cell r="D7409" t="str">
            <v>支架</v>
          </cell>
          <cell r="E7409" t="str">
            <v>8670KN</v>
          </cell>
          <cell r="F7409" t="str">
            <v>1-15</v>
          </cell>
          <cell r="G7409" t="str">
            <v>个</v>
          </cell>
          <cell r="H7409">
            <v>1</v>
          </cell>
          <cell r="I7409" t="str">
            <v>固定资产-煤炭井工专用设备</v>
          </cell>
          <cell r="J7409" t="str">
            <v>2</v>
          </cell>
          <cell r="K7409">
            <v>38517</v>
          </cell>
          <cell r="L7409">
            <v>1422399.77</v>
          </cell>
          <cell r="M7409">
            <v>1379727.78</v>
          </cell>
          <cell r="N7409">
            <v>42671.99</v>
          </cell>
        </row>
        <row r="7410">
          <cell r="C7410" t="str">
            <v>42194105A150249</v>
          </cell>
          <cell r="D7410" t="str">
            <v>支架</v>
          </cell>
          <cell r="E7410" t="str">
            <v>8670KN</v>
          </cell>
          <cell r="F7410" t="str">
            <v>1-15</v>
          </cell>
          <cell r="G7410" t="str">
            <v>个</v>
          </cell>
          <cell r="H7410">
            <v>1</v>
          </cell>
          <cell r="I7410" t="str">
            <v>固定资产-煤炭井工专用设备</v>
          </cell>
          <cell r="J7410" t="str">
            <v>2</v>
          </cell>
          <cell r="K7410">
            <v>38517</v>
          </cell>
          <cell r="L7410">
            <v>1422399.77</v>
          </cell>
          <cell r="M7410">
            <v>1379727.78</v>
          </cell>
          <cell r="N7410">
            <v>42671.99</v>
          </cell>
        </row>
        <row r="7411">
          <cell r="C7411" t="str">
            <v>42194105A150250</v>
          </cell>
          <cell r="D7411" t="str">
            <v>支架</v>
          </cell>
          <cell r="E7411" t="str">
            <v>8670KN</v>
          </cell>
          <cell r="F7411" t="str">
            <v>1-15</v>
          </cell>
          <cell r="G7411" t="str">
            <v>个</v>
          </cell>
          <cell r="H7411">
            <v>1</v>
          </cell>
          <cell r="I7411" t="str">
            <v>固定资产-煤炭井工专用设备</v>
          </cell>
          <cell r="J7411" t="str">
            <v>2</v>
          </cell>
          <cell r="K7411">
            <v>38517</v>
          </cell>
          <cell r="L7411">
            <v>1422399.77</v>
          </cell>
          <cell r="M7411">
            <v>1379727.78</v>
          </cell>
          <cell r="N7411">
            <v>42671.99</v>
          </cell>
        </row>
        <row r="7412">
          <cell r="C7412" t="str">
            <v>42194105A150251</v>
          </cell>
          <cell r="D7412" t="str">
            <v>支架</v>
          </cell>
          <cell r="E7412" t="str">
            <v>8670KN</v>
          </cell>
          <cell r="F7412" t="str">
            <v>1-15</v>
          </cell>
          <cell r="G7412" t="str">
            <v>个</v>
          </cell>
          <cell r="H7412">
            <v>1</v>
          </cell>
          <cell r="I7412" t="str">
            <v>固定资产-煤炭井工专用设备</v>
          </cell>
          <cell r="J7412" t="str">
            <v>2</v>
          </cell>
          <cell r="K7412">
            <v>38517</v>
          </cell>
          <cell r="L7412">
            <v>1422399.77</v>
          </cell>
          <cell r="M7412">
            <v>1379727.78</v>
          </cell>
          <cell r="N7412">
            <v>42671.99</v>
          </cell>
        </row>
        <row r="7413">
          <cell r="C7413" t="str">
            <v>42194105A150252</v>
          </cell>
          <cell r="D7413" t="str">
            <v>支架</v>
          </cell>
          <cell r="E7413" t="str">
            <v>8670KN</v>
          </cell>
          <cell r="F7413" t="str">
            <v>1-15</v>
          </cell>
          <cell r="G7413" t="str">
            <v>个</v>
          </cell>
          <cell r="H7413">
            <v>1</v>
          </cell>
          <cell r="I7413" t="str">
            <v>固定资产-煤炭井工专用设备</v>
          </cell>
          <cell r="J7413" t="str">
            <v>2</v>
          </cell>
          <cell r="K7413">
            <v>38517</v>
          </cell>
          <cell r="L7413">
            <v>1422399.77</v>
          </cell>
          <cell r="M7413">
            <v>1379727.78</v>
          </cell>
          <cell r="N7413">
            <v>42671.99</v>
          </cell>
        </row>
        <row r="7414">
          <cell r="C7414" t="str">
            <v>42194105A150253</v>
          </cell>
          <cell r="D7414" t="str">
            <v>支架</v>
          </cell>
          <cell r="E7414" t="str">
            <v>8670KN</v>
          </cell>
          <cell r="F7414" t="str">
            <v>1-15</v>
          </cell>
          <cell r="G7414" t="str">
            <v>个</v>
          </cell>
          <cell r="H7414">
            <v>1</v>
          </cell>
          <cell r="I7414" t="str">
            <v>固定资产-煤炭井工专用设备</v>
          </cell>
          <cell r="J7414" t="str">
            <v>2</v>
          </cell>
          <cell r="K7414">
            <v>38517</v>
          </cell>
          <cell r="L7414">
            <v>1422399.77</v>
          </cell>
          <cell r="M7414">
            <v>1379727.78</v>
          </cell>
          <cell r="N7414">
            <v>42671.99</v>
          </cell>
        </row>
        <row r="7415">
          <cell r="C7415" t="str">
            <v>42194105A150254</v>
          </cell>
          <cell r="D7415" t="str">
            <v>支架</v>
          </cell>
          <cell r="E7415" t="str">
            <v>8670KN</v>
          </cell>
          <cell r="F7415" t="str">
            <v>1-15</v>
          </cell>
          <cell r="G7415" t="str">
            <v>个</v>
          </cell>
          <cell r="H7415">
            <v>1</v>
          </cell>
          <cell r="I7415" t="str">
            <v>固定资产-煤炭井工专用设备</v>
          </cell>
          <cell r="J7415" t="str">
            <v>2</v>
          </cell>
          <cell r="K7415">
            <v>38517</v>
          </cell>
          <cell r="L7415">
            <v>1422399.77</v>
          </cell>
          <cell r="M7415">
            <v>1379727.78</v>
          </cell>
          <cell r="N7415">
            <v>42671.99</v>
          </cell>
        </row>
        <row r="7416">
          <cell r="C7416" t="str">
            <v>42194105A150255</v>
          </cell>
          <cell r="D7416" t="str">
            <v>支架</v>
          </cell>
          <cell r="E7416" t="str">
            <v>8670KN</v>
          </cell>
          <cell r="F7416" t="str">
            <v>1-15</v>
          </cell>
          <cell r="G7416" t="str">
            <v>个</v>
          </cell>
          <cell r="H7416">
            <v>1</v>
          </cell>
          <cell r="I7416" t="str">
            <v>固定资产-煤炭井工专用设备</v>
          </cell>
          <cell r="J7416" t="str">
            <v>2</v>
          </cell>
          <cell r="K7416">
            <v>38517</v>
          </cell>
          <cell r="L7416">
            <v>1422399.77</v>
          </cell>
          <cell r="M7416">
            <v>1379727.78</v>
          </cell>
          <cell r="N7416">
            <v>42671.99</v>
          </cell>
        </row>
        <row r="7417">
          <cell r="C7417" t="str">
            <v>42194105A150256</v>
          </cell>
          <cell r="D7417" t="str">
            <v>支架</v>
          </cell>
          <cell r="E7417" t="str">
            <v>8670KN</v>
          </cell>
          <cell r="F7417" t="str">
            <v>1-15</v>
          </cell>
          <cell r="G7417" t="str">
            <v>个</v>
          </cell>
          <cell r="H7417">
            <v>1</v>
          </cell>
          <cell r="I7417" t="str">
            <v>固定资产-煤炭井工专用设备</v>
          </cell>
          <cell r="J7417" t="str">
            <v>2</v>
          </cell>
          <cell r="K7417">
            <v>38517</v>
          </cell>
          <cell r="L7417">
            <v>1422399.77</v>
          </cell>
          <cell r="M7417">
            <v>1379727.78</v>
          </cell>
          <cell r="N7417">
            <v>42671.99</v>
          </cell>
        </row>
        <row r="7418">
          <cell r="C7418" t="str">
            <v>42194105A150257</v>
          </cell>
          <cell r="D7418" t="str">
            <v>支架</v>
          </cell>
          <cell r="E7418" t="str">
            <v>8670KN</v>
          </cell>
          <cell r="F7418" t="str">
            <v>1-15</v>
          </cell>
          <cell r="G7418" t="str">
            <v>个</v>
          </cell>
          <cell r="H7418">
            <v>1</v>
          </cell>
          <cell r="I7418" t="str">
            <v>固定资产-煤炭井工专用设备</v>
          </cell>
          <cell r="J7418" t="str">
            <v>2</v>
          </cell>
          <cell r="K7418">
            <v>38517</v>
          </cell>
          <cell r="L7418">
            <v>1422399.77</v>
          </cell>
          <cell r="M7418">
            <v>1379727.78</v>
          </cell>
          <cell r="N7418">
            <v>42671.99</v>
          </cell>
        </row>
        <row r="7419">
          <cell r="C7419" t="str">
            <v>42194105A150258</v>
          </cell>
          <cell r="D7419" t="str">
            <v>支架</v>
          </cell>
          <cell r="E7419" t="str">
            <v>8670KN</v>
          </cell>
          <cell r="F7419" t="str">
            <v>1-15</v>
          </cell>
          <cell r="G7419" t="str">
            <v>个</v>
          </cell>
          <cell r="H7419">
            <v>1</v>
          </cell>
          <cell r="I7419" t="str">
            <v>固定资产-煤炭井工专用设备</v>
          </cell>
          <cell r="J7419" t="str">
            <v>2</v>
          </cell>
          <cell r="K7419">
            <v>38517</v>
          </cell>
          <cell r="L7419">
            <v>1422399.77</v>
          </cell>
          <cell r="M7419">
            <v>1379727.78</v>
          </cell>
          <cell r="N7419">
            <v>42671.99</v>
          </cell>
        </row>
        <row r="7420">
          <cell r="C7420" t="str">
            <v>42194105A150259</v>
          </cell>
          <cell r="D7420" t="str">
            <v>支架</v>
          </cell>
          <cell r="E7420" t="str">
            <v>8670KN</v>
          </cell>
          <cell r="F7420" t="str">
            <v>1-15</v>
          </cell>
          <cell r="G7420" t="str">
            <v>个</v>
          </cell>
          <cell r="H7420">
            <v>1</v>
          </cell>
          <cell r="I7420" t="str">
            <v>固定资产-煤炭井工专用设备</v>
          </cell>
          <cell r="J7420" t="str">
            <v>2</v>
          </cell>
          <cell r="K7420">
            <v>38517</v>
          </cell>
          <cell r="L7420">
            <v>1422399.77</v>
          </cell>
          <cell r="M7420">
            <v>1379727.78</v>
          </cell>
          <cell r="N7420">
            <v>42671.99</v>
          </cell>
        </row>
        <row r="7421">
          <cell r="C7421" t="str">
            <v>42194105A150260</v>
          </cell>
          <cell r="D7421" t="str">
            <v>支架</v>
          </cell>
          <cell r="E7421" t="str">
            <v>8670KN</v>
          </cell>
          <cell r="F7421" t="str">
            <v>1-15</v>
          </cell>
          <cell r="G7421" t="str">
            <v>个</v>
          </cell>
          <cell r="H7421">
            <v>1</v>
          </cell>
          <cell r="I7421" t="str">
            <v>固定资产-煤炭井工专用设备</v>
          </cell>
          <cell r="J7421" t="str">
            <v>2</v>
          </cell>
          <cell r="K7421">
            <v>38517</v>
          </cell>
          <cell r="L7421">
            <v>1422399.77</v>
          </cell>
          <cell r="M7421">
            <v>1379727.78</v>
          </cell>
          <cell r="N7421">
            <v>42671.99</v>
          </cell>
        </row>
        <row r="7422">
          <cell r="C7422" t="str">
            <v>42194105A150261</v>
          </cell>
          <cell r="D7422" t="str">
            <v>支架</v>
          </cell>
          <cell r="E7422" t="str">
            <v>8670KN</v>
          </cell>
          <cell r="F7422" t="str">
            <v>1-15</v>
          </cell>
          <cell r="G7422" t="str">
            <v>个</v>
          </cell>
          <cell r="H7422">
            <v>1</v>
          </cell>
          <cell r="I7422" t="str">
            <v>固定资产-煤炭井工专用设备</v>
          </cell>
          <cell r="J7422" t="str">
            <v>2</v>
          </cell>
          <cell r="K7422">
            <v>38517</v>
          </cell>
          <cell r="L7422">
            <v>1422399.77</v>
          </cell>
          <cell r="M7422">
            <v>1379727.78</v>
          </cell>
          <cell r="N7422">
            <v>42671.99</v>
          </cell>
        </row>
        <row r="7423">
          <cell r="C7423" t="str">
            <v>42194105A150262</v>
          </cell>
          <cell r="D7423" t="str">
            <v>支架</v>
          </cell>
          <cell r="E7423" t="str">
            <v>8670KN</v>
          </cell>
          <cell r="F7423" t="str">
            <v>1-15</v>
          </cell>
          <cell r="G7423" t="str">
            <v>个</v>
          </cell>
          <cell r="H7423">
            <v>1</v>
          </cell>
          <cell r="I7423" t="str">
            <v>固定资产-煤炭井工专用设备</v>
          </cell>
          <cell r="J7423" t="str">
            <v>2</v>
          </cell>
          <cell r="K7423">
            <v>38517</v>
          </cell>
          <cell r="L7423">
            <v>1422399.77</v>
          </cell>
          <cell r="M7423">
            <v>1379727.78</v>
          </cell>
          <cell r="N7423">
            <v>42671.99</v>
          </cell>
        </row>
        <row r="7424">
          <cell r="C7424" t="str">
            <v>42194105A150263</v>
          </cell>
          <cell r="D7424" t="str">
            <v>支架</v>
          </cell>
          <cell r="E7424" t="str">
            <v>8670KN</v>
          </cell>
          <cell r="F7424" t="str">
            <v>1-15</v>
          </cell>
          <cell r="G7424" t="str">
            <v>个</v>
          </cell>
          <cell r="H7424">
            <v>1</v>
          </cell>
          <cell r="I7424" t="str">
            <v>固定资产-煤炭井工专用设备</v>
          </cell>
          <cell r="J7424" t="str">
            <v>2</v>
          </cell>
          <cell r="K7424">
            <v>38517</v>
          </cell>
          <cell r="L7424">
            <v>1422399.77</v>
          </cell>
          <cell r="M7424">
            <v>1379727.78</v>
          </cell>
          <cell r="N7424">
            <v>42671.99</v>
          </cell>
        </row>
        <row r="7425">
          <cell r="C7425" t="str">
            <v>42194105A150264</v>
          </cell>
          <cell r="D7425" t="str">
            <v>支架</v>
          </cell>
          <cell r="E7425" t="str">
            <v>8670KN</v>
          </cell>
          <cell r="F7425" t="str">
            <v>1-15</v>
          </cell>
          <cell r="G7425" t="str">
            <v>个</v>
          </cell>
          <cell r="H7425">
            <v>1</v>
          </cell>
          <cell r="I7425" t="str">
            <v>固定资产-煤炭井工专用设备</v>
          </cell>
          <cell r="J7425" t="str">
            <v>2</v>
          </cell>
          <cell r="K7425">
            <v>38517</v>
          </cell>
          <cell r="L7425">
            <v>1422399.77</v>
          </cell>
          <cell r="M7425">
            <v>1379727.78</v>
          </cell>
          <cell r="N7425">
            <v>42671.99</v>
          </cell>
        </row>
        <row r="7426">
          <cell r="C7426" t="str">
            <v>42194105A150265</v>
          </cell>
          <cell r="D7426" t="str">
            <v>支架</v>
          </cell>
          <cell r="E7426" t="str">
            <v>8670KN</v>
          </cell>
          <cell r="F7426" t="str">
            <v>1-15</v>
          </cell>
          <cell r="G7426" t="str">
            <v>个</v>
          </cell>
          <cell r="H7426">
            <v>1</v>
          </cell>
          <cell r="I7426" t="str">
            <v>固定资产-煤炭井工专用设备</v>
          </cell>
          <cell r="J7426" t="str">
            <v>2</v>
          </cell>
          <cell r="K7426">
            <v>38517</v>
          </cell>
          <cell r="L7426">
            <v>1422399.77</v>
          </cell>
          <cell r="M7426">
            <v>1379727.78</v>
          </cell>
          <cell r="N7426">
            <v>42671.99</v>
          </cell>
        </row>
        <row r="7427">
          <cell r="C7427" t="str">
            <v>42194105A150266</v>
          </cell>
          <cell r="D7427" t="str">
            <v>支架</v>
          </cell>
          <cell r="E7427" t="str">
            <v>8670KN</v>
          </cell>
          <cell r="F7427" t="str">
            <v>1-15</v>
          </cell>
          <cell r="G7427" t="str">
            <v>个</v>
          </cell>
          <cell r="H7427">
            <v>1</v>
          </cell>
          <cell r="I7427" t="str">
            <v>固定资产-煤炭井工专用设备</v>
          </cell>
          <cell r="J7427" t="str">
            <v>2</v>
          </cell>
          <cell r="K7427">
            <v>38517</v>
          </cell>
          <cell r="L7427">
            <v>1422399.77</v>
          </cell>
          <cell r="M7427">
            <v>1379727.78</v>
          </cell>
          <cell r="N7427">
            <v>42671.99</v>
          </cell>
        </row>
        <row r="7428">
          <cell r="C7428" t="str">
            <v>42194105A150267</v>
          </cell>
          <cell r="D7428" t="str">
            <v>支架</v>
          </cell>
          <cell r="E7428" t="str">
            <v>8670KN</v>
          </cell>
          <cell r="F7428" t="str">
            <v>1-15</v>
          </cell>
          <cell r="G7428" t="str">
            <v>个</v>
          </cell>
          <cell r="H7428">
            <v>1</v>
          </cell>
          <cell r="I7428" t="str">
            <v>固定资产-煤炭井工专用设备</v>
          </cell>
          <cell r="J7428" t="str">
            <v>2</v>
          </cell>
          <cell r="K7428">
            <v>38517</v>
          </cell>
          <cell r="L7428">
            <v>1422399.77</v>
          </cell>
          <cell r="M7428">
            <v>1379727.78</v>
          </cell>
          <cell r="N7428">
            <v>42671.99</v>
          </cell>
        </row>
        <row r="7429">
          <cell r="C7429" t="str">
            <v>42194105A150268</v>
          </cell>
          <cell r="D7429" t="str">
            <v>支架</v>
          </cell>
          <cell r="E7429" t="str">
            <v>8670KN</v>
          </cell>
          <cell r="F7429" t="str">
            <v>1-15</v>
          </cell>
          <cell r="G7429" t="str">
            <v>个</v>
          </cell>
          <cell r="H7429">
            <v>1</v>
          </cell>
          <cell r="I7429" t="str">
            <v>固定资产-煤炭井工专用设备</v>
          </cell>
          <cell r="J7429" t="str">
            <v>2</v>
          </cell>
          <cell r="K7429">
            <v>38517</v>
          </cell>
          <cell r="L7429">
            <v>1422399.77</v>
          </cell>
          <cell r="M7429">
            <v>1379727.78</v>
          </cell>
          <cell r="N7429">
            <v>42671.99</v>
          </cell>
        </row>
        <row r="7430">
          <cell r="C7430" t="str">
            <v>42194105A150269</v>
          </cell>
          <cell r="D7430" t="str">
            <v>支架</v>
          </cell>
          <cell r="E7430" t="str">
            <v>8670KN</v>
          </cell>
          <cell r="F7430" t="str">
            <v>1-15</v>
          </cell>
          <cell r="G7430" t="str">
            <v>个</v>
          </cell>
          <cell r="H7430">
            <v>1</v>
          </cell>
          <cell r="I7430" t="str">
            <v>固定资产-煤炭井工专用设备</v>
          </cell>
          <cell r="J7430" t="str">
            <v>2</v>
          </cell>
          <cell r="K7430">
            <v>38517</v>
          </cell>
          <cell r="L7430">
            <v>1422399.77</v>
          </cell>
          <cell r="M7430">
            <v>1379727.78</v>
          </cell>
          <cell r="N7430">
            <v>42671.99</v>
          </cell>
        </row>
        <row r="7431">
          <cell r="C7431" t="str">
            <v>42194105A150270</v>
          </cell>
          <cell r="D7431" t="str">
            <v>支架</v>
          </cell>
          <cell r="E7431" t="str">
            <v>8670KN</v>
          </cell>
          <cell r="F7431" t="str">
            <v>1-15</v>
          </cell>
          <cell r="G7431" t="str">
            <v>个</v>
          </cell>
          <cell r="H7431">
            <v>1</v>
          </cell>
          <cell r="I7431" t="str">
            <v>固定资产-煤炭井工专用设备</v>
          </cell>
          <cell r="J7431" t="str">
            <v>2</v>
          </cell>
          <cell r="K7431">
            <v>38517</v>
          </cell>
          <cell r="L7431">
            <v>1422399.77</v>
          </cell>
          <cell r="M7431">
            <v>1379727.78</v>
          </cell>
          <cell r="N7431">
            <v>42671.99</v>
          </cell>
        </row>
        <row r="7432">
          <cell r="C7432" t="str">
            <v>42194105A150271</v>
          </cell>
          <cell r="D7432" t="str">
            <v>支架</v>
          </cell>
          <cell r="E7432" t="str">
            <v>8670KN</v>
          </cell>
          <cell r="F7432" t="str">
            <v>1-15</v>
          </cell>
          <cell r="G7432" t="str">
            <v>个</v>
          </cell>
          <cell r="H7432">
            <v>1</v>
          </cell>
          <cell r="I7432" t="str">
            <v>固定资产-煤炭井工专用设备</v>
          </cell>
          <cell r="J7432" t="str">
            <v>2</v>
          </cell>
          <cell r="K7432">
            <v>38517</v>
          </cell>
          <cell r="L7432">
            <v>1422399.77</v>
          </cell>
          <cell r="M7432">
            <v>1379727.78</v>
          </cell>
          <cell r="N7432">
            <v>42671.99</v>
          </cell>
        </row>
        <row r="7433">
          <cell r="C7433" t="str">
            <v>42194105A150272</v>
          </cell>
          <cell r="D7433" t="str">
            <v>支架</v>
          </cell>
          <cell r="E7433" t="str">
            <v>8670KN</v>
          </cell>
          <cell r="F7433" t="str">
            <v>1-15</v>
          </cell>
          <cell r="G7433" t="str">
            <v>个</v>
          </cell>
          <cell r="H7433">
            <v>1</v>
          </cell>
          <cell r="I7433" t="str">
            <v>固定资产-煤炭井工专用设备</v>
          </cell>
          <cell r="J7433" t="str">
            <v>2</v>
          </cell>
          <cell r="K7433">
            <v>38517</v>
          </cell>
          <cell r="L7433">
            <v>1422399.77</v>
          </cell>
          <cell r="M7433">
            <v>1379727.78</v>
          </cell>
          <cell r="N7433">
            <v>42671.99</v>
          </cell>
        </row>
        <row r="7434">
          <cell r="C7434" t="str">
            <v>42194105A150273</v>
          </cell>
          <cell r="D7434" t="str">
            <v>支架</v>
          </cell>
          <cell r="E7434" t="str">
            <v>8670KN</v>
          </cell>
          <cell r="F7434" t="str">
            <v>1-15</v>
          </cell>
          <cell r="G7434" t="str">
            <v>个</v>
          </cell>
          <cell r="H7434">
            <v>1</v>
          </cell>
          <cell r="I7434" t="str">
            <v>固定资产-煤炭井工专用设备</v>
          </cell>
          <cell r="J7434" t="str">
            <v>2</v>
          </cell>
          <cell r="K7434">
            <v>38517</v>
          </cell>
          <cell r="L7434">
            <v>1422399.77</v>
          </cell>
          <cell r="M7434">
            <v>1379727.78</v>
          </cell>
          <cell r="N7434">
            <v>42671.99</v>
          </cell>
        </row>
        <row r="7435">
          <cell r="C7435" t="str">
            <v>42194105A150274</v>
          </cell>
          <cell r="D7435" t="str">
            <v>支架</v>
          </cell>
          <cell r="E7435" t="str">
            <v>8670KN</v>
          </cell>
          <cell r="F7435" t="str">
            <v>1-15</v>
          </cell>
          <cell r="G7435" t="str">
            <v>个</v>
          </cell>
          <cell r="H7435">
            <v>1</v>
          </cell>
          <cell r="I7435" t="str">
            <v>固定资产-煤炭井工专用设备</v>
          </cell>
          <cell r="J7435" t="str">
            <v>2</v>
          </cell>
          <cell r="K7435">
            <v>38517</v>
          </cell>
          <cell r="L7435">
            <v>1422399.77</v>
          </cell>
          <cell r="M7435">
            <v>1379727.78</v>
          </cell>
          <cell r="N7435">
            <v>42671.99</v>
          </cell>
        </row>
        <row r="7436">
          <cell r="C7436" t="str">
            <v>42194105A150275</v>
          </cell>
          <cell r="D7436" t="str">
            <v>支架</v>
          </cell>
          <cell r="E7436" t="str">
            <v>8670KN</v>
          </cell>
          <cell r="F7436" t="str">
            <v>1-15</v>
          </cell>
          <cell r="G7436" t="str">
            <v>个</v>
          </cell>
          <cell r="H7436">
            <v>1</v>
          </cell>
          <cell r="I7436" t="str">
            <v>固定资产-煤炭井工专用设备</v>
          </cell>
          <cell r="J7436" t="str">
            <v>2</v>
          </cell>
          <cell r="K7436">
            <v>38517</v>
          </cell>
          <cell r="L7436">
            <v>1422399.77</v>
          </cell>
          <cell r="M7436">
            <v>1379727.78</v>
          </cell>
          <cell r="N7436">
            <v>42671.99</v>
          </cell>
        </row>
        <row r="7437">
          <cell r="C7437" t="str">
            <v>42194105A150276</v>
          </cell>
          <cell r="D7437" t="str">
            <v>支架</v>
          </cell>
          <cell r="E7437" t="str">
            <v>8670KN</v>
          </cell>
          <cell r="F7437" t="str">
            <v>1-15</v>
          </cell>
          <cell r="G7437" t="str">
            <v>个</v>
          </cell>
          <cell r="H7437">
            <v>1</v>
          </cell>
          <cell r="I7437" t="str">
            <v>固定资产-煤炭井工专用设备</v>
          </cell>
          <cell r="J7437" t="str">
            <v>2</v>
          </cell>
          <cell r="K7437">
            <v>38517</v>
          </cell>
          <cell r="L7437">
            <v>1422399.77</v>
          </cell>
          <cell r="M7437">
            <v>1379727.78</v>
          </cell>
          <cell r="N7437">
            <v>42671.99</v>
          </cell>
        </row>
        <row r="7438">
          <cell r="C7438" t="str">
            <v>42194105A150277</v>
          </cell>
          <cell r="D7438" t="str">
            <v>支架</v>
          </cell>
          <cell r="E7438" t="str">
            <v>8670KN</v>
          </cell>
          <cell r="F7438" t="str">
            <v>1-15</v>
          </cell>
          <cell r="G7438" t="str">
            <v>个</v>
          </cell>
          <cell r="H7438">
            <v>1</v>
          </cell>
          <cell r="I7438" t="str">
            <v>固定资产-煤炭井工专用设备</v>
          </cell>
          <cell r="J7438" t="str">
            <v>2</v>
          </cell>
          <cell r="K7438">
            <v>38517</v>
          </cell>
          <cell r="L7438">
            <v>1422399.77</v>
          </cell>
          <cell r="M7438">
            <v>1379727.78</v>
          </cell>
          <cell r="N7438">
            <v>42671.99</v>
          </cell>
        </row>
        <row r="7439">
          <cell r="C7439" t="str">
            <v>42194105A150278</v>
          </cell>
          <cell r="D7439" t="str">
            <v>支架</v>
          </cell>
          <cell r="E7439" t="str">
            <v>8670KN</v>
          </cell>
          <cell r="F7439" t="str">
            <v>1-15</v>
          </cell>
          <cell r="G7439" t="str">
            <v>个</v>
          </cell>
          <cell r="H7439">
            <v>1</v>
          </cell>
          <cell r="I7439" t="str">
            <v>固定资产-煤炭井工专用设备</v>
          </cell>
          <cell r="J7439" t="str">
            <v>2</v>
          </cell>
          <cell r="K7439">
            <v>38517</v>
          </cell>
          <cell r="L7439">
            <v>1422399.77</v>
          </cell>
          <cell r="M7439">
            <v>1379727.78</v>
          </cell>
          <cell r="N7439">
            <v>42671.99</v>
          </cell>
        </row>
        <row r="7440">
          <cell r="C7440" t="str">
            <v>42194105A150279</v>
          </cell>
          <cell r="D7440" t="str">
            <v>支架</v>
          </cell>
          <cell r="E7440" t="str">
            <v>8670KN</v>
          </cell>
          <cell r="F7440" t="str">
            <v>1-15</v>
          </cell>
          <cell r="G7440" t="str">
            <v>个</v>
          </cell>
          <cell r="H7440">
            <v>1</v>
          </cell>
          <cell r="I7440" t="str">
            <v>固定资产-煤炭井工专用设备</v>
          </cell>
          <cell r="J7440" t="str">
            <v>2</v>
          </cell>
          <cell r="K7440">
            <v>38517</v>
          </cell>
          <cell r="L7440">
            <v>1422399.77</v>
          </cell>
          <cell r="M7440">
            <v>1379727.78</v>
          </cell>
          <cell r="N7440">
            <v>42671.99</v>
          </cell>
        </row>
        <row r="7441">
          <cell r="C7441" t="str">
            <v>42194105A150280</v>
          </cell>
          <cell r="D7441" t="str">
            <v>支架</v>
          </cell>
          <cell r="E7441" t="str">
            <v>8670KN</v>
          </cell>
          <cell r="F7441" t="str">
            <v>1-15</v>
          </cell>
          <cell r="G7441" t="str">
            <v>个</v>
          </cell>
          <cell r="H7441">
            <v>1</v>
          </cell>
          <cell r="I7441" t="str">
            <v>固定资产-煤炭井工专用设备</v>
          </cell>
          <cell r="J7441" t="str">
            <v>2</v>
          </cell>
          <cell r="K7441">
            <v>38517</v>
          </cell>
          <cell r="L7441">
            <v>1422399.77</v>
          </cell>
          <cell r="M7441">
            <v>1379727.78</v>
          </cell>
          <cell r="N7441">
            <v>42671.99</v>
          </cell>
        </row>
        <row r="7442">
          <cell r="C7442" t="str">
            <v>42194105A150281</v>
          </cell>
          <cell r="D7442" t="str">
            <v>支架</v>
          </cell>
          <cell r="E7442" t="str">
            <v>8670KN</v>
          </cell>
          <cell r="F7442" t="str">
            <v>1-15</v>
          </cell>
          <cell r="G7442" t="str">
            <v>个</v>
          </cell>
          <cell r="H7442">
            <v>1</v>
          </cell>
          <cell r="I7442" t="str">
            <v>固定资产-煤炭井工专用设备</v>
          </cell>
          <cell r="J7442" t="str">
            <v>2</v>
          </cell>
          <cell r="K7442">
            <v>38517</v>
          </cell>
          <cell r="L7442">
            <v>1422399.77</v>
          </cell>
          <cell r="M7442">
            <v>1379727.78</v>
          </cell>
          <cell r="N7442">
            <v>42671.99</v>
          </cell>
        </row>
        <row r="7443">
          <cell r="C7443" t="str">
            <v>42194105A150282</v>
          </cell>
          <cell r="D7443" t="str">
            <v>支架</v>
          </cell>
          <cell r="E7443" t="str">
            <v>8670KN</v>
          </cell>
          <cell r="F7443" t="str">
            <v>1-15</v>
          </cell>
          <cell r="G7443" t="str">
            <v>个</v>
          </cell>
          <cell r="H7443">
            <v>1</v>
          </cell>
          <cell r="I7443" t="str">
            <v>固定资产-煤炭井工专用设备</v>
          </cell>
          <cell r="J7443" t="str">
            <v>2</v>
          </cell>
          <cell r="K7443">
            <v>38517</v>
          </cell>
          <cell r="L7443">
            <v>1422399.77</v>
          </cell>
          <cell r="M7443">
            <v>1379727.78</v>
          </cell>
          <cell r="N7443">
            <v>42671.99</v>
          </cell>
        </row>
        <row r="7444">
          <cell r="C7444" t="str">
            <v>42194105A150283</v>
          </cell>
          <cell r="D7444" t="str">
            <v>支架</v>
          </cell>
          <cell r="E7444" t="str">
            <v>8670KN</v>
          </cell>
          <cell r="F7444" t="str">
            <v>1-15</v>
          </cell>
          <cell r="G7444" t="str">
            <v>个</v>
          </cell>
          <cell r="H7444">
            <v>1</v>
          </cell>
          <cell r="I7444" t="str">
            <v>固定资产-煤炭井工专用设备</v>
          </cell>
          <cell r="J7444" t="str">
            <v>2</v>
          </cell>
          <cell r="K7444">
            <v>38517</v>
          </cell>
          <cell r="L7444">
            <v>1422399.77</v>
          </cell>
          <cell r="M7444">
            <v>1379727.78</v>
          </cell>
          <cell r="N7444">
            <v>42671.99</v>
          </cell>
        </row>
        <row r="7445">
          <cell r="C7445" t="str">
            <v>42194105A150284</v>
          </cell>
          <cell r="D7445" t="str">
            <v>支架</v>
          </cell>
          <cell r="E7445" t="str">
            <v>8670KN</v>
          </cell>
          <cell r="F7445" t="str">
            <v>1-15</v>
          </cell>
          <cell r="G7445" t="str">
            <v>个</v>
          </cell>
          <cell r="H7445">
            <v>1</v>
          </cell>
          <cell r="I7445" t="str">
            <v>固定资产-煤炭井工专用设备</v>
          </cell>
          <cell r="J7445" t="str">
            <v>2</v>
          </cell>
          <cell r="K7445">
            <v>38517</v>
          </cell>
          <cell r="L7445">
            <v>1422399.77</v>
          </cell>
          <cell r="M7445">
            <v>1379727.78</v>
          </cell>
          <cell r="N7445">
            <v>42671.99</v>
          </cell>
        </row>
        <row r="7446">
          <cell r="C7446" t="str">
            <v>42194105A150285</v>
          </cell>
          <cell r="D7446" t="str">
            <v>支架</v>
          </cell>
          <cell r="E7446" t="str">
            <v>8670KN</v>
          </cell>
          <cell r="F7446" t="str">
            <v>1-15</v>
          </cell>
          <cell r="G7446" t="str">
            <v>个</v>
          </cell>
          <cell r="H7446">
            <v>1</v>
          </cell>
          <cell r="I7446" t="str">
            <v>固定资产-煤炭井工专用设备</v>
          </cell>
          <cell r="J7446" t="str">
            <v>2</v>
          </cell>
          <cell r="K7446">
            <v>38517</v>
          </cell>
          <cell r="L7446">
            <v>1422399.77</v>
          </cell>
          <cell r="M7446">
            <v>1379727.78</v>
          </cell>
          <cell r="N7446">
            <v>42671.99</v>
          </cell>
        </row>
        <row r="7447">
          <cell r="C7447" t="str">
            <v>42194105A150286</v>
          </cell>
          <cell r="D7447" t="str">
            <v>支架</v>
          </cell>
          <cell r="E7447" t="str">
            <v>8670KN</v>
          </cell>
          <cell r="F7447" t="str">
            <v>1-15</v>
          </cell>
          <cell r="G7447" t="str">
            <v>个</v>
          </cell>
          <cell r="H7447">
            <v>1</v>
          </cell>
          <cell r="I7447" t="str">
            <v>固定资产-煤炭井工专用设备</v>
          </cell>
          <cell r="J7447" t="str">
            <v>2</v>
          </cell>
          <cell r="K7447">
            <v>38517</v>
          </cell>
          <cell r="L7447">
            <v>1422399.77</v>
          </cell>
          <cell r="M7447">
            <v>1379727.78</v>
          </cell>
          <cell r="N7447">
            <v>42671.99</v>
          </cell>
        </row>
        <row r="7448">
          <cell r="C7448" t="str">
            <v>42194105A150287</v>
          </cell>
          <cell r="D7448" t="str">
            <v>支架</v>
          </cell>
          <cell r="E7448" t="str">
            <v>8670KN</v>
          </cell>
          <cell r="F7448" t="str">
            <v>1-15</v>
          </cell>
          <cell r="G7448" t="str">
            <v>个</v>
          </cell>
          <cell r="H7448">
            <v>1</v>
          </cell>
          <cell r="I7448" t="str">
            <v>固定资产-煤炭井工专用设备</v>
          </cell>
          <cell r="J7448" t="str">
            <v>2</v>
          </cell>
          <cell r="K7448">
            <v>38517</v>
          </cell>
          <cell r="L7448">
            <v>1422399.77</v>
          </cell>
          <cell r="M7448">
            <v>1379727.78</v>
          </cell>
          <cell r="N7448">
            <v>42671.99</v>
          </cell>
        </row>
        <row r="7449">
          <cell r="C7449" t="str">
            <v>42194105A150288</v>
          </cell>
          <cell r="D7449" t="str">
            <v>支架</v>
          </cell>
          <cell r="E7449" t="str">
            <v>8670KN</v>
          </cell>
          <cell r="F7449" t="str">
            <v>1-15</v>
          </cell>
          <cell r="G7449" t="str">
            <v>个</v>
          </cell>
          <cell r="H7449">
            <v>1</v>
          </cell>
          <cell r="I7449" t="str">
            <v>固定资产-煤炭井工专用设备</v>
          </cell>
          <cell r="J7449" t="str">
            <v>2</v>
          </cell>
          <cell r="K7449">
            <v>38517</v>
          </cell>
          <cell r="L7449">
            <v>1422399.77</v>
          </cell>
          <cell r="M7449">
            <v>1379727.78</v>
          </cell>
          <cell r="N7449">
            <v>42671.99</v>
          </cell>
        </row>
        <row r="7450">
          <cell r="C7450" t="str">
            <v>42194105A150289</v>
          </cell>
          <cell r="D7450" t="str">
            <v>支架</v>
          </cell>
          <cell r="E7450" t="str">
            <v>8670KN</v>
          </cell>
          <cell r="F7450" t="str">
            <v>1-15</v>
          </cell>
          <cell r="G7450" t="str">
            <v>个</v>
          </cell>
          <cell r="H7450">
            <v>1</v>
          </cell>
          <cell r="I7450" t="str">
            <v>固定资产-煤炭井工专用设备</v>
          </cell>
          <cell r="J7450" t="str">
            <v>2</v>
          </cell>
          <cell r="K7450">
            <v>38517</v>
          </cell>
          <cell r="L7450">
            <v>1422399.77</v>
          </cell>
          <cell r="M7450">
            <v>1379727.78</v>
          </cell>
          <cell r="N7450">
            <v>42671.99</v>
          </cell>
        </row>
        <row r="7451">
          <cell r="C7451" t="str">
            <v>42194105A150290</v>
          </cell>
          <cell r="D7451" t="str">
            <v>支架</v>
          </cell>
          <cell r="E7451" t="str">
            <v>8670KN</v>
          </cell>
          <cell r="F7451" t="str">
            <v>1-15</v>
          </cell>
          <cell r="G7451" t="str">
            <v>个</v>
          </cell>
          <cell r="H7451">
            <v>1</v>
          </cell>
          <cell r="I7451" t="str">
            <v>固定资产-煤炭井工专用设备</v>
          </cell>
          <cell r="J7451" t="str">
            <v>2</v>
          </cell>
          <cell r="K7451">
            <v>38517</v>
          </cell>
          <cell r="L7451">
            <v>1422399.77</v>
          </cell>
          <cell r="M7451">
            <v>1379727.78</v>
          </cell>
          <cell r="N7451">
            <v>42671.99</v>
          </cell>
        </row>
        <row r="7452">
          <cell r="C7452" t="str">
            <v>42194105A150291</v>
          </cell>
          <cell r="D7452" t="str">
            <v>支架</v>
          </cell>
          <cell r="E7452" t="str">
            <v>8670KN</v>
          </cell>
          <cell r="F7452" t="str">
            <v>1-15</v>
          </cell>
          <cell r="G7452" t="str">
            <v>个</v>
          </cell>
          <cell r="H7452">
            <v>1</v>
          </cell>
          <cell r="I7452" t="str">
            <v>固定资产-煤炭井工专用设备</v>
          </cell>
          <cell r="J7452" t="str">
            <v>2</v>
          </cell>
          <cell r="K7452">
            <v>38517</v>
          </cell>
          <cell r="L7452">
            <v>1422399.77</v>
          </cell>
          <cell r="M7452">
            <v>1379727.78</v>
          </cell>
          <cell r="N7452">
            <v>42671.99</v>
          </cell>
        </row>
        <row r="7453">
          <cell r="C7453" t="str">
            <v>42194105A150292</v>
          </cell>
          <cell r="D7453" t="str">
            <v>支架</v>
          </cell>
          <cell r="E7453" t="str">
            <v>8670KN</v>
          </cell>
          <cell r="F7453" t="str">
            <v>1-15</v>
          </cell>
          <cell r="G7453" t="str">
            <v>个</v>
          </cell>
          <cell r="H7453">
            <v>1</v>
          </cell>
          <cell r="I7453" t="str">
            <v>固定资产-煤炭井工专用设备</v>
          </cell>
          <cell r="J7453" t="str">
            <v>2</v>
          </cell>
          <cell r="K7453">
            <v>38517</v>
          </cell>
          <cell r="L7453">
            <v>1422399.77</v>
          </cell>
          <cell r="M7453">
            <v>1379727.78</v>
          </cell>
          <cell r="N7453">
            <v>42671.99</v>
          </cell>
        </row>
        <row r="7454">
          <cell r="C7454" t="str">
            <v>42194105A150293</v>
          </cell>
          <cell r="D7454" t="str">
            <v>支架</v>
          </cell>
          <cell r="E7454" t="str">
            <v>8670KN</v>
          </cell>
          <cell r="F7454" t="str">
            <v>1-15</v>
          </cell>
          <cell r="G7454" t="str">
            <v>个</v>
          </cell>
          <cell r="H7454">
            <v>1</v>
          </cell>
          <cell r="I7454" t="str">
            <v>固定资产-煤炭井工专用设备</v>
          </cell>
          <cell r="J7454" t="str">
            <v>2</v>
          </cell>
          <cell r="K7454">
            <v>38517</v>
          </cell>
          <cell r="L7454">
            <v>1422399.77</v>
          </cell>
          <cell r="M7454">
            <v>1379727.78</v>
          </cell>
          <cell r="N7454">
            <v>42671.99</v>
          </cell>
        </row>
        <row r="7455">
          <cell r="C7455" t="str">
            <v>42194105A150294</v>
          </cell>
          <cell r="D7455" t="str">
            <v>支架</v>
          </cell>
          <cell r="E7455" t="str">
            <v>8670KN</v>
          </cell>
          <cell r="F7455" t="str">
            <v>1-15</v>
          </cell>
          <cell r="G7455" t="str">
            <v>个</v>
          </cell>
          <cell r="H7455">
            <v>1</v>
          </cell>
          <cell r="I7455" t="str">
            <v>固定资产-煤炭井工专用设备</v>
          </cell>
          <cell r="J7455" t="str">
            <v>2</v>
          </cell>
          <cell r="K7455">
            <v>38517</v>
          </cell>
          <cell r="L7455">
            <v>1422399.77</v>
          </cell>
          <cell r="M7455">
            <v>1379727.78</v>
          </cell>
          <cell r="N7455">
            <v>42671.99</v>
          </cell>
        </row>
        <row r="7456">
          <cell r="C7456" t="str">
            <v>42194105A150295</v>
          </cell>
          <cell r="D7456" t="str">
            <v>支架</v>
          </cell>
          <cell r="E7456" t="str">
            <v>8670KN</v>
          </cell>
          <cell r="F7456" t="str">
            <v>1-15</v>
          </cell>
          <cell r="G7456" t="str">
            <v>个</v>
          </cell>
          <cell r="H7456">
            <v>1</v>
          </cell>
          <cell r="I7456" t="str">
            <v>固定资产-煤炭井工专用设备</v>
          </cell>
          <cell r="J7456" t="str">
            <v>2</v>
          </cell>
          <cell r="K7456">
            <v>38517</v>
          </cell>
          <cell r="L7456">
            <v>1422399.77</v>
          </cell>
          <cell r="M7456">
            <v>1379727.78</v>
          </cell>
          <cell r="N7456">
            <v>42671.99</v>
          </cell>
        </row>
        <row r="7457">
          <cell r="C7457" t="str">
            <v>42194105A150296</v>
          </cell>
          <cell r="D7457" t="str">
            <v>支架</v>
          </cell>
          <cell r="E7457" t="str">
            <v>8670KN</v>
          </cell>
          <cell r="F7457" t="str">
            <v>1-15</v>
          </cell>
          <cell r="G7457" t="str">
            <v>个</v>
          </cell>
          <cell r="H7457">
            <v>1</v>
          </cell>
          <cell r="I7457" t="str">
            <v>固定资产-煤炭井工专用设备</v>
          </cell>
          <cell r="J7457" t="str">
            <v>2</v>
          </cell>
          <cell r="K7457">
            <v>38517</v>
          </cell>
          <cell r="L7457">
            <v>1422399.77</v>
          </cell>
          <cell r="M7457">
            <v>1379727.78</v>
          </cell>
          <cell r="N7457">
            <v>42671.99</v>
          </cell>
        </row>
        <row r="7458">
          <cell r="C7458" t="str">
            <v>42194105A150297</v>
          </cell>
          <cell r="D7458" t="str">
            <v>支架</v>
          </cell>
          <cell r="E7458" t="str">
            <v>8670KN</v>
          </cell>
          <cell r="F7458" t="str">
            <v>1-15</v>
          </cell>
          <cell r="G7458" t="str">
            <v>个</v>
          </cell>
          <cell r="H7458">
            <v>1</v>
          </cell>
          <cell r="I7458" t="str">
            <v>固定资产-煤炭井工专用设备</v>
          </cell>
          <cell r="J7458" t="str">
            <v>2</v>
          </cell>
          <cell r="K7458">
            <v>38517</v>
          </cell>
          <cell r="L7458">
            <v>1422399.77</v>
          </cell>
          <cell r="M7458">
            <v>1379727.78</v>
          </cell>
          <cell r="N7458">
            <v>42671.99</v>
          </cell>
        </row>
        <row r="7459">
          <cell r="C7459" t="str">
            <v>42194105A150298</v>
          </cell>
          <cell r="D7459" t="str">
            <v>支架</v>
          </cell>
          <cell r="E7459" t="str">
            <v>8670KN</v>
          </cell>
          <cell r="F7459" t="str">
            <v>1-15</v>
          </cell>
          <cell r="G7459" t="str">
            <v>个</v>
          </cell>
          <cell r="H7459">
            <v>1</v>
          </cell>
          <cell r="I7459" t="str">
            <v>固定资产-煤炭井工专用设备</v>
          </cell>
          <cell r="J7459" t="str">
            <v>2</v>
          </cell>
          <cell r="K7459">
            <v>38517</v>
          </cell>
          <cell r="L7459">
            <v>1422399.77</v>
          </cell>
          <cell r="M7459">
            <v>1379727.78</v>
          </cell>
          <cell r="N7459">
            <v>42671.99</v>
          </cell>
        </row>
        <row r="7460">
          <cell r="C7460" t="str">
            <v>42194105A150299</v>
          </cell>
          <cell r="D7460" t="str">
            <v>支架</v>
          </cell>
          <cell r="E7460" t="str">
            <v>8670KN</v>
          </cell>
          <cell r="F7460" t="str">
            <v>1-15</v>
          </cell>
          <cell r="G7460" t="str">
            <v>个</v>
          </cell>
          <cell r="H7460">
            <v>1</v>
          </cell>
          <cell r="I7460" t="str">
            <v>固定资产-煤炭井工专用设备</v>
          </cell>
          <cell r="J7460" t="str">
            <v>2</v>
          </cell>
          <cell r="K7460">
            <v>38517</v>
          </cell>
          <cell r="L7460">
            <v>1422399.77</v>
          </cell>
          <cell r="M7460">
            <v>1379727.78</v>
          </cell>
          <cell r="N7460">
            <v>42671.99</v>
          </cell>
        </row>
        <row r="7461">
          <cell r="C7461" t="str">
            <v>42194105A150300</v>
          </cell>
          <cell r="D7461" t="str">
            <v>支架</v>
          </cell>
          <cell r="E7461" t="str">
            <v>8670KN</v>
          </cell>
          <cell r="F7461" t="str">
            <v>1-15</v>
          </cell>
          <cell r="G7461" t="str">
            <v>个</v>
          </cell>
          <cell r="H7461">
            <v>1</v>
          </cell>
          <cell r="I7461" t="str">
            <v>固定资产-煤炭井工专用设备</v>
          </cell>
          <cell r="J7461" t="str">
            <v>2</v>
          </cell>
          <cell r="K7461">
            <v>38517</v>
          </cell>
          <cell r="L7461">
            <v>1422399.77</v>
          </cell>
          <cell r="M7461">
            <v>1379727.78</v>
          </cell>
          <cell r="N7461">
            <v>42671.99</v>
          </cell>
        </row>
        <row r="7462">
          <cell r="C7462" t="str">
            <v>42194105A150301</v>
          </cell>
          <cell r="D7462" t="str">
            <v>支架</v>
          </cell>
          <cell r="E7462" t="str">
            <v>8670KN</v>
          </cell>
          <cell r="F7462" t="str">
            <v>1-15</v>
          </cell>
          <cell r="G7462" t="str">
            <v>个</v>
          </cell>
          <cell r="H7462">
            <v>1</v>
          </cell>
          <cell r="I7462" t="str">
            <v>固定资产-煤炭井工专用设备</v>
          </cell>
          <cell r="J7462" t="str">
            <v>2</v>
          </cell>
          <cell r="K7462">
            <v>38517</v>
          </cell>
          <cell r="L7462">
            <v>1422399.77</v>
          </cell>
          <cell r="M7462">
            <v>1379727.78</v>
          </cell>
          <cell r="N7462">
            <v>42671.99</v>
          </cell>
        </row>
        <row r="7463">
          <cell r="C7463" t="str">
            <v>42194105A150302</v>
          </cell>
          <cell r="D7463" t="str">
            <v>支架</v>
          </cell>
          <cell r="E7463" t="str">
            <v>8670KN</v>
          </cell>
          <cell r="F7463" t="str">
            <v>1-15</v>
          </cell>
          <cell r="G7463" t="str">
            <v>个</v>
          </cell>
          <cell r="H7463">
            <v>1</v>
          </cell>
          <cell r="I7463" t="str">
            <v>固定资产-煤炭井工专用设备</v>
          </cell>
          <cell r="J7463" t="str">
            <v>2</v>
          </cell>
          <cell r="K7463">
            <v>38517</v>
          </cell>
          <cell r="L7463">
            <v>1422399.77</v>
          </cell>
          <cell r="M7463">
            <v>1379727.78</v>
          </cell>
          <cell r="N7463">
            <v>42671.99</v>
          </cell>
        </row>
        <row r="7464">
          <cell r="C7464" t="str">
            <v>42194105A150303</v>
          </cell>
          <cell r="D7464" t="str">
            <v>支架</v>
          </cell>
          <cell r="E7464" t="str">
            <v>8670KN</v>
          </cell>
          <cell r="F7464" t="str">
            <v>1-15</v>
          </cell>
          <cell r="G7464" t="str">
            <v>个</v>
          </cell>
          <cell r="H7464">
            <v>1</v>
          </cell>
          <cell r="I7464" t="str">
            <v>固定资产-煤炭井工专用设备</v>
          </cell>
          <cell r="J7464" t="str">
            <v>2</v>
          </cell>
          <cell r="K7464">
            <v>38517</v>
          </cell>
          <cell r="L7464">
            <v>1422399.77</v>
          </cell>
          <cell r="M7464">
            <v>1379727.78</v>
          </cell>
          <cell r="N7464">
            <v>42671.99</v>
          </cell>
        </row>
        <row r="7465">
          <cell r="C7465" t="str">
            <v>42194105A150304</v>
          </cell>
          <cell r="D7465" t="str">
            <v>支架</v>
          </cell>
          <cell r="E7465" t="str">
            <v>8670KN</v>
          </cell>
          <cell r="F7465" t="str">
            <v>1-15</v>
          </cell>
          <cell r="G7465" t="str">
            <v>个</v>
          </cell>
          <cell r="H7465">
            <v>1</v>
          </cell>
          <cell r="I7465" t="str">
            <v>固定资产-煤炭井工专用设备</v>
          </cell>
          <cell r="J7465" t="str">
            <v>2</v>
          </cell>
          <cell r="K7465">
            <v>38517</v>
          </cell>
          <cell r="L7465">
            <v>1422399.77</v>
          </cell>
          <cell r="M7465">
            <v>1379727.78</v>
          </cell>
          <cell r="N7465">
            <v>42671.99</v>
          </cell>
        </row>
        <row r="7466">
          <cell r="C7466" t="str">
            <v>42194105A150305</v>
          </cell>
          <cell r="D7466" t="str">
            <v>支架</v>
          </cell>
          <cell r="E7466" t="str">
            <v>8670KN</v>
          </cell>
          <cell r="F7466" t="str">
            <v>1-15</v>
          </cell>
          <cell r="G7466" t="str">
            <v>个</v>
          </cell>
          <cell r="H7466">
            <v>1</v>
          </cell>
          <cell r="I7466" t="str">
            <v>固定资产-煤炭井工专用设备</v>
          </cell>
          <cell r="J7466" t="str">
            <v>2</v>
          </cell>
          <cell r="K7466">
            <v>38517</v>
          </cell>
          <cell r="L7466">
            <v>1422399.77</v>
          </cell>
          <cell r="M7466">
            <v>1379727.78</v>
          </cell>
          <cell r="N7466">
            <v>42671.99</v>
          </cell>
        </row>
        <row r="7467">
          <cell r="C7467" t="str">
            <v>42194105A150306</v>
          </cell>
          <cell r="D7467" t="str">
            <v>支架</v>
          </cell>
          <cell r="E7467" t="str">
            <v>8670KN</v>
          </cell>
          <cell r="F7467" t="str">
            <v>1-15</v>
          </cell>
          <cell r="G7467" t="str">
            <v>个</v>
          </cell>
          <cell r="H7467">
            <v>1</v>
          </cell>
          <cell r="I7467" t="str">
            <v>固定资产-煤炭井工专用设备</v>
          </cell>
          <cell r="J7467" t="str">
            <v>2</v>
          </cell>
          <cell r="K7467">
            <v>38517</v>
          </cell>
          <cell r="L7467">
            <v>1422399.77</v>
          </cell>
          <cell r="M7467">
            <v>1379727.78</v>
          </cell>
          <cell r="N7467">
            <v>42671.99</v>
          </cell>
        </row>
        <row r="7468">
          <cell r="C7468" t="str">
            <v>42194105A150307</v>
          </cell>
          <cell r="D7468" t="str">
            <v>支架</v>
          </cell>
          <cell r="E7468" t="str">
            <v>8670KN</v>
          </cell>
          <cell r="F7468" t="str">
            <v>1-15</v>
          </cell>
          <cell r="G7468" t="str">
            <v>个</v>
          </cell>
          <cell r="H7468">
            <v>1</v>
          </cell>
          <cell r="I7468" t="str">
            <v>固定资产-煤炭井工专用设备</v>
          </cell>
          <cell r="J7468" t="str">
            <v>2</v>
          </cell>
          <cell r="K7468">
            <v>38517</v>
          </cell>
          <cell r="L7468">
            <v>1422399.77</v>
          </cell>
          <cell r="M7468">
            <v>1379727.78</v>
          </cell>
          <cell r="N7468">
            <v>42671.99</v>
          </cell>
        </row>
        <row r="7469">
          <cell r="C7469" t="str">
            <v>42194105A150308</v>
          </cell>
          <cell r="D7469" t="str">
            <v>支架</v>
          </cell>
          <cell r="E7469" t="str">
            <v>8670KN</v>
          </cell>
          <cell r="F7469" t="str">
            <v>1-15</v>
          </cell>
          <cell r="G7469" t="str">
            <v>个</v>
          </cell>
          <cell r="H7469">
            <v>1</v>
          </cell>
          <cell r="I7469" t="str">
            <v>固定资产-煤炭井工专用设备</v>
          </cell>
          <cell r="J7469" t="str">
            <v>2</v>
          </cell>
          <cell r="K7469">
            <v>38517</v>
          </cell>
          <cell r="L7469">
            <v>1422399.77</v>
          </cell>
          <cell r="M7469">
            <v>1379727.78</v>
          </cell>
          <cell r="N7469">
            <v>42671.99</v>
          </cell>
        </row>
        <row r="7470">
          <cell r="C7470" t="str">
            <v>42194105A150309</v>
          </cell>
          <cell r="D7470" t="str">
            <v>支架</v>
          </cell>
          <cell r="E7470" t="str">
            <v>8670KN</v>
          </cell>
          <cell r="F7470" t="str">
            <v>1-15</v>
          </cell>
          <cell r="G7470" t="str">
            <v>个</v>
          </cell>
          <cell r="H7470">
            <v>1</v>
          </cell>
          <cell r="I7470" t="str">
            <v>固定资产-煤炭井工专用设备</v>
          </cell>
          <cell r="J7470" t="str">
            <v>2</v>
          </cell>
          <cell r="K7470">
            <v>38517</v>
          </cell>
          <cell r="L7470">
            <v>1422399.77</v>
          </cell>
          <cell r="M7470">
            <v>1379727.78</v>
          </cell>
          <cell r="N7470">
            <v>42671.99</v>
          </cell>
        </row>
        <row r="7471">
          <cell r="C7471" t="str">
            <v>42194105A150310</v>
          </cell>
          <cell r="D7471" t="str">
            <v>支架</v>
          </cell>
          <cell r="E7471" t="str">
            <v>8670KN</v>
          </cell>
          <cell r="F7471" t="str">
            <v>1-15</v>
          </cell>
          <cell r="G7471" t="str">
            <v>个</v>
          </cell>
          <cell r="H7471">
            <v>1</v>
          </cell>
          <cell r="I7471" t="str">
            <v>固定资产-煤炭井工专用设备</v>
          </cell>
          <cell r="J7471" t="str">
            <v>2</v>
          </cell>
          <cell r="K7471">
            <v>38517</v>
          </cell>
          <cell r="L7471">
            <v>1422399.77</v>
          </cell>
          <cell r="M7471">
            <v>1379727.78</v>
          </cell>
          <cell r="N7471">
            <v>42671.99</v>
          </cell>
        </row>
        <row r="7472">
          <cell r="C7472" t="str">
            <v>42194105A150311</v>
          </cell>
          <cell r="D7472" t="str">
            <v>支架</v>
          </cell>
          <cell r="E7472" t="str">
            <v>8670KN</v>
          </cell>
          <cell r="F7472" t="str">
            <v>1-15</v>
          </cell>
          <cell r="G7472" t="str">
            <v>个</v>
          </cell>
          <cell r="H7472">
            <v>1</v>
          </cell>
          <cell r="I7472" t="str">
            <v>固定资产-煤炭井工专用设备</v>
          </cell>
          <cell r="J7472" t="str">
            <v>2</v>
          </cell>
          <cell r="K7472">
            <v>38517</v>
          </cell>
          <cell r="L7472">
            <v>1422399.77</v>
          </cell>
          <cell r="M7472">
            <v>1379727.78</v>
          </cell>
          <cell r="N7472">
            <v>42671.99</v>
          </cell>
        </row>
        <row r="7473">
          <cell r="C7473" t="str">
            <v>42194105A150312</v>
          </cell>
          <cell r="D7473" t="str">
            <v>支架</v>
          </cell>
          <cell r="E7473" t="str">
            <v>8670KN</v>
          </cell>
          <cell r="F7473" t="str">
            <v>1-15</v>
          </cell>
          <cell r="G7473" t="str">
            <v>个</v>
          </cell>
          <cell r="H7473">
            <v>1</v>
          </cell>
          <cell r="I7473" t="str">
            <v>固定资产-煤炭井工专用设备</v>
          </cell>
          <cell r="J7473" t="str">
            <v>2</v>
          </cell>
          <cell r="K7473">
            <v>38517</v>
          </cell>
          <cell r="L7473">
            <v>1422399.77</v>
          </cell>
          <cell r="M7473">
            <v>1379727.78</v>
          </cell>
          <cell r="N7473">
            <v>42671.99</v>
          </cell>
        </row>
        <row r="7474">
          <cell r="C7474" t="str">
            <v>42194105A150313</v>
          </cell>
          <cell r="D7474" t="str">
            <v>支架</v>
          </cell>
          <cell r="E7474" t="str">
            <v>8670KN</v>
          </cell>
          <cell r="F7474" t="str">
            <v>1-15</v>
          </cell>
          <cell r="G7474" t="str">
            <v>个</v>
          </cell>
          <cell r="H7474">
            <v>1</v>
          </cell>
          <cell r="I7474" t="str">
            <v>固定资产-煤炭井工专用设备</v>
          </cell>
          <cell r="J7474" t="str">
            <v>2</v>
          </cell>
          <cell r="K7474">
            <v>38517</v>
          </cell>
          <cell r="L7474">
            <v>1422399.77</v>
          </cell>
          <cell r="M7474">
            <v>1379727.78</v>
          </cell>
          <cell r="N7474">
            <v>42671.99</v>
          </cell>
        </row>
        <row r="7475">
          <cell r="C7475" t="str">
            <v>42194105A150314</v>
          </cell>
          <cell r="D7475" t="str">
            <v>支架</v>
          </cell>
          <cell r="E7475" t="str">
            <v>8670KN</v>
          </cell>
          <cell r="F7475" t="str">
            <v>1-15</v>
          </cell>
          <cell r="G7475" t="str">
            <v>个</v>
          </cell>
          <cell r="H7475">
            <v>1</v>
          </cell>
          <cell r="I7475" t="str">
            <v>固定资产-煤炭井工专用设备</v>
          </cell>
          <cell r="J7475" t="str">
            <v>2</v>
          </cell>
          <cell r="K7475">
            <v>38517</v>
          </cell>
          <cell r="L7475">
            <v>1422399.77</v>
          </cell>
          <cell r="M7475">
            <v>1379727.78</v>
          </cell>
          <cell r="N7475">
            <v>42671.99</v>
          </cell>
        </row>
        <row r="7476">
          <cell r="C7476" t="str">
            <v/>
          </cell>
          <cell r="D7476" t="str">
            <v>单体支柱(800根）</v>
          </cell>
          <cell r="E7476" t="str">
            <v>DW3.8M</v>
          </cell>
        </row>
        <row r="7476">
          <cell r="G7476" t="str">
            <v>个</v>
          </cell>
          <cell r="H7476">
            <v>1</v>
          </cell>
          <cell r="I7476" t="str">
            <v>固定资产-煤炭井工专用设备</v>
          </cell>
          <cell r="J7476" t="str">
            <v>3</v>
          </cell>
          <cell r="K7476">
            <v>39447</v>
          </cell>
          <cell r="L7476">
            <v>2288000</v>
          </cell>
          <cell r="M7476">
            <v>2219360</v>
          </cell>
          <cell r="N7476">
            <v>68640</v>
          </cell>
        </row>
        <row r="7477">
          <cell r="C7477" t="str">
            <v>42194105B220134</v>
          </cell>
          <cell r="D7477" t="str">
            <v>液压支架(中间架)</v>
          </cell>
          <cell r="E7477" t="str">
            <v>2-4M,9000KN立柱360MM</v>
          </cell>
          <cell r="F7477" t="str">
            <v>1-24</v>
          </cell>
          <cell r="G7477" t="str">
            <v>个</v>
          </cell>
          <cell r="H7477">
            <v>1</v>
          </cell>
          <cell r="I7477" t="str">
            <v>固定资产-煤炭井工专用设备</v>
          </cell>
          <cell r="J7477" t="str">
            <v>4</v>
          </cell>
          <cell r="K7477">
            <v>39113</v>
          </cell>
          <cell r="L7477">
            <v>865268.87</v>
          </cell>
          <cell r="M7477">
            <v>839310.8</v>
          </cell>
          <cell r="N7477">
            <v>25958.0699999999</v>
          </cell>
        </row>
        <row r="7478">
          <cell r="C7478" t="str">
            <v>42194105B820001</v>
          </cell>
          <cell r="D7478" t="str">
            <v>液压支架</v>
          </cell>
          <cell r="E7478" t="str">
            <v>ZY6200/13/28</v>
          </cell>
          <cell r="F7478" t="str">
            <v>1-T1</v>
          </cell>
          <cell r="G7478" t="str">
            <v>个</v>
          </cell>
          <cell r="H7478">
            <v>1</v>
          </cell>
          <cell r="I7478" t="str">
            <v>固定资产-煤炭井工专用设备</v>
          </cell>
          <cell r="J7478" t="str">
            <v>3</v>
          </cell>
          <cell r="K7478">
            <v>39079</v>
          </cell>
          <cell r="L7478">
            <v>302646.2</v>
          </cell>
          <cell r="M7478">
            <v>196037.84</v>
          </cell>
          <cell r="N7478">
            <v>106608.36</v>
          </cell>
        </row>
        <row r="7479">
          <cell r="C7479" t="str">
            <v>42194105B820002</v>
          </cell>
          <cell r="D7479" t="str">
            <v>液压支架</v>
          </cell>
          <cell r="E7479" t="str">
            <v>ZY6200/13/28</v>
          </cell>
          <cell r="F7479" t="str">
            <v>1-T1</v>
          </cell>
          <cell r="G7479" t="str">
            <v>个</v>
          </cell>
          <cell r="H7479">
            <v>1</v>
          </cell>
          <cell r="I7479" t="str">
            <v>固定资产-煤炭井工专用设备</v>
          </cell>
          <cell r="J7479" t="str">
            <v>3</v>
          </cell>
          <cell r="K7479">
            <v>39079</v>
          </cell>
          <cell r="L7479">
            <v>302646.2</v>
          </cell>
          <cell r="M7479">
            <v>196037.84</v>
          </cell>
          <cell r="N7479">
            <v>106608.36</v>
          </cell>
        </row>
        <row r="7480">
          <cell r="C7480" t="str">
            <v>42194105B820003</v>
          </cell>
          <cell r="D7480" t="str">
            <v>液压支架</v>
          </cell>
          <cell r="E7480" t="str">
            <v>ZY6200/13/28</v>
          </cell>
          <cell r="F7480" t="str">
            <v>1-T1</v>
          </cell>
          <cell r="G7480" t="str">
            <v>个</v>
          </cell>
          <cell r="H7480">
            <v>1</v>
          </cell>
          <cell r="I7480" t="str">
            <v>固定资产-煤炭井工专用设备</v>
          </cell>
          <cell r="J7480" t="str">
            <v>3</v>
          </cell>
          <cell r="K7480">
            <v>39079</v>
          </cell>
          <cell r="L7480">
            <v>302646.2</v>
          </cell>
          <cell r="M7480">
            <v>196037.84</v>
          </cell>
          <cell r="N7480">
            <v>106608.36</v>
          </cell>
        </row>
        <row r="7481">
          <cell r="C7481" t="str">
            <v>42194105B820004</v>
          </cell>
          <cell r="D7481" t="str">
            <v>液压支架</v>
          </cell>
          <cell r="E7481" t="str">
            <v>ZY6200/13/28</v>
          </cell>
          <cell r="F7481" t="str">
            <v>1-T1</v>
          </cell>
          <cell r="G7481" t="str">
            <v>个</v>
          </cell>
          <cell r="H7481">
            <v>1</v>
          </cell>
          <cell r="I7481" t="str">
            <v>固定资产-煤炭井工专用设备</v>
          </cell>
          <cell r="J7481" t="str">
            <v>3</v>
          </cell>
          <cell r="K7481">
            <v>39079</v>
          </cell>
          <cell r="L7481">
            <v>302646.2</v>
          </cell>
          <cell r="M7481">
            <v>196037.84</v>
          </cell>
          <cell r="N7481">
            <v>106608.36</v>
          </cell>
        </row>
        <row r="7482">
          <cell r="C7482" t="str">
            <v>42194105B820005</v>
          </cell>
          <cell r="D7482" t="str">
            <v>液压支架</v>
          </cell>
          <cell r="E7482" t="str">
            <v>ZY6200/13/28</v>
          </cell>
          <cell r="F7482" t="str">
            <v>1-T1</v>
          </cell>
          <cell r="G7482" t="str">
            <v>个</v>
          </cell>
          <cell r="H7482">
            <v>1</v>
          </cell>
          <cell r="I7482" t="str">
            <v>固定资产-煤炭井工专用设备</v>
          </cell>
          <cell r="J7482" t="str">
            <v>3</v>
          </cell>
          <cell r="K7482">
            <v>39079</v>
          </cell>
          <cell r="L7482">
            <v>302646.2</v>
          </cell>
          <cell r="M7482">
            <v>196037.84</v>
          </cell>
          <cell r="N7482">
            <v>106608.36</v>
          </cell>
        </row>
        <row r="7483">
          <cell r="C7483" t="str">
            <v>42194105B820006</v>
          </cell>
          <cell r="D7483" t="str">
            <v>液压支架</v>
          </cell>
          <cell r="E7483" t="str">
            <v>ZY6200/13/28</v>
          </cell>
          <cell r="F7483" t="str">
            <v>1-T1</v>
          </cell>
          <cell r="G7483" t="str">
            <v>个</v>
          </cell>
          <cell r="H7483">
            <v>1</v>
          </cell>
          <cell r="I7483" t="str">
            <v>固定资产-煤炭井工专用设备</v>
          </cell>
          <cell r="J7483" t="str">
            <v>3</v>
          </cell>
          <cell r="K7483">
            <v>39079</v>
          </cell>
          <cell r="L7483">
            <v>302646.2</v>
          </cell>
          <cell r="M7483">
            <v>196037.84</v>
          </cell>
          <cell r="N7483">
            <v>106608.36</v>
          </cell>
        </row>
        <row r="7484">
          <cell r="C7484" t="str">
            <v>42194105B820007</v>
          </cell>
          <cell r="D7484" t="str">
            <v>液压支架</v>
          </cell>
          <cell r="E7484" t="str">
            <v>ZY6200/13/28</v>
          </cell>
          <cell r="F7484" t="str">
            <v>1-T1</v>
          </cell>
          <cell r="G7484" t="str">
            <v>个</v>
          </cell>
          <cell r="H7484">
            <v>1</v>
          </cell>
          <cell r="I7484" t="str">
            <v>固定资产-煤炭井工专用设备</v>
          </cell>
          <cell r="J7484" t="str">
            <v>3</v>
          </cell>
          <cell r="K7484">
            <v>39079</v>
          </cell>
          <cell r="L7484">
            <v>302646.2</v>
          </cell>
          <cell r="M7484">
            <v>196037.84</v>
          </cell>
          <cell r="N7484">
            <v>106608.36</v>
          </cell>
        </row>
        <row r="7485">
          <cell r="C7485" t="str">
            <v>42194105B820008</v>
          </cell>
          <cell r="D7485" t="str">
            <v>液压支架</v>
          </cell>
          <cell r="E7485" t="str">
            <v>ZY6200/13/28</v>
          </cell>
          <cell r="F7485" t="str">
            <v>1-T1</v>
          </cell>
          <cell r="G7485" t="str">
            <v>个</v>
          </cell>
          <cell r="H7485">
            <v>1</v>
          </cell>
          <cell r="I7485" t="str">
            <v>固定资产-煤炭井工专用设备</v>
          </cell>
          <cell r="J7485" t="str">
            <v>3</v>
          </cell>
          <cell r="K7485">
            <v>39079</v>
          </cell>
          <cell r="L7485">
            <v>302646.2</v>
          </cell>
          <cell r="M7485">
            <v>196037.84</v>
          </cell>
          <cell r="N7485">
            <v>106608.36</v>
          </cell>
        </row>
        <row r="7486">
          <cell r="C7486" t="str">
            <v>42194105B820009</v>
          </cell>
          <cell r="D7486" t="str">
            <v>液压支架</v>
          </cell>
          <cell r="E7486" t="str">
            <v>ZY6200/13/28</v>
          </cell>
          <cell r="F7486" t="str">
            <v>1-T1</v>
          </cell>
          <cell r="G7486" t="str">
            <v>个</v>
          </cell>
          <cell r="H7486">
            <v>1</v>
          </cell>
          <cell r="I7486" t="str">
            <v>固定资产-煤炭井工专用设备</v>
          </cell>
          <cell r="J7486" t="str">
            <v>3</v>
          </cell>
          <cell r="K7486">
            <v>39079</v>
          </cell>
          <cell r="L7486">
            <v>302646.2</v>
          </cell>
          <cell r="M7486">
            <v>196037.84</v>
          </cell>
          <cell r="N7486">
            <v>106608.36</v>
          </cell>
        </row>
        <row r="7487">
          <cell r="C7487" t="str">
            <v>42194105B820010</v>
          </cell>
          <cell r="D7487" t="str">
            <v>液压支架</v>
          </cell>
          <cell r="E7487" t="str">
            <v>ZY6200/13/28</v>
          </cell>
          <cell r="F7487" t="str">
            <v>1-T1</v>
          </cell>
          <cell r="G7487" t="str">
            <v>个</v>
          </cell>
          <cell r="H7487">
            <v>1</v>
          </cell>
          <cell r="I7487" t="str">
            <v>固定资产-煤炭井工专用设备</v>
          </cell>
          <cell r="J7487" t="str">
            <v>3</v>
          </cell>
          <cell r="K7487">
            <v>39079</v>
          </cell>
          <cell r="L7487">
            <v>302646.2</v>
          </cell>
          <cell r="M7487">
            <v>196037.84</v>
          </cell>
          <cell r="N7487">
            <v>106608.36</v>
          </cell>
        </row>
        <row r="7488">
          <cell r="C7488" t="str">
            <v>42194105B820011</v>
          </cell>
          <cell r="D7488" t="str">
            <v>液压支架</v>
          </cell>
          <cell r="E7488" t="str">
            <v>ZY6200/13/28</v>
          </cell>
          <cell r="F7488" t="str">
            <v>1-T1</v>
          </cell>
          <cell r="G7488" t="str">
            <v>个</v>
          </cell>
          <cell r="H7488">
            <v>1</v>
          </cell>
          <cell r="I7488" t="str">
            <v>固定资产-煤炭井工专用设备</v>
          </cell>
          <cell r="J7488" t="str">
            <v>3</v>
          </cell>
          <cell r="K7488">
            <v>39079</v>
          </cell>
          <cell r="L7488">
            <v>302646.2</v>
          </cell>
          <cell r="M7488">
            <v>196037.84</v>
          </cell>
          <cell r="N7488">
            <v>106608.36</v>
          </cell>
        </row>
        <row r="7489">
          <cell r="C7489" t="str">
            <v>42194105B820012</v>
          </cell>
          <cell r="D7489" t="str">
            <v>液压支架</v>
          </cell>
          <cell r="E7489" t="str">
            <v>ZY6200/13/28</v>
          </cell>
          <cell r="F7489" t="str">
            <v>1-T1</v>
          </cell>
          <cell r="G7489" t="str">
            <v>个</v>
          </cell>
          <cell r="H7489">
            <v>1</v>
          </cell>
          <cell r="I7489" t="str">
            <v>固定资产-煤炭井工专用设备</v>
          </cell>
          <cell r="J7489" t="str">
            <v>3</v>
          </cell>
          <cell r="K7489">
            <v>39079</v>
          </cell>
          <cell r="L7489">
            <v>302646.2</v>
          </cell>
          <cell r="M7489">
            <v>196037.84</v>
          </cell>
          <cell r="N7489">
            <v>106608.36</v>
          </cell>
        </row>
        <row r="7490">
          <cell r="C7490" t="str">
            <v>42194105B820013</v>
          </cell>
          <cell r="D7490" t="str">
            <v>液压支架</v>
          </cell>
          <cell r="E7490" t="str">
            <v>ZY6200/13/28</v>
          </cell>
          <cell r="F7490" t="str">
            <v>1-T1</v>
          </cell>
          <cell r="G7490" t="str">
            <v>个</v>
          </cell>
          <cell r="H7490">
            <v>1</v>
          </cell>
          <cell r="I7490" t="str">
            <v>固定资产-煤炭井工专用设备</v>
          </cell>
          <cell r="J7490" t="str">
            <v>3</v>
          </cell>
          <cell r="K7490">
            <v>39079</v>
          </cell>
          <cell r="L7490">
            <v>302646.2</v>
          </cell>
          <cell r="M7490">
            <v>196037.84</v>
          </cell>
          <cell r="N7490">
            <v>106608.36</v>
          </cell>
        </row>
        <row r="7491">
          <cell r="C7491" t="str">
            <v>42194105B820014</v>
          </cell>
          <cell r="D7491" t="str">
            <v>液压支架</v>
          </cell>
          <cell r="E7491" t="str">
            <v>ZY6200/13/28</v>
          </cell>
          <cell r="F7491" t="str">
            <v>1-T1</v>
          </cell>
          <cell r="G7491" t="str">
            <v>个</v>
          </cell>
          <cell r="H7491">
            <v>1</v>
          </cell>
          <cell r="I7491" t="str">
            <v>固定资产-煤炭井工专用设备</v>
          </cell>
          <cell r="J7491" t="str">
            <v>3</v>
          </cell>
          <cell r="K7491">
            <v>39079</v>
          </cell>
          <cell r="L7491">
            <v>302646.2</v>
          </cell>
          <cell r="M7491">
            <v>196037.84</v>
          </cell>
          <cell r="N7491">
            <v>106608.36</v>
          </cell>
        </row>
        <row r="7492">
          <cell r="C7492" t="str">
            <v>42194105B820015</v>
          </cell>
          <cell r="D7492" t="str">
            <v>液压支架</v>
          </cell>
          <cell r="E7492" t="str">
            <v>ZY6200/13/28</v>
          </cell>
          <cell r="F7492" t="str">
            <v>1-T1</v>
          </cell>
          <cell r="G7492" t="str">
            <v>个</v>
          </cell>
          <cell r="H7492">
            <v>1</v>
          </cell>
          <cell r="I7492" t="str">
            <v>固定资产-煤炭井工专用设备</v>
          </cell>
          <cell r="J7492" t="str">
            <v>3</v>
          </cell>
          <cell r="K7492">
            <v>39079</v>
          </cell>
          <cell r="L7492">
            <v>302646.2</v>
          </cell>
          <cell r="M7492">
            <v>196037.84</v>
          </cell>
          <cell r="N7492">
            <v>106608.36</v>
          </cell>
        </row>
        <row r="7493">
          <cell r="C7493" t="str">
            <v>42194105B820016</v>
          </cell>
          <cell r="D7493" t="str">
            <v>液压支架</v>
          </cell>
          <cell r="E7493" t="str">
            <v>ZY6200/13/28</v>
          </cell>
          <cell r="F7493" t="str">
            <v>1-T1</v>
          </cell>
          <cell r="G7493" t="str">
            <v>个</v>
          </cell>
          <cell r="H7493">
            <v>1</v>
          </cell>
          <cell r="I7493" t="str">
            <v>固定资产-煤炭井工专用设备</v>
          </cell>
          <cell r="J7493" t="str">
            <v>3</v>
          </cell>
          <cell r="K7493">
            <v>39079</v>
          </cell>
          <cell r="L7493">
            <v>302646.2</v>
          </cell>
          <cell r="M7493">
            <v>196037.84</v>
          </cell>
          <cell r="N7493">
            <v>106608.36</v>
          </cell>
        </row>
        <row r="7494">
          <cell r="C7494" t="str">
            <v>42194105B820017</v>
          </cell>
          <cell r="D7494" t="str">
            <v>液压支架</v>
          </cell>
          <cell r="E7494" t="str">
            <v>ZY6200/13/28</v>
          </cell>
          <cell r="F7494" t="str">
            <v>1-T1</v>
          </cell>
          <cell r="G7494" t="str">
            <v>个</v>
          </cell>
          <cell r="H7494">
            <v>1</v>
          </cell>
          <cell r="I7494" t="str">
            <v>固定资产-煤炭井工专用设备</v>
          </cell>
          <cell r="J7494" t="str">
            <v>3</v>
          </cell>
          <cell r="K7494">
            <v>39079</v>
          </cell>
          <cell r="L7494">
            <v>302646.2</v>
          </cell>
          <cell r="M7494">
            <v>196037.84</v>
          </cell>
          <cell r="N7494">
            <v>106608.36</v>
          </cell>
        </row>
        <row r="7495">
          <cell r="C7495" t="str">
            <v>42194105B820018</v>
          </cell>
          <cell r="D7495" t="str">
            <v>液压支架</v>
          </cell>
          <cell r="E7495" t="str">
            <v>ZY6200/13/28</v>
          </cell>
          <cell r="F7495" t="str">
            <v>1-T1</v>
          </cell>
          <cell r="G7495" t="str">
            <v>个</v>
          </cell>
          <cell r="H7495">
            <v>1</v>
          </cell>
          <cell r="I7495" t="str">
            <v>固定资产-煤炭井工专用设备</v>
          </cell>
          <cell r="J7495" t="str">
            <v>3</v>
          </cell>
          <cell r="K7495">
            <v>39079</v>
          </cell>
          <cell r="L7495">
            <v>302646.2</v>
          </cell>
          <cell r="M7495">
            <v>196037.84</v>
          </cell>
          <cell r="N7495">
            <v>106608.36</v>
          </cell>
        </row>
        <row r="7496">
          <cell r="C7496" t="str">
            <v>42194105B820019</v>
          </cell>
          <cell r="D7496" t="str">
            <v>液压支架</v>
          </cell>
          <cell r="E7496" t="str">
            <v>ZY6200/13/28</v>
          </cell>
          <cell r="F7496" t="str">
            <v>1-T1</v>
          </cell>
          <cell r="G7496" t="str">
            <v>个</v>
          </cell>
          <cell r="H7496">
            <v>1</v>
          </cell>
          <cell r="I7496" t="str">
            <v>固定资产-煤炭井工专用设备</v>
          </cell>
          <cell r="J7496" t="str">
            <v>3</v>
          </cell>
          <cell r="K7496">
            <v>39079</v>
          </cell>
          <cell r="L7496">
            <v>302646.2</v>
          </cell>
          <cell r="M7496">
            <v>196037.84</v>
          </cell>
          <cell r="N7496">
            <v>106608.36</v>
          </cell>
        </row>
        <row r="7497">
          <cell r="C7497" t="str">
            <v>42194105B820020</v>
          </cell>
          <cell r="D7497" t="str">
            <v>液压支架</v>
          </cell>
          <cell r="E7497" t="str">
            <v>ZY6200/13/28</v>
          </cell>
          <cell r="F7497" t="str">
            <v>1-T1</v>
          </cell>
          <cell r="G7497" t="str">
            <v>个</v>
          </cell>
          <cell r="H7497">
            <v>1</v>
          </cell>
          <cell r="I7497" t="str">
            <v>固定资产-煤炭井工专用设备</v>
          </cell>
          <cell r="J7497" t="str">
            <v>3</v>
          </cell>
          <cell r="K7497">
            <v>38804</v>
          </cell>
          <cell r="L7497">
            <v>302646.2</v>
          </cell>
          <cell r="M7497">
            <v>196037.84</v>
          </cell>
          <cell r="N7497">
            <v>106608.36</v>
          </cell>
        </row>
        <row r="7498">
          <cell r="C7498" t="str">
            <v>42194105B820021</v>
          </cell>
          <cell r="D7498" t="str">
            <v>液压支架</v>
          </cell>
          <cell r="E7498" t="str">
            <v>ZY6200/13/28</v>
          </cell>
          <cell r="F7498" t="str">
            <v>1-T1</v>
          </cell>
          <cell r="G7498" t="str">
            <v>个</v>
          </cell>
          <cell r="H7498">
            <v>1</v>
          </cell>
          <cell r="I7498" t="str">
            <v>固定资产-煤炭井工专用设备</v>
          </cell>
          <cell r="J7498" t="str">
            <v>3</v>
          </cell>
          <cell r="K7498">
            <v>39079</v>
          </cell>
          <cell r="L7498">
            <v>302646.2</v>
          </cell>
          <cell r="M7498">
            <v>196037.84</v>
          </cell>
          <cell r="N7498">
            <v>106608.36</v>
          </cell>
        </row>
        <row r="7499">
          <cell r="C7499" t="str">
            <v>42194105B820022</v>
          </cell>
          <cell r="D7499" t="str">
            <v>液压支架</v>
          </cell>
          <cell r="E7499" t="str">
            <v>ZY6200/13/28</v>
          </cell>
          <cell r="F7499" t="str">
            <v>1-T1</v>
          </cell>
          <cell r="G7499" t="str">
            <v>个</v>
          </cell>
          <cell r="H7499">
            <v>1</v>
          </cell>
          <cell r="I7499" t="str">
            <v>固定资产-煤炭井工专用设备</v>
          </cell>
          <cell r="J7499" t="str">
            <v>3</v>
          </cell>
          <cell r="K7499">
            <v>39079</v>
          </cell>
          <cell r="L7499">
            <v>302646.2</v>
          </cell>
          <cell r="M7499">
            <v>196037.84</v>
          </cell>
          <cell r="N7499">
            <v>106608.36</v>
          </cell>
        </row>
        <row r="7500">
          <cell r="C7500" t="str">
            <v>42194105B820023</v>
          </cell>
          <cell r="D7500" t="str">
            <v>液压支架</v>
          </cell>
          <cell r="E7500" t="str">
            <v>ZY6200/13/28</v>
          </cell>
          <cell r="F7500" t="str">
            <v>1-T1</v>
          </cell>
          <cell r="G7500" t="str">
            <v>个</v>
          </cell>
          <cell r="H7500">
            <v>1</v>
          </cell>
          <cell r="I7500" t="str">
            <v>固定资产-煤炭井工专用设备</v>
          </cell>
          <cell r="J7500" t="str">
            <v>3</v>
          </cell>
          <cell r="K7500">
            <v>39079</v>
          </cell>
          <cell r="L7500">
            <v>302646.2</v>
          </cell>
          <cell r="M7500">
            <v>196037.84</v>
          </cell>
          <cell r="N7500">
            <v>106608.36</v>
          </cell>
        </row>
        <row r="7501">
          <cell r="C7501" t="str">
            <v>42194105B820024</v>
          </cell>
          <cell r="D7501" t="str">
            <v>液压支架</v>
          </cell>
          <cell r="E7501" t="str">
            <v>ZY6200/13/28</v>
          </cell>
          <cell r="F7501" t="str">
            <v>1-T1</v>
          </cell>
          <cell r="G7501" t="str">
            <v>个</v>
          </cell>
          <cell r="H7501">
            <v>1</v>
          </cell>
          <cell r="I7501" t="str">
            <v>固定资产-煤炭井工专用设备</v>
          </cell>
          <cell r="J7501" t="str">
            <v>3</v>
          </cell>
          <cell r="K7501">
            <v>39079</v>
          </cell>
          <cell r="L7501">
            <v>302646.2</v>
          </cell>
          <cell r="M7501">
            <v>196037.84</v>
          </cell>
          <cell r="N7501">
            <v>106608.36</v>
          </cell>
        </row>
        <row r="7502">
          <cell r="C7502" t="str">
            <v>42194105B820025</v>
          </cell>
          <cell r="D7502" t="str">
            <v>液压支架</v>
          </cell>
          <cell r="E7502" t="str">
            <v>ZY6200/13/28</v>
          </cell>
          <cell r="F7502" t="str">
            <v>1-T1</v>
          </cell>
          <cell r="G7502" t="str">
            <v>个</v>
          </cell>
          <cell r="H7502">
            <v>1</v>
          </cell>
          <cell r="I7502" t="str">
            <v>固定资产-煤炭井工专用设备</v>
          </cell>
          <cell r="J7502" t="str">
            <v>3</v>
          </cell>
          <cell r="K7502">
            <v>39079</v>
          </cell>
          <cell r="L7502">
            <v>302646.2</v>
          </cell>
          <cell r="M7502">
            <v>196037.84</v>
          </cell>
          <cell r="N7502">
            <v>106608.36</v>
          </cell>
        </row>
        <row r="7503">
          <cell r="C7503" t="str">
            <v>42194105B820026</v>
          </cell>
          <cell r="D7503" t="str">
            <v>液压支架</v>
          </cell>
          <cell r="E7503" t="str">
            <v>ZY6200/13/28</v>
          </cell>
          <cell r="F7503" t="str">
            <v>1-T1</v>
          </cell>
          <cell r="G7503" t="str">
            <v>个</v>
          </cell>
          <cell r="H7503">
            <v>1</v>
          </cell>
          <cell r="I7503" t="str">
            <v>固定资产-煤炭井工专用设备</v>
          </cell>
          <cell r="J7503" t="str">
            <v>3</v>
          </cell>
          <cell r="K7503">
            <v>39079</v>
          </cell>
          <cell r="L7503">
            <v>302646.2</v>
          </cell>
          <cell r="M7503">
            <v>196037.84</v>
          </cell>
          <cell r="N7503">
            <v>106608.36</v>
          </cell>
        </row>
        <row r="7504">
          <cell r="C7504" t="str">
            <v>42194105B820027</v>
          </cell>
          <cell r="D7504" t="str">
            <v>液压支架</v>
          </cell>
          <cell r="E7504" t="str">
            <v>ZY6200/13/28</v>
          </cell>
          <cell r="F7504" t="str">
            <v>1-T1</v>
          </cell>
          <cell r="G7504" t="str">
            <v>个</v>
          </cell>
          <cell r="H7504">
            <v>1</v>
          </cell>
          <cell r="I7504" t="str">
            <v>固定资产-煤炭井工专用设备</v>
          </cell>
          <cell r="J7504" t="str">
            <v>3</v>
          </cell>
          <cell r="K7504">
            <v>39079</v>
          </cell>
          <cell r="L7504">
            <v>302646.2</v>
          </cell>
          <cell r="M7504">
            <v>196037.84</v>
          </cell>
          <cell r="N7504">
            <v>106608.36</v>
          </cell>
        </row>
        <row r="7505">
          <cell r="C7505" t="str">
            <v>42194105B820028</v>
          </cell>
          <cell r="D7505" t="str">
            <v>液压支架</v>
          </cell>
          <cell r="E7505" t="str">
            <v>ZY6200/13/28</v>
          </cell>
          <cell r="F7505" t="str">
            <v>1-T1</v>
          </cell>
          <cell r="G7505" t="str">
            <v>个</v>
          </cell>
          <cell r="H7505">
            <v>1</v>
          </cell>
          <cell r="I7505" t="str">
            <v>固定资产-煤炭井工专用设备</v>
          </cell>
          <cell r="J7505" t="str">
            <v>3</v>
          </cell>
          <cell r="K7505">
            <v>39079</v>
          </cell>
          <cell r="L7505">
            <v>302646.2</v>
          </cell>
          <cell r="M7505">
            <v>196037.84</v>
          </cell>
          <cell r="N7505">
            <v>106608.36</v>
          </cell>
        </row>
        <row r="7506">
          <cell r="C7506" t="str">
            <v>42194105B820029</v>
          </cell>
          <cell r="D7506" t="str">
            <v>液压支架</v>
          </cell>
          <cell r="E7506" t="str">
            <v>ZY6200/13/28</v>
          </cell>
          <cell r="F7506" t="str">
            <v>1-T1</v>
          </cell>
          <cell r="G7506" t="str">
            <v>个</v>
          </cell>
          <cell r="H7506">
            <v>1</v>
          </cell>
          <cell r="I7506" t="str">
            <v>固定资产-煤炭井工专用设备</v>
          </cell>
          <cell r="J7506" t="str">
            <v>3</v>
          </cell>
          <cell r="K7506">
            <v>39079</v>
          </cell>
          <cell r="L7506">
            <v>302646.2</v>
          </cell>
          <cell r="M7506">
            <v>196037.84</v>
          </cell>
          <cell r="N7506">
            <v>106608.36</v>
          </cell>
        </row>
        <row r="7507">
          <cell r="C7507" t="str">
            <v>42194105B820030</v>
          </cell>
          <cell r="D7507" t="str">
            <v>液压支架</v>
          </cell>
          <cell r="E7507" t="str">
            <v>ZY6200/13/28</v>
          </cell>
          <cell r="F7507" t="str">
            <v>1-T1</v>
          </cell>
          <cell r="G7507" t="str">
            <v>个</v>
          </cell>
          <cell r="H7507">
            <v>1</v>
          </cell>
          <cell r="I7507" t="str">
            <v>固定资产-煤炭井工专用设备</v>
          </cell>
          <cell r="J7507" t="str">
            <v>3</v>
          </cell>
          <cell r="K7507">
            <v>39079</v>
          </cell>
          <cell r="L7507">
            <v>302646.2</v>
          </cell>
          <cell r="M7507">
            <v>196037.84</v>
          </cell>
          <cell r="N7507">
            <v>106608.36</v>
          </cell>
        </row>
        <row r="7508">
          <cell r="C7508" t="str">
            <v>42194105B820031</v>
          </cell>
          <cell r="D7508" t="str">
            <v>液压支架</v>
          </cell>
          <cell r="E7508" t="str">
            <v>ZY6200/13/28</v>
          </cell>
          <cell r="F7508" t="str">
            <v>1-T1</v>
          </cell>
          <cell r="G7508" t="str">
            <v>个</v>
          </cell>
          <cell r="H7508">
            <v>1</v>
          </cell>
          <cell r="I7508" t="str">
            <v>固定资产-煤炭井工专用设备</v>
          </cell>
          <cell r="J7508" t="str">
            <v>3</v>
          </cell>
          <cell r="K7508">
            <v>39079</v>
          </cell>
          <cell r="L7508">
            <v>302646.2</v>
          </cell>
          <cell r="M7508">
            <v>196037.84</v>
          </cell>
          <cell r="N7508">
            <v>106608.36</v>
          </cell>
        </row>
        <row r="7509">
          <cell r="C7509" t="str">
            <v>42194105B820032</v>
          </cell>
          <cell r="D7509" t="str">
            <v>液压支架</v>
          </cell>
          <cell r="E7509" t="str">
            <v>ZY6200/13/28</v>
          </cell>
          <cell r="F7509" t="str">
            <v>1-T1</v>
          </cell>
          <cell r="G7509" t="str">
            <v>个</v>
          </cell>
          <cell r="H7509">
            <v>1</v>
          </cell>
          <cell r="I7509" t="str">
            <v>固定资产-煤炭井工专用设备</v>
          </cell>
          <cell r="J7509" t="str">
            <v>3</v>
          </cell>
          <cell r="K7509">
            <v>39079</v>
          </cell>
          <cell r="L7509">
            <v>302646.2</v>
          </cell>
          <cell r="M7509">
            <v>196037.84</v>
          </cell>
          <cell r="N7509">
            <v>106608.36</v>
          </cell>
        </row>
        <row r="7510">
          <cell r="C7510" t="str">
            <v>42194105B820033</v>
          </cell>
          <cell r="D7510" t="str">
            <v>液压支架</v>
          </cell>
          <cell r="E7510" t="str">
            <v>ZY6200/13/28</v>
          </cell>
          <cell r="F7510" t="str">
            <v>1-T1</v>
          </cell>
          <cell r="G7510" t="str">
            <v>个</v>
          </cell>
          <cell r="H7510">
            <v>1</v>
          </cell>
          <cell r="I7510" t="str">
            <v>固定资产-煤炭井工专用设备</v>
          </cell>
          <cell r="J7510" t="str">
            <v>3</v>
          </cell>
          <cell r="K7510">
            <v>39079</v>
          </cell>
          <cell r="L7510">
            <v>302646.2</v>
          </cell>
          <cell r="M7510">
            <v>196037.84</v>
          </cell>
          <cell r="N7510">
            <v>106608.36</v>
          </cell>
        </row>
        <row r="7511">
          <cell r="C7511" t="str">
            <v>42194105B820034</v>
          </cell>
          <cell r="D7511" t="str">
            <v>液压支架</v>
          </cell>
          <cell r="E7511" t="str">
            <v>ZY6200/13/28</v>
          </cell>
          <cell r="F7511" t="str">
            <v>1-T1</v>
          </cell>
          <cell r="G7511" t="str">
            <v>个</v>
          </cell>
          <cell r="H7511">
            <v>1</v>
          </cell>
          <cell r="I7511" t="str">
            <v>固定资产-煤炭井工专用设备</v>
          </cell>
          <cell r="J7511" t="str">
            <v>3</v>
          </cell>
          <cell r="K7511">
            <v>39079</v>
          </cell>
          <cell r="L7511">
            <v>302646.2</v>
          </cell>
          <cell r="M7511">
            <v>196037.84</v>
          </cell>
          <cell r="N7511">
            <v>106608.36</v>
          </cell>
        </row>
        <row r="7512">
          <cell r="C7512" t="str">
            <v>42194105B820035</v>
          </cell>
          <cell r="D7512" t="str">
            <v>液压支架</v>
          </cell>
          <cell r="E7512" t="str">
            <v>ZY6200/13/28</v>
          </cell>
          <cell r="F7512" t="str">
            <v>1-T1</v>
          </cell>
          <cell r="G7512" t="str">
            <v>个</v>
          </cell>
          <cell r="H7512">
            <v>1</v>
          </cell>
          <cell r="I7512" t="str">
            <v>固定资产-煤炭井工专用设备</v>
          </cell>
          <cell r="J7512" t="str">
            <v>3</v>
          </cell>
          <cell r="K7512">
            <v>39079</v>
          </cell>
          <cell r="L7512">
            <v>302646.2</v>
          </cell>
          <cell r="M7512">
            <v>196037.84</v>
          </cell>
          <cell r="N7512">
            <v>106608.36</v>
          </cell>
        </row>
        <row r="7513">
          <cell r="C7513" t="str">
            <v>42194105B820036</v>
          </cell>
          <cell r="D7513" t="str">
            <v>液压支架</v>
          </cell>
          <cell r="E7513" t="str">
            <v>ZY6200/13/28</v>
          </cell>
          <cell r="F7513" t="str">
            <v>1-T1</v>
          </cell>
          <cell r="G7513" t="str">
            <v>个</v>
          </cell>
          <cell r="H7513">
            <v>1</v>
          </cell>
          <cell r="I7513" t="str">
            <v>固定资产-煤炭井工专用设备</v>
          </cell>
          <cell r="J7513" t="str">
            <v>3</v>
          </cell>
          <cell r="K7513">
            <v>39079</v>
          </cell>
          <cell r="L7513">
            <v>302646.2</v>
          </cell>
          <cell r="M7513">
            <v>196037.84</v>
          </cell>
          <cell r="N7513">
            <v>106608.36</v>
          </cell>
        </row>
        <row r="7514">
          <cell r="C7514" t="str">
            <v>42194105B820037</v>
          </cell>
          <cell r="D7514" t="str">
            <v>液压支架</v>
          </cell>
          <cell r="E7514" t="str">
            <v>ZY6200/13/28</v>
          </cell>
          <cell r="F7514" t="str">
            <v>1-T1</v>
          </cell>
          <cell r="G7514" t="str">
            <v>个</v>
          </cell>
          <cell r="H7514">
            <v>1</v>
          </cell>
          <cell r="I7514" t="str">
            <v>固定资产-煤炭井工专用设备</v>
          </cell>
          <cell r="J7514" t="str">
            <v>3</v>
          </cell>
          <cell r="K7514">
            <v>39079</v>
          </cell>
          <cell r="L7514">
            <v>302646.2</v>
          </cell>
          <cell r="M7514">
            <v>196037.84</v>
          </cell>
          <cell r="N7514">
            <v>106608.36</v>
          </cell>
        </row>
        <row r="7515">
          <cell r="C7515" t="str">
            <v>42194105B820038</v>
          </cell>
          <cell r="D7515" t="str">
            <v>液压支架</v>
          </cell>
          <cell r="E7515" t="str">
            <v>ZY6200/13/28</v>
          </cell>
          <cell r="F7515" t="str">
            <v>1-T1</v>
          </cell>
          <cell r="G7515" t="str">
            <v>个</v>
          </cell>
          <cell r="H7515">
            <v>1</v>
          </cell>
          <cell r="I7515" t="str">
            <v>固定资产-煤炭井工专用设备</v>
          </cell>
          <cell r="J7515" t="str">
            <v>3</v>
          </cell>
          <cell r="K7515">
            <v>39079</v>
          </cell>
          <cell r="L7515">
            <v>302646.2</v>
          </cell>
          <cell r="M7515">
            <v>196037.84</v>
          </cell>
          <cell r="N7515">
            <v>106608.36</v>
          </cell>
        </row>
        <row r="7516">
          <cell r="C7516" t="str">
            <v>42194105B820039</v>
          </cell>
          <cell r="D7516" t="str">
            <v>液压支架</v>
          </cell>
          <cell r="E7516" t="str">
            <v>ZY6200/13/28</v>
          </cell>
          <cell r="F7516" t="str">
            <v>1-T1</v>
          </cell>
          <cell r="G7516" t="str">
            <v>个</v>
          </cell>
          <cell r="H7516">
            <v>1</v>
          </cell>
          <cell r="I7516" t="str">
            <v>固定资产-煤炭井工专用设备</v>
          </cell>
          <cell r="J7516" t="str">
            <v>3</v>
          </cell>
          <cell r="K7516">
            <v>39079</v>
          </cell>
          <cell r="L7516">
            <v>302646.2</v>
          </cell>
          <cell r="M7516">
            <v>196037.84</v>
          </cell>
          <cell r="N7516">
            <v>106608.36</v>
          </cell>
        </row>
        <row r="7517">
          <cell r="C7517" t="str">
            <v>42194105B820040</v>
          </cell>
          <cell r="D7517" t="str">
            <v>液压支架</v>
          </cell>
          <cell r="E7517" t="str">
            <v>ZY6200/13/28</v>
          </cell>
          <cell r="F7517" t="str">
            <v>1-T1</v>
          </cell>
          <cell r="G7517" t="str">
            <v>个</v>
          </cell>
          <cell r="H7517">
            <v>1</v>
          </cell>
          <cell r="I7517" t="str">
            <v>固定资产-煤炭井工专用设备</v>
          </cell>
          <cell r="J7517" t="str">
            <v>3</v>
          </cell>
          <cell r="K7517">
            <v>39079</v>
          </cell>
          <cell r="L7517">
            <v>302646.2</v>
          </cell>
          <cell r="M7517">
            <v>196037.84</v>
          </cell>
          <cell r="N7517">
            <v>106608.36</v>
          </cell>
        </row>
        <row r="7518">
          <cell r="C7518" t="str">
            <v>42194105B820041</v>
          </cell>
          <cell r="D7518" t="str">
            <v>液压支架</v>
          </cell>
          <cell r="E7518" t="str">
            <v>ZY6200/13/28</v>
          </cell>
          <cell r="F7518" t="str">
            <v>1-T1</v>
          </cell>
          <cell r="G7518" t="str">
            <v>个</v>
          </cell>
          <cell r="H7518">
            <v>1</v>
          </cell>
          <cell r="I7518" t="str">
            <v>固定资产-煤炭井工专用设备</v>
          </cell>
          <cell r="J7518" t="str">
            <v>3</v>
          </cell>
          <cell r="K7518">
            <v>39079</v>
          </cell>
          <cell r="L7518">
            <v>302646.2</v>
          </cell>
          <cell r="M7518">
            <v>196037.84</v>
          </cell>
          <cell r="N7518">
            <v>106608.36</v>
          </cell>
        </row>
        <row r="7519">
          <cell r="C7519" t="str">
            <v>42194105B820042</v>
          </cell>
          <cell r="D7519" t="str">
            <v>液压支架</v>
          </cell>
          <cell r="E7519" t="str">
            <v>ZY6200/13/28</v>
          </cell>
          <cell r="F7519" t="str">
            <v>1-T1</v>
          </cell>
          <cell r="G7519" t="str">
            <v>个</v>
          </cell>
          <cell r="H7519">
            <v>1</v>
          </cell>
          <cell r="I7519" t="str">
            <v>固定资产-煤炭井工专用设备</v>
          </cell>
          <cell r="J7519" t="str">
            <v>3</v>
          </cell>
          <cell r="K7519">
            <v>39079</v>
          </cell>
          <cell r="L7519">
            <v>302646.2</v>
          </cell>
          <cell r="M7519">
            <v>196037.84</v>
          </cell>
          <cell r="N7519">
            <v>106608.36</v>
          </cell>
        </row>
        <row r="7520">
          <cell r="C7520" t="str">
            <v>42194105B820043</v>
          </cell>
          <cell r="D7520" t="str">
            <v>液压支架</v>
          </cell>
          <cell r="E7520" t="str">
            <v>ZY6200/13/28</v>
          </cell>
          <cell r="F7520" t="str">
            <v>1-T1</v>
          </cell>
          <cell r="G7520" t="str">
            <v>个</v>
          </cell>
          <cell r="H7520">
            <v>1</v>
          </cell>
          <cell r="I7520" t="str">
            <v>固定资产-煤炭井工专用设备</v>
          </cell>
          <cell r="J7520" t="str">
            <v>3</v>
          </cell>
          <cell r="K7520">
            <v>39079</v>
          </cell>
          <cell r="L7520">
            <v>302646.2</v>
          </cell>
          <cell r="M7520">
            <v>196037.84</v>
          </cell>
          <cell r="N7520">
            <v>106608.36</v>
          </cell>
        </row>
        <row r="7521">
          <cell r="C7521" t="str">
            <v>42194105B820044</v>
          </cell>
          <cell r="D7521" t="str">
            <v>液压支架</v>
          </cell>
          <cell r="E7521" t="str">
            <v>ZY6200/13/28</v>
          </cell>
          <cell r="F7521" t="str">
            <v>1-T1</v>
          </cell>
          <cell r="G7521" t="str">
            <v>个</v>
          </cell>
          <cell r="H7521">
            <v>1</v>
          </cell>
          <cell r="I7521" t="str">
            <v>固定资产-煤炭井工专用设备</v>
          </cell>
          <cell r="J7521" t="str">
            <v>3</v>
          </cell>
          <cell r="K7521">
            <v>39079</v>
          </cell>
          <cell r="L7521">
            <v>302646.2</v>
          </cell>
          <cell r="M7521">
            <v>196037.84</v>
          </cell>
          <cell r="N7521">
            <v>106608.36</v>
          </cell>
        </row>
        <row r="7522">
          <cell r="C7522" t="str">
            <v>42194105B820045</v>
          </cell>
          <cell r="D7522" t="str">
            <v>液压支架</v>
          </cell>
          <cell r="E7522" t="str">
            <v>ZY6200/13/28</v>
          </cell>
          <cell r="F7522" t="str">
            <v>1-T1</v>
          </cell>
          <cell r="G7522" t="str">
            <v>个</v>
          </cell>
          <cell r="H7522">
            <v>1</v>
          </cell>
          <cell r="I7522" t="str">
            <v>固定资产-煤炭井工专用设备</v>
          </cell>
          <cell r="J7522" t="str">
            <v>3</v>
          </cell>
          <cell r="K7522">
            <v>39079</v>
          </cell>
          <cell r="L7522">
            <v>302646.2</v>
          </cell>
          <cell r="M7522">
            <v>196037.84</v>
          </cell>
          <cell r="N7522">
            <v>106608.36</v>
          </cell>
        </row>
        <row r="7523">
          <cell r="C7523" t="str">
            <v>42194105B820046</v>
          </cell>
          <cell r="D7523" t="str">
            <v>液压支架</v>
          </cell>
          <cell r="E7523" t="str">
            <v>ZY6200/13/28</v>
          </cell>
          <cell r="F7523" t="str">
            <v>1-T1</v>
          </cell>
          <cell r="G7523" t="str">
            <v>个</v>
          </cell>
          <cell r="H7523">
            <v>1</v>
          </cell>
          <cell r="I7523" t="str">
            <v>固定资产-煤炭井工专用设备</v>
          </cell>
          <cell r="J7523" t="str">
            <v>3</v>
          </cell>
          <cell r="K7523">
            <v>39079</v>
          </cell>
          <cell r="L7523">
            <v>302646.2</v>
          </cell>
          <cell r="M7523">
            <v>196037.84</v>
          </cell>
          <cell r="N7523">
            <v>106608.36</v>
          </cell>
        </row>
        <row r="7524">
          <cell r="C7524" t="str">
            <v>42194105B820047</v>
          </cell>
          <cell r="D7524" t="str">
            <v>液压支架</v>
          </cell>
          <cell r="E7524" t="str">
            <v>ZY6200/13/28</v>
          </cell>
          <cell r="F7524" t="str">
            <v>1-T1</v>
          </cell>
          <cell r="G7524" t="str">
            <v>个</v>
          </cell>
          <cell r="H7524">
            <v>1</v>
          </cell>
          <cell r="I7524" t="str">
            <v>固定资产-煤炭井工专用设备</v>
          </cell>
          <cell r="J7524" t="str">
            <v>3</v>
          </cell>
          <cell r="K7524">
            <v>39079</v>
          </cell>
          <cell r="L7524">
            <v>302646.2</v>
          </cell>
          <cell r="M7524">
            <v>196037.84</v>
          </cell>
          <cell r="N7524">
            <v>106608.36</v>
          </cell>
        </row>
        <row r="7525">
          <cell r="C7525" t="str">
            <v>42194105B820048</v>
          </cell>
          <cell r="D7525" t="str">
            <v>液压支架</v>
          </cell>
          <cell r="E7525" t="str">
            <v>ZY6200/13/28</v>
          </cell>
          <cell r="F7525" t="str">
            <v>1-T1</v>
          </cell>
          <cell r="G7525" t="str">
            <v>个</v>
          </cell>
          <cell r="H7525">
            <v>1</v>
          </cell>
          <cell r="I7525" t="str">
            <v>固定资产-煤炭井工专用设备</v>
          </cell>
          <cell r="J7525" t="str">
            <v>3</v>
          </cell>
          <cell r="K7525">
            <v>39079</v>
          </cell>
          <cell r="L7525">
            <v>302646.2</v>
          </cell>
          <cell r="M7525">
            <v>196037.84</v>
          </cell>
          <cell r="N7525">
            <v>106608.36</v>
          </cell>
        </row>
        <row r="7526">
          <cell r="C7526" t="str">
            <v>42194105B820049</v>
          </cell>
          <cell r="D7526" t="str">
            <v>液压支架</v>
          </cell>
          <cell r="E7526" t="str">
            <v>ZY6200/13/28</v>
          </cell>
          <cell r="F7526" t="str">
            <v>1-T1</v>
          </cell>
          <cell r="G7526" t="str">
            <v>个</v>
          </cell>
          <cell r="H7526">
            <v>1</v>
          </cell>
          <cell r="I7526" t="str">
            <v>固定资产-煤炭井工专用设备</v>
          </cell>
          <cell r="J7526" t="str">
            <v>3</v>
          </cell>
          <cell r="K7526">
            <v>39079</v>
          </cell>
          <cell r="L7526">
            <v>302646.2</v>
          </cell>
          <cell r="M7526">
            <v>196037.84</v>
          </cell>
          <cell r="N7526">
            <v>106608.36</v>
          </cell>
        </row>
        <row r="7527">
          <cell r="C7527" t="str">
            <v>42194105B820050</v>
          </cell>
          <cell r="D7527" t="str">
            <v>液压支架</v>
          </cell>
          <cell r="E7527" t="str">
            <v>ZY6200/13/28</v>
          </cell>
          <cell r="F7527" t="str">
            <v>1-T1</v>
          </cell>
          <cell r="G7527" t="str">
            <v>个</v>
          </cell>
          <cell r="H7527">
            <v>1</v>
          </cell>
          <cell r="I7527" t="str">
            <v>固定资产-煤炭井工专用设备</v>
          </cell>
          <cell r="J7527" t="str">
            <v>3</v>
          </cell>
          <cell r="K7527">
            <v>39079</v>
          </cell>
          <cell r="L7527">
            <v>302646.2</v>
          </cell>
          <cell r="M7527">
            <v>196037.84</v>
          </cell>
          <cell r="N7527">
            <v>106608.36</v>
          </cell>
        </row>
        <row r="7528">
          <cell r="C7528" t="str">
            <v>42194105B820051</v>
          </cell>
          <cell r="D7528" t="str">
            <v>液压支架</v>
          </cell>
          <cell r="E7528" t="str">
            <v>ZY6200/13/28</v>
          </cell>
          <cell r="F7528" t="str">
            <v>1-T1</v>
          </cell>
          <cell r="G7528" t="str">
            <v>个</v>
          </cell>
          <cell r="H7528">
            <v>1</v>
          </cell>
          <cell r="I7528" t="str">
            <v>固定资产-煤炭井工专用设备</v>
          </cell>
          <cell r="J7528" t="str">
            <v>3</v>
          </cell>
          <cell r="K7528">
            <v>39079</v>
          </cell>
          <cell r="L7528">
            <v>302646.2</v>
          </cell>
          <cell r="M7528">
            <v>196037.84</v>
          </cell>
          <cell r="N7528">
            <v>106608.36</v>
          </cell>
        </row>
        <row r="7529">
          <cell r="C7529" t="str">
            <v>42194105B820052</v>
          </cell>
          <cell r="D7529" t="str">
            <v>液压支架</v>
          </cell>
          <cell r="E7529" t="str">
            <v>ZY6200/13/28</v>
          </cell>
          <cell r="F7529" t="str">
            <v>1-T1</v>
          </cell>
          <cell r="G7529" t="str">
            <v>个</v>
          </cell>
          <cell r="H7529">
            <v>1</v>
          </cell>
          <cell r="I7529" t="str">
            <v>固定资产-煤炭井工专用设备</v>
          </cell>
          <cell r="J7529" t="str">
            <v>3</v>
          </cell>
          <cell r="K7529">
            <v>39079</v>
          </cell>
          <cell r="L7529">
            <v>302646.2</v>
          </cell>
          <cell r="M7529">
            <v>196037.84</v>
          </cell>
          <cell r="N7529">
            <v>106608.36</v>
          </cell>
        </row>
        <row r="7530">
          <cell r="C7530" t="str">
            <v>42194105B820053</v>
          </cell>
          <cell r="D7530" t="str">
            <v>液压支架</v>
          </cell>
          <cell r="E7530" t="str">
            <v>ZY6200/13/28</v>
          </cell>
          <cell r="F7530" t="str">
            <v>1-T1</v>
          </cell>
          <cell r="G7530" t="str">
            <v>个</v>
          </cell>
          <cell r="H7530">
            <v>1</v>
          </cell>
          <cell r="I7530" t="str">
            <v>固定资产-煤炭井工专用设备</v>
          </cell>
          <cell r="J7530" t="str">
            <v>3</v>
          </cell>
          <cell r="K7530">
            <v>39079</v>
          </cell>
          <cell r="L7530">
            <v>302646.2</v>
          </cell>
          <cell r="M7530">
            <v>196037.84</v>
          </cell>
          <cell r="N7530">
            <v>106608.36</v>
          </cell>
        </row>
        <row r="7531">
          <cell r="C7531" t="str">
            <v>42194105B820054</v>
          </cell>
          <cell r="D7531" t="str">
            <v>液压支架</v>
          </cell>
          <cell r="E7531" t="str">
            <v>ZY6200/13/28</v>
          </cell>
          <cell r="F7531" t="str">
            <v>1-T1</v>
          </cell>
          <cell r="G7531" t="str">
            <v>个</v>
          </cell>
          <cell r="H7531">
            <v>1</v>
          </cell>
          <cell r="I7531" t="str">
            <v>固定资产-煤炭井工专用设备</v>
          </cell>
          <cell r="J7531" t="str">
            <v>3</v>
          </cell>
          <cell r="K7531">
            <v>39079</v>
          </cell>
          <cell r="L7531">
            <v>302646.2</v>
          </cell>
          <cell r="M7531">
            <v>196037.84</v>
          </cell>
          <cell r="N7531">
            <v>106608.36</v>
          </cell>
        </row>
        <row r="7532">
          <cell r="C7532" t="str">
            <v>42194105B820056</v>
          </cell>
          <cell r="D7532" t="str">
            <v>液压支架</v>
          </cell>
          <cell r="E7532" t="str">
            <v>ZY6200/13/28</v>
          </cell>
          <cell r="F7532" t="str">
            <v>1-T1</v>
          </cell>
          <cell r="G7532" t="str">
            <v>个</v>
          </cell>
          <cell r="H7532">
            <v>1</v>
          </cell>
          <cell r="I7532" t="str">
            <v>固定资产-煤炭井工专用设备</v>
          </cell>
          <cell r="J7532" t="str">
            <v>3</v>
          </cell>
          <cell r="K7532">
            <v>39079</v>
          </cell>
          <cell r="L7532">
            <v>302646.2</v>
          </cell>
          <cell r="M7532">
            <v>196037.84</v>
          </cell>
          <cell r="N7532">
            <v>106608.36</v>
          </cell>
        </row>
        <row r="7533">
          <cell r="C7533" t="str">
            <v>42194105B820057</v>
          </cell>
          <cell r="D7533" t="str">
            <v>液压支架</v>
          </cell>
          <cell r="E7533" t="str">
            <v>ZY6200/13/28</v>
          </cell>
          <cell r="F7533" t="str">
            <v>1-T1</v>
          </cell>
          <cell r="G7533" t="str">
            <v>个</v>
          </cell>
          <cell r="H7533">
            <v>1</v>
          </cell>
          <cell r="I7533" t="str">
            <v>固定资产-煤炭井工专用设备</v>
          </cell>
          <cell r="J7533" t="str">
            <v>3</v>
          </cell>
          <cell r="K7533">
            <v>39079</v>
          </cell>
          <cell r="L7533">
            <v>302646.2</v>
          </cell>
          <cell r="M7533">
            <v>196037.84</v>
          </cell>
          <cell r="N7533">
            <v>106608.36</v>
          </cell>
        </row>
        <row r="7534">
          <cell r="C7534" t="str">
            <v>42194105B820058</v>
          </cell>
          <cell r="D7534" t="str">
            <v>液压支架</v>
          </cell>
          <cell r="E7534" t="str">
            <v>ZY6200/13/28</v>
          </cell>
          <cell r="F7534" t="str">
            <v>1-T1</v>
          </cell>
          <cell r="G7534" t="str">
            <v>个</v>
          </cell>
          <cell r="H7534">
            <v>1</v>
          </cell>
          <cell r="I7534" t="str">
            <v>固定资产-煤炭井工专用设备</v>
          </cell>
          <cell r="J7534" t="str">
            <v>3</v>
          </cell>
          <cell r="K7534">
            <v>39079</v>
          </cell>
          <cell r="L7534">
            <v>302646.2</v>
          </cell>
          <cell r="M7534">
            <v>196037.84</v>
          </cell>
          <cell r="N7534">
            <v>106608.36</v>
          </cell>
        </row>
        <row r="7535">
          <cell r="C7535" t="str">
            <v>42194105B820059</v>
          </cell>
          <cell r="D7535" t="str">
            <v>液压支架</v>
          </cell>
          <cell r="E7535" t="str">
            <v>ZY6200/13/28</v>
          </cell>
          <cell r="F7535" t="str">
            <v>1-T1</v>
          </cell>
          <cell r="G7535" t="str">
            <v>个</v>
          </cell>
          <cell r="H7535">
            <v>1</v>
          </cell>
          <cell r="I7535" t="str">
            <v>固定资产-煤炭井工专用设备</v>
          </cell>
          <cell r="J7535" t="str">
            <v>3</v>
          </cell>
          <cell r="K7535">
            <v>39079</v>
          </cell>
          <cell r="L7535">
            <v>302646.2</v>
          </cell>
          <cell r="M7535">
            <v>196037.84</v>
          </cell>
          <cell r="N7535">
            <v>106608.36</v>
          </cell>
        </row>
        <row r="7536">
          <cell r="C7536" t="str">
            <v>42194105B820060</v>
          </cell>
          <cell r="D7536" t="str">
            <v>液压支架</v>
          </cell>
          <cell r="E7536" t="str">
            <v>ZY6200/13/28</v>
          </cell>
          <cell r="F7536" t="str">
            <v>1-T1</v>
          </cell>
          <cell r="G7536" t="str">
            <v>个</v>
          </cell>
          <cell r="H7536">
            <v>1</v>
          </cell>
          <cell r="I7536" t="str">
            <v>固定资产-煤炭井工专用设备</v>
          </cell>
          <cell r="J7536" t="str">
            <v>3</v>
          </cell>
          <cell r="K7536">
            <v>39079</v>
          </cell>
          <cell r="L7536">
            <v>302646.2</v>
          </cell>
          <cell r="M7536">
            <v>196037.84</v>
          </cell>
          <cell r="N7536">
            <v>106608.36</v>
          </cell>
        </row>
        <row r="7537">
          <cell r="C7537" t="str">
            <v>42194105B820061</v>
          </cell>
          <cell r="D7537" t="str">
            <v>液压支架</v>
          </cell>
          <cell r="E7537" t="str">
            <v>ZY6200/13/28</v>
          </cell>
          <cell r="F7537" t="str">
            <v>1-T1</v>
          </cell>
          <cell r="G7537" t="str">
            <v>个</v>
          </cell>
          <cell r="H7537">
            <v>1</v>
          </cell>
          <cell r="I7537" t="str">
            <v>固定资产-煤炭井工专用设备</v>
          </cell>
          <cell r="J7537" t="str">
            <v>3</v>
          </cell>
          <cell r="K7537">
            <v>39079</v>
          </cell>
          <cell r="L7537">
            <v>302646.2</v>
          </cell>
          <cell r="M7537">
            <v>196037.84</v>
          </cell>
          <cell r="N7537">
            <v>106608.36</v>
          </cell>
        </row>
        <row r="7538">
          <cell r="C7538" t="str">
            <v>42194105B820062</v>
          </cell>
          <cell r="D7538" t="str">
            <v>液压支架</v>
          </cell>
          <cell r="E7538" t="str">
            <v>ZY6200/13/28</v>
          </cell>
          <cell r="F7538" t="str">
            <v>1-T1</v>
          </cell>
          <cell r="G7538" t="str">
            <v>个</v>
          </cell>
          <cell r="H7538">
            <v>1</v>
          </cell>
          <cell r="I7538" t="str">
            <v>固定资产-煤炭井工专用设备</v>
          </cell>
          <cell r="J7538" t="str">
            <v>3</v>
          </cell>
          <cell r="K7538">
            <v>39079</v>
          </cell>
          <cell r="L7538">
            <v>302646.2</v>
          </cell>
          <cell r="M7538">
            <v>196037.84</v>
          </cell>
          <cell r="N7538">
            <v>106608.36</v>
          </cell>
        </row>
        <row r="7539">
          <cell r="C7539" t="str">
            <v>42194105B820063</v>
          </cell>
          <cell r="D7539" t="str">
            <v>液压支架</v>
          </cell>
          <cell r="E7539" t="str">
            <v>ZY6200/13/28</v>
          </cell>
          <cell r="F7539" t="str">
            <v>1-T1</v>
          </cell>
          <cell r="G7539" t="str">
            <v>个</v>
          </cell>
          <cell r="H7539">
            <v>1</v>
          </cell>
          <cell r="I7539" t="str">
            <v>固定资产-煤炭井工专用设备</v>
          </cell>
          <cell r="J7539" t="str">
            <v>3</v>
          </cell>
          <cell r="K7539">
            <v>39079</v>
          </cell>
          <cell r="L7539">
            <v>302646.2</v>
          </cell>
          <cell r="M7539">
            <v>196037.84</v>
          </cell>
          <cell r="N7539">
            <v>106608.36</v>
          </cell>
        </row>
        <row r="7540">
          <cell r="C7540" t="str">
            <v>42194105B820064</v>
          </cell>
          <cell r="D7540" t="str">
            <v>液压支架</v>
          </cell>
          <cell r="E7540" t="str">
            <v>ZY6200/13/28</v>
          </cell>
          <cell r="F7540" t="str">
            <v>1-T1</v>
          </cell>
          <cell r="G7540" t="str">
            <v>个</v>
          </cell>
          <cell r="H7540">
            <v>1</v>
          </cell>
          <cell r="I7540" t="str">
            <v>固定资产-煤炭井工专用设备</v>
          </cell>
          <cell r="J7540" t="str">
            <v>3</v>
          </cell>
          <cell r="K7540">
            <v>39079</v>
          </cell>
          <cell r="L7540">
            <v>302646.2</v>
          </cell>
          <cell r="M7540">
            <v>196037.84</v>
          </cell>
          <cell r="N7540">
            <v>106608.36</v>
          </cell>
        </row>
        <row r="7541">
          <cell r="C7541" t="str">
            <v>42194105B820065</v>
          </cell>
          <cell r="D7541" t="str">
            <v>液压支架</v>
          </cell>
          <cell r="E7541" t="str">
            <v>ZY6200/13/28</v>
          </cell>
          <cell r="F7541" t="str">
            <v>1-T1</v>
          </cell>
          <cell r="G7541" t="str">
            <v>个</v>
          </cell>
          <cell r="H7541">
            <v>1</v>
          </cell>
          <cell r="I7541" t="str">
            <v>固定资产-煤炭井工专用设备</v>
          </cell>
          <cell r="J7541" t="str">
            <v>3</v>
          </cell>
          <cell r="K7541">
            <v>39079</v>
          </cell>
          <cell r="L7541">
            <v>302646.2</v>
          </cell>
          <cell r="M7541">
            <v>196037.84</v>
          </cell>
          <cell r="N7541">
            <v>106608.36</v>
          </cell>
        </row>
        <row r="7542">
          <cell r="C7542" t="str">
            <v>42194105B820066</v>
          </cell>
          <cell r="D7542" t="str">
            <v>液压支架</v>
          </cell>
          <cell r="E7542" t="str">
            <v>ZY6200/13/28</v>
          </cell>
          <cell r="F7542" t="str">
            <v>1-T1</v>
          </cell>
          <cell r="G7542" t="str">
            <v>个</v>
          </cell>
          <cell r="H7542">
            <v>1</v>
          </cell>
          <cell r="I7542" t="str">
            <v>固定资产-煤炭井工专用设备</v>
          </cell>
          <cell r="J7542" t="str">
            <v>3</v>
          </cell>
          <cell r="K7542">
            <v>39079</v>
          </cell>
          <cell r="L7542">
            <v>302646.2</v>
          </cell>
          <cell r="M7542">
            <v>196037.84</v>
          </cell>
          <cell r="N7542">
            <v>106608.36</v>
          </cell>
        </row>
        <row r="7543">
          <cell r="C7543" t="str">
            <v>42194105B820067</v>
          </cell>
          <cell r="D7543" t="str">
            <v>液压支架</v>
          </cell>
          <cell r="E7543" t="str">
            <v>ZY6200/13/28</v>
          </cell>
          <cell r="F7543" t="str">
            <v>1-T1</v>
          </cell>
          <cell r="G7543" t="str">
            <v>个</v>
          </cell>
          <cell r="H7543">
            <v>1</v>
          </cell>
          <cell r="I7543" t="str">
            <v>固定资产-煤炭井工专用设备</v>
          </cell>
          <cell r="J7543" t="str">
            <v>3</v>
          </cell>
          <cell r="K7543">
            <v>39079</v>
          </cell>
          <cell r="L7543">
            <v>302646.2</v>
          </cell>
          <cell r="M7543">
            <v>196037.84</v>
          </cell>
          <cell r="N7543">
            <v>106608.36</v>
          </cell>
        </row>
        <row r="7544">
          <cell r="C7544" t="str">
            <v>42194105B820068</v>
          </cell>
          <cell r="D7544" t="str">
            <v>液压支架</v>
          </cell>
          <cell r="E7544" t="str">
            <v>ZY6200/13/28</v>
          </cell>
          <cell r="F7544" t="str">
            <v>1-T1</v>
          </cell>
          <cell r="G7544" t="str">
            <v>个</v>
          </cell>
          <cell r="H7544">
            <v>1</v>
          </cell>
          <cell r="I7544" t="str">
            <v>固定资产-煤炭井工专用设备</v>
          </cell>
          <cell r="J7544" t="str">
            <v>3</v>
          </cell>
          <cell r="K7544">
            <v>39079</v>
          </cell>
          <cell r="L7544">
            <v>302646.2</v>
          </cell>
          <cell r="M7544">
            <v>196037.84</v>
          </cell>
          <cell r="N7544">
            <v>106608.36</v>
          </cell>
        </row>
        <row r="7545">
          <cell r="C7545" t="str">
            <v>42194105B820069</v>
          </cell>
          <cell r="D7545" t="str">
            <v>液压支架</v>
          </cell>
          <cell r="E7545" t="str">
            <v>ZY6200/13/28</v>
          </cell>
          <cell r="F7545" t="str">
            <v>1-T1</v>
          </cell>
          <cell r="G7545" t="str">
            <v>个</v>
          </cell>
          <cell r="H7545">
            <v>1</v>
          </cell>
          <cell r="I7545" t="str">
            <v>固定资产-煤炭井工专用设备</v>
          </cell>
          <cell r="J7545" t="str">
            <v>3</v>
          </cell>
          <cell r="K7545">
            <v>39079</v>
          </cell>
          <cell r="L7545">
            <v>302646.2</v>
          </cell>
          <cell r="M7545">
            <v>196037.84</v>
          </cell>
          <cell r="N7545">
            <v>106608.36</v>
          </cell>
        </row>
        <row r="7546">
          <cell r="C7546" t="str">
            <v>42194105B820070</v>
          </cell>
          <cell r="D7546" t="str">
            <v>液压支架</v>
          </cell>
          <cell r="E7546" t="str">
            <v>ZY6200/13/28</v>
          </cell>
          <cell r="F7546" t="str">
            <v>1-T1</v>
          </cell>
          <cell r="G7546" t="str">
            <v>个</v>
          </cell>
          <cell r="H7546">
            <v>1</v>
          </cell>
          <cell r="I7546" t="str">
            <v>固定资产-煤炭井工专用设备</v>
          </cell>
          <cell r="J7546" t="str">
            <v>3</v>
          </cell>
          <cell r="K7546">
            <v>39079</v>
          </cell>
          <cell r="L7546">
            <v>302646.2</v>
          </cell>
          <cell r="M7546">
            <v>196037.84</v>
          </cell>
          <cell r="N7546">
            <v>106608.36</v>
          </cell>
        </row>
        <row r="7547">
          <cell r="C7547" t="str">
            <v>42194105B820071</v>
          </cell>
          <cell r="D7547" t="str">
            <v>液压支架</v>
          </cell>
          <cell r="E7547" t="str">
            <v>ZY6200/13/28</v>
          </cell>
          <cell r="F7547" t="str">
            <v>1-T1</v>
          </cell>
          <cell r="G7547" t="str">
            <v>个</v>
          </cell>
          <cell r="H7547">
            <v>1</v>
          </cell>
          <cell r="I7547" t="str">
            <v>固定资产-煤炭井工专用设备</v>
          </cell>
          <cell r="J7547" t="str">
            <v>3</v>
          </cell>
          <cell r="K7547">
            <v>39079</v>
          </cell>
          <cell r="L7547">
            <v>302646.2</v>
          </cell>
          <cell r="M7547">
            <v>196037.84</v>
          </cell>
          <cell r="N7547">
            <v>106608.36</v>
          </cell>
        </row>
        <row r="7548">
          <cell r="C7548" t="str">
            <v>42194105B820072</v>
          </cell>
          <cell r="D7548" t="str">
            <v>液压支架</v>
          </cell>
          <cell r="E7548" t="str">
            <v>ZY6200/13/28</v>
          </cell>
          <cell r="F7548" t="str">
            <v>1-T1</v>
          </cell>
          <cell r="G7548" t="str">
            <v>个</v>
          </cell>
          <cell r="H7548">
            <v>1</v>
          </cell>
          <cell r="I7548" t="str">
            <v>固定资产-煤炭井工专用设备</v>
          </cell>
          <cell r="J7548" t="str">
            <v>3</v>
          </cell>
          <cell r="K7548">
            <v>39079</v>
          </cell>
          <cell r="L7548">
            <v>302646.2</v>
          </cell>
          <cell r="M7548">
            <v>196037.84</v>
          </cell>
          <cell r="N7548">
            <v>106608.36</v>
          </cell>
        </row>
        <row r="7549">
          <cell r="C7549" t="str">
            <v>42194105B820073</v>
          </cell>
          <cell r="D7549" t="str">
            <v>液压支架</v>
          </cell>
          <cell r="E7549" t="str">
            <v>ZY6200/13/28</v>
          </cell>
          <cell r="F7549" t="str">
            <v>1-T1</v>
          </cell>
          <cell r="G7549" t="str">
            <v>个</v>
          </cell>
          <cell r="H7549">
            <v>1</v>
          </cell>
          <cell r="I7549" t="str">
            <v>固定资产-煤炭井工专用设备</v>
          </cell>
          <cell r="J7549" t="str">
            <v>3</v>
          </cell>
          <cell r="K7549">
            <v>39079</v>
          </cell>
          <cell r="L7549">
            <v>302646.2</v>
          </cell>
          <cell r="M7549">
            <v>196037.84</v>
          </cell>
          <cell r="N7549">
            <v>106608.36</v>
          </cell>
        </row>
        <row r="7550">
          <cell r="C7550" t="str">
            <v>42194105B820074</v>
          </cell>
          <cell r="D7550" t="str">
            <v>液压支架</v>
          </cell>
          <cell r="E7550" t="str">
            <v>ZY6200/13/28</v>
          </cell>
          <cell r="F7550" t="str">
            <v>1-T1</v>
          </cell>
          <cell r="G7550" t="str">
            <v>个</v>
          </cell>
          <cell r="H7550">
            <v>1</v>
          </cell>
          <cell r="I7550" t="str">
            <v>固定资产-煤炭井工专用设备</v>
          </cell>
          <cell r="J7550" t="str">
            <v>3</v>
          </cell>
          <cell r="K7550">
            <v>39079</v>
          </cell>
          <cell r="L7550">
            <v>302646.2</v>
          </cell>
          <cell r="M7550">
            <v>196037.84</v>
          </cell>
          <cell r="N7550">
            <v>106608.36</v>
          </cell>
        </row>
        <row r="7551">
          <cell r="C7551" t="str">
            <v>42194105B820075</v>
          </cell>
          <cell r="D7551" t="str">
            <v>液压支架</v>
          </cell>
          <cell r="E7551" t="str">
            <v>ZY6200/13/28</v>
          </cell>
          <cell r="F7551" t="str">
            <v>1-T1</v>
          </cell>
          <cell r="G7551" t="str">
            <v>个</v>
          </cell>
          <cell r="H7551">
            <v>1</v>
          </cell>
          <cell r="I7551" t="str">
            <v>固定资产-煤炭井工专用设备</v>
          </cell>
          <cell r="J7551" t="str">
            <v>3</v>
          </cell>
          <cell r="K7551">
            <v>39079</v>
          </cell>
          <cell r="L7551">
            <v>302646.2</v>
          </cell>
          <cell r="M7551">
            <v>196037.84</v>
          </cell>
          <cell r="N7551">
            <v>106608.36</v>
          </cell>
        </row>
        <row r="7552">
          <cell r="C7552" t="str">
            <v>42194105B820076</v>
          </cell>
          <cell r="D7552" t="str">
            <v>液压支架</v>
          </cell>
          <cell r="E7552" t="str">
            <v>ZY6200/13/28</v>
          </cell>
          <cell r="F7552" t="str">
            <v>1-T1</v>
          </cell>
          <cell r="G7552" t="str">
            <v>个</v>
          </cell>
          <cell r="H7552">
            <v>1</v>
          </cell>
          <cell r="I7552" t="str">
            <v>固定资产-煤炭井工专用设备</v>
          </cell>
          <cell r="J7552" t="str">
            <v>3</v>
          </cell>
          <cell r="K7552">
            <v>39079</v>
          </cell>
          <cell r="L7552">
            <v>302646.2</v>
          </cell>
          <cell r="M7552">
            <v>196037.84</v>
          </cell>
          <cell r="N7552">
            <v>106608.36</v>
          </cell>
        </row>
        <row r="7553">
          <cell r="C7553" t="str">
            <v>42194105B820077</v>
          </cell>
          <cell r="D7553" t="str">
            <v>液压支架</v>
          </cell>
          <cell r="E7553" t="str">
            <v>ZY6200/13/28</v>
          </cell>
          <cell r="F7553" t="str">
            <v>1-T1</v>
          </cell>
          <cell r="G7553" t="str">
            <v>个</v>
          </cell>
          <cell r="H7553">
            <v>1</v>
          </cell>
          <cell r="I7553" t="str">
            <v>固定资产-煤炭井工专用设备</v>
          </cell>
          <cell r="J7553" t="str">
            <v>3</v>
          </cell>
          <cell r="K7553">
            <v>39079</v>
          </cell>
          <cell r="L7553">
            <v>302646.2</v>
          </cell>
          <cell r="M7553">
            <v>196037.84</v>
          </cell>
          <cell r="N7553">
            <v>106608.36</v>
          </cell>
        </row>
        <row r="7554">
          <cell r="C7554" t="str">
            <v>42194105B820078</v>
          </cell>
          <cell r="D7554" t="str">
            <v>液压支架</v>
          </cell>
          <cell r="E7554" t="str">
            <v>ZY6200/13/28</v>
          </cell>
          <cell r="F7554" t="str">
            <v>1-T1</v>
          </cell>
          <cell r="G7554" t="str">
            <v>个</v>
          </cell>
          <cell r="H7554">
            <v>1</v>
          </cell>
          <cell r="I7554" t="str">
            <v>固定资产-煤炭井工专用设备</v>
          </cell>
          <cell r="J7554" t="str">
            <v>3</v>
          </cell>
          <cell r="K7554">
            <v>39079</v>
          </cell>
          <cell r="L7554">
            <v>302646.2</v>
          </cell>
          <cell r="M7554">
            <v>196037.84</v>
          </cell>
          <cell r="N7554">
            <v>106608.36</v>
          </cell>
        </row>
        <row r="7555">
          <cell r="C7555" t="str">
            <v>42194105B820079</v>
          </cell>
          <cell r="D7555" t="str">
            <v>液压支架</v>
          </cell>
          <cell r="E7555" t="str">
            <v>ZY6200/13/28</v>
          </cell>
          <cell r="F7555" t="str">
            <v>1-T1</v>
          </cell>
          <cell r="G7555" t="str">
            <v>个</v>
          </cell>
          <cell r="H7555">
            <v>1</v>
          </cell>
          <cell r="I7555" t="str">
            <v>固定资产-煤炭井工专用设备</v>
          </cell>
          <cell r="J7555" t="str">
            <v>3</v>
          </cell>
          <cell r="K7555">
            <v>39079</v>
          </cell>
          <cell r="L7555">
            <v>302646.2</v>
          </cell>
          <cell r="M7555">
            <v>196037.84</v>
          </cell>
          <cell r="N7555">
            <v>106608.36</v>
          </cell>
        </row>
        <row r="7556">
          <cell r="C7556" t="str">
            <v>42194105B820080</v>
          </cell>
          <cell r="D7556" t="str">
            <v>液压支架</v>
          </cell>
          <cell r="E7556" t="str">
            <v>ZY6200/13/28</v>
          </cell>
          <cell r="F7556" t="str">
            <v>1-T1</v>
          </cell>
          <cell r="G7556" t="str">
            <v>个</v>
          </cell>
          <cell r="H7556">
            <v>1</v>
          </cell>
          <cell r="I7556" t="str">
            <v>固定资产-煤炭井工专用设备</v>
          </cell>
          <cell r="J7556" t="str">
            <v>3</v>
          </cell>
          <cell r="K7556">
            <v>39079</v>
          </cell>
          <cell r="L7556">
            <v>302646.2</v>
          </cell>
          <cell r="M7556">
            <v>196037.84</v>
          </cell>
          <cell r="N7556">
            <v>106608.36</v>
          </cell>
        </row>
        <row r="7557">
          <cell r="C7557" t="str">
            <v>42194105B820081</v>
          </cell>
          <cell r="D7557" t="str">
            <v>液压支架</v>
          </cell>
          <cell r="E7557" t="str">
            <v>ZY6200/13/28</v>
          </cell>
          <cell r="F7557" t="str">
            <v>1-T1</v>
          </cell>
          <cell r="G7557" t="str">
            <v>个</v>
          </cell>
          <cell r="H7557">
            <v>1</v>
          </cell>
          <cell r="I7557" t="str">
            <v>固定资产-煤炭井工专用设备</v>
          </cell>
          <cell r="J7557" t="str">
            <v>3</v>
          </cell>
          <cell r="K7557">
            <v>39079</v>
          </cell>
          <cell r="L7557">
            <v>302646.2</v>
          </cell>
          <cell r="M7557">
            <v>196037.84</v>
          </cell>
          <cell r="N7557">
            <v>106608.36</v>
          </cell>
        </row>
        <row r="7558">
          <cell r="C7558" t="str">
            <v>42194105B820082</v>
          </cell>
          <cell r="D7558" t="str">
            <v>液压支架</v>
          </cell>
          <cell r="E7558" t="str">
            <v>ZY6200/13/28</v>
          </cell>
          <cell r="F7558" t="str">
            <v>1-T1</v>
          </cell>
          <cell r="G7558" t="str">
            <v>个</v>
          </cell>
          <cell r="H7558">
            <v>1</v>
          </cell>
          <cell r="I7558" t="str">
            <v>固定资产-煤炭井工专用设备</v>
          </cell>
          <cell r="J7558" t="str">
            <v>3</v>
          </cell>
          <cell r="K7558">
            <v>39079</v>
          </cell>
          <cell r="L7558">
            <v>302646.2</v>
          </cell>
          <cell r="M7558">
            <v>196037.84</v>
          </cell>
          <cell r="N7558">
            <v>106608.36</v>
          </cell>
        </row>
        <row r="7559">
          <cell r="C7559" t="str">
            <v>42194105B820083</v>
          </cell>
          <cell r="D7559" t="str">
            <v>液压支架</v>
          </cell>
          <cell r="E7559" t="str">
            <v>ZY6200/13/28</v>
          </cell>
          <cell r="F7559" t="str">
            <v>1-T1</v>
          </cell>
          <cell r="G7559" t="str">
            <v>个</v>
          </cell>
          <cell r="H7559">
            <v>1</v>
          </cell>
          <cell r="I7559" t="str">
            <v>固定资产-煤炭井工专用设备</v>
          </cell>
          <cell r="J7559" t="str">
            <v>3</v>
          </cell>
          <cell r="K7559">
            <v>39079</v>
          </cell>
          <cell r="L7559">
            <v>302646.2</v>
          </cell>
          <cell r="M7559">
            <v>196037.84</v>
          </cell>
          <cell r="N7559">
            <v>106608.36</v>
          </cell>
        </row>
        <row r="7560">
          <cell r="C7560" t="str">
            <v>42194105B820084</v>
          </cell>
          <cell r="D7560" t="str">
            <v>液压支架</v>
          </cell>
          <cell r="E7560" t="str">
            <v>ZY6200/13/28</v>
          </cell>
          <cell r="F7560" t="str">
            <v>1-T1</v>
          </cell>
          <cell r="G7560" t="str">
            <v>个</v>
          </cell>
          <cell r="H7560">
            <v>1</v>
          </cell>
          <cell r="I7560" t="str">
            <v>固定资产-煤炭井工专用设备</v>
          </cell>
          <cell r="J7560" t="str">
            <v>3</v>
          </cell>
          <cell r="K7560">
            <v>39079</v>
          </cell>
          <cell r="L7560">
            <v>302646.2</v>
          </cell>
          <cell r="M7560">
            <v>196037.84</v>
          </cell>
          <cell r="N7560">
            <v>106608.36</v>
          </cell>
        </row>
        <row r="7561">
          <cell r="C7561" t="str">
            <v>42194105B820085</v>
          </cell>
          <cell r="D7561" t="str">
            <v>液压支架</v>
          </cell>
          <cell r="E7561" t="str">
            <v>ZY6200/13/28</v>
          </cell>
          <cell r="F7561" t="str">
            <v>1-T1</v>
          </cell>
          <cell r="G7561" t="str">
            <v>个</v>
          </cell>
          <cell r="H7561">
            <v>1</v>
          </cell>
          <cell r="I7561" t="str">
            <v>固定资产-煤炭井工专用设备</v>
          </cell>
          <cell r="J7561" t="str">
            <v>3</v>
          </cell>
          <cell r="K7561">
            <v>39079</v>
          </cell>
          <cell r="L7561">
            <v>302646.2</v>
          </cell>
          <cell r="M7561">
            <v>196037.84</v>
          </cell>
          <cell r="N7561">
            <v>106608.36</v>
          </cell>
        </row>
        <row r="7562">
          <cell r="C7562" t="str">
            <v>42194105B820086</v>
          </cell>
          <cell r="D7562" t="str">
            <v>液压支架</v>
          </cell>
          <cell r="E7562" t="str">
            <v>ZY6200/13/28</v>
          </cell>
          <cell r="F7562" t="str">
            <v>1-T1</v>
          </cell>
          <cell r="G7562" t="str">
            <v>个</v>
          </cell>
          <cell r="H7562">
            <v>1</v>
          </cell>
          <cell r="I7562" t="str">
            <v>固定资产-煤炭井工专用设备</v>
          </cell>
          <cell r="J7562" t="str">
            <v>3</v>
          </cell>
          <cell r="K7562">
            <v>39079</v>
          </cell>
          <cell r="L7562">
            <v>302646.2</v>
          </cell>
          <cell r="M7562">
            <v>196037.84</v>
          </cell>
          <cell r="N7562">
            <v>106608.36</v>
          </cell>
        </row>
        <row r="7563">
          <cell r="C7563" t="str">
            <v>42194105B820087</v>
          </cell>
          <cell r="D7563" t="str">
            <v>液压支架</v>
          </cell>
          <cell r="E7563" t="str">
            <v>ZY6200/13/28</v>
          </cell>
          <cell r="F7563" t="str">
            <v>1-T1</v>
          </cell>
          <cell r="G7563" t="str">
            <v>个</v>
          </cell>
          <cell r="H7563">
            <v>1</v>
          </cell>
          <cell r="I7563" t="str">
            <v>固定资产-煤炭井工专用设备</v>
          </cell>
          <cell r="J7563" t="str">
            <v>3</v>
          </cell>
          <cell r="K7563">
            <v>39079</v>
          </cell>
          <cell r="L7563">
            <v>302646.2</v>
          </cell>
          <cell r="M7563">
            <v>196037.84</v>
          </cell>
          <cell r="N7563">
            <v>106608.36</v>
          </cell>
        </row>
        <row r="7564">
          <cell r="C7564" t="str">
            <v>42194105B820088</v>
          </cell>
          <cell r="D7564" t="str">
            <v>液压支架</v>
          </cell>
          <cell r="E7564" t="str">
            <v>ZY6200/13/28</v>
          </cell>
          <cell r="F7564" t="str">
            <v>1-T1</v>
          </cell>
          <cell r="G7564" t="str">
            <v>个</v>
          </cell>
          <cell r="H7564">
            <v>1</v>
          </cell>
          <cell r="I7564" t="str">
            <v>固定资产-煤炭井工专用设备</v>
          </cell>
          <cell r="J7564" t="str">
            <v>3</v>
          </cell>
          <cell r="K7564">
            <v>39079</v>
          </cell>
          <cell r="L7564">
            <v>302646.2</v>
          </cell>
          <cell r="M7564">
            <v>196037.84</v>
          </cell>
          <cell r="N7564">
            <v>106608.36</v>
          </cell>
        </row>
        <row r="7565">
          <cell r="C7565" t="str">
            <v>42194105B820089</v>
          </cell>
          <cell r="D7565" t="str">
            <v>液压支架</v>
          </cell>
          <cell r="E7565" t="str">
            <v>ZY6200/13/28</v>
          </cell>
          <cell r="F7565" t="str">
            <v>1-T1</v>
          </cell>
          <cell r="G7565" t="str">
            <v>个</v>
          </cell>
          <cell r="H7565">
            <v>1</v>
          </cell>
          <cell r="I7565" t="str">
            <v>固定资产-煤炭井工专用设备</v>
          </cell>
          <cell r="J7565" t="str">
            <v>3</v>
          </cell>
          <cell r="K7565">
            <v>39079</v>
          </cell>
          <cell r="L7565">
            <v>302646.2</v>
          </cell>
          <cell r="M7565">
            <v>196037.84</v>
          </cell>
          <cell r="N7565">
            <v>106608.36</v>
          </cell>
        </row>
        <row r="7566">
          <cell r="C7566" t="str">
            <v>42194105B820090</v>
          </cell>
          <cell r="D7566" t="str">
            <v>液压支架</v>
          </cell>
          <cell r="E7566" t="str">
            <v>ZY6200/13/28</v>
          </cell>
          <cell r="F7566" t="str">
            <v>1-T1</v>
          </cell>
          <cell r="G7566" t="str">
            <v>个</v>
          </cell>
          <cell r="H7566">
            <v>1</v>
          </cell>
          <cell r="I7566" t="str">
            <v>固定资产-煤炭井工专用设备</v>
          </cell>
          <cell r="J7566" t="str">
            <v>3</v>
          </cell>
          <cell r="K7566">
            <v>39079</v>
          </cell>
          <cell r="L7566">
            <v>302646.2</v>
          </cell>
          <cell r="M7566">
            <v>196037.84</v>
          </cell>
          <cell r="N7566">
            <v>106608.36</v>
          </cell>
        </row>
        <row r="7567">
          <cell r="C7567" t="str">
            <v>42194105B820091</v>
          </cell>
          <cell r="D7567" t="str">
            <v>液压支架</v>
          </cell>
          <cell r="E7567" t="str">
            <v>ZY6200/13/28</v>
          </cell>
          <cell r="F7567" t="str">
            <v>1-T1</v>
          </cell>
          <cell r="G7567" t="str">
            <v>个</v>
          </cell>
          <cell r="H7567">
            <v>1</v>
          </cell>
          <cell r="I7567" t="str">
            <v>固定资产-煤炭井工专用设备</v>
          </cell>
          <cell r="J7567" t="str">
            <v>3</v>
          </cell>
          <cell r="K7567">
            <v>39079</v>
          </cell>
          <cell r="L7567">
            <v>302646.2</v>
          </cell>
          <cell r="M7567">
            <v>196037.84</v>
          </cell>
          <cell r="N7567">
            <v>106608.36</v>
          </cell>
        </row>
        <row r="7568">
          <cell r="C7568" t="str">
            <v>42194105B820092</v>
          </cell>
          <cell r="D7568" t="str">
            <v>液压支架</v>
          </cell>
          <cell r="E7568" t="str">
            <v>ZY6200/13/28</v>
          </cell>
          <cell r="F7568" t="str">
            <v>1-T1</v>
          </cell>
          <cell r="G7568" t="str">
            <v>个</v>
          </cell>
          <cell r="H7568">
            <v>1</v>
          </cell>
          <cell r="I7568" t="str">
            <v>固定资产-煤炭井工专用设备</v>
          </cell>
          <cell r="J7568" t="str">
            <v>3</v>
          </cell>
          <cell r="K7568">
            <v>39079</v>
          </cell>
          <cell r="L7568">
            <v>302646.2</v>
          </cell>
          <cell r="M7568">
            <v>196037.84</v>
          </cell>
          <cell r="N7568">
            <v>106608.36</v>
          </cell>
        </row>
        <row r="7569">
          <cell r="C7569" t="str">
            <v>42194105B820093</v>
          </cell>
          <cell r="D7569" t="str">
            <v>液压支架</v>
          </cell>
          <cell r="E7569" t="str">
            <v>ZY6200/13/28</v>
          </cell>
          <cell r="F7569" t="str">
            <v>1-T1</v>
          </cell>
          <cell r="G7569" t="str">
            <v>个</v>
          </cell>
          <cell r="H7569">
            <v>1</v>
          </cell>
          <cell r="I7569" t="str">
            <v>固定资产-煤炭井工专用设备</v>
          </cell>
          <cell r="J7569" t="str">
            <v>3</v>
          </cell>
          <cell r="K7569">
            <v>39079</v>
          </cell>
          <cell r="L7569">
            <v>302646.2</v>
          </cell>
          <cell r="M7569">
            <v>196037.84</v>
          </cell>
          <cell r="N7569">
            <v>106608.36</v>
          </cell>
        </row>
        <row r="7570">
          <cell r="C7570" t="str">
            <v>42194105B820094</v>
          </cell>
          <cell r="D7570" t="str">
            <v>液压支架</v>
          </cell>
          <cell r="E7570" t="str">
            <v>ZY6200/13/28</v>
          </cell>
          <cell r="F7570" t="str">
            <v>1-T1</v>
          </cell>
          <cell r="G7570" t="str">
            <v>个</v>
          </cell>
          <cell r="H7570">
            <v>1</v>
          </cell>
          <cell r="I7570" t="str">
            <v>固定资产-煤炭井工专用设备</v>
          </cell>
          <cell r="J7570" t="str">
            <v>3</v>
          </cell>
          <cell r="K7570">
            <v>39079</v>
          </cell>
          <cell r="L7570">
            <v>302646.2</v>
          </cell>
          <cell r="M7570">
            <v>196037.84</v>
          </cell>
          <cell r="N7570">
            <v>106608.36</v>
          </cell>
        </row>
        <row r="7571">
          <cell r="C7571" t="str">
            <v>42194105B820095</v>
          </cell>
          <cell r="D7571" t="str">
            <v>液压支架</v>
          </cell>
          <cell r="E7571" t="str">
            <v>ZY6200/13/28</v>
          </cell>
          <cell r="F7571" t="str">
            <v>1-T1</v>
          </cell>
          <cell r="G7571" t="str">
            <v>个</v>
          </cell>
          <cell r="H7571">
            <v>1</v>
          </cell>
          <cell r="I7571" t="str">
            <v>固定资产-煤炭井工专用设备</v>
          </cell>
          <cell r="J7571" t="str">
            <v>3</v>
          </cell>
          <cell r="K7571">
            <v>39079</v>
          </cell>
          <cell r="L7571">
            <v>302646.2</v>
          </cell>
          <cell r="M7571">
            <v>196037.84</v>
          </cell>
          <cell r="N7571">
            <v>106608.36</v>
          </cell>
        </row>
        <row r="7572">
          <cell r="C7572" t="str">
            <v>42194105B820096</v>
          </cell>
          <cell r="D7572" t="str">
            <v>液压支架</v>
          </cell>
          <cell r="E7572" t="str">
            <v>ZY6200/13/28</v>
          </cell>
          <cell r="F7572" t="str">
            <v>1-T1</v>
          </cell>
          <cell r="G7572" t="str">
            <v>个</v>
          </cell>
          <cell r="H7572">
            <v>1</v>
          </cell>
          <cell r="I7572" t="str">
            <v>固定资产-煤炭井工专用设备</v>
          </cell>
          <cell r="J7572" t="str">
            <v>3</v>
          </cell>
          <cell r="K7572">
            <v>39079</v>
          </cell>
          <cell r="L7572">
            <v>302646.2</v>
          </cell>
          <cell r="M7572">
            <v>196037.84</v>
          </cell>
          <cell r="N7572">
            <v>106608.36</v>
          </cell>
        </row>
        <row r="7573">
          <cell r="C7573" t="str">
            <v>42194105B820097</v>
          </cell>
          <cell r="D7573" t="str">
            <v>液压支架</v>
          </cell>
          <cell r="E7573" t="str">
            <v>ZY6200/13/28</v>
          </cell>
          <cell r="F7573" t="str">
            <v>1-T1</v>
          </cell>
          <cell r="G7573" t="str">
            <v>个</v>
          </cell>
          <cell r="H7573">
            <v>1</v>
          </cell>
          <cell r="I7573" t="str">
            <v>固定资产-煤炭井工专用设备</v>
          </cell>
          <cell r="J7573" t="str">
            <v>3</v>
          </cell>
          <cell r="K7573">
            <v>39079</v>
          </cell>
          <cell r="L7573">
            <v>302646.2</v>
          </cell>
          <cell r="M7573">
            <v>196037.84</v>
          </cell>
          <cell r="N7573">
            <v>106608.36</v>
          </cell>
        </row>
        <row r="7574">
          <cell r="C7574" t="str">
            <v>42194105B820098</v>
          </cell>
          <cell r="D7574" t="str">
            <v>液压支架</v>
          </cell>
          <cell r="E7574" t="str">
            <v>ZY6200/13/28</v>
          </cell>
          <cell r="F7574" t="str">
            <v>1-T1</v>
          </cell>
          <cell r="G7574" t="str">
            <v>个</v>
          </cell>
          <cell r="H7574">
            <v>1</v>
          </cell>
          <cell r="I7574" t="str">
            <v>固定资产-煤炭井工专用设备</v>
          </cell>
          <cell r="J7574" t="str">
            <v>3</v>
          </cell>
          <cell r="K7574">
            <v>39079</v>
          </cell>
          <cell r="L7574">
            <v>302646.2</v>
          </cell>
          <cell r="M7574">
            <v>196037.84</v>
          </cell>
          <cell r="N7574">
            <v>106608.36</v>
          </cell>
        </row>
        <row r="7575">
          <cell r="C7575" t="str">
            <v>42194105B820099</v>
          </cell>
          <cell r="D7575" t="str">
            <v>液压支架</v>
          </cell>
          <cell r="E7575" t="str">
            <v>ZY6200/13/28</v>
          </cell>
          <cell r="F7575" t="str">
            <v>1-T1</v>
          </cell>
          <cell r="G7575" t="str">
            <v>个</v>
          </cell>
          <cell r="H7575">
            <v>1</v>
          </cell>
          <cell r="I7575" t="str">
            <v>固定资产-煤炭井工专用设备</v>
          </cell>
          <cell r="J7575" t="str">
            <v>3</v>
          </cell>
          <cell r="K7575">
            <v>39079</v>
          </cell>
          <cell r="L7575">
            <v>302646.2</v>
          </cell>
          <cell r="M7575">
            <v>196037.84</v>
          </cell>
          <cell r="N7575">
            <v>106608.36</v>
          </cell>
        </row>
        <row r="7576">
          <cell r="C7576" t="str">
            <v>42194105B820100</v>
          </cell>
          <cell r="D7576" t="str">
            <v>液压支架</v>
          </cell>
          <cell r="E7576" t="str">
            <v>ZY6200/13/28</v>
          </cell>
          <cell r="F7576" t="str">
            <v>1-T1</v>
          </cell>
          <cell r="G7576" t="str">
            <v>个</v>
          </cell>
          <cell r="H7576">
            <v>1</v>
          </cell>
          <cell r="I7576" t="str">
            <v>固定资产-煤炭井工专用设备</v>
          </cell>
          <cell r="J7576" t="str">
            <v>3</v>
          </cell>
          <cell r="K7576">
            <v>39079</v>
          </cell>
          <cell r="L7576">
            <v>302646.2</v>
          </cell>
          <cell r="M7576">
            <v>196037.84</v>
          </cell>
          <cell r="N7576">
            <v>106608.36</v>
          </cell>
        </row>
        <row r="7577">
          <cell r="C7577" t="str">
            <v>42194105B820101</v>
          </cell>
          <cell r="D7577" t="str">
            <v>液压支架</v>
          </cell>
          <cell r="E7577" t="str">
            <v>ZY6200/13/28</v>
          </cell>
          <cell r="F7577" t="str">
            <v>1-T1</v>
          </cell>
          <cell r="G7577" t="str">
            <v>个</v>
          </cell>
          <cell r="H7577">
            <v>1</v>
          </cell>
          <cell r="I7577" t="str">
            <v>固定资产-煤炭井工专用设备</v>
          </cell>
          <cell r="J7577" t="str">
            <v>3</v>
          </cell>
          <cell r="K7577">
            <v>39079</v>
          </cell>
          <cell r="L7577">
            <v>302646.2</v>
          </cell>
          <cell r="M7577">
            <v>196037.84</v>
          </cell>
          <cell r="N7577">
            <v>106608.36</v>
          </cell>
        </row>
        <row r="7578">
          <cell r="C7578" t="str">
            <v>42194105B820102</v>
          </cell>
          <cell r="D7578" t="str">
            <v>液压支架</v>
          </cell>
          <cell r="E7578" t="str">
            <v>ZY6200/13/28</v>
          </cell>
          <cell r="F7578" t="str">
            <v>1-T1</v>
          </cell>
          <cell r="G7578" t="str">
            <v>个</v>
          </cell>
          <cell r="H7578">
            <v>1</v>
          </cell>
          <cell r="I7578" t="str">
            <v>固定资产-煤炭井工专用设备</v>
          </cell>
          <cell r="J7578" t="str">
            <v>3</v>
          </cell>
          <cell r="K7578">
            <v>39079</v>
          </cell>
          <cell r="L7578">
            <v>302646.2</v>
          </cell>
          <cell r="M7578">
            <v>196037.84</v>
          </cell>
          <cell r="N7578">
            <v>106608.36</v>
          </cell>
        </row>
        <row r="7579">
          <cell r="C7579" t="str">
            <v>42194105B820103</v>
          </cell>
          <cell r="D7579" t="str">
            <v>液压支架</v>
          </cell>
          <cell r="E7579" t="str">
            <v>ZY6200/13/28</v>
          </cell>
          <cell r="F7579" t="str">
            <v>1-T1</v>
          </cell>
          <cell r="G7579" t="str">
            <v>个</v>
          </cell>
          <cell r="H7579">
            <v>1</v>
          </cell>
          <cell r="I7579" t="str">
            <v>固定资产-煤炭井工专用设备</v>
          </cell>
          <cell r="J7579" t="str">
            <v>3</v>
          </cell>
          <cell r="K7579">
            <v>39079</v>
          </cell>
          <cell r="L7579">
            <v>302646.2</v>
          </cell>
          <cell r="M7579">
            <v>196037.84</v>
          </cell>
          <cell r="N7579">
            <v>106608.36</v>
          </cell>
        </row>
        <row r="7580">
          <cell r="C7580" t="str">
            <v>42194105B820104</v>
          </cell>
          <cell r="D7580" t="str">
            <v>液压支架</v>
          </cell>
          <cell r="E7580" t="str">
            <v>ZY6200/13/28</v>
          </cell>
          <cell r="F7580" t="str">
            <v>1-T1</v>
          </cell>
          <cell r="G7580" t="str">
            <v>个</v>
          </cell>
          <cell r="H7580">
            <v>1</v>
          </cell>
          <cell r="I7580" t="str">
            <v>固定资产-煤炭井工专用设备</v>
          </cell>
          <cell r="J7580" t="str">
            <v>3</v>
          </cell>
          <cell r="K7580">
            <v>39079</v>
          </cell>
          <cell r="L7580">
            <v>302646.2</v>
          </cell>
          <cell r="M7580">
            <v>196037.84</v>
          </cell>
          <cell r="N7580">
            <v>106608.36</v>
          </cell>
        </row>
        <row r="7581">
          <cell r="C7581" t="str">
            <v>42194105B820105</v>
          </cell>
          <cell r="D7581" t="str">
            <v>液压支架</v>
          </cell>
          <cell r="E7581" t="str">
            <v>ZY6200/13/28</v>
          </cell>
          <cell r="F7581" t="str">
            <v>1-T1</v>
          </cell>
          <cell r="G7581" t="str">
            <v>个</v>
          </cell>
          <cell r="H7581">
            <v>1</v>
          </cell>
          <cell r="I7581" t="str">
            <v>固定资产-煤炭井工专用设备</v>
          </cell>
          <cell r="J7581" t="str">
            <v>3</v>
          </cell>
          <cell r="K7581">
            <v>39079</v>
          </cell>
          <cell r="L7581">
            <v>302646.2</v>
          </cell>
          <cell r="M7581">
            <v>196037.84</v>
          </cell>
          <cell r="N7581">
            <v>106608.36</v>
          </cell>
        </row>
        <row r="7582">
          <cell r="C7582" t="str">
            <v>42194105B820106</v>
          </cell>
          <cell r="D7582" t="str">
            <v>液压支架</v>
          </cell>
          <cell r="E7582" t="str">
            <v>ZY6200/13/28</v>
          </cell>
          <cell r="F7582" t="str">
            <v>1-T1</v>
          </cell>
          <cell r="G7582" t="str">
            <v>个</v>
          </cell>
          <cell r="H7582">
            <v>1</v>
          </cell>
          <cell r="I7582" t="str">
            <v>固定资产-煤炭井工专用设备</v>
          </cell>
          <cell r="J7582" t="str">
            <v>3</v>
          </cell>
          <cell r="K7582">
            <v>39079</v>
          </cell>
          <cell r="L7582">
            <v>302646.2</v>
          </cell>
          <cell r="M7582">
            <v>196037.84</v>
          </cell>
          <cell r="N7582">
            <v>106608.36</v>
          </cell>
        </row>
        <row r="7583">
          <cell r="C7583" t="str">
            <v>42194105B820107</v>
          </cell>
          <cell r="D7583" t="str">
            <v>液压支架</v>
          </cell>
          <cell r="E7583" t="str">
            <v>ZY6200/13/28</v>
          </cell>
          <cell r="F7583" t="str">
            <v>1-T1</v>
          </cell>
          <cell r="G7583" t="str">
            <v>个</v>
          </cell>
          <cell r="H7583">
            <v>1</v>
          </cell>
          <cell r="I7583" t="str">
            <v>固定资产-煤炭井工专用设备</v>
          </cell>
          <cell r="J7583" t="str">
            <v>3</v>
          </cell>
          <cell r="K7583">
            <v>39079</v>
          </cell>
          <cell r="L7583">
            <v>302646.2</v>
          </cell>
          <cell r="M7583">
            <v>196037.84</v>
          </cell>
          <cell r="N7583">
            <v>106608.36</v>
          </cell>
        </row>
        <row r="7584">
          <cell r="C7584" t="str">
            <v>42194105B820108</v>
          </cell>
          <cell r="D7584" t="str">
            <v>液压支架</v>
          </cell>
          <cell r="E7584" t="str">
            <v>ZY6200/13/28</v>
          </cell>
          <cell r="F7584" t="str">
            <v>1-T1</v>
          </cell>
          <cell r="G7584" t="str">
            <v>个</v>
          </cell>
          <cell r="H7584">
            <v>1</v>
          </cell>
          <cell r="I7584" t="str">
            <v>固定资产-煤炭井工专用设备</v>
          </cell>
          <cell r="J7584" t="str">
            <v>3</v>
          </cell>
          <cell r="K7584">
            <v>39079</v>
          </cell>
          <cell r="L7584">
            <v>302646.2</v>
          </cell>
          <cell r="M7584">
            <v>196037.84</v>
          </cell>
          <cell r="N7584">
            <v>106608.36</v>
          </cell>
        </row>
        <row r="7585">
          <cell r="C7585" t="str">
            <v>42194105B820109</v>
          </cell>
          <cell r="D7585" t="str">
            <v>液压支架</v>
          </cell>
          <cell r="E7585" t="str">
            <v>ZY6200/13/28</v>
          </cell>
          <cell r="F7585" t="str">
            <v>1-T1</v>
          </cell>
          <cell r="G7585" t="str">
            <v>个</v>
          </cell>
          <cell r="H7585">
            <v>1</v>
          </cell>
          <cell r="I7585" t="str">
            <v>固定资产-煤炭井工专用设备</v>
          </cell>
          <cell r="J7585" t="str">
            <v>3</v>
          </cell>
          <cell r="K7585">
            <v>39079</v>
          </cell>
          <cell r="L7585">
            <v>302646.2</v>
          </cell>
          <cell r="M7585">
            <v>196037.84</v>
          </cell>
          <cell r="N7585">
            <v>106608.36</v>
          </cell>
        </row>
        <row r="7586">
          <cell r="C7586" t="str">
            <v>42194105B820110</v>
          </cell>
          <cell r="D7586" t="str">
            <v>液压支架</v>
          </cell>
          <cell r="E7586" t="str">
            <v>ZY6200/13/28</v>
          </cell>
          <cell r="F7586" t="str">
            <v>1-T1</v>
          </cell>
          <cell r="G7586" t="str">
            <v>个</v>
          </cell>
          <cell r="H7586">
            <v>1</v>
          </cell>
          <cell r="I7586" t="str">
            <v>固定资产-煤炭井工专用设备</v>
          </cell>
          <cell r="J7586" t="str">
            <v>3</v>
          </cell>
          <cell r="K7586">
            <v>39079</v>
          </cell>
          <cell r="L7586">
            <v>302646.2</v>
          </cell>
          <cell r="M7586">
            <v>196037.84</v>
          </cell>
          <cell r="N7586">
            <v>106608.36</v>
          </cell>
        </row>
        <row r="7587">
          <cell r="C7587" t="str">
            <v>42194105B820111</v>
          </cell>
          <cell r="D7587" t="str">
            <v>液压支架</v>
          </cell>
          <cell r="E7587" t="str">
            <v>ZY6200/13/28</v>
          </cell>
          <cell r="F7587" t="str">
            <v>1-T1</v>
          </cell>
          <cell r="G7587" t="str">
            <v>个</v>
          </cell>
          <cell r="H7587">
            <v>1</v>
          </cell>
          <cell r="I7587" t="str">
            <v>固定资产-煤炭井工专用设备</v>
          </cell>
          <cell r="J7587" t="str">
            <v>3</v>
          </cell>
          <cell r="K7587">
            <v>39079</v>
          </cell>
          <cell r="L7587">
            <v>302646.2</v>
          </cell>
          <cell r="M7587">
            <v>196037.84</v>
          </cell>
          <cell r="N7587">
            <v>106608.36</v>
          </cell>
        </row>
        <row r="7588">
          <cell r="C7588" t="str">
            <v>42194105B820112</v>
          </cell>
          <cell r="D7588" t="str">
            <v>液压支架</v>
          </cell>
          <cell r="E7588" t="str">
            <v>ZY6200/13/28</v>
          </cell>
          <cell r="F7588" t="str">
            <v>1-T1</v>
          </cell>
          <cell r="G7588" t="str">
            <v>个</v>
          </cell>
          <cell r="H7588">
            <v>1</v>
          </cell>
          <cell r="I7588" t="str">
            <v>固定资产-煤炭井工专用设备</v>
          </cell>
          <cell r="J7588" t="str">
            <v>3</v>
          </cell>
          <cell r="K7588">
            <v>39079</v>
          </cell>
          <cell r="L7588">
            <v>302646.2</v>
          </cell>
          <cell r="M7588">
            <v>196037.84</v>
          </cell>
          <cell r="N7588">
            <v>106608.36</v>
          </cell>
        </row>
        <row r="7589">
          <cell r="C7589" t="str">
            <v>42194105B820113</v>
          </cell>
          <cell r="D7589" t="str">
            <v>液压支架</v>
          </cell>
          <cell r="E7589" t="str">
            <v>ZY6200/13/28</v>
          </cell>
          <cell r="F7589" t="str">
            <v>1-T1</v>
          </cell>
          <cell r="G7589" t="str">
            <v>个</v>
          </cell>
          <cell r="H7589">
            <v>1</v>
          </cell>
          <cell r="I7589" t="str">
            <v>固定资产-煤炭井工专用设备</v>
          </cell>
          <cell r="J7589" t="str">
            <v>3</v>
          </cell>
          <cell r="K7589">
            <v>39079</v>
          </cell>
          <cell r="L7589">
            <v>302646.2</v>
          </cell>
          <cell r="M7589">
            <v>196037.84</v>
          </cell>
          <cell r="N7589">
            <v>106608.36</v>
          </cell>
        </row>
        <row r="7590">
          <cell r="C7590" t="str">
            <v>42194105B820114</v>
          </cell>
          <cell r="D7590" t="str">
            <v>液压支架</v>
          </cell>
          <cell r="E7590" t="str">
            <v>ZY6200/13/28</v>
          </cell>
          <cell r="F7590" t="str">
            <v>1-T1</v>
          </cell>
          <cell r="G7590" t="str">
            <v>个</v>
          </cell>
          <cell r="H7590">
            <v>1</v>
          </cell>
          <cell r="I7590" t="str">
            <v>固定资产-煤炭井工专用设备</v>
          </cell>
          <cell r="J7590" t="str">
            <v>3</v>
          </cell>
          <cell r="K7590">
            <v>39079</v>
          </cell>
          <cell r="L7590">
            <v>302646.2</v>
          </cell>
          <cell r="M7590">
            <v>196037.84</v>
          </cell>
          <cell r="N7590">
            <v>106608.36</v>
          </cell>
        </row>
        <row r="7591">
          <cell r="C7591" t="str">
            <v>42194105B820115</v>
          </cell>
          <cell r="D7591" t="str">
            <v>液压支架</v>
          </cell>
          <cell r="E7591" t="str">
            <v>ZY6200/13/28</v>
          </cell>
          <cell r="F7591" t="str">
            <v>1-T1</v>
          </cell>
          <cell r="G7591" t="str">
            <v>个</v>
          </cell>
          <cell r="H7591">
            <v>1</v>
          </cell>
          <cell r="I7591" t="str">
            <v>固定资产-煤炭井工专用设备</v>
          </cell>
          <cell r="J7591" t="str">
            <v>3</v>
          </cell>
          <cell r="K7591">
            <v>39079</v>
          </cell>
          <cell r="L7591">
            <v>302646.2</v>
          </cell>
          <cell r="M7591">
            <v>196037.84</v>
          </cell>
          <cell r="N7591">
            <v>106608.36</v>
          </cell>
        </row>
        <row r="7592">
          <cell r="C7592" t="str">
            <v>42194105B820116</v>
          </cell>
          <cell r="D7592" t="str">
            <v>液压支架</v>
          </cell>
          <cell r="E7592" t="str">
            <v>ZY6200/13/28</v>
          </cell>
          <cell r="F7592" t="str">
            <v>1-T1</v>
          </cell>
          <cell r="G7592" t="str">
            <v>个</v>
          </cell>
          <cell r="H7592">
            <v>1</v>
          </cell>
          <cell r="I7592" t="str">
            <v>固定资产-煤炭井工专用设备</v>
          </cell>
          <cell r="J7592" t="str">
            <v>3</v>
          </cell>
          <cell r="K7592">
            <v>39079</v>
          </cell>
          <cell r="L7592">
            <v>302646.2</v>
          </cell>
          <cell r="M7592">
            <v>196037.84</v>
          </cell>
          <cell r="N7592">
            <v>106608.36</v>
          </cell>
        </row>
        <row r="7593">
          <cell r="C7593" t="str">
            <v>42194105B820117</v>
          </cell>
          <cell r="D7593" t="str">
            <v>液压支架</v>
          </cell>
          <cell r="E7593" t="str">
            <v>ZY6200/13/28</v>
          </cell>
          <cell r="F7593" t="str">
            <v>1-T1</v>
          </cell>
          <cell r="G7593" t="str">
            <v>个</v>
          </cell>
          <cell r="H7593">
            <v>1</v>
          </cell>
          <cell r="I7593" t="str">
            <v>固定资产-煤炭井工专用设备</v>
          </cell>
          <cell r="J7593" t="str">
            <v>3</v>
          </cell>
          <cell r="K7593">
            <v>39079</v>
          </cell>
          <cell r="L7593">
            <v>302646.2</v>
          </cell>
          <cell r="M7593">
            <v>196037.84</v>
          </cell>
          <cell r="N7593">
            <v>106608.36</v>
          </cell>
        </row>
        <row r="7594">
          <cell r="C7594" t="str">
            <v>42194105B820118</v>
          </cell>
          <cell r="D7594" t="str">
            <v>液压支架</v>
          </cell>
          <cell r="E7594" t="str">
            <v>ZY6200/13/28</v>
          </cell>
          <cell r="F7594" t="str">
            <v>1-T1</v>
          </cell>
          <cell r="G7594" t="str">
            <v>个</v>
          </cell>
          <cell r="H7594">
            <v>1</v>
          </cell>
          <cell r="I7594" t="str">
            <v>固定资产-煤炭井工专用设备</v>
          </cell>
          <cell r="J7594" t="str">
            <v>3</v>
          </cell>
          <cell r="K7594">
            <v>39079</v>
          </cell>
          <cell r="L7594">
            <v>302646.2</v>
          </cell>
          <cell r="M7594">
            <v>196037.84</v>
          </cell>
          <cell r="N7594">
            <v>106608.36</v>
          </cell>
        </row>
        <row r="7595">
          <cell r="C7595" t="str">
            <v>42194105B820119</v>
          </cell>
          <cell r="D7595" t="str">
            <v>液压支架</v>
          </cell>
          <cell r="E7595" t="str">
            <v>ZY6200/13/28</v>
          </cell>
          <cell r="F7595" t="str">
            <v>1-T1</v>
          </cell>
          <cell r="G7595" t="str">
            <v>个</v>
          </cell>
          <cell r="H7595">
            <v>1</v>
          </cell>
          <cell r="I7595" t="str">
            <v>固定资产-煤炭井工专用设备</v>
          </cell>
          <cell r="J7595" t="str">
            <v>3</v>
          </cell>
          <cell r="K7595">
            <v>39079</v>
          </cell>
          <cell r="L7595">
            <v>302646.2</v>
          </cell>
          <cell r="M7595">
            <v>196037.84</v>
          </cell>
          <cell r="N7595">
            <v>106608.36</v>
          </cell>
        </row>
        <row r="7596">
          <cell r="C7596" t="str">
            <v>42194105B820120</v>
          </cell>
          <cell r="D7596" t="str">
            <v>液压支架</v>
          </cell>
          <cell r="E7596" t="str">
            <v>ZY6200/13/28</v>
          </cell>
          <cell r="F7596" t="str">
            <v>1-T1</v>
          </cell>
          <cell r="G7596" t="str">
            <v>个</v>
          </cell>
          <cell r="H7596">
            <v>1</v>
          </cell>
          <cell r="I7596" t="str">
            <v>固定资产-煤炭井工专用设备</v>
          </cell>
          <cell r="J7596" t="str">
            <v>3</v>
          </cell>
          <cell r="K7596">
            <v>39079</v>
          </cell>
          <cell r="L7596">
            <v>302646.2</v>
          </cell>
          <cell r="M7596">
            <v>196037.84</v>
          </cell>
          <cell r="N7596">
            <v>106608.36</v>
          </cell>
        </row>
        <row r="7597">
          <cell r="C7597" t="str">
            <v>42194105B820121</v>
          </cell>
          <cell r="D7597" t="str">
            <v>液压支架</v>
          </cell>
          <cell r="E7597" t="str">
            <v>ZY6200/13/28</v>
          </cell>
          <cell r="F7597" t="str">
            <v>1-T1</v>
          </cell>
          <cell r="G7597" t="str">
            <v>个</v>
          </cell>
          <cell r="H7597">
            <v>1</v>
          </cell>
          <cell r="I7597" t="str">
            <v>固定资产-煤炭井工专用设备</v>
          </cell>
          <cell r="J7597" t="str">
            <v>3</v>
          </cell>
          <cell r="K7597">
            <v>39079</v>
          </cell>
          <cell r="L7597">
            <v>302646.2</v>
          </cell>
          <cell r="M7597">
            <v>196037.84</v>
          </cell>
          <cell r="N7597">
            <v>106608.36</v>
          </cell>
        </row>
        <row r="7598">
          <cell r="C7598" t="str">
            <v>42194105B820122</v>
          </cell>
          <cell r="D7598" t="str">
            <v>液压支架</v>
          </cell>
          <cell r="E7598" t="str">
            <v>ZY6200/13/28</v>
          </cell>
          <cell r="F7598" t="str">
            <v>1-T1</v>
          </cell>
          <cell r="G7598" t="str">
            <v>个</v>
          </cell>
          <cell r="H7598">
            <v>1</v>
          </cell>
          <cell r="I7598" t="str">
            <v>固定资产-煤炭井工专用设备</v>
          </cell>
          <cell r="J7598" t="str">
            <v>3</v>
          </cell>
          <cell r="K7598">
            <v>39079</v>
          </cell>
          <cell r="L7598">
            <v>302646.2</v>
          </cell>
          <cell r="M7598">
            <v>196037.84</v>
          </cell>
          <cell r="N7598">
            <v>106608.36</v>
          </cell>
        </row>
        <row r="7599">
          <cell r="C7599" t="str">
            <v>42194105B820123</v>
          </cell>
          <cell r="D7599" t="str">
            <v>液压支架</v>
          </cell>
          <cell r="E7599" t="str">
            <v>ZY6200/13/28</v>
          </cell>
          <cell r="F7599" t="str">
            <v>1-T1</v>
          </cell>
          <cell r="G7599" t="str">
            <v>个</v>
          </cell>
          <cell r="H7599">
            <v>1</v>
          </cell>
          <cell r="I7599" t="str">
            <v>固定资产-煤炭井工专用设备</v>
          </cell>
          <cell r="J7599" t="str">
            <v>3</v>
          </cell>
          <cell r="K7599">
            <v>39079</v>
          </cell>
          <cell r="L7599">
            <v>302646.2</v>
          </cell>
          <cell r="M7599">
            <v>196037.84</v>
          </cell>
          <cell r="N7599">
            <v>106608.36</v>
          </cell>
        </row>
        <row r="7600">
          <cell r="C7600" t="str">
            <v>42194105B820124</v>
          </cell>
          <cell r="D7600" t="str">
            <v>液压支架</v>
          </cell>
          <cell r="E7600" t="str">
            <v>ZY6200/13/28</v>
          </cell>
          <cell r="F7600" t="str">
            <v>1-T1</v>
          </cell>
          <cell r="G7600" t="str">
            <v>个</v>
          </cell>
          <cell r="H7600">
            <v>1</v>
          </cell>
          <cell r="I7600" t="str">
            <v>固定资产-煤炭井工专用设备</v>
          </cell>
          <cell r="J7600" t="str">
            <v>3</v>
          </cell>
          <cell r="K7600">
            <v>39079</v>
          </cell>
          <cell r="L7600">
            <v>302646.2</v>
          </cell>
          <cell r="M7600">
            <v>196037.84</v>
          </cell>
          <cell r="N7600">
            <v>106608.36</v>
          </cell>
        </row>
        <row r="7601">
          <cell r="C7601" t="str">
            <v>42194105B820125</v>
          </cell>
          <cell r="D7601" t="str">
            <v>液压支架</v>
          </cell>
          <cell r="E7601" t="str">
            <v>ZY6200/13/28</v>
          </cell>
          <cell r="F7601" t="str">
            <v>1-T1</v>
          </cell>
          <cell r="G7601" t="str">
            <v>个</v>
          </cell>
          <cell r="H7601">
            <v>1</v>
          </cell>
          <cell r="I7601" t="str">
            <v>固定资产-煤炭井工专用设备</v>
          </cell>
          <cell r="J7601" t="str">
            <v>3</v>
          </cell>
          <cell r="K7601">
            <v>39079</v>
          </cell>
          <cell r="L7601">
            <v>302646.2</v>
          </cell>
          <cell r="M7601">
            <v>196037.84</v>
          </cell>
          <cell r="N7601">
            <v>106608.36</v>
          </cell>
        </row>
        <row r="7602">
          <cell r="C7602" t="str">
            <v>42194105B820126</v>
          </cell>
          <cell r="D7602" t="str">
            <v>液压支架</v>
          </cell>
          <cell r="E7602" t="str">
            <v>ZY6200/13/28</v>
          </cell>
          <cell r="F7602" t="str">
            <v>1-T1</v>
          </cell>
          <cell r="G7602" t="str">
            <v>个</v>
          </cell>
          <cell r="H7602">
            <v>1</v>
          </cell>
          <cell r="I7602" t="str">
            <v>固定资产-煤炭井工专用设备</v>
          </cell>
          <cell r="J7602" t="str">
            <v>3</v>
          </cell>
          <cell r="K7602">
            <v>39079</v>
          </cell>
          <cell r="L7602">
            <v>302646.2</v>
          </cell>
          <cell r="M7602">
            <v>196037.84</v>
          </cell>
          <cell r="N7602">
            <v>106608.36</v>
          </cell>
        </row>
        <row r="7603">
          <cell r="C7603" t="str">
            <v>42194105B820127</v>
          </cell>
          <cell r="D7603" t="str">
            <v>液压支架</v>
          </cell>
          <cell r="E7603" t="str">
            <v>ZY6200/13/28</v>
          </cell>
          <cell r="F7603" t="str">
            <v>1-T1</v>
          </cell>
          <cell r="G7603" t="str">
            <v>个</v>
          </cell>
          <cell r="H7603">
            <v>1</v>
          </cell>
          <cell r="I7603" t="str">
            <v>固定资产-煤炭井工专用设备</v>
          </cell>
          <cell r="J7603" t="str">
            <v>3</v>
          </cell>
          <cell r="K7603">
            <v>39079</v>
          </cell>
          <cell r="L7603">
            <v>302646.2</v>
          </cell>
          <cell r="M7603">
            <v>196037.84</v>
          </cell>
          <cell r="N7603">
            <v>106608.36</v>
          </cell>
        </row>
        <row r="7604">
          <cell r="C7604" t="str">
            <v>42194105B820128</v>
          </cell>
          <cell r="D7604" t="str">
            <v>液压支架</v>
          </cell>
          <cell r="E7604" t="str">
            <v>ZY6200/13/28</v>
          </cell>
          <cell r="F7604" t="str">
            <v>1-T1</v>
          </cell>
          <cell r="G7604" t="str">
            <v>个</v>
          </cell>
          <cell r="H7604">
            <v>1</v>
          </cell>
          <cell r="I7604" t="str">
            <v>固定资产-煤炭井工专用设备</v>
          </cell>
          <cell r="J7604" t="str">
            <v>3</v>
          </cell>
          <cell r="K7604">
            <v>39079</v>
          </cell>
          <cell r="L7604">
            <v>302646.2</v>
          </cell>
          <cell r="M7604">
            <v>196037.84</v>
          </cell>
          <cell r="N7604">
            <v>106608.36</v>
          </cell>
        </row>
        <row r="7605">
          <cell r="C7605" t="str">
            <v>42194105B820129</v>
          </cell>
          <cell r="D7605" t="str">
            <v>液压支架</v>
          </cell>
          <cell r="E7605" t="str">
            <v>ZY6200/13/28</v>
          </cell>
          <cell r="F7605" t="str">
            <v>1-T1</v>
          </cell>
          <cell r="G7605" t="str">
            <v>个</v>
          </cell>
          <cell r="H7605">
            <v>1</v>
          </cell>
          <cell r="I7605" t="str">
            <v>固定资产-煤炭井工专用设备</v>
          </cell>
          <cell r="J7605" t="str">
            <v>3</v>
          </cell>
          <cell r="K7605">
            <v>39079</v>
          </cell>
          <cell r="L7605">
            <v>302646.2</v>
          </cell>
          <cell r="M7605">
            <v>196037.84</v>
          </cell>
          <cell r="N7605">
            <v>106608.36</v>
          </cell>
        </row>
        <row r="7606">
          <cell r="C7606" t="str">
            <v>42194105B820130</v>
          </cell>
          <cell r="D7606" t="str">
            <v>液压支架</v>
          </cell>
          <cell r="E7606" t="str">
            <v>ZY6200/13/28</v>
          </cell>
          <cell r="F7606" t="str">
            <v>1-T1</v>
          </cell>
          <cell r="G7606" t="str">
            <v>个</v>
          </cell>
          <cell r="H7606">
            <v>1</v>
          </cell>
          <cell r="I7606" t="str">
            <v>固定资产-煤炭井工专用设备</v>
          </cell>
          <cell r="J7606" t="str">
            <v>3</v>
          </cell>
          <cell r="K7606">
            <v>39079</v>
          </cell>
          <cell r="L7606">
            <v>302646.2</v>
          </cell>
          <cell r="M7606">
            <v>196037.84</v>
          </cell>
          <cell r="N7606">
            <v>106608.36</v>
          </cell>
        </row>
        <row r="7607">
          <cell r="C7607" t="str">
            <v>42194105B820131</v>
          </cell>
          <cell r="D7607" t="str">
            <v>液压支架</v>
          </cell>
          <cell r="E7607" t="str">
            <v>ZY6200/13/28</v>
          </cell>
          <cell r="F7607" t="str">
            <v>1-T1</v>
          </cell>
          <cell r="G7607" t="str">
            <v>个</v>
          </cell>
          <cell r="H7607">
            <v>1</v>
          </cell>
          <cell r="I7607" t="str">
            <v>固定资产-煤炭井工专用设备</v>
          </cell>
          <cell r="J7607" t="str">
            <v>3</v>
          </cell>
          <cell r="K7607">
            <v>39079</v>
          </cell>
          <cell r="L7607">
            <v>302646.2</v>
          </cell>
          <cell r="M7607">
            <v>196037.84</v>
          </cell>
          <cell r="N7607">
            <v>106608.36</v>
          </cell>
        </row>
        <row r="7608">
          <cell r="C7608" t="str">
            <v>42194105B820132</v>
          </cell>
          <cell r="D7608" t="str">
            <v>液压支架</v>
          </cell>
          <cell r="E7608" t="str">
            <v>ZY6200/13/28</v>
          </cell>
          <cell r="F7608" t="str">
            <v>1-T1</v>
          </cell>
          <cell r="G7608" t="str">
            <v>个</v>
          </cell>
          <cell r="H7608">
            <v>1</v>
          </cell>
          <cell r="I7608" t="str">
            <v>固定资产-煤炭井工专用设备</v>
          </cell>
          <cell r="J7608" t="str">
            <v>3</v>
          </cell>
          <cell r="K7608">
            <v>39079</v>
          </cell>
          <cell r="L7608">
            <v>302646.2</v>
          </cell>
          <cell r="M7608">
            <v>196037.84</v>
          </cell>
          <cell r="N7608">
            <v>106608.36</v>
          </cell>
        </row>
        <row r="7609">
          <cell r="C7609" t="str">
            <v>42194105B820133</v>
          </cell>
          <cell r="D7609" t="str">
            <v>液压支架</v>
          </cell>
          <cell r="E7609" t="str">
            <v>ZY6200/13/28</v>
          </cell>
          <cell r="F7609" t="str">
            <v>1-T1</v>
          </cell>
          <cell r="G7609" t="str">
            <v>个</v>
          </cell>
          <cell r="H7609">
            <v>1</v>
          </cell>
          <cell r="I7609" t="str">
            <v>固定资产-煤炭井工专用设备</v>
          </cell>
          <cell r="J7609" t="str">
            <v>3</v>
          </cell>
          <cell r="K7609">
            <v>39079</v>
          </cell>
          <cell r="L7609">
            <v>302646.2</v>
          </cell>
          <cell r="M7609">
            <v>196037.84</v>
          </cell>
          <cell r="N7609">
            <v>106608.36</v>
          </cell>
        </row>
        <row r="7610">
          <cell r="C7610" t="str">
            <v>42194105B820134</v>
          </cell>
          <cell r="D7610" t="str">
            <v>液压支架</v>
          </cell>
          <cell r="E7610" t="str">
            <v>ZY6200/13/28</v>
          </cell>
          <cell r="F7610" t="str">
            <v>1-T1</v>
          </cell>
          <cell r="G7610" t="str">
            <v>个</v>
          </cell>
          <cell r="H7610">
            <v>1</v>
          </cell>
          <cell r="I7610" t="str">
            <v>固定资产-煤炭井工专用设备</v>
          </cell>
          <cell r="J7610" t="str">
            <v>3</v>
          </cell>
          <cell r="K7610">
            <v>39079</v>
          </cell>
          <cell r="L7610">
            <v>302646.2</v>
          </cell>
          <cell r="M7610">
            <v>196037.84</v>
          </cell>
          <cell r="N7610">
            <v>106608.36</v>
          </cell>
        </row>
        <row r="7611">
          <cell r="C7611" t="str">
            <v>42194105B820135</v>
          </cell>
          <cell r="D7611" t="str">
            <v>液压支架</v>
          </cell>
          <cell r="E7611" t="str">
            <v>ZY6200/13/28</v>
          </cell>
          <cell r="F7611" t="str">
            <v>1-T1</v>
          </cell>
          <cell r="G7611" t="str">
            <v>个</v>
          </cell>
          <cell r="H7611">
            <v>1</v>
          </cell>
          <cell r="I7611" t="str">
            <v>固定资产-煤炭井工专用设备</v>
          </cell>
          <cell r="J7611" t="str">
            <v>3</v>
          </cell>
          <cell r="K7611">
            <v>39079</v>
          </cell>
          <cell r="L7611">
            <v>302646.2</v>
          </cell>
          <cell r="M7611">
            <v>196037.84</v>
          </cell>
          <cell r="N7611">
            <v>106608.36</v>
          </cell>
        </row>
        <row r="7612">
          <cell r="C7612" t="str">
            <v>42194105B820136</v>
          </cell>
          <cell r="D7612" t="str">
            <v>液压支架</v>
          </cell>
          <cell r="E7612" t="str">
            <v>ZY6200/13/28</v>
          </cell>
          <cell r="F7612" t="str">
            <v>1-T1</v>
          </cell>
          <cell r="G7612" t="str">
            <v>个</v>
          </cell>
          <cell r="H7612">
            <v>1</v>
          </cell>
          <cell r="I7612" t="str">
            <v>固定资产-煤炭井工专用设备</v>
          </cell>
          <cell r="J7612" t="str">
            <v>3</v>
          </cell>
          <cell r="K7612">
            <v>39079</v>
          </cell>
          <cell r="L7612">
            <v>302646.2</v>
          </cell>
          <cell r="M7612">
            <v>196037.84</v>
          </cell>
          <cell r="N7612">
            <v>106608.36</v>
          </cell>
        </row>
        <row r="7613">
          <cell r="C7613" t="str">
            <v>42194105B820137</v>
          </cell>
          <cell r="D7613" t="str">
            <v>液压支架</v>
          </cell>
          <cell r="E7613" t="str">
            <v>ZY6200/13/28</v>
          </cell>
          <cell r="F7613" t="str">
            <v>1-T1</v>
          </cell>
          <cell r="G7613" t="str">
            <v>个</v>
          </cell>
          <cell r="H7613">
            <v>1</v>
          </cell>
          <cell r="I7613" t="str">
            <v>固定资产-煤炭井工专用设备</v>
          </cell>
          <cell r="J7613" t="str">
            <v>3</v>
          </cell>
          <cell r="K7613">
            <v>39079</v>
          </cell>
          <cell r="L7613">
            <v>302646.2</v>
          </cell>
          <cell r="M7613">
            <v>196037.84</v>
          </cell>
          <cell r="N7613">
            <v>106608.36</v>
          </cell>
        </row>
        <row r="7614">
          <cell r="C7614" t="str">
            <v>42194105B820138</v>
          </cell>
          <cell r="D7614" t="str">
            <v>液压支架</v>
          </cell>
          <cell r="E7614" t="str">
            <v>ZY6200/13/28</v>
          </cell>
          <cell r="F7614" t="str">
            <v>1-T1</v>
          </cell>
          <cell r="G7614" t="str">
            <v>个</v>
          </cell>
          <cell r="H7614">
            <v>1</v>
          </cell>
          <cell r="I7614" t="str">
            <v>固定资产-煤炭井工专用设备</v>
          </cell>
          <cell r="J7614" t="str">
            <v>3</v>
          </cell>
          <cell r="K7614">
            <v>39079</v>
          </cell>
          <cell r="L7614">
            <v>302646.2</v>
          </cell>
          <cell r="M7614">
            <v>196037.84</v>
          </cell>
          <cell r="N7614">
            <v>106608.36</v>
          </cell>
        </row>
        <row r="7615">
          <cell r="C7615" t="str">
            <v>42194105B820139</v>
          </cell>
          <cell r="D7615" t="str">
            <v>液压支架</v>
          </cell>
          <cell r="E7615" t="str">
            <v>ZY6200/13/28</v>
          </cell>
          <cell r="F7615" t="str">
            <v>1-T1</v>
          </cell>
          <cell r="G7615" t="str">
            <v>个</v>
          </cell>
          <cell r="H7615">
            <v>1</v>
          </cell>
          <cell r="I7615" t="str">
            <v>固定资产-煤炭井工专用设备</v>
          </cell>
          <cell r="J7615" t="str">
            <v>3</v>
          </cell>
          <cell r="K7615">
            <v>39079</v>
          </cell>
          <cell r="L7615">
            <v>302646.2</v>
          </cell>
          <cell r="M7615">
            <v>196037.84</v>
          </cell>
          <cell r="N7615">
            <v>106608.36</v>
          </cell>
        </row>
        <row r="7616">
          <cell r="C7616" t="str">
            <v>42194105B820140</v>
          </cell>
          <cell r="D7616" t="str">
            <v>液压支架</v>
          </cell>
          <cell r="E7616" t="str">
            <v>ZY6200/13/28</v>
          </cell>
          <cell r="F7616" t="str">
            <v>1-T1</v>
          </cell>
          <cell r="G7616" t="str">
            <v>个</v>
          </cell>
          <cell r="H7616">
            <v>1</v>
          </cell>
          <cell r="I7616" t="str">
            <v>固定资产-煤炭井工专用设备</v>
          </cell>
          <cell r="J7616" t="str">
            <v>3</v>
          </cell>
          <cell r="K7616">
            <v>39079</v>
          </cell>
          <cell r="L7616">
            <v>302646.2</v>
          </cell>
          <cell r="M7616">
            <v>196037.84</v>
          </cell>
          <cell r="N7616">
            <v>106608.36</v>
          </cell>
        </row>
        <row r="7617">
          <cell r="C7617" t="str">
            <v>42194105B820141</v>
          </cell>
          <cell r="D7617" t="str">
            <v>液压支架</v>
          </cell>
          <cell r="E7617" t="str">
            <v>ZY6200/13/28</v>
          </cell>
          <cell r="F7617" t="str">
            <v>1-T1</v>
          </cell>
          <cell r="G7617" t="str">
            <v>个</v>
          </cell>
          <cell r="H7617">
            <v>1</v>
          </cell>
          <cell r="I7617" t="str">
            <v>固定资产-煤炭井工专用设备</v>
          </cell>
          <cell r="J7617" t="str">
            <v>3</v>
          </cell>
          <cell r="K7617">
            <v>39079</v>
          </cell>
          <cell r="L7617">
            <v>302646.2</v>
          </cell>
          <cell r="M7617">
            <v>196037.84</v>
          </cell>
          <cell r="N7617">
            <v>106608.36</v>
          </cell>
        </row>
        <row r="7618">
          <cell r="C7618" t="str">
            <v>42194105B820055</v>
          </cell>
          <cell r="D7618" t="str">
            <v>液压支架</v>
          </cell>
          <cell r="E7618" t="str">
            <v>ZY6200/13/28</v>
          </cell>
          <cell r="F7618" t="str">
            <v>1-T1</v>
          </cell>
          <cell r="G7618" t="str">
            <v>个</v>
          </cell>
          <cell r="H7618">
            <v>1</v>
          </cell>
          <cell r="I7618" t="str">
            <v>固定资产-煤炭井工专用设备</v>
          </cell>
          <cell r="J7618" t="str">
            <v>3</v>
          </cell>
          <cell r="K7618">
            <v>38804</v>
          </cell>
          <cell r="L7618">
            <v>302645.5</v>
          </cell>
          <cell r="M7618">
            <v>196037.44</v>
          </cell>
          <cell r="N7618">
            <v>106608.06</v>
          </cell>
        </row>
        <row r="7619">
          <cell r="C7619" t="str">
            <v>42194105A120008</v>
          </cell>
          <cell r="D7619" t="str">
            <v>端头支架</v>
          </cell>
          <cell r="E7619" t="str">
            <v>2.2-4.5M</v>
          </cell>
          <cell r="F7619" t="str">
            <v>1-12</v>
          </cell>
          <cell r="G7619" t="str">
            <v>个</v>
          </cell>
          <cell r="H7619">
            <v>1</v>
          </cell>
          <cell r="I7619" t="str">
            <v>固定资产-煤炭井工专用设备</v>
          </cell>
          <cell r="J7619" t="str">
            <v>1</v>
          </cell>
          <cell r="K7619">
            <v>38352</v>
          </cell>
          <cell r="L7619">
            <v>824726.82</v>
          </cell>
          <cell r="M7619">
            <v>482465.31</v>
          </cell>
          <cell r="N7619">
            <v>342261.51</v>
          </cell>
        </row>
        <row r="7620">
          <cell r="C7620" t="str">
            <v>44412037A060001</v>
          </cell>
          <cell r="D7620" t="str">
            <v>梭车</v>
          </cell>
          <cell r="E7620" t="str">
            <v>10SC32-48AA-3</v>
          </cell>
          <cell r="F7620">
            <v>1076</v>
          </cell>
          <cell r="G7620" t="str">
            <v>个</v>
          </cell>
          <cell r="H7620">
            <v>1</v>
          </cell>
          <cell r="I7620" t="str">
            <v>固定资产-煤炭井工专用设备</v>
          </cell>
          <cell r="J7620" t="str">
            <v>0</v>
          </cell>
          <cell r="K7620">
            <v>39355</v>
          </cell>
          <cell r="L7620">
            <v>5709458.19</v>
          </cell>
          <cell r="M7620">
            <v>5538174.44</v>
          </cell>
          <cell r="N7620">
            <v>171283.75</v>
          </cell>
        </row>
        <row r="7621">
          <cell r="C7621" t="str">
            <v>44412037A060003</v>
          </cell>
          <cell r="D7621" t="str">
            <v>梭车</v>
          </cell>
          <cell r="E7621" t="str">
            <v>10SC32-48AA-3</v>
          </cell>
          <cell r="F7621">
            <v>1078</v>
          </cell>
          <cell r="G7621" t="str">
            <v>个</v>
          </cell>
          <cell r="H7621">
            <v>1</v>
          </cell>
          <cell r="I7621" t="str">
            <v>固定资产-煤炭井工专用设备</v>
          </cell>
          <cell r="J7621" t="str">
            <v>0</v>
          </cell>
          <cell r="K7621">
            <v>39355</v>
          </cell>
          <cell r="L7621">
            <v>5709458.18</v>
          </cell>
          <cell r="M7621">
            <v>5538174.43</v>
          </cell>
          <cell r="N7621">
            <v>171283.75</v>
          </cell>
        </row>
        <row r="7622">
          <cell r="C7622" t="str">
            <v>44412037A060004</v>
          </cell>
          <cell r="D7622" t="str">
            <v>梭车</v>
          </cell>
          <cell r="E7622" t="str">
            <v>10SC32-48AA-3</v>
          </cell>
          <cell r="F7622">
            <v>1087</v>
          </cell>
          <cell r="G7622" t="str">
            <v>个</v>
          </cell>
          <cell r="H7622">
            <v>1</v>
          </cell>
          <cell r="I7622" t="str">
            <v>固定资产-煤炭井工专用设备</v>
          </cell>
          <cell r="J7622" t="str">
            <v>0</v>
          </cell>
          <cell r="K7622">
            <v>39355</v>
          </cell>
          <cell r="L7622">
            <v>5709458.18</v>
          </cell>
          <cell r="M7622">
            <v>5538174.43</v>
          </cell>
          <cell r="N7622">
            <v>171283.75</v>
          </cell>
        </row>
        <row r="7623">
          <cell r="C7623" t="str">
            <v>44412035A060002</v>
          </cell>
          <cell r="D7623" t="str">
            <v>连续采煤机</v>
          </cell>
          <cell r="E7623" t="str">
            <v>12CM15-10B</v>
          </cell>
          <cell r="F7623">
            <v>5408</v>
          </cell>
          <cell r="G7623" t="str">
            <v>个</v>
          </cell>
          <cell r="H7623">
            <v>1</v>
          </cell>
          <cell r="I7623" t="str">
            <v>固定资产-煤炭井工专用设备</v>
          </cell>
          <cell r="J7623" t="str">
            <v>0</v>
          </cell>
          <cell r="K7623">
            <v>37925</v>
          </cell>
          <cell r="L7623">
            <v>12474848.13</v>
          </cell>
          <cell r="M7623">
            <v>12100602.69</v>
          </cell>
          <cell r="N7623">
            <v>374245.440000001</v>
          </cell>
        </row>
        <row r="7624">
          <cell r="C7624" t="str">
            <v>44412035A060003</v>
          </cell>
          <cell r="D7624" t="str">
            <v>连续采煤机</v>
          </cell>
          <cell r="E7624" t="str">
            <v>12CM15-10B</v>
          </cell>
          <cell r="F7624">
            <v>5409</v>
          </cell>
          <cell r="G7624" t="str">
            <v>个</v>
          </cell>
          <cell r="H7624">
            <v>1</v>
          </cell>
          <cell r="I7624" t="str">
            <v>固定资产-煤炭井工专用设备</v>
          </cell>
          <cell r="J7624" t="str">
            <v>0</v>
          </cell>
          <cell r="K7624">
            <v>37925</v>
          </cell>
          <cell r="L7624">
            <v>12474848.13</v>
          </cell>
          <cell r="M7624">
            <v>12100602.69</v>
          </cell>
          <cell r="N7624">
            <v>374245.440000001</v>
          </cell>
        </row>
        <row r="7625">
          <cell r="C7625" t="str">
            <v>44412035A030015</v>
          </cell>
          <cell r="D7625" t="str">
            <v>连续采煤机</v>
          </cell>
          <cell r="E7625" t="str">
            <v>12CM15-10D</v>
          </cell>
          <cell r="F7625">
            <v>5483</v>
          </cell>
          <cell r="G7625" t="str">
            <v>个</v>
          </cell>
          <cell r="H7625">
            <v>1</v>
          </cell>
          <cell r="I7625" t="str">
            <v>固定资产-煤炭井工专用设备</v>
          </cell>
          <cell r="J7625" t="str">
            <v>0</v>
          </cell>
          <cell r="K7625">
            <v>37986</v>
          </cell>
          <cell r="L7625">
            <v>12371648.13</v>
          </cell>
          <cell r="M7625">
            <v>12000498.69</v>
          </cell>
          <cell r="N7625">
            <v>371149.440000001</v>
          </cell>
        </row>
        <row r="7626">
          <cell r="C7626" t="str">
            <v>44412035A030016</v>
          </cell>
          <cell r="D7626" t="str">
            <v>连采机</v>
          </cell>
          <cell r="E7626" t="str">
            <v>12CM15-10D</v>
          </cell>
          <cell r="F7626">
            <v>5484</v>
          </cell>
          <cell r="G7626" t="str">
            <v>个</v>
          </cell>
          <cell r="H7626">
            <v>1</v>
          </cell>
          <cell r="I7626" t="str">
            <v>固定资产-煤炭井工专用设备</v>
          </cell>
          <cell r="J7626" t="str">
            <v>0</v>
          </cell>
          <cell r="K7626">
            <v>37986</v>
          </cell>
          <cell r="L7626">
            <v>12371648.13</v>
          </cell>
          <cell r="M7626">
            <v>12000498.69</v>
          </cell>
          <cell r="N7626">
            <v>371149.440000001</v>
          </cell>
        </row>
        <row r="7627">
          <cell r="C7627" t="str">
            <v>44412035A030014</v>
          </cell>
          <cell r="D7627" t="str">
            <v>连采机</v>
          </cell>
          <cell r="E7627" t="str">
            <v>12CM15-10D</v>
          </cell>
          <cell r="F7627">
            <v>5482</v>
          </cell>
          <cell r="G7627" t="str">
            <v>个</v>
          </cell>
          <cell r="H7627">
            <v>1</v>
          </cell>
          <cell r="I7627" t="str">
            <v>固定资产-煤炭井工专用设备</v>
          </cell>
          <cell r="J7627" t="str">
            <v>0</v>
          </cell>
          <cell r="K7627">
            <v>37986</v>
          </cell>
          <cell r="L7627">
            <v>12371648.13</v>
          </cell>
          <cell r="M7627">
            <v>12000498.69</v>
          </cell>
          <cell r="N7627">
            <v>371149.440000001</v>
          </cell>
        </row>
        <row r="7628">
          <cell r="C7628" t="str">
            <v>43552015A060005</v>
          </cell>
          <cell r="D7628" t="str">
            <v>转载机</v>
          </cell>
          <cell r="E7628" t="str">
            <v>375KW38MM*126MM</v>
          </cell>
          <cell r="F7628" t="str">
            <v>1-13</v>
          </cell>
          <cell r="G7628" t="str">
            <v>个</v>
          </cell>
          <cell r="H7628">
            <v>1</v>
          </cell>
          <cell r="I7628" t="str">
            <v>固定资产-煤炭井工专用设备</v>
          </cell>
          <cell r="J7628" t="str">
            <v>0</v>
          </cell>
          <cell r="K7628">
            <v>38352</v>
          </cell>
          <cell r="L7628">
            <v>11114214.16</v>
          </cell>
          <cell r="M7628">
            <v>9086981.53</v>
          </cell>
          <cell r="N7628">
            <v>2027232.63</v>
          </cell>
        </row>
        <row r="7629">
          <cell r="C7629" t="str">
            <v>44441055A070005</v>
          </cell>
          <cell r="D7629" t="str">
            <v>破碎机</v>
          </cell>
          <cell r="E7629" t="str">
            <v>375KW</v>
          </cell>
          <cell r="F7629" t="str">
            <v>1-13</v>
          </cell>
          <cell r="G7629" t="str">
            <v>个</v>
          </cell>
          <cell r="H7629">
            <v>1</v>
          </cell>
          <cell r="I7629" t="str">
            <v>固定资产-煤炭井工专用设备</v>
          </cell>
          <cell r="J7629" t="str">
            <v>0</v>
          </cell>
          <cell r="K7629">
            <v>38352</v>
          </cell>
          <cell r="L7629">
            <v>11114214.16</v>
          </cell>
          <cell r="M7629">
            <v>9086981.53</v>
          </cell>
          <cell r="N7629">
            <v>2027232.63</v>
          </cell>
        </row>
        <row r="7630">
          <cell r="C7630" t="str">
            <v>42194105A110135</v>
          </cell>
          <cell r="D7630" t="str">
            <v>支架</v>
          </cell>
          <cell r="E7630" t="str">
            <v>2.2-4.5M</v>
          </cell>
          <cell r="F7630" t="str">
            <v>1-12</v>
          </cell>
          <cell r="G7630" t="str">
            <v>个</v>
          </cell>
          <cell r="H7630">
            <v>1</v>
          </cell>
          <cell r="I7630" t="str">
            <v>固定资产-煤炭井工专用设备</v>
          </cell>
          <cell r="J7630" t="str">
            <v>0</v>
          </cell>
          <cell r="K7630">
            <v>38352</v>
          </cell>
          <cell r="L7630">
            <v>824727.07</v>
          </cell>
          <cell r="M7630">
            <v>482300.23</v>
          </cell>
          <cell r="N7630">
            <v>342426.84</v>
          </cell>
        </row>
        <row r="7631">
          <cell r="C7631" t="str">
            <v>42194105A110136</v>
          </cell>
          <cell r="D7631" t="str">
            <v>支架</v>
          </cell>
          <cell r="E7631" t="str">
            <v>2.2-4.5M</v>
          </cell>
          <cell r="F7631" t="str">
            <v>1-12</v>
          </cell>
          <cell r="G7631" t="str">
            <v>个</v>
          </cell>
          <cell r="H7631">
            <v>1</v>
          </cell>
          <cell r="I7631" t="str">
            <v>固定资产-煤炭井工专用设备</v>
          </cell>
          <cell r="J7631" t="str">
            <v>0</v>
          </cell>
          <cell r="K7631">
            <v>38352</v>
          </cell>
          <cell r="L7631">
            <v>824726.82</v>
          </cell>
          <cell r="M7631">
            <v>482300.21</v>
          </cell>
          <cell r="N7631">
            <v>342426.61</v>
          </cell>
        </row>
        <row r="7632">
          <cell r="C7632" t="str">
            <v>42194105A110137</v>
          </cell>
          <cell r="D7632" t="str">
            <v>支架</v>
          </cell>
          <cell r="E7632" t="str">
            <v>2.2-4.5M</v>
          </cell>
          <cell r="F7632" t="str">
            <v>1-12</v>
          </cell>
          <cell r="G7632" t="str">
            <v>个</v>
          </cell>
          <cell r="H7632">
            <v>1</v>
          </cell>
          <cell r="I7632" t="str">
            <v>固定资产-煤炭井工专用设备</v>
          </cell>
          <cell r="J7632" t="str">
            <v>0</v>
          </cell>
          <cell r="K7632">
            <v>38352</v>
          </cell>
          <cell r="L7632">
            <v>824726.82</v>
          </cell>
          <cell r="M7632">
            <v>482300.21</v>
          </cell>
          <cell r="N7632">
            <v>342426.61</v>
          </cell>
        </row>
        <row r="7633">
          <cell r="C7633" t="str">
            <v>42194105A110138</v>
          </cell>
          <cell r="D7633" t="str">
            <v>支架</v>
          </cell>
          <cell r="E7633" t="str">
            <v>2.2-4.5M</v>
          </cell>
          <cell r="F7633" t="str">
            <v>1-12</v>
          </cell>
          <cell r="G7633" t="str">
            <v>个</v>
          </cell>
          <cell r="H7633">
            <v>1</v>
          </cell>
          <cell r="I7633" t="str">
            <v>固定资产-煤炭井工专用设备</v>
          </cell>
          <cell r="J7633" t="str">
            <v>0</v>
          </cell>
          <cell r="K7633">
            <v>38352</v>
          </cell>
          <cell r="L7633">
            <v>824726.82</v>
          </cell>
          <cell r="M7633">
            <v>482300.21</v>
          </cell>
          <cell r="N7633">
            <v>342426.61</v>
          </cell>
        </row>
        <row r="7634">
          <cell r="C7634" t="str">
            <v>42194105A110139</v>
          </cell>
          <cell r="D7634" t="str">
            <v>支架</v>
          </cell>
          <cell r="E7634" t="str">
            <v>2.2-4.5M</v>
          </cell>
          <cell r="F7634" t="str">
            <v>1-12</v>
          </cell>
          <cell r="G7634" t="str">
            <v>个</v>
          </cell>
          <cell r="H7634">
            <v>1</v>
          </cell>
          <cell r="I7634" t="str">
            <v>固定资产-煤炭井工专用设备</v>
          </cell>
          <cell r="J7634" t="str">
            <v>0</v>
          </cell>
          <cell r="K7634">
            <v>38352</v>
          </cell>
          <cell r="L7634">
            <v>824726.82</v>
          </cell>
          <cell r="M7634">
            <v>482300.21</v>
          </cell>
          <cell r="N7634">
            <v>342426.61</v>
          </cell>
        </row>
        <row r="7635">
          <cell r="C7635" t="str">
            <v>42194105A110140</v>
          </cell>
          <cell r="D7635" t="str">
            <v>支架</v>
          </cell>
          <cell r="E7635" t="str">
            <v>2.2-4.5M</v>
          </cell>
          <cell r="F7635" t="str">
            <v>1-12</v>
          </cell>
          <cell r="G7635" t="str">
            <v>个</v>
          </cell>
          <cell r="H7635">
            <v>1</v>
          </cell>
          <cell r="I7635" t="str">
            <v>固定资产-煤炭井工专用设备</v>
          </cell>
          <cell r="J7635" t="str">
            <v>0</v>
          </cell>
          <cell r="K7635">
            <v>38352</v>
          </cell>
          <cell r="L7635">
            <v>824726.82</v>
          </cell>
          <cell r="M7635">
            <v>482300.21</v>
          </cell>
          <cell r="N7635">
            <v>342426.61</v>
          </cell>
        </row>
        <row r="7636">
          <cell r="C7636" t="str">
            <v>42194105A110141</v>
          </cell>
          <cell r="D7636" t="str">
            <v>支架</v>
          </cell>
          <cell r="E7636" t="str">
            <v>2.2-4.5M</v>
          </cell>
          <cell r="F7636" t="str">
            <v>1-12</v>
          </cell>
          <cell r="G7636" t="str">
            <v>个</v>
          </cell>
          <cell r="H7636">
            <v>1</v>
          </cell>
          <cell r="I7636" t="str">
            <v>固定资产-煤炭井工专用设备</v>
          </cell>
          <cell r="J7636" t="str">
            <v>0</v>
          </cell>
          <cell r="K7636">
            <v>38352</v>
          </cell>
          <cell r="L7636">
            <v>824726.82</v>
          </cell>
          <cell r="M7636">
            <v>482300.21</v>
          </cell>
          <cell r="N7636">
            <v>342426.61</v>
          </cell>
        </row>
        <row r="7637">
          <cell r="C7637" t="str">
            <v>42194105A110142</v>
          </cell>
          <cell r="D7637" t="str">
            <v>支架</v>
          </cell>
          <cell r="E7637" t="str">
            <v>2.2-4.5M</v>
          </cell>
          <cell r="F7637" t="str">
            <v>1-12</v>
          </cell>
          <cell r="G7637" t="str">
            <v>个</v>
          </cell>
          <cell r="H7637">
            <v>1</v>
          </cell>
          <cell r="I7637" t="str">
            <v>固定资产-煤炭井工专用设备</v>
          </cell>
          <cell r="J7637" t="str">
            <v>0</v>
          </cell>
          <cell r="K7637">
            <v>38352</v>
          </cell>
          <cell r="L7637">
            <v>824726.82</v>
          </cell>
          <cell r="M7637">
            <v>482300.21</v>
          </cell>
          <cell r="N7637">
            <v>342426.61</v>
          </cell>
        </row>
        <row r="7638">
          <cell r="C7638" t="str">
            <v>42194105A110143</v>
          </cell>
          <cell r="D7638" t="str">
            <v>支架</v>
          </cell>
          <cell r="E7638" t="str">
            <v>2.2-4.5M</v>
          </cell>
          <cell r="F7638" t="str">
            <v>1-12</v>
          </cell>
          <cell r="G7638" t="str">
            <v>个</v>
          </cell>
          <cell r="H7638">
            <v>1</v>
          </cell>
          <cell r="I7638" t="str">
            <v>固定资产-煤炭井工专用设备</v>
          </cell>
          <cell r="J7638" t="str">
            <v>0</v>
          </cell>
          <cell r="K7638">
            <v>38352</v>
          </cell>
          <cell r="L7638">
            <v>824726.82</v>
          </cell>
          <cell r="M7638">
            <v>482300.21</v>
          </cell>
          <cell r="N7638">
            <v>342426.61</v>
          </cell>
        </row>
        <row r="7639">
          <cell r="C7639" t="str">
            <v>42194105A110144</v>
          </cell>
          <cell r="D7639" t="str">
            <v>支架</v>
          </cell>
          <cell r="E7639" t="str">
            <v>2.2-4.5M</v>
          </cell>
          <cell r="F7639" t="str">
            <v>1-12</v>
          </cell>
          <cell r="G7639" t="str">
            <v>个</v>
          </cell>
          <cell r="H7639">
            <v>1</v>
          </cell>
          <cell r="I7639" t="str">
            <v>固定资产-煤炭井工专用设备</v>
          </cell>
          <cell r="J7639" t="str">
            <v>0</v>
          </cell>
          <cell r="K7639">
            <v>38352</v>
          </cell>
          <cell r="L7639">
            <v>824726.82</v>
          </cell>
          <cell r="M7639">
            <v>482300.21</v>
          </cell>
          <cell r="N7639">
            <v>342426.61</v>
          </cell>
        </row>
        <row r="7640">
          <cell r="C7640" t="str">
            <v>42194105A110145</v>
          </cell>
          <cell r="D7640" t="str">
            <v>支架</v>
          </cell>
          <cell r="E7640" t="str">
            <v>2.2-4.5M</v>
          </cell>
          <cell r="F7640" t="str">
            <v>1-12</v>
          </cell>
          <cell r="G7640" t="str">
            <v>个</v>
          </cell>
          <cell r="H7640">
            <v>1</v>
          </cell>
          <cell r="I7640" t="str">
            <v>固定资产-煤炭井工专用设备</v>
          </cell>
          <cell r="J7640" t="str">
            <v>0</v>
          </cell>
          <cell r="K7640">
            <v>38352</v>
          </cell>
          <cell r="L7640">
            <v>824726.82</v>
          </cell>
          <cell r="M7640">
            <v>482300.21</v>
          </cell>
          <cell r="N7640">
            <v>342426.61</v>
          </cell>
        </row>
        <row r="7641">
          <cell r="C7641" t="str">
            <v>42194105A110146</v>
          </cell>
          <cell r="D7641" t="str">
            <v>支架</v>
          </cell>
          <cell r="E7641" t="str">
            <v>2.2-4.5M</v>
          </cell>
          <cell r="F7641" t="str">
            <v>1-12</v>
          </cell>
          <cell r="G7641" t="str">
            <v>个</v>
          </cell>
          <cell r="H7641">
            <v>1</v>
          </cell>
          <cell r="I7641" t="str">
            <v>固定资产-煤炭井工专用设备</v>
          </cell>
          <cell r="J7641" t="str">
            <v>0</v>
          </cell>
          <cell r="K7641">
            <v>38352</v>
          </cell>
          <cell r="L7641">
            <v>824726.82</v>
          </cell>
          <cell r="M7641">
            <v>482300.21</v>
          </cell>
          <cell r="N7641">
            <v>342426.61</v>
          </cell>
        </row>
        <row r="7642">
          <cell r="C7642" t="str">
            <v>42194105A110147</v>
          </cell>
          <cell r="D7642" t="str">
            <v>支架</v>
          </cell>
          <cell r="E7642" t="str">
            <v>2.2-4.5M</v>
          </cell>
          <cell r="F7642" t="str">
            <v>1-12</v>
          </cell>
          <cell r="G7642" t="str">
            <v>个</v>
          </cell>
          <cell r="H7642">
            <v>1</v>
          </cell>
          <cell r="I7642" t="str">
            <v>固定资产-煤炭井工专用设备</v>
          </cell>
          <cell r="J7642" t="str">
            <v>0</v>
          </cell>
          <cell r="K7642">
            <v>38352</v>
          </cell>
          <cell r="L7642">
            <v>824726.82</v>
          </cell>
          <cell r="M7642">
            <v>482300.21</v>
          </cell>
          <cell r="N7642">
            <v>342426.61</v>
          </cell>
        </row>
        <row r="7643">
          <cell r="C7643" t="str">
            <v>42194105A110148</v>
          </cell>
          <cell r="D7643" t="str">
            <v>支架</v>
          </cell>
          <cell r="E7643" t="str">
            <v>2.2-4.5M</v>
          </cell>
          <cell r="F7643" t="str">
            <v>1-12</v>
          </cell>
          <cell r="G7643" t="str">
            <v>个</v>
          </cell>
          <cell r="H7643">
            <v>1</v>
          </cell>
          <cell r="I7643" t="str">
            <v>固定资产-煤炭井工专用设备</v>
          </cell>
          <cell r="J7643" t="str">
            <v>0</v>
          </cell>
          <cell r="K7643">
            <v>38352</v>
          </cell>
          <cell r="L7643">
            <v>824726.82</v>
          </cell>
          <cell r="M7643">
            <v>482300.21</v>
          </cell>
          <cell r="N7643">
            <v>342426.61</v>
          </cell>
        </row>
        <row r="7644">
          <cell r="C7644" t="str">
            <v>42194105A110149</v>
          </cell>
          <cell r="D7644" t="str">
            <v>支架</v>
          </cell>
          <cell r="E7644" t="str">
            <v>2.2-4.5M</v>
          </cell>
          <cell r="F7644" t="str">
            <v>1-12</v>
          </cell>
          <cell r="G7644" t="str">
            <v>个</v>
          </cell>
          <cell r="H7644">
            <v>1</v>
          </cell>
          <cell r="I7644" t="str">
            <v>固定资产-煤炭井工专用设备</v>
          </cell>
          <cell r="J7644" t="str">
            <v>0</v>
          </cell>
          <cell r="K7644">
            <v>38352</v>
          </cell>
          <cell r="L7644">
            <v>824726.82</v>
          </cell>
          <cell r="M7644">
            <v>482300.21</v>
          </cell>
          <cell r="N7644">
            <v>342426.61</v>
          </cell>
        </row>
        <row r="7645">
          <cell r="C7645" t="str">
            <v>42194105A110150</v>
          </cell>
          <cell r="D7645" t="str">
            <v>支架</v>
          </cell>
          <cell r="E7645" t="str">
            <v>2.2-4.5M</v>
          </cell>
          <cell r="F7645" t="str">
            <v>1-12</v>
          </cell>
          <cell r="G7645" t="str">
            <v>个</v>
          </cell>
          <cell r="H7645">
            <v>1</v>
          </cell>
          <cell r="I7645" t="str">
            <v>固定资产-煤炭井工专用设备</v>
          </cell>
          <cell r="J7645" t="str">
            <v>0</v>
          </cell>
          <cell r="K7645">
            <v>38352</v>
          </cell>
          <cell r="L7645">
            <v>824726.82</v>
          </cell>
          <cell r="M7645">
            <v>482300.21</v>
          </cell>
          <cell r="N7645">
            <v>342426.61</v>
          </cell>
        </row>
        <row r="7646">
          <cell r="C7646" t="str">
            <v>42194105A110151</v>
          </cell>
          <cell r="D7646" t="str">
            <v>支架</v>
          </cell>
          <cell r="E7646" t="str">
            <v>2.2-4.5M</v>
          </cell>
          <cell r="F7646" t="str">
            <v>1-12</v>
          </cell>
          <cell r="G7646" t="str">
            <v>个</v>
          </cell>
          <cell r="H7646">
            <v>1</v>
          </cell>
          <cell r="I7646" t="str">
            <v>固定资产-煤炭井工专用设备</v>
          </cell>
          <cell r="J7646" t="str">
            <v>0</v>
          </cell>
          <cell r="K7646">
            <v>38352</v>
          </cell>
          <cell r="L7646">
            <v>824726.82</v>
          </cell>
          <cell r="M7646">
            <v>482300.21</v>
          </cell>
          <cell r="N7646">
            <v>342426.61</v>
          </cell>
        </row>
        <row r="7647">
          <cell r="C7647" t="str">
            <v>42194105A110152</v>
          </cell>
          <cell r="D7647" t="str">
            <v>支架</v>
          </cell>
          <cell r="E7647" t="str">
            <v>2.2-4.5M</v>
          </cell>
          <cell r="F7647" t="str">
            <v>1-12</v>
          </cell>
          <cell r="G7647" t="str">
            <v>个</v>
          </cell>
          <cell r="H7647">
            <v>1</v>
          </cell>
          <cell r="I7647" t="str">
            <v>固定资产-煤炭井工专用设备</v>
          </cell>
          <cell r="J7647" t="str">
            <v>0</v>
          </cell>
          <cell r="K7647">
            <v>38352</v>
          </cell>
          <cell r="L7647">
            <v>824726.82</v>
          </cell>
          <cell r="M7647">
            <v>482300.21</v>
          </cell>
          <cell r="N7647">
            <v>342426.61</v>
          </cell>
        </row>
        <row r="7648">
          <cell r="C7648" t="str">
            <v>42194105A110153</v>
          </cell>
          <cell r="D7648" t="str">
            <v>支架</v>
          </cell>
          <cell r="E7648" t="str">
            <v>2.2-4.5M</v>
          </cell>
          <cell r="F7648" t="str">
            <v>1-12</v>
          </cell>
          <cell r="G7648" t="str">
            <v>个</v>
          </cell>
          <cell r="H7648">
            <v>1</v>
          </cell>
          <cell r="I7648" t="str">
            <v>固定资产-煤炭井工专用设备</v>
          </cell>
          <cell r="J7648" t="str">
            <v>0</v>
          </cell>
          <cell r="K7648">
            <v>38352</v>
          </cell>
          <cell r="L7648">
            <v>824726.82</v>
          </cell>
          <cell r="M7648">
            <v>482300.21</v>
          </cell>
          <cell r="N7648">
            <v>342426.61</v>
          </cell>
        </row>
        <row r="7649">
          <cell r="C7649" t="str">
            <v>42194105A110154</v>
          </cell>
          <cell r="D7649" t="str">
            <v>支架</v>
          </cell>
          <cell r="E7649" t="str">
            <v>2.2-4.5M</v>
          </cell>
          <cell r="F7649" t="str">
            <v>1-12</v>
          </cell>
          <cell r="G7649" t="str">
            <v>个</v>
          </cell>
          <cell r="H7649">
            <v>1</v>
          </cell>
          <cell r="I7649" t="str">
            <v>固定资产-煤炭井工专用设备</v>
          </cell>
          <cell r="J7649" t="str">
            <v>0</v>
          </cell>
          <cell r="K7649">
            <v>38352</v>
          </cell>
          <cell r="L7649">
            <v>824726.82</v>
          </cell>
          <cell r="M7649">
            <v>482300.21</v>
          </cell>
          <cell r="N7649">
            <v>342426.61</v>
          </cell>
        </row>
        <row r="7650">
          <cell r="C7650" t="str">
            <v>42194105A110155</v>
          </cell>
          <cell r="D7650" t="str">
            <v>支架</v>
          </cell>
          <cell r="E7650" t="str">
            <v>2.2-4.5M</v>
          </cell>
          <cell r="F7650" t="str">
            <v>1-12</v>
          </cell>
          <cell r="G7650" t="str">
            <v>个</v>
          </cell>
          <cell r="H7650">
            <v>1</v>
          </cell>
          <cell r="I7650" t="str">
            <v>固定资产-煤炭井工专用设备</v>
          </cell>
          <cell r="J7650" t="str">
            <v>0</v>
          </cell>
          <cell r="K7650">
            <v>38352</v>
          </cell>
          <cell r="L7650">
            <v>824726.82</v>
          </cell>
          <cell r="M7650">
            <v>482300.21</v>
          </cell>
          <cell r="N7650">
            <v>342426.61</v>
          </cell>
        </row>
        <row r="7651">
          <cell r="C7651" t="str">
            <v>42194105A110156</v>
          </cell>
          <cell r="D7651" t="str">
            <v>支架</v>
          </cell>
          <cell r="E7651" t="str">
            <v>2.2-4.5M</v>
          </cell>
          <cell r="F7651" t="str">
            <v>1-12</v>
          </cell>
          <cell r="G7651" t="str">
            <v>个</v>
          </cell>
          <cell r="H7651">
            <v>1</v>
          </cell>
          <cell r="I7651" t="str">
            <v>固定资产-煤炭井工专用设备</v>
          </cell>
          <cell r="J7651" t="str">
            <v>0</v>
          </cell>
          <cell r="K7651">
            <v>38352</v>
          </cell>
          <cell r="L7651">
            <v>824726.82</v>
          </cell>
          <cell r="M7651">
            <v>482300.21</v>
          </cell>
          <cell r="N7651">
            <v>342426.61</v>
          </cell>
        </row>
        <row r="7652">
          <cell r="C7652" t="str">
            <v>42194105A110157</v>
          </cell>
          <cell r="D7652" t="str">
            <v>支架</v>
          </cell>
          <cell r="E7652" t="str">
            <v>2.2-4.5M</v>
          </cell>
          <cell r="F7652" t="str">
            <v>1-12</v>
          </cell>
          <cell r="G7652" t="str">
            <v>个</v>
          </cell>
          <cell r="H7652">
            <v>1</v>
          </cell>
          <cell r="I7652" t="str">
            <v>固定资产-煤炭井工专用设备</v>
          </cell>
          <cell r="J7652" t="str">
            <v>0</v>
          </cell>
          <cell r="K7652">
            <v>38352</v>
          </cell>
          <cell r="L7652">
            <v>824726.82</v>
          </cell>
          <cell r="M7652">
            <v>482300.21</v>
          </cell>
          <cell r="N7652">
            <v>342426.61</v>
          </cell>
        </row>
        <row r="7653">
          <cell r="C7653" t="str">
            <v>42194105A110158</v>
          </cell>
          <cell r="D7653" t="str">
            <v>支架</v>
          </cell>
          <cell r="E7653" t="str">
            <v>2.2-4.5M</v>
          </cell>
          <cell r="F7653" t="str">
            <v>1-12</v>
          </cell>
          <cell r="G7653" t="str">
            <v>个</v>
          </cell>
          <cell r="H7653">
            <v>1</v>
          </cell>
          <cell r="I7653" t="str">
            <v>固定资产-煤炭井工专用设备</v>
          </cell>
          <cell r="J7653" t="str">
            <v>0</v>
          </cell>
          <cell r="K7653">
            <v>38352</v>
          </cell>
          <cell r="L7653">
            <v>824726.82</v>
          </cell>
          <cell r="M7653">
            <v>482300.21</v>
          </cell>
          <cell r="N7653">
            <v>342426.61</v>
          </cell>
        </row>
        <row r="7654">
          <cell r="C7654" t="str">
            <v>42194105A110159</v>
          </cell>
          <cell r="D7654" t="str">
            <v>支架</v>
          </cell>
          <cell r="E7654" t="str">
            <v>2.2-4.5M</v>
          </cell>
          <cell r="F7654" t="str">
            <v>1-12</v>
          </cell>
          <cell r="G7654" t="str">
            <v>个</v>
          </cell>
          <cell r="H7654">
            <v>1</v>
          </cell>
          <cell r="I7654" t="str">
            <v>固定资产-煤炭井工专用设备</v>
          </cell>
          <cell r="J7654" t="str">
            <v>0</v>
          </cell>
          <cell r="K7654">
            <v>38352</v>
          </cell>
          <cell r="L7654">
            <v>824726.82</v>
          </cell>
          <cell r="M7654">
            <v>482300.21</v>
          </cell>
          <cell r="N7654">
            <v>342426.61</v>
          </cell>
        </row>
        <row r="7655">
          <cell r="C7655" t="str">
            <v>42194105A110160</v>
          </cell>
          <cell r="D7655" t="str">
            <v>支架</v>
          </cell>
          <cell r="E7655" t="str">
            <v>2.2-4.5M</v>
          </cell>
          <cell r="F7655" t="str">
            <v>1-12</v>
          </cell>
          <cell r="G7655" t="str">
            <v>个</v>
          </cell>
          <cell r="H7655">
            <v>1</v>
          </cell>
          <cell r="I7655" t="str">
            <v>固定资产-煤炭井工专用设备</v>
          </cell>
          <cell r="J7655" t="str">
            <v>0</v>
          </cell>
          <cell r="K7655">
            <v>38352</v>
          </cell>
          <cell r="L7655">
            <v>824726.82</v>
          </cell>
          <cell r="M7655">
            <v>482300.21</v>
          </cell>
          <cell r="N7655">
            <v>342426.61</v>
          </cell>
        </row>
        <row r="7656">
          <cell r="C7656" t="str">
            <v>42194105A110161</v>
          </cell>
          <cell r="D7656" t="str">
            <v>支架</v>
          </cell>
          <cell r="E7656" t="str">
            <v>2.2-4.5M</v>
          </cell>
          <cell r="F7656" t="str">
            <v>1-12</v>
          </cell>
          <cell r="G7656" t="str">
            <v>个</v>
          </cell>
          <cell r="H7656">
            <v>1</v>
          </cell>
          <cell r="I7656" t="str">
            <v>固定资产-煤炭井工专用设备</v>
          </cell>
          <cell r="J7656" t="str">
            <v>0</v>
          </cell>
          <cell r="K7656">
            <v>38352</v>
          </cell>
          <cell r="L7656">
            <v>824726.82</v>
          </cell>
          <cell r="M7656">
            <v>482300.21</v>
          </cell>
          <cell r="N7656">
            <v>342426.61</v>
          </cell>
        </row>
        <row r="7657">
          <cell r="C7657" t="str">
            <v>42194105A110162</v>
          </cell>
          <cell r="D7657" t="str">
            <v>支架</v>
          </cell>
          <cell r="E7657" t="str">
            <v>2.2-4.5M</v>
          </cell>
          <cell r="F7657" t="str">
            <v>1-12</v>
          </cell>
          <cell r="G7657" t="str">
            <v>个</v>
          </cell>
          <cell r="H7657">
            <v>1</v>
          </cell>
          <cell r="I7657" t="str">
            <v>固定资产-煤炭井工专用设备</v>
          </cell>
          <cell r="J7657" t="str">
            <v>0</v>
          </cell>
          <cell r="K7657">
            <v>38352</v>
          </cell>
          <cell r="L7657">
            <v>824726.82</v>
          </cell>
          <cell r="M7657">
            <v>482300.21</v>
          </cell>
          <cell r="N7657">
            <v>342426.61</v>
          </cell>
        </row>
        <row r="7658">
          <cell r="C7658" t="str">
            <v>42194105A110163</v>
          </cell>
          <cell r="D7658" t="str">
            <v>支架</v>
          </cell>
          <cell r="E7658" t="str">
            <v>2.2-4.5M</v>
          </cell>
          <cell r="F7658" t="str">
            <v>1-12</v>
          </cell>
          <cell r="G7658" t="str">
            <v>个</v>
          </cell>
          <cell r="H7658">
            <v>1</v>
          </cell>
          <cell r="I7658" t="str">
            <v>固定资产-煤炭井工专用设备</v>
          </cell>
          <cell r="J7658" t="str">
            <v>0</v>
          </cell>
          <cell r="K7658">
            <v>38352</v>
          </cell>
          <cell r="L7658">
            <v>824726.82</v>
          </cell>
          <cell r="M7658">
            <v>482300.21</v>
          </cell>
          <cell r="N7658">
            <v>342426.61</v>
          </cell>
        </row>
        <row r="7659">
          <cell r="C7659" t="str">
            <v>42194105A110164</v>
          </cell>
          <cell r="D7659" t="str">
            <v>支架</v>
          </cell>
          <cell r="E7659" t="str">
            <v>2.2-4.5M</v>
          </cell>
          <cell r="F7659" t="str">
            <v>1-12</v>
          </cell>
          <cell r="G7659" t="str">
            <v>个</v>
          </cell>
          <cell r="H7659">
            <v>1</v>
          </cell>
          <cell r="I7659" t="str">
            <v>固定资产-煤炭井工专用设备</v>
          </cell>
          <cell r="J7659" t="str">
            <v>0</v>
          </cell>
          <cell r="K7659">
            <v>38352</v>
          </cell>
          <cell r="L7659">
            <v>824726.82</v>
          </cell>
          <cell r="M7659">
            <v>482300.21</v>
          </cell>
          <cell r="N7659">
            <v>342426.61</v>
          </cell>
        </row>
        <row r="7660">
          <cell r="C7660" t="str">
            <v>42194105A110165</v>
          </cell>
          <cell r="D7660" t="str">
            <v>支架</v>
          </cell>
          <cell r="E7660" t="str">
            <v>2.2-4.5M</v>
          </cell>
          <cell r="F7660" t="str">
            <v>1-12</v>
          </cell>
          <cell r="G7660" t="str">
            <v>个</v>
          </cell>
          <cell r="H7660">
            <v>1</v>
          </cell>
          <cell r="I7660" t="str">
            <v>固定资产-煤炭井工专用设备</v>
          </cell>
          <cell r="J7660" t="str">
            <v>0</v>
          </cell>
          <cell r="K7660">
            <v>38352</v>
          </cell>
          <cell r="L7660">
            <v>824726.82</v>
          </cell>
          <cell r="M7660">
            <v>482300.21</v>
          </cell>
          <cell r="N7660">
            <v>342426.61</v>
          </cell>
        </row>
        <row r="7661">
          <cell r="C7661" t="str">
            <v>42194105A110166</v>
          </cell>
          <cell r="D7661" t="str">
            <v>支架</v>
          </cell>
          <cell r="E7661" t="str">
            <v>2.2-4.5M</v>
          </cell>
          <cell r="F7661" t="str">
            <v>1-12</v>
          </cell>
          <cell r="G7661" t="str">
            <v>个</v>
          </cell>
          <cell r="H7661">
            <v>1</v>
          </cell>
          <cell r="I7661" t="str">
            <v>固定资产-煤炭井工专用设备</v>
          </cell>
          <cell r="J7661" t="str">
            <v>0</v>
          </cell>
          <cell r="K7661">
            <v>38352</v>
          </cell>
          <cell r="L7661">
            <v>824726.82</v>
          </cell>
          <cell r="M7661">
            <v>482300.21</v>
          </cell>
          <cell r="N7661">
            <v>342426.61</v>
          </cell>
        </row>
        <row r="7662">
          <cell r="C7662" t="str">
            <v>42194105A110167</v>
          </cell>
          <cell r="D7662" t="str">
            <v>支架</v>
          </cell>
          <cell r="E7662" t="str">
            <v>2.2-4.5M</v>
          </cell>
          <cell r="F7662" t="str">
            <v>1-12</v>
          </cell>
          <cell r="G7662" t="str">
            <v>个</v>
          </cell>
          <cell r="H7662">
            <v>1</v>
          </cell>
          <cell r="I7662" t="str">
            <v>固定资产-煤炭井工专用设备</v>
          </cell>
          <cell r="J7662" t="str">
            <v>0</v>
          </cell>
          <cell r="K7662">
            <v>38352</v>
          </cell>
          <cell r="L7662">
            <v>824726.82</v>
          </cell>
          <cell r="M7662">
            <v>482300.21</v>
          </cell>
          <cell r="N7662">
            <v>342426.61</v>
          </cell>
        </row>
        <row r="7663">
          <cell r="C7663" t="str">
            <v>42194105A110168</v>
          </cell>
          <cell r="D7663" t="str">
            <v>支架</v>
          </cell>
          <cell r="E7663" t="str">
            <v>2.2-4.5M</v>
          </cell>
          <cell r="F7663" t="str">
            <v>1-12</v>
          </cell>
          <cell r="G7663" t="str">
            <v>个</v>
          </cell>
          <cell r="H7663">
            <v>1</v>
          </cell>
          <cell r="I7663" t="str">
            <v>固定资产-煤炭井工专用设备</v>
          </cell>
          <cell r="J7663" t="str">
            <v>0</v>
          </cell>
          <cell r="K7663">
            <v>38352</v>
          </cell>
          <cell r="L7663">
            <v>824726.82</v>
          </cell>
          <cell r="M7663">
            <v>482300.21</v>
          </cell>
          <cell r="N7663">
            <v>342426.61</v>
          </cell>
        </row>
        <row r="7664">
          <cell r="C7664" t="str">
            <v>42194105A110169</v>
          </cell>
          <cell r="D7664" t="str">
            <v>支架</v>
          </cell>
          <cell r="E7664" t="str">
            <v>2.2-4.5M</v>
          </cell>
          <cell r="F7664" t="str">
            <v>1-12</v>
          </cell>
          <cell r="G7664" t="str">
            <v>个</v>
          </cell>
          <cell r="H7664">
            <v>1</v>
          </cell>
          <cell r="I7664" t="str">
            <v>固定资产-煤炭井工专用设备</v>
          </cell>
          <cell r="J7664" t="str">
            <v>0</v>
          </cell>
          <cell r="K7664">
            <v>38352</v>
          </cell>
          <cell r="L7664">
            <v>824726.82</v>
          </cell>
          <cell r="M7664">
            <v>482300.21</v>
          </cell>
          <cell r="N7664">
            <v>342426.61</v>
          </cell>
        </row>
        <row r="7665">
          <cell r="C7665" t="str">
            <v>42194105A110170</v>
          </cell>
          <cell r="D7665" t="str">
            <v>支架</v>
          </cell>
          <cell r="E7665" t="str">
            <v>2.2-4.5M</v>
          </cell>
          <cell r="F7665" t="str">
            <v>1-12</v>
          </cell>
          <cell r="G7665" t="str">
            <v>个</v>
          </cell>
          <cell r="H7665">
            <v>1</v>
          </cell>
          <cell r="I7665" t="str">
            <v>固定资产-煤炭井工专用设备</v>
          </cell>
          <cell r="J7665" t="str">
            <v>0</v>
          </cell>
          <cell r="K7665">
            <v>38352</v>
          </cell>
          <cell r="L7665">
            <v>824726.82</v>
          </cell>
          <cell r="M7665">
            <v>482300.21</v>
          </cell>
          <cell r="N7665">
            <v>342426.61</v>
          </cell>
        </row>
        <row r="7666">
          <cell r="C7666" t="str">
            <v>42194105A110171</v>
          </cell>
          <cell r="D7666" t="str">
            <v>支架</v>
          </cell>
          <cell r="E7666" t="str">
            <v>2.2-4.5M</v>
          </cell>
          <cell r="F7666" t="str">
            <v>1-12</v>
          </cell>
          <cell r="G7666" t="str">
            <v>个</v>
          </cell>
          <cell r="H7666">
            <v>1</v>
          </cell>
          <cell r="I7666" t="str">
            <v>固定资产-煤炭井工专用设备</v>
          </cell>
          <cell r="J7666" t="str">
            <v>0</v>
          </cell>
          <cell r="K7666">
            <v>38352</v>
          </cell>
          <cell r="L7666">
            <v>824726.82</v>
          </cell>
          <cell r="M7666">
            <v>482300.21</v>
          </cell>
          <cell r="N7666">
            <v>342426.61</v>
          </cell>
        </row>
        <row r="7667">
          <cell r="C7667" t="str">
            <v>42194105A110172</v>
          </cell>
          <cell r="D7667" t="str">
            <v>支架</v>
          </cell>
          <cell r="E7667" t="str">
            <v>2.2-4.5M</v>
          </cell>
          <cell r="F7667" t="str">
            <v>1-12</v>
          </cell>
          <cell r="G7667" t="str">
            <v>个</v>
          </cell>
          <cell r="H7667">
            <v>1</v>
          </cell>
          <cell r="I7667" t="str">
            <v>固定资产-煤炭井工专用设备</v>
          </cell>
          <cell r="J7667" t="str">
            <v>0</v>
          </cell>
          <cell r="K7667">
            <v>38352</v>
          </cell>
          <cell r="L7667">
            <v>824726.82</v>
          </cell>
          <cell r="M7667">
            <v>482300.21</v>
          </cell>
          <cell r="N7667">
            <v>342426.61</v>
          </cell>
        </row>
        <row r="7668">
          <cell r="C7668" t="str">
            <v>42194105A110173</v>
          </cell>
          <cell r="D7668" t="str">
            <v>支架</v>
          </cell>
          <cell r="E7668" t="str">
            <v>2.2-4.5M</v>
          </cell>
          <cell r="F7668" t="str">
            <v>1-12</v>
          </cell>
          <cell r="G7668" t="str">
            <v>个</v>
          </cell>
          <cell r="H7668">
            <v>1</v>
          </cell>
          <cell r="I7668" t="str">
            <v>固定资产-煤炭井工专用设备</v>
          </cell>
          <cell r="J7668" t="str">
            <v>0</v>
          </cell>
          <cell r="K7668">
            <v>38352</v>
          </cell>
          <cell r="L7668">
            <v>824726.82</v>
          </cell>
          <cell r="M7668">
            <v>482300.21</v>
          </cell>
          <cell r="N7668">
            <v>342426.61</v>
          </cell>
        </row>
        <row r="7669">
          <cell r="C7669" t="str">
            <v>42194105A110174</v>
          </cell>
          <cell r="D7669" t="str">
            <v>支架</v>
          </cell>
          <cell r="E7669" t="str">
            <v>2.2-4.5M</v>
          </cell>
          <cell r="F7669" t="str">
            <v>1-12</v>
          </cell>
          <cell r="G7669" t="str">
            <v>个</v>
          </cell>
          <cell r="H7669">
            <v>1</v>
          </cell>
          <cell r="I7669" t="str">
            <v>固定资产-煤炭井工专用设备</v>
          </cell>
          <cell r="J7669" t="str">
            <v>0</v>
          </cell>
          <cell r="K7669">
            <v>38352</v>
          </cell>
          <cell r="L7669">
            <v>824726.82</v>
          </cell>
          <cell r="M7669">
            <v>482300.21</v>
          </cell>
          <cell r="N7669">
            <v>342426.61</v>
          </cell>
        </row>
        <row r="7670">
          <cell r="C7670" t="str">
            <v>42194105A110175</v>
          </cell>
          <cell r="D7670" t="str">
            <v>支架</v>
          </cell>
          <cell r="E7670" t="str">
            <v>2.2-4.5M</v>
          </cell>
          <cell r="F7670" t="str">
            <v>1-12</v>
          </cell>
          <cell r="G7670" t="str">
            <v>个</v>
          </cell>
          <cell r="H7670">
            <v>1</v>
          </cell>
          <cell r="I7670" t="str">
            <v>固定资产-煤炭井工专用设备</v>
          </cell>
          <cell r="J7670" t="str">
            <v>0</v>
          </cell>
          <cell r="K7670">
            <v>38352</v>
          </cell>
          <cell r="L7670">
            <v>824726.82</v>
          </cell>
          <cell r="M7670">
            <v>482300.21</v>
          </cell>
          <cell r="N7670">
            <v>342426.61</v>
          </cell>
        </row>
        <row r="7671">
          <cell r="C7671" t="str">
            <v>42194105A110176</v>
          </cell>
          <cell r="D7671" t="str">
            <v>支架</v>
          </cell>
          <cell r="E7671" t="str">
            <v>2.2-4.5M</v>
          </cell>
          <cell r="F7671" t="str">
            <v>1-12</v>
          </cell>
          <cell r="G7671" t="str">
            <v>个</v>
          </cell>
          <cell r="H7671">
            <v>1</v>
          </cell>
          <cell r="I7671" t="str">
            <v>固定资产-煤炭井工专用设备</v>
          </cell>
          <cell r="J7671" t="str">
            <v>0</v>
          </cell>
          <cell r="K7671">
            <v>38352</v>
          </cell>
          <cell r="L7671">
            <v>824726.82</v>
          </cell>
          <cell r="M7671">
            <v>482300.21</v>
          </cell>
          <cell r="N7671">
            <v>342426.61</v>
          </cell>
        </row>
        <row r="7672">
          <cell r="C7672" t="str">
            <v>42194105A110177</v>
          </cell>
          <cell r="D7672" t="str">
            <v>支架</v>
          </cell>
          <cell r="E7672" t="str">
            <v>2.2-4.5M</v>
          </cell>
          <cell r="F7672" t="str">
            <v>1-12</v>
          </cell>
          <cell r="G7672" t="str">
            <v>个</v>
          </cell>
          <cell r="H7672">
            <v>1</v>
          </cell>
          <cell r="I7672" t="str">
            <v>固定资产-煤炭井工专用设备</v>
          </cell>
          <cell r="J7672" t="str">
            <v>0</v>
          </cell>
          <cell r="K7672">
            <v>38352</v>
          </cell>
          <cell r="L7672">
            <v>824726.82</v>
          </cell>
          <cell r="M7672">
            <v>482300.21</v>
          </cell>
          <cell r="N7672">
            <v>342426.61</v>
          </cell>
        </row>
        <row r="7673">
          <cell r="C7673" t="str">
            <v>42194105A110178</v>
          </cell>
          <cell r="D7673" t="str">
            <v>支架</v>
          </cell>
          <cell r="E7673" t="str">
            <v>2.2-4.5M</v>
          </cell>
          <cell r="F7673" t="str">
            <v>1-12</v>
          </cell>
          <cell r="G7673" t="str">
            <v>个</v>
          </cell>
          <cell r="H7673">
            <v>1</v>
          </cell>
          <cell r="I7673" t="str">
            <v>固定资产-煤炭井工专用设备</v>
          </cell>
          <cell r="J7673" t="str">
            <v>0</v>
          </cell>
          <cell r="K7673">
            <v>38352</v>
          </cell>
          <cell r="L7673">
            <v>824726.82</v>
          </cell>
          <cell r="M7673">
            <v>482300.21</v>
          </cell>
          <cell r="N7673">
            <v>342426.61</v>
          </cell>
        </row>
        <row r="7674">
          <cell r="C7674" t="str">
            <v>42194105A110179</v>
          </cell>
          <cell r="D7674" t="str">
            <v>支架</v>
          </cell>
          <cell r="E7674" t="str">
            <v>2.2-4.5M</v>
          </cell>
          <cell r="F7674" t="str">
            <v>1-12</v>
          </cell>
          <cell r="G7674" t="str">
            <v>个</v>
          </cell>
          <cell r="H7674">
            <v>1</v>
          </cell>
          <cell r="I7674" t="str">
            <v>固定资产-煤炭井工专用设备</v>
          </cell>
          <cell r="J7674" t="str">
            <v>0</v>
          </cell>
          <cell r="K7674">
            <v>38352</v>
          </cell>
          <cell r="L7674">
            <v>824726.82</v>
          </cell>
          <cell r="M7674">
            <v>482300.21</v>
          </cell>
          <cell r="N7674">
            <v>342426.61</v>
          </cell>
        </row>
        <row r="7675">
          <cell r="C7675" t="str">
            <v>42194105A110180</v>
          </cell>
          <cell r="D7675" t="str">
            <v>支架</v>
          </cell>
          <cell r="E7675" t="str">
            <v>2.2-4.5M</v>
          </cell>
          <cell r="F7675" t="str">
            <v>1-12</v>
          </cell>
          <cell r="G7675" t="str">
            <v>个</v>
          </cell>
          <cell r="H7675">
            <v>1</v>
          </cell>
          <cell r="I7675" t="str">
            <v>固定资产-煤炭井工专用设备</v>
          </cell>
          <cell r="J7675" t="str">
            <v>0</v>
          </cell>
          <cell r="K7675">
            <v>38352</v>
          </cell>
          <cell r="L7675">
            <v>824726.82</v>
          </cell>
          <cell r="M7675">
            <v>482300.21</v>
          </cell>
          <cell r="N7675">
            <v>342426.61</v>
          </cell>
        </row>
        <row r="7676">
          <cell r="C7676" t="str">
            <v>42194105A110181</v>
          </cell>
          <cell r="D7676" t="str">
            <v>支架</v>
          </cell>
          <cell r="E7676" t="str">
            <v>2.2-4.5M</v>
          </cell>
          <cell r="F7676" t="str">
            <v>1-12</v>
          </cell>
          <cell r="G7676" t="str">
            <v>个</v>
          </cell>
          <cell r="H7676">
            <v>1</v>
          </cell>
          <cell r="I7676" t="str">
            <v>固定资产-煤炭井工专用设备</v>
          </cell>
          <cell r="J7676" t="str">
            <v>0</v>
          </cell>
          <cell r="K7676">
            <v>38352</v>
          </cell>
          <cell r="L7676">
            <v>824726.82</v>
          </cell>
          <cell r="M7676">
            <v>482300.21</v>
          </cell>
          <cell r="N7676">
            <v>342426.61</v>
          </cell>
        </row>
        <row r="7677">
          <cell r="C7677" t="str">
            <v>42194105A110182</v>
          </cell>
          <cell r="D7677" t="str">
            <v>支架</v>
          </cell>
          <cell r="E7677" t="str">
            <v>2.2-4.5M</v>
          </cell>
          <cell r="F7677" t="str">
            <v>1-12</v>
          </cell>
          <cell r="G7677" t="str">
            <v>个</v>
          </cell>
          <cell r="H7677">
            <v>1</v>
          </cell>
          <cell r="I7677" t="str">
            <v>固定资产-煤炭井工专用设备</v>
          </cell>
          <cell r="J7677" t="str">
            <v>0</v>
          </cell>
          <cell r="K7677">
            <v>38352</v>
          </cell>
          <cell r="L7677">
            <v>824726.82</v>
          </cell>
          <cell r="M7677">
            <v>482300.21</v>
          </cell>
          <cell r="N7677">
            <v>342426.61</v>
          </cell>
        </row>
        <row r="7678">
          <cell r="C7678" t="str">
            <v>42194105A110183</v>
          </cell>
          <cell r="D7678" t="str">
            <v>支架</v>
          </cell>
          <cell r="E7678" t="str">
            <v>2.2-4.5M</v>
          </cell>
          <cell r="F7678" t="str">
            <v>1-12</v>
          </cell>
          <cell r="G7678" t="str">
            <v>个</v>
          </cell>
          <cell r="H7678">
            <v>1</v>
          </cell>
          <cell r="I7678" t="str">
            <v>固定资产-煤炭井工专用设备</v>
          </cell>
          <cell r="J7678" t="str">
            <v>0</v>
          </cell>
          <cell r="K7678">
            <v>38352</v>
          </cell>
          <cell r="L7678">
            <v>824726.82</v>
          </cell>
          <cell r="M7678">
            <v>482300.21</v>
          </cell>
          <cell r="N7678">
            <v>342426.61</v>
          </cell>
        </row>
        <row r="7679">
          <cell r="C7679" t="str">
            <v>42194105A110184</v>
          </cell>
          <cell r="D7679" t="str">
            <v>支架</v>
          </cell>
          <cell r="E7679" t="str">
            <v>2.2-4.5M</v>
          </cell>
          <cell r="F7679" t="str">
            <v>1-12</v>
          </cell>
          <cell r="G7679" t="str">
            <v>个</v>
          </cell>
          <cell r="H7679">
            <v>1</v>
          </cell>
          <cell r="I7679" t="str">
            <v>固定资产-煤炭井工专用设备</v>
          </cell>
          <cell r="J7679" t="str">
            <v>0</v>
          </cell>
          <cell r="K7679">
            <v>38352</v>
          </cell>
          <cell r="L7679">
            <v>824726.82</v>
          </cell>
          <cell r="M7679">
            <v>482300.21</v>
          </cell>
          <cell r="N7679">
            <v>342426.61</v>
          </cell>
        </row>
        <row r="7680">
          <cell r="C7680" t="str">
            <v>42194105A110185</v>
          </cell>
          <cell r="D7680" t="str">
            <v>支架</v>
          </cell>
          <cell r="E7680" t="str">
            <v>2.2-4.5M</v>
          </cell>
          <cell r="F7680" t="str">
            <v>1-12</v>
          </cell>
          <cell r="G7680" t="str">
            <v>个</v>
          </cell>
          <cell r="H7680">
            <v>1</v>
          </cell>
          <cell r="I7680" t="str">
            <v>固定资产-煤炭井工专用设备</v>
          </cell>
          <cell r="J7680" t="str">
            <v>0</v>
          </cell>
          <cell r="K7680">
            <v>38352</v>
          </cell>
          <cell r="L7680">
            <v>824726.82</v>
          </cell>
          <cell r="M7680">
            <v>482300.21</v>
          </cell>
          <cell r="N7680">
            <v>342426.61</v>
          </cell>
        </row>
        <row r="7681">
          <cell r="C7681" t="str">
            <v>42194105A110186</v>
          </cell>
          <cell r="D7681" t="str">
            <v>支架</v>
          </cell>
          <cell r="E7681" t="str">
            <v>2.2-4.5M</v>
          </cell>
          <cell r="F7681" t="str">
            <v>1-12</v>
          </cell>
          <cell r="G7681" t="str">
            <v>个</v>
          </cell>
          <cell r="H7681">
            <v>1</v>
          </cell>
          <cell r="I7681" t="str">
            <v>固定资产-煤炭井工专用设备</v>
          </cell>
          <cell r="J7681" t="str">
            <v>0</v>
          </cell>
          <cell r="K7681">
            <v>38352</v>
          </cell>
          <cell r="L7681">
            <v>824726.82</v>
          </cell>
          <cell r="M7681">
            <v>482300.21</v>
          </cell>
          <cell r="N7681">
            <v>342426.61</v>
          </cell>
        </row>
        <row r="7682">
          <cell r="C7682" t="str">
            <v>42194105A110187</v>
          </cell>
          <cell r="D7682" t="str">
            <v>支架</v>
          </cell>
          <cell r="E7682" t="str">
            <v>2.2-4.5M</v>
          </cell>
          <cell r="F7682" t="str">
            <v>1-12</v>
          </cell>
          <cell r="G7682" t="str">
            <v>个</v>
          </cell>
          <cell r="H7682">
            <v>1</v>
          </cell>
          <cell r="I7682" t="str">
            <v>固定资产-煤炭井工专用设备</v>
          </cell>
          <cell r="J7682" t="str">
            <v>0</v>
          </cell>
          <cell r="K7682">
            <v>38352</v>
          </cell>
          <cell r="L7682">
            <v>824726.82</v>
          </cell>
          <cell r="M7682">
            <v>482300.21</v>
          </cell>
          <cell r="N7682">
            <v>342426.61</v>
          </cell>
        </row>
        <row r="7683">
          <cell r="C7683" t="str">
            <v>42194105A110188</v>
          </cell>
          <cell r="D7683" t="str">
            <v>支架</v>
          </cell>
          <cell r="E7683" t="str">
            <v>2.2-4.5M</v>
          </cell>
          <cell r="F7683" t="str">
            <v>1-12</v>
          </cell>
          <cell r="G7683" t="str">
            <v>个</v>
          </cell>
          <cell r="H7683">
            <v>1</v>
          </cell>
          <cell r="I7683" t="str">
            <v>固定资产-煤炭井工专用设备</v>
          </cell>
          <cell r="J7683" t="str">
            <v>0</v>
          </cell>
          <cell r="K7683">
            <v>38352</v>
          </cell>
          <cell r="L7683">
            <v>824726.82</v>
          </cell>
          <cell r="M7683">
            <v>482300.21</v>
          </cell>
          <cell r="N7683">
            <v>342426.61</v>
          </cell>
        </row>
        <row r="7684">
          <cell r="C7684" t="str">
            <v>42194105A110189</v>
          </cell>
          <cell r="D7684" t="str">
            <v>支架</v>
          </cell>
          <cell r="E7684" t="str">
            <v>2.2-4.5M</v>
          </cell>
          <cell r="F7684" t="str">
            <v>1-12</v>
          </cell>
          <cell r="G7684" t="str">
            <v>个</v>
          </cell>
          <cell r="H7684">
            <v>1</v>
          </cell>
          <cell r="I7684" t="str">
            <v>固定资产-煤炭井工专用设备</v>
          </cell>
          <cell r="J7684" t="str">
            <v>0</v>
          </cell>
          <cell r="K7684">
            <v>38352</v>
          </cell>
          <cell r="L7684">
            <v>824726.82</v>
          </cell>
          <cell r="M7684">
            <v>482300.21</v>
          </cell>
          <cell r="N7684">
            <v>342426.61</v>
          </cell>
        </row>
        <row r="7685">
          <cell r="C7685" t="str">
            <v>42194105A110190</v>
          </cell>
          <cell r="D7685" t="str">
            <v>支架</v>
          </cell>
          <cell r="E7685" t="str">
            <v>2.2-4.5M</v>
          </cell>
          <cell r="F7685" t="str">
            <v>1-12</v>
          </cell>
          <cell r="G7685" t="str">
            <v>个</v>
          </cell>
          <cell r="H7685">
            <v>1</v>
          </cell>
          <cell r="I7685" t="str">
            <v>固定资产-煤炭井工专用设备</v>
          </cell>
          <cell r="J7685" t="str">
            <v>0</v>
          </cell>
          <cell r="K7685">
            <v>38352</v>
          </cell>
          <cell r="L7685">
            <v>824726.82</v>
          </cell>
          <cell r="M7685">
            <v>482300.21</v>
          </cell>
          <cell r="N7685">
            <v>342426.61</v>
          </cell>
        </row>
        <row r="7686">
          <cell r="C7686" t="str">
            <v>42194105A110191</v>
          </cell>
          <cell r="D7686" t="str">
            <v>支架</v>
          </cell>
          <cell r="E7686" t="str">
            <v>2.2-4.5M</v>
          </cell>
          <cell r="F7686" t="str">
            <v>1-12</v>
          </cell>
          <cell r="G7686" t="str">
            <v>个</v>
          </cell>
          <cell r="H7686">
            <v>1</v>
          </cell>
          <cell r="I7686" t="str">
            <v>固定资产-煤炭井工专用设备</v>
          </cell>
          <cell r="J7686" t="str">
            <v>0</v>
          </cell>
          <cell r="K7686">
            <v>38352</v>
          </cell>
          <cell r="L7686">
            <v>824726.82</v>
          </cell>
          <cell r="M7686">
            <v>482300.21</v>
          </cell>
          <cell r="N7686">
            <v>342426.61</v>
          </cell>
        </row>
        <row r="7687">
          <cell r="C7687" t="str">
            <v>42194105A110192</v>
          </cell>
          <cell r="D7687" t="str">
            <v>支架</v>
          </cell>
          <cell r="E7687" t="str">
            <v>2.2-4.5M</v>
          </cell>
          <cell r="F7687" t="str">
            <v>1-12</v>
          </cell>
          <cell r="G7687" t="str">
            <v>个</v>
          </cell>
          <cell r="H7687">
            <v>1</v>
          </cell>
          <cell r="I7687" t="str">
            <v>固定资产-煤炭井工专用设备</v>
          </cell>
          <cell r="J7687" t="str">
            <v>0</v>
          </cell>
          <cell r="K7687">
            <v>38352</v>
          </cell>
          <cell r="L7687">
            <v>824726.82</v>
          </cell>
          <cell r="M7687">
            <v>482300.21</v>
          </cell>
          <cell r="N7687">
            <v>342426.61</v>
          </cell>
        </row>
        <row r="7688">
          <cell r="C7688" t="str">
            <v>42194105A110193</v>
          </cell>
          <cell r="D7688" t="str">
            <v>支架</v>
          </cell>
          <cell r="E7688" t="str">
            <v>2.2-4.5M</v>
          </cell>
          <cell r="F7688" t="str">
            <v>1-12</v>
          </cell>
          <cell r="G7688" t="str">
            <v>个</v>
          </cell>
          <cell r="H7688">
            <v>1</v>
          </cell>
          <cell r="I7688" t="str">
            <v>固定资产-煤炭井工专用设备</v>
          </cell>
          <cell r="J7688" t="str">
            <v>0</v>
          </cell>
          <cell r="K7688">
            <v>38352</v>
          </cell>
          <cell r="L7688">
            <v>824726.82</v>
          </cell>
          <cell r="M7688">
            <v>482300.21</v>
          </cell>
          <cell r="N7688">
            <v>342426.61</v>
          </cell>
        </row>
        <row r="7689">
          <cell r="C7689" t="str">
            <v>42194105A110194</v>
          </cell>
          <cell r="D7689" t="str">
            <v>支架</v>
          </cell>
          <cell r="E7689" t="str">
            <v>2.2-4.5M</v>
          </cell>
          <cell r="F7689" t="str">
            <v>1-12</v>
          </cell>
          <cell r="G7689" t="str">
            <v>个</v>
          </cell>
          <cell r="H7689">
            <v>1</v>
          </cell>
          <cell r="I7689" t="str">
            <v>固定资产-煤炭井工专用设备</v>
          </cell>
          <cell r="J7689" t="str">
            <v>0</v>
          </cell>
          <cell r="K7689">
            <v>38352</v>
          </cell>
          <cell r="L7689">
            <v>824726.82</v>
          </cell>
          <cell r="M7689">
            <v>482300.21</v>
          </cell>
          <cell r="N7689">
            <v>342426.61</v>
          </cell>
        </row>
        <row r="7690">
          <cell r="C7690" t="str">
            <v>42194105A110195</v>
          </cell>
          <cell r="D7690" t="str">
            <v>支架</v>
          </cell>
          <cell r="E7690" t="str">
            <v>2.2-4.5M</v>
          </cell>
          <cell r="F7690" t="str">
            <v>1-12</v>
          </cell>
          <cell r="G7690" t="str">
            <v>个</v>
          </cell>
          <cell r="H7690">
            <v>1</v>
          </cell>
          <cell r="I7690" t="str">
            <v>固定资产-煤炭井工专用设备</v>
          </cell>
          <cell r="J7690" t="str">
            <v>0</v>
          </cell>
          <cell r="K7690">
            <v>38352</v>
          </cell>
          <cell r="L7690">
            <v>824726.82</v>
          </cell>
          <cell r="M7690">
            <v>482300.21</v>
          </cell>
          <cell r="N7690">
            <v>342426.61</v>
          </cell>
        </row>
        <row r="7691">
          <cell r="C7691" t="str">
            <v>42194105A110196</v>
          </cell>
          <cell r="D7691" t="str">
            <v>支架</v>
          </cell>
          <cell r="E7691" t="str">
            <v>2.2-4.5M</v>
          </cell>
          <cell r="F7691" t="str">
            <v>1-12</v>
          </cell>
          <cell r="G7691" t="str">
            <v>个</v>
          </cell>
          <cell r="H7691">
            <v>1</v>
          </cell>
          <cell r="I7691" t="str">
            <v>固定资产-煤炭井工专用设备</v>
          </cell>
          <cell r="J7691" t="str">
            <v>0</v>
          </cell>
          <cell r="K7691">
            <v>38352</v>
          </cell>
          <cell r="L7691">
            <v>824726.82</v>
          </cell>
          <cell r="M7691">
            <v>482300.21</v>
          </cell>
          <cell r="N7691">
            <v>342426.61</v>
          </cell>
        </row>
        <row r="7692">
          <cell r="C7692" t="str">
            <v>42194105A110197</v>
          </cell>
          <cell r="D7692" t="str">
            <v>支架</v>
          </cell>
          <cell r="E7692" t="str">
            <v>2.2-4.5M</v>
          </cell>
          <cell r="F7692" t="str">
            <v>1-12</v>
          </cell>
          <cell r="G7692" t="str">
            <v>个</v>
          </cell>
          <cell r="H7692">
            <v>1</v>
          </cell>
          <cell r="I7692" t="str">
            <v>固定资产-煤炭井工专用设备</v>
          </cell>
          <cell r="J7692" t="str">
            <v>0</v>
          </cell>
          <cell r="K7692">
            <v>38352</v>
          </cell>
          <cell r="L7692">
            <v>824726.82</v>
          </cell>
          <cell r="M7692">
            <v>482300.21</v>
          </cell>
          <cell r="N7692">
            <v>342426.61</v>
          </cell>
        </row>
        <row r="7693">
          <cell r="C7693" t="str">
            <v>42194105A110198</v>
          </cell>
          <cell r="D7693" t="str">
            <v>支架</v>
          </cell>
          <cell r="E7693" t="str">
            <v>2.2-4.5M</v>
          </cell>
          <cell r="F7693" t="str">
            <v>1-12</v>
          </cell>
          <cell r="G7693" t="str">
            <v>个</v>
          </cell>
          <cell r="H7693">
            <v>1</v>
          </cell>
          <cell r="I7693" t="str">
            <v>固定资产-煤炭井工专用设备</v>
          </cell>
          <cell r="J7693" t="str">
            <v>0</v>
          </cell>
          <cell r="K7693">
            <v>38352</v>
          </cell>
          <cell r="L7693">
            <v>824726.82</v>
          </cell>
          <cell r="M7693">
            <v>482300.21</v>
          </cell>
          <cell r="N7693">
            <v>342426.61</v>
          </cell>
        </row>
        <row r="7694">
          <cell r="C7694" t="str">
            <v>42194105A110199</v>
          </cell>
          <cell r="D7694" t="str">
            <v>支架</v>
          </cell>
          <cell r="E7694" t="str">
            <v>2.2-4.5M</v>
          </cell>
          <cell r="F7694" t="str">
            <v>1-12</v>
          </cell>
          <cell r="G7694" t="str">
            <v>个</v>
          </cell>
          <cell r="H7694">
            <v>1</v>
          </cell>
          <cell r="I7694" t="str">
            <v>固定资产-煤炭井工专用设备</v>
          </cell>
          <cell r="J7694" t="str">
            <v>0</v>
          </cell>
          <cell r="K7694">
            <v>38352</v>
          </cell>
          <cell r="L7694">
            <v>824726.82</v>
          </cell>
          <cell r="M7694">
            <v>482300.21</v>
          </cell>
          <cell r="N7694">
            <v>342426.61</v>
          </cell>
        </row>
        <row r="7695">
          <cell r="C7695" t="str">
            <v>42194105A110200</v>
          </cell>
          <cell r="D7695" t="str">
            <v>支架</v>
          </cell>
          <cell r="E7695" t="str">
            <v>2.2-4.5M</v>
          </cell>
          <cell r="F7695" t="str">
            <v>1-12</v>
          </cell>
          <cell r="G7695" t="str">
            <v>个</v>
          </cell>
          <cell r="H7695">
            <v>1</v>
          </cell>
          <cell r="I7695" t="str">
            <v>固定资产-煤炭井工专用设备</v>
          </cell>
          <cell r="J7695" t="str">
            <v>0</v>
          </cell>
          <cell r="K7695">
            <v>38352</v>
          </cell>
          <cell r="L7695">
            <v>824726.82</v>
          </cell>
          <cell r="M7695">
            <v>482300.21</v>
          </cell>
          <cell r="N7695">
            <v>342426.61</v>
          </cell>
        </row>
        <row r="7696">
          <cell r="C7696" t="str">
            <v>42194105A110217</v>
          </cell>
          <cell r="D7696" t="str">
            <v>支架</v>
          </cell>
          <cell r="E7696" t="str">
            <v>2.2-4.5M</v>
          </cell>
          <cell r="F7696" t="str">
            <v>1-12</v>
          </cell>
          <cell r="G7696" t="str">
            <v>个</v>
          </cell>
          <cell r="H7696">
            <v>1</v>
          </cell>
          <cell r="I7696" t="str">
            <v>固定资产-煤炭井工专用设备</v>
          </cell>
          <cell r="J7696" t="str">
            <v>0</v>
          </cell>
          <cell r="K7696">
            <v>38352</v>
          </cell>
          <cell r="L7696">
            <v>824726.82</v>
          </cell>
          <cell r="M7696">
            <v>482300.21</v>
          </cell>
          <cell r="N7696">
            <v>342426.61</v>
          </cell>
        </row>
        <row r="7697">
          <cell r="C7697" t="str">
            <v>42194105A110201</v>
          </cell>
          <cell r="D7697" t="str">
            <v>支架</v>
          </cell>
          <cell r="E7697" t="str">
            <v>2.2-4.5M</v>
          </cell>
          <cell r="F7697" t="str">
            <v>1-12</v>
          </cell>
          <cell r="G7697" t="str">
            <v>个</v>
          </cell>
          <cell r="H7697">
            <v>1</v>
          </cell>
          <cell r="I7697" t="str">
            <v>固定资产-煤炭井工专用设备</v>
          </cell>
          <cell r="J7697" t="str">
            <v>0</v>
          </cell>
          <cell r="K7697">
            <v>38352</v>
          </cell>
          <cell r="L7697">
            <v>824726.82</v>
          </cell>
          <cell r="M7697">
            <v>482300.21</v>
          </cell>
          <cell r="N7697">
            <v>342426.61</v>
          </cell>
        </row>
        <row r="7698">
          <cell r="C7698" t="str">
            <v>42194105A110202</v>
          </cell>
          <cell r="D7698" t="str">
            <v>支架</v>
          </cell>
          <cell r="E7698" t="str">
            <v>2.2-4.5M</v>
          </cell>
          <cell r="F7698" t="str">
            <v>1-12</v>
          </cell>
          <cell r="G7698" t="str">
            <v>个</v>
          </cell>
          <cell r="H7698">
            <v>1</v>
          </cell>
          <cell r="I7698" t="str">
            <v>固定资产-煤炭井工专用设备</v>
          </cell>
          <cell r="J7698" t="str">
            <v>0</v>
          </cell>
          <cell r="K7698">
            <v>38352</v>
          </cell>
          <cell r="L7698">
            <v>824726.82</v>
          </cell>
          <cell r="M7698">
            <v>482300.21</v>
          </cell>
          <cell r="N7698">
            <v>342426.61</v>
          </cell>
        </row>
        <row r="7699">
          <cell r="C7699" t="str">
            <v>42194105A110203</v>
          </cell>
          <cell r="D7699" t="str">
            <v>支架</v>
          </cell>
          <cell r="E7699" t="str">
            <v>2.2-4.5M</v>
          </cell>
          <cell r="F7699" t="str">
            <v>1-12</v>
          </cell>
          <cell r="G7699" t="str">
            <v>个</v>
          </cell>
          <cell r="H7699">
            <v>1</v>
          </cell>
          <cell r="I7699" t="str">
            <v>固定资产-煤炭井工专用设备</v>
          </cell>
          <cell r="J7699" t="str">
            <v>0</v>
          </cell>
          <cell r="K7699">
            <v>38352</v>
          </cell>
          <cell r="L7699">
            <v>824726.82</v>
          </cell>
          <cell r="M7699">
            <v>482300.21</v>
          </cell>
          <cell r="N7699">
            <v>342426.61</v>
          </cell>
        </row>
        <row r="7700">
          <cell r="C7700" t="str">
            <v>42194105A110204</v>
          </cell>
          <cell r="D7700" t="str">
            <v>支架</v>
          </cell>
          <cell r="E7700" t="str">
            <v>2.2-4.5M</v>
          </cell>
          <cell r="F7700" t="str">
            <v>1-12</v>
          </cell>
          <cell r="G7700" t="str">
            <v>个</v>
          </cell>
          <cell r="H7700">
            <v>1</v>
          </cell>
          <cell r="I7700" t="str">
            <v>固定资产-煤炭井工专用设备</v>
          </cell>
          <cell r="J7700" t="str">
            <v>0</v>
          </cell>
          <cell r="K7700">
            <v>38352</v>
          </cell>
          <cell r="L7700">
            <v>824726.82</v>
          </cell>
          <cell r="M7700">
            <v>482300.21</v>
          </cell>
          <cell r="N7700">
            <v>342426.61</v>
          </cell>
        </row>
        <row r="7701">
          <cell r="C7701" t="str">
            <v>42194105A110205</v>
          </cell>
          <cell r="D7701" t="str">
            <v>支架</v>
          </cell>
          <cell r="E7701" t="str">
            <v>2.2-4.5M</v>
          </cell>
          <cell r="F7701" t="str">
            <v>1-12</v>
          </cell>
          <cell r="G7701" t="str">
            <v>个</v>
          </cell>
          <cell r="H7701">
            <v>1</v>
          </cell>
          <cell r="I7701" t="str">
            <v>固定资产-煤炭井工专用设备</v>
          </cell>
          <cell r="J7701" t="str">
            <v>0</v>
          </cell>
          <cell r="K7701">
            <v>38352</v>
          </cell>
          <cell r="L7701">
            <v>824726.82</v>
          </cell>
          <cell r="M7701">
            <v>482300.21</v>
          </cell>
          <cell r="N7701">
            <v>342426.61</v>
          </cell>
        </row>
        <row r="7702">
          <cell r="C7702" t="str">
            <v>42194105A110206</v>
          </cell>
          <cell r="D7702" t="str">
            <v>支架</v>
          </cell>
          <cell r="E7702" t="str">
            <v>2.2-4.5M</v>
          </cell>
          <cell r="F7702" t="str">
            <v>1-12</v>
          </cell>
          <cell r="G7702" t="str">
            <v>个</v>
          </cell>
          <cell r="H7702">
            <v>1</v>
          </cell>
          <cell r="I7702" t="str">
            <v>固定资产-煤炭井工专用设备</v>
          </cell>
          <cell r="J7702" t="str">
            <v>0</v>
          </cell>
          <cell r="K7702">
            <v>38352</v>
          </cell>
          <cell r="L7702">
            <v>824726.82</v>
          </cell>
          <cell r="M7702">
            <v>482300.21</v>
          </cell>
          <cell r="N7702">
            <v>342426.61</v>
          </cell>
        </row>
        <row r="7703">
          <cell r="C7703" t="str">
            <v>42194105A110207</v>
          </cell>
          <cell r="D7703" t="str">
            <v>支架</v>
          </cell>
          <cell r="E7703" t="str">
            <v>2.2-4.5M</v>
          </cell>
          <cell r="F7703" t="str">
            <v>1-12</v>
          </cell>
          <cell r="G7703" t="str">
            <v>个</v>
          </cell>
          <cell r="H7703">
            <v>1</v>
          </cell>
          <cell r="I7703" t="str">
            <v>固定资产-煤炭井工专用设备</v>
          </cell>
          <cell r="J7703" t="str">
            <v>0</v>
          </cell>
          <cell r="K7703">
            <v>38352</v>
          </cell>
          <cell r="L7703">
            <v>824726.82</v>
          </cell>
          <cell r="M7703">
            <v>482300.21</v>
          </cell>
          <cell r="N7703">
            <v>342426.61</v>
          </cell>
        </row>
        <row r="7704">
          <cell r="C7704" t="str">
            <v>42194105A110208</v>
          </cell>
          <cell r="D7704" t="str">
            <v>支架</v>
          </cell>
          <cell r="E7704" t="str">
            <v>2.2-4.5M</v>
          </cell>
          <cell r="F7704" t="str">
            <v>1-12</v>
          </cell>
          <cell r="G7704" t="str">
            <v>个</v>
          </cell>
          <cell r="H7704">
            <v>1</v>
          </cell>
          <cell r="I7704" t="str">
            <v>固定资产-煤炭井工专用设备</v>
          </cell>
          <cell r="J7704" t="str">
            <v>0</v>
          </cell>
          <cell r="K7704">
            <v>38352</v>
          </cell>
          <cell r="L7704">
            <v>824726.82</v>
          </cell>
          <cell r="M7704">
            <v>482300.21</v>
          </cell>
          <cell r="N7704">
            <v>342426.61</v>
          </cell>
        </row>
        <row r="7705">
          <cell r="C7705" t="str">
            <v>42194105A110209</v>
          </cell>
          <cell r="D7705" t="str">
            <v>支架</v>
          </cell>
          <cell r="E7705" t="str">
            <v>2.2-4.5M</v>
          </cell>
          <cell r="F7705" t="str">
            <v>1-12</v>
          </cell>
          <cell r="G7705" t="str">
            <v>个</v>
          </cell>
          <cell r="H7705">
            <v>1</v>
          </cell>
          <cell r="I7705" t="str">
            <v>固定资产-煤炭井工专用设备</v>
          </cell>
          <cell r="J7705" t="str">
            <v>0</v>
          </cell>
          <cell r="K7705">
            <v>38352</v>
          </cell>
          <cell r="L7705">
            <v>824726.82</v>
          </cell>
          <cell r="M7705">
            <v>482300.21</v>
          </cell>
          <cell r="N7705">
            <v>342426.61</v>
          </cell>
        </row>
        <row r="7706">
          <cell r="C7706" t="str">
            <v>42194105A110210</v>
          </cell>
          <cell r="D7706" t="str">
            <v>支架</v>
          </cell>
          <cell r="E7706" t="str">
            <v>2.2-4.5M</v>
          </cell>
          <cell r="F7706" t="str">
            <v>1-12</v>
          </cell>
          <cell r="G7706" t="str">
            <v>个</v>
          </cell>
          <cell r="H7706">
            <v>1</v>
          </cell>
          <cell r="I7706" t="str">
            <v>固定资产-煤炭井工专用设备</v>
          </cell>
          <cell r="J7706" t="str">
            <v>0</v>
          </cell>
          <cell r="K7706">
            <v>38352</v>
          </cell>
          <cell r="L7706">
            <v>824726.82</v>
          </cell>
          <cell r="M7706">
            <v>482300.21</v>
          </cell>
          <cell r="N7706">
            <v>342426.61</v>
          </cell>
        </row>
        <row r="7707">
          <cell r="C7707" t="str">
            <v>42194105A110211</v>
          </cell>
          <cell r="D7707" t="str">
            <v>支架</v>
          </cell>
          <cell r="E7707" t="str">
            <v>2.2-4.5M</v>
          </cell>
          <cell r="F7707" t="str">
            <v>1-12</v>
          </cell>
          <cell r="G7707" t="str">
            <v>个</v>
          </cell>
          <cell r="H7707">
            <v>1</v>
          </cell>
          <cell r="I7707" t="str">
            <v>固定资产-煤炭井工专用设备</v>
          </cell>
          <cell r="J7707" t="str">
            <v>0</v>
          </cell>
          <cell r="K7707">
            <v>38352</v>
          </cell>
          <cell r="L7707">
            <v>824726.82</v>
          </cell>
          <cell r="M7707">
            <v>482300.21</v>
          </cell>
          <cell r="N7707">
            <v>342426.61</v>
          </cell>
        </row>
        <row r="7708">
          <cell r="C7708" t="str">
            <v>42194105A110212</v>
          </cell>
          <cell r="D7708" t="str">
            <v>支架</v>
          </cell>
          <cell r="E7708" t="str">
            <v>2.2-4.5M</v>
          </cell>
          <cell r="F7708" t="str">
            <v>1-12</v>
          </cell>
          <cell r="G7708" t="str">
            <v>个</v>
          </cell>
          <cell r="H7708">
            <v>1</v>
          </cell>
          <cell r="I7708" t="str">
            <v>固定资产-煤炭井工专用设备</v>
          </cell>
          <cell r="J7708" t="str">
            <v>0</v>
          </cell>
          <cell r="K7708">
            <v>38352</v>
          </cell>
          <cell r="L7708">
            <v>824726.82</v>
          </cell>
          <cell r="M7708">
            <v>482300.21</v>
          </cell>
          <cell r="N7708">
            <v>342426.61</v>
          </cell>
        </row>
        <row r="7709">
          <cell r="C7709" t="str">
            <v>42194105A110213</v>
          </cell>
          <cell r="D7709" t="str">
            <v>支架</v>
          </cell>
          <cell r="E7709" t="str">
            <v>2.2-4.5M</v>
          </cell>
          <cell r="F7709" t="str">
            <v>1-12</v>
          </cell>
          <cell r="G7709" t="str">
            <v>个</v>
          </cell>
          <cell r="H7709">
            <v>1</v>
          </cell>
          <cell r="I7709" t="str">
            <v>固定资产-煤炭井工专用设备</v>
          </cell>
          <cell r="J7709" t="str">
            <v>0</v>
          </cell>
          <cell r="K7709">
            <v>38352</v>
          </cell>
          <cell r="L7709">
            <v>824726.82</v>
          </cell>
          <cell r="M7709">
            <v>482300.21</v>
          </cell>
          <cell r="N7709">
            <v>342426.61</v>
          </cell>
        </row>
        <row r="7710">
          <cell r="C7710" t="str">
            <v>42194105A110214</v>
          </cell>
          <cell r="D7710" t="str">
            <v>支架</v>
          </cell>
          <cell r="E7710" t="str">
            <v>2.2-4.5M</v>
          </cell>
          <cell r="F7710" t="str">
            <v>1-12</v>
          </cell>
          <cell r="G7710" t="str">
            <v>个</v>
          </cell>
          <cell r="H7710">
            <v>1</v>
          </cell>
          <cell r="I7710" t="str">
            <v>固定资产-煤炭井工专用设备</v>
          </cell>
          <cell r="J7710" t="str">
            <v>0</v>
          </cell>
          <cell r="K7710">
            <v>38352</v>
          </cell>
          <cell r="L7710">
            <v>824726.82</v>
          </cell>
          <cell r="M7710">
            <v>482300.21</v>
          </cell>
          <cell r="N7710">
            <v>342426.61</v>
          </cell>
        </row>
        <row r="7711">
          <cell r="C7711" t="str">
            <v>42194105A110215</v>
          </cell>
          <cell r="D7711" t="str">
            <v>支架</v>
          </cell>
          <cell r="E7711" t="str">
            <v>2.2-4.5M</v>
          </cell>
          <cell r="F7711" t="str">
            <v>1-12</v>
          </cell>
          <cell r="G7711" t="str">
            <v>个</v>
          </cell>
          <cell r="H7711">
            <v>1</v>
          </cell>
          <cell r="I7711" t="str">
            <v>固定资产-煤炭井工专用设备</v>
          </cell>
          <cell r="J7711" t="str">
            <v>0</v>
          </cell>
          <cell r="K7711">
            <v>38352</v>
          </cell>
          <cell r="L7711">
            <v>824726.82</v>
          </cell>
          <cell r="M7711">
            <v>482300.21</v>
          </cell>
          <cell r="N7711">
            <v>342426.61</v>
          </cell>
        </row>
        <row r="7712">
          <cell r="C7712" t="str">
            <v>42194105A110216</v>
          </cell>
          <cell r="D7712" t="str">
            <v>支架</v>
          </cell>
          <cell r="E7712" t="str">
            <v>2.2-4.5M</v>
          </cell>
          <cell r="F7712" t="str">
            <v>1-12</v>
          </cell>
          <cell r="G7712" t="str">
            <v>个</v>
          </cell>
          <cell r="H7712">
            <v>1</v>
          </cell>
          <cell r="I7712" t="str">
            <v>固定资产-煤炭井工专用设备</v>
          </cell>
          <cell r="J7712" t="str">
            <v>0</v>
          </cell>
          <cell r="K7712">
            <v>38352</v>
          </cell>
          <cell r="L7712">
            <v>824726.82</v>
          </cell>
          <cell r="M7712">
            <v>482300.21</v>
          </cell>
          <cell r="N7712">
            <v>342426.61</v>
          </cell>
        </row>
        <row r="7713">
          <cell r="C7713" t="str">
            <v>42194105A110218</v>
          </cell>
          <cell r="D7713" t="str">
            <v>支架</v>
          </cell>
          <cell r="E7713" t="str">
            <v>2.2-4.5M</v>
          </cell>
          <cell r="F7713" t="str">
            <v>1-12</v>
          </cell>
          <cell r="G7713" t="str">
            <v>个</v>
          </cell>
          <cell r="H7713">
            <v>1</v>
          </cell>
          <cell r="I7713" t="str">
            <v>固定资产-煤炭井工专用设备</v>
          </cell>
          <cell r="J7713" t="str">
            <v>0</v>
          </cell>
          <cell r="K7713">
            <v>38352</v>
          </cell>
          <cell r="L7713">
            <v>824726.82</v>
          </cell>
          <cell r="M7713">
            <v>482300.21</v>
          </cell>
          <cell r="N7713">
            <v>342426.61</v>
          </cell>
        </row>
        <row r="7714">
          <cell r="C7714" t="str">
            <v>42194105A110219</v>
          </cell>
          <cell r="D7714" t="str">
            <v>支架</v>
          </cell>
          <cell r="E7714" t="str">
            <v>2.2-4.5M</v>
          </cell>
          <cell r="F7714" t="str">
            <v>1-12</v>
          </cell>
          <cell r="G7714" t="str">
            <v>个</v>
          </cell>
          <cell r="H7714">
            <v>1</v>
          </cell>
          <cell r="I7714" t="str">
            <v>固定资产-煤炭井工专用设备</v>
          </cell>
          <cell r="J7714" t="str">
            <v>0</v>
          </cell>
          <cell r="K7714">
            <v>38352</v>
          </cell>
          <cell r="L7714">
            <v>824726.82</v>
          </cell>
          <cell r="M7714">
            <v>482300.21</v>
          </cell>
          <cell r="N7714">
            <v>342426.61</v>
          </cell>
        </row>
        <row r="7715">
          <cell r="C7715" t="str">
            <v>42194105A110220</v>
          </cell>
          <cell r="D7715" t="str">
            <v>支架</v>
          </cell>
          <cell r="E7715" t="str">
            <v>2.2-4.5M</v>
          </cell>
          <cell r="F7715" t="str">
            <v>1-12</v>
          </cell>
          <cell r="G7715" t="str">
            <v>个</v>
          </cell>
          <cell r="H7715">
            <v>1</v>
          </cell>
          <cell r="I7715" t="str">
            <v>固定资产-煤炭井工专用设备</v>
          </cell>
          <cell r="J7715" t="str">
            <v>0</v>
          </cell>
          <cell r="K7715">
            <v>38352</v>
          </cell>
          <cell r="L7715">
            <v>824726.82</v>
          </cell>
          <cell r="M7715">
            <v>482300.21</v>
          </cell>
          <cell r="N7715">
            <v>342426.61</v>
          </cell>
        </row>
        <row r="7716">
          <cell r="C7716" t="str">
            <v>42194105A110221</v>
          </cell>
          <cell r="D7716" t="str">
            <v>支架</v>
          </cell>
          <cell r="E7716" t="str">
            <v>2.2-4.5M</v>
          </cell>
          <cell r="F7716" t="str">
            <v>1-12</v>
          </cell>
          <cell r="G7716" t="str">
            <v>个</v>
          </cell>
          <cell r="H7716">
            <v>1</v>
          </cell>
          <cell r="I7716" t="str">
            <v>固定资产-煤炭井工专用设备</v>
          </cell>
          <cell r="J7716" t="str">
            <v>0</v>
          </cell>
          <cell r="K7716">
            <v>38352</v>
          </cell>
          <cell r="L7716">
            <v>824726.82</v>
          </cell>
          <cell r="M7716">
            <v>482300.21</v>
          </cell>
          <cell r="N7716">
            <v>342426.61</v>
          </cell>
        </row>
        <row r="7717">
          <cell r="C7717" t="str">
            <v>42194105A110222</v>
          </cell>
          <cell r="D7717" t="str">
            <v>支架</v>
          </cell>
          <cell r="E7717" t="str">
            <v>2.2-4.5M</v>
          </cell>
          <cell r="F7717" t="str">
            <v>1-12</v>
          </cell>
          <cell r="G7717" t="str">
            <v>个</v>
          </cell>
          <cell r="H7717">
            <v>1</v>
          </cell>
          <cell r="I7717" t="str">
            <v>固定资产-煤炭井工专用设备</v>
          </cell>
          <cell r="J7717" t="str">
            <v>0</v>
          </cell>
          <cell r="K7717">
            <v>38352</v>
          </cell>
          <cell r="L7717">
            <v>824726.82</v>
          </cell>
          <cell r="M7717">
            <v>482300.21</v>
          </cell>
          <cell r="N7717">
            <v>342426.61</v>
          </cell>
        </row>
        <row r="7718">
          <cell r="C7718" t="str">
            <v>42194105A110223</v>
          </cell>
          <cell r="D7718" t="str">
            <v>支架</v>
          </cell>
          <cell r="E7718" t="str">
            <v>2.2-4.5M</v>
          </cell>
          <cell r="F7718" t="str">
            <v>1-12</v>
          </cell>
          <cell r="G7718" t="str">
            <v>个</v>
          </cell>
          <cell r="H7718">
            <v>1</v>
          </cell>
          <cell r="I7718" t="str">
            <v>固定资产-煤炭井工专用设备</v>
          </cell>
          <cell r="J7718" t="str">
            <v>0</v>
          </cell>
          <cell r="K7718">
            <v>38352</v>
          </cell>
          <cell r="L7718">
            <v>824726.82</v>
          </cell>
          <cell r="M7718">
            <v>482300.21</v>
          </cell>
          <cell r="N7718">
            <v>342426.61</v>
          </cell>
        </row>
        <row r="7719">
          <cell r="C7719" t="str">
            <v>42194105A110224</v>
          </cell>
          <cell r="D7719" t="str">
            <v>支架</v>
          </cell>
          <cell r="E7719" t="str">
            <v>2.2-4.5M</v>
          </cell>
          <cell r="F7719" t="str">
            <v>1-12</v>
          </cell>
          <cell r="G7719" t="str">
            <v>个</v>
          </cell>
          <cell r="H7719">
            <v>1</v>
          </cell>
          <cell r="I7719" t="str">
            <v>固定资产-煤炭井工专用设备</v>
          </cell>
          <cell r="J7719" t="str">
            <v>0</v>
          </cell>
          <cell r="K7719">
            <v>38352</v>
          </cell>
          <cell r="L7719">
            <v>824726.82</v>
          </cell>
          <cell r="M7719">
            <v>482300.21</v>
          </cell>
          <cell r="N7719">
            <v>342426.61</v>
          </cell>
        </row>
        <row r="7720">
          <cell r="C7720" t="str">
            <v>42194105A110225</v>
          </cell>
          <cell r="D7720" t="str">
            <v>支架</v>
          </cell>
          <cell r="E7720" t="str">
            <v>2.2-4.5M</v>
          </cell>
          <cell r="F7720" t="str">
            <v>1-12</v>
          </cell>
          <cell r="G7720" t="str">
            <v>个</v>
          </cell>
          <cell r="H7720">
            <v>1</v>
          </cell>
          <cell r="I7720" t="str">
            <v>固定资产-煤炭井工专用设备</v>
          </cell>
          <cell r="J7720" t="str">
            <v>0</v>
          </cell>
          <cell r="K7720">
            <v>38352</v>
          </cell>
          <cell r="L7720">
            <v>824726.82</v>
          </cell>
          <cell r="M7720">
            <v>482300.21</v>
          </cell>
          <cell r="N7720">
            <v>342426.61</v>
          </cell>
        </row>
        <row r="7721">
          <cell r="C7721" t="str">
            <v>42194105A110226</v>
          </cell>
          <cell r="D7721" t="str">
            <v>支架</v>
          </cell>
          <cell r="E7721" t="str">
            <v>2.2-4.5M</v>
          </cell>
          <cell r="F7721" t="str">
            <v>1-12</v>
          </cell>
          <cell r="G7721" t="str">
            <v>个</v>
          </cell>
          <cell r="H7721">
            <v>1</v>
          </cell>
          <cell r="I7721" t="str">
            <v>固定资产-煤炭井工专用设备</v>
          </cell>
          <cell r="J7721" t="str">
            <v>0</v>
          </cell>
          <cell r="K7721">
            <v>38352</v>
          </cell>
          <cell r="L7721">
            <v>824726.82</v>
          </cell>
          <cell r="M7721">
            <v>482300.21</v>
          </cell>
          <cell r="N7721">
            <v>342426.61</v>
          </cell>
        </row>
        <row r="7722">
          <cell r="C7722" t="str">
            <v>42194105A110227</v>
          </cell>
          <cell r="D7722" t="str">
            <v>支架</v>
          </cell>
          <cell r="E7722" t="str">
            <v>2.2-4.5M</v>
          </cell>
          <cell r="F7722" t="str">
            <v>1-12</v>
          </cell>
          <cell r="G7722" t="str">
            <v>个</v>
          </cell>
          <cell r="H7722">
            <v>1</v>
          </cell>
          <cell r="I7722" t="str">
            <v>固定资产-煤炭井工专用设备</v>
          </cell>
          <cell r="J7722" t="str">
            <v>0</v>
          </cell>
          <cell r="K7722">
            <v>38352</v>
          </cell>
          <cell r="L7722">
            <v>824726.82</v>
          </cell>
          <cell r="M7722">
            <v>482300.21</v>
          </cell>
          <cell r="N7722">
            <v>342426.61</v>
          </cell>
        </row>
        <row r="7723">
          <cell r="C7723" t="str">
            <v>42194105A110228</v>
          </cell>
          <cell r="D7723" t="str">
            <v>支架</v>
          </cell>
          <cell r="E7723" t="str">
            <v>2.2-4.5M</v>
          </cell>
          <cell r="F7723" t="str">
            <v>1-12</v>
          </cell>
          <cell r="G7723" t="str">
            <v>个</v>
          </cell>
          <cell r="H7723">
            <v>1</v>
          </cell>
          <cell r="I7723" t="str">
            <v>固定资产-煤炭井工专用设备</v>
          </cell>
          <cell r="J7723" t="str">
            <v>0</v>
          </cell>
          <cell r="K7723">
            <v>38352</v>
          </cell>
          <cell r="L7723">
            <v>824726.82</v>
          </cell>
          <cell r="M7723">
            <v>482300.21</v>
          </cell>
          <cell r="N7723">
            <v>342426.61</v>
          </cell>
        </row>
        <row r="7724">
          <cell r="C7724" t="str">
            <v>42194105A110229</v>
          </cell>
          <cell r="D7724" t="str">
            <v>支架</v>
          </cell>
          <cell r="E7724" t="str">
            <v>2.2-4.5M</v>
          </cell>
          <cell r="F7724" t="str">
            <v>1-12</v>
          </cell>
          <cell r="G7724" t="str">
            <v>个</v>
          </cell>
          <cell r="H7724">
            <v>1</v>
          </cell>
          <cell r="I7724" t="str">
            <v>固定资产-煤炭井工专用设备</v>
          </cell>
          <cell r="J7724" t="str">
            <v>0</v>
          </cell>
          <cell r="K7724">
            <v>38352</v>
          </cell>
          <cell r="L7724">
            <v>824726.82</v>
          </cell>
          <cell r="M7724">
            <v>482300.21</v>
          </cell>
          <cell r="N7724">
            <v>342426.61</v>
          </cell>
        </row>
        <row r="7725">
          <cell r="C7725" t="str">
            <v>42194105A110230</v>
          </cell>
          <cell r="D7725" t="str">
            <v>支架</v>
          </cell>
          <cell r="E7725" t="str">
            <v>2.2-4.5M</v>
          </cell>
          <cell r="F7725" t="str">
            <v>1-12</v>
          </cell>
          <cell r="G7725" t="str">
            <v>个</v>
          </cell>
          <cell r="H7725">
            <v>1</v>
          </cell>
          <cell r="I7725" t="str">
            <v>固定资产-煤炭井工专用设备</v>
          </cell>
          <cell r="J7725" t="str">
            <v>0</v>
          </cell>
          <cell r="K7725">
            <v>38352</v>
          </cell>
          <cell r="L7725">
            <v>824726.82</v>
          </cell>
          <cell r="M7725">
            <v>482300.21</v>
          </cell>
          <cell r="N7725">
            <v>342426.61</v>
          </cell>
        </row>
        <row r="7726">
          <cell r="C7726" t="str">
            <v>42194105A110231</v>
          </cell>
          <cell r="D7726" t="str">
            <v>支架</v>
          </cell>
          <cell r="E7726" t="str">
            <v>2.2-4.5M</v>
          </cell>
          <cell r="F7726" t="str">
            <v>1-12</v>
          </cell>
          <cell r="G7726" t="str">
            <v>个</v>
          </cell>
          <cell r="H7726">
            <v>1</v>
          </cell>
          <cell r="I7726" t="str">
            <v>固定资产-煤炭井工专用设备</v>
          </cell>
          <cell r="J7726" t="str">
            <v>0</v>
          </cell>
          <cell r="K7726">
            <v>38352</v>
          </cell>
          <cell r="L7726">
            <v>824726.82</v>
          </cell>
          <cell r="M7726">
            <v>482300.21</v>
          </cell>
          <cell r="N7726">
            <v>342426.61</v>
          </cell>
        </row>
        <row r="7727">
          <cell r="C7727" t="str">
            <v>42194105A110232</v>
          </cell>
          <cell r="D7727" t="str">
            <v>支架</v>
          </cell>
          <cell r="E7727" t="str">
            <v>2.2-4.5M</v>
          </cell>
          <cell r="F7727" t="str">
            <v>1-12</v>
          </cell>
          <cell r="G7727" t="str">
            <v>个</v>
          </cell>
          <cell r="H7727">
            <v>1</v>
          </cell>
          <cell r="I7727" t="str">
            <v>固定资产-煤炭井工专用设备</v>
          </cell>
          <cell r="J7727" t="str">
            <v>0</v>
          </cell>
          <cell r="K7727">
            <v>38352</v>
          </cell>
          <cell r="L7727">
            <v>824726.82</v>
          </cell>
          <cell r="M7727">
            <v>482300.21</v>
          </cell>
          <cell r="N7727">
            <v>342426.61</v>
          </cell>
        </row>
        <row r="7728">
          <cell r="C7728" t="str">
            <v>42194105A110233</v>
          </cell>
          <cell r="D7728" t="str">
            <v>支架</v>
          </cell>
          <cell r="E7728" t="str">
            <v>2.2-4.5M</v>
          </cell>
          <cell r="F7728" t="str">
            <v>1-12</v>
          </cell>
          <cell r="G7728" t="str">
            <v>个</v>
          </cell>
          <cell r="H7728">
            <v>1</v>
          </cell>
          <cell r="I7728" t="str">
            <v>固定资产-煤炭井工专用设备</v>
          </cell>
          <cell r="J7728" t="str">
            <v>0</v>
          </cell>
          <cell r="K7728">
            <v>38352</v>
          </cell>
          <cell r="L7728">
            <v>824726.82</v>
          </cell>
          <cell r="M7728">
            <v>482300.21</v>
          </cell>
          <cell r="N7728">
            <v>342426.61</v>
          </cell>
        </row>
        <row r="7729">
          <cell r="C7729" t="str">
            <v>42194105A110234</v>
          </cell>
          <cell r="D7729" t="str">
            <v>支架</v>
          </cell>
          <cell r="E7729" t="str">
            <v>2.2-4.5M</v>
          </cell>
          <cell r="F7729" t="str">
            <v>1-12</v>
          </cell>
          <cell r="G7729" t="str">
            <v>个</v>
          </cell>
          <cell r="H7729">
            <v>1</v>
          </cell>
          <cell r="I7729" t="str">
            <v>固定资产-煤炭井工专用设备</v>
          </cell>
          <cell r="J7729" t="str">
            <v>0</v>
          </cell>
          <cell r="K7729">
            <v>38352</v>
          </cell>
          <cell r="L7729">
            <v>824726.82</v>
          </cell>
          <cell r="M7729">
            <v>482300.21</v>
          </cell>
          <cell r="N7729">
            <v>342426.61</v>
          </cell>
        </row>
        <row r="7730">
          <cell r="C7730" t="str">
            <v>42194105A110235</v>
          </cell>
          <cell r="D7730" t="str">
            <v>支架</v>
          </cell>
          <cell r="E7730" t="str">
            <v>2.2-4.5M</v>
          </cell>
          <cell r="F7730" t="str">
            <v>1-12</v>
          </cell>
          <cell r="G7730" t="str">
            <v>个</v>
          </cell>
          <cell r="H7730">
            <v>1</v>
          </cell>
          <cell r="I7730" t="str">
            <v>固定资产-煤炭井工专用设备</v>
          </cell>
          <cell r="J7730" t="str">
            <v>0</v>
          </cell>
          <cell r="K7730">
            <v>38352</v>
          </cell>
          <cell r="L7730">
            <v>824726.82</v>
          </cell>
          <cell r="M7730">
            <v>482300.21</v>
          </cell>
          <cell r="N7730">
            <v>342426.61</v>
          </cell>
        </row>
        <row r="7731">
          <cell r="C7731" t="str">
            <v>42194105A110236</v>
          </cell>
          <cell r="D7731" t="str">
            <v>支架</v>
          </cell>
          <cell r="E7731" t="str">
            <v>2.2-4.5M</v>
          </cell>
          <cell r="F7731" t="str">
            <v>1-12</v>
          </cell>
          <cell r="G7731" t="str">
            <v>个</v>
          </cell>
          <cell r="H7731">
            <v>1</v>
          </cell>
          <cell r="I7731" t="str">
            <v>固定资产-煤炭井工专用设备</v>
          </cell>
          <cell r="J7731" t="str">
            <v>0</v>
          </cell>
          <cell r="K7731">
            <v>38352</v>
          </cell>
          <cell r="L7731">
            <v>824726.82</v>
          </cell>
          <cell r="M7731">
            <v>482300.21</v>
          </cell>
          <cell r="N7731">
            <v>342426.61</v>
          </cell>
        </row>
        <row r="7732">
          <cell r="C7732" t="str">
            <v>42194105A110237</v>
          </cell>
          <cell r="D7732" t="str">
            <v>支架</v>
          </cell>
          <cell r="E7732" t="str">
            <v>2.2-4.5M</v>
          </cell>
          <cell r="F7732" t="str">
            <v>1-12</v>
          </cell>
          <cell r="G7732" t="str">
            <v>个</v>
          </cell>
          <cell r="H7732">
            <v>1</v>
          </cell>
          <cell r="I7732" t="str">
            <v>固定资产-煤炭井工专用设备</v>
          </cell>
          <cell r="J7732" t="str">
            <v>0</v>
          </cell>
          <cell r="K7732">
            <v>38352</v>
          </cell>
          <cell r="L7732">
            <v>824726.82</v>
          </cell>
          <cell r="M7732">
            <v>482300.21</v>
          </cell>
          <cell r="N7732">
            <v>342426.61</v>
          </cell>
        </row>
        <row r="7733">
          <cell r="C7733" t="str">
            <v>42194105A110238</v>
          </cell>
          <cell r="D7733" t="str">
            <v>支架</v>
          </cell>
          <cell r="E7733" t="str">
            <v>2.2-4.5M</v>
          </cell>
          <cell r="F7733" t="str">
            <v>1-12</v>
          </cell>
          <cell r="G7733" t="str">
            <v>个</v>
          </cell>
          <cell r="H7733">
            <v>1</v>
          </cell>
          <cell r="I7733" t="str">
            <v>固定资产-煤炭井工专用设备</v>
          </cell>
          <cell r="J7733" t="str">
            <v>0</v>
          </cell>
          <cell r="K7733">
            <v>38352</v>
          </cell>
          <cell r="L7733">
            <v>824726.82</v>
          </cell>
          <cell r="M7733">
            <v>482300.21</v>
          </cell>
          <cell r="N7733">
            <v>342426.61</v>
          </cell>
        </row>
        <row r="7734">
          <cell r="C7734" t="str">
            <v>42194105A110239</v>
          </cell>
          <cell r="D7734" t="str">
            <v>支架</v>
          </cell>
          <cell r="E7734" t="str">
            <v>2.2-4.5M</v>
          </cell>
          <cell r="F7734" t="str">
            <v>1-12</v>
          </cell>
          <cell r="G7734" t="str">
            <v>个</v>
          </cell>
          <cell r="H7734">
            <v>1</v>
          </cell>
          <cell r="I7734" t="str">
            <v>固定资产-煤炭井工专用设备</v>
          </cell>
          <cell r="J7734" t="str">
            <v>0</v>
          </cell>
          <cell r="K7734">
            <v>38352</v>
          </cell>
          <cell r="L7734">
            <v>824726.82</v>
          </cell>
          <cell r="M7734">
            <v>482300.21</v>
          </cell>
          <cell r="N7734">
            <v>342426.61</v>
          </cell>
        </row>
        <row r="7735">
          <cell r="C7735" t="str">
            <v>42194105A110240</v>
          </cell>
          <cell r="D7735" t="str">
            <v>支架</v>
          </cell>
          <cell r="E7735" t="str">
            <v>2.2-4.5M</v>
          </cell>
          <cell r="F7735" t="str">
            <v>1-12</v>
          </cell>
          <cell r="G7735" t="str">
            <v>个</v>
          </cell>
          <cell r="H7735">
            <v>1</v>
          </cell>
          <cell r="I7735" t="str">
            <v>固定资产-煤炭井工专用设备</v>
          </cell>
          <cell r="J7735" t="str">
            <v>0</v>
          </cell>
          <cell r="K7735">
            <v>38352</v>
          </cell>
          <cell r="L7735">
            <v>824726.82</v>
          </cell>
          <cell r="M7735">
            <v>482300.21</v>
          </cell>
          <cell r="N7735">
            <v>342426.61</v>
          </cell>
        </row>
        <row r="7736">
          <cell r="C7736" t="str">
            <v>42194105A110241</v>
          </cell>
          <cell r="D7736" t="str">
            <v>支架</v>
          </cell>
          <cell r="E7736" t="str">
            <v>2.2-4.5M</v>
          </cell>
          <cell r="F7736" t="str">
            <v>1-12</v>
          </cell>
          <cell r="G7736" t="str">
            <v>个</v>
          </cell>
          <cell r="H7736">
            <v>1</v>
          </cell>
          <cell r="I7736" t="str">
            <v>固定资产-煤炭井工专用设备</v>
          </cell>
          <cell r="J7736" t="str">
            <v>0</v>
          </cell>
          <cell r="K7736">
            <v>38352</v>
          </cell>
          <cell r="L7736">
            <v>824726.82</v>
          </cell>
          <cell r="M7736">
            <v>482300.21</v>
          </cell>
          <cell r="N7736">
            <v>342426.61</v>
          </cell>
        </row>
        <row r="7737">
          <cell r="C7737" t="str">
            <v>42194105A110242</v>
          </cell>
          <cell r="D7737" t="str">
            <v>支架</v>
          </cell>
          <cell r="E7737" t="str">
            <v>2.2-4.5M</v>
          </cell>
          <cell r="F7737" t="str">
            <v>1-12</v>
          </cell>
          <cell r="G7737" t="str">
            <v>个</v>
          </cell>
          <cell r="H7737">
            <v>1</v>
          </cell>
          <cell r="I7737" t="str">
            <v>固定资产-煤炭井工专用设备</v>
          </cell>
          <cell r="J7737" t="str">
            <v>0</v>
          </cell>
          <cell r="K7737">
            <v>38352</v>
          </cell>
          <cell r="L7737">
            <v>824726.82</v>
          </cell>
          <cell r="M7737">
            <v>482300.21</v>
          </cell>
          <cell r="N7737">
            <v>342426.61</v>
          </cell>
        </row>
        <row r="7738">
          <cell r="C7738" t="str">
            <v>42194105A110243</v>
          </cell>
          <cell r="D7738" t="str">
            <v>支架</v>
          </cell>
          <cell r="E7738" t="str">
            <v>2.2-4.5M</v>
          </cell>
          <cell r="F7738" t="str">
            <v>1-12</v>
          </cell>
          <cell r="G7738" t="str">
            <v>个</v>
          </cell>
          <cell r="H7738">
            <v>1</v>
          </cell>
          <cell r="I7738" t="str">
            <v>固定资产-煤炭井工专用设备</v>
          </cell>
          <cell r="J7738" t="str">
            <v>0</v>
          </cell>
          <cell r="K7738">
            <v>38352</v>
          </cell>
          <cell r="L7738">
            <v>824726.82</v>
          </cell>
          <cell r="M7738">
            <v>482300.21</v>
          </cell>
          <cell r="N7738">
            <v>342426.61</v>
          </cell>
        </row>
        <row r="7739">
          <cell r="C7739" t="str">
            <v>42194105A110244</v>
          </cell>
          <cell r="D7739" t="str">
            <v>支架</v>
          </cell>
          <cell r="E7739" t="str">
            <v>2.2-4.5M</v>
          </cell>
          <cell r="F7739" t="str">
            <v>1-12</v>
          </cell>
          <cell r="G7739" t="str">
            <v>个</v>
          </cell>
          <cell r="H7739">
            <v>1</v>
          </cell>
          <cell r="I7739" t="str">
            <v>固定资产-煤炭井工专用设备</v>
          </cell>
          <cell r="J7739" t="str">
            <v>0</v>
          </cell>
          <cell r="K7739">
            <v>38352</v>
          </cell>
          <cell r="L7739">
            <v>824726.82</v>
          </cell>
          <cell r="M7739">
            <v>482300.21</v>
          </cell>
          <cell r="N7739">
            <v>342426.61</v>
          </cell>
        </row>
        <row r="7740">
          <cell r="C7740" t="str">
            <v>42194105A110245</v>
          </cell>
          <cell r="D7740" t="str">
            <v>支架</v>
          </cell>
          <cell r="E7740" t="str">
            <v>2.2-4.5M</v>
          </cell>
          <cell r="F7740" t="str">
            <v>1-12</v>
          </cell>
          <cell r="G7740" t="str">
            <v>个</v>
          </cell>
          <cell r="H7740">
            <v>1</v>
          </cell>
          <cell r="I7740" t="str">
            <v>固定资产-煤炭井工专用设备</v>
          </cell>
          <cell r="J7740" t="str">
            <v>0</v>
          </cell>
          <cell r="K7740">
            <v>38352</v>
          </cell>
          <cell r="L7740">
            <v>824726.82</v>
          </cell>
          <cell r="M7740">
            <v>482300.21</v>
          </cell>
          <cell r="N7740">
            <v>342426.61</v>
          </cell>
        </row>
        <row r="7741">
          <cell r="C7741" t="str">
            <v>42194105A110246</v>
          </cell>
          <cell r="D7741" t="str">
            <v>支架</v>
          </cell>
          <cell r="E7741" t="str">
            <v>2.2-4.5M</v>
          </cell>
          <cell r="F7741" t="str">
            <v>1-12</v>
          </cell>
          <cell r="G7741" t="str">
            <v>个</v>
          </cell>
          <cell r="H7741">
            <v>1</v>
          </cell>
          <cell r="I7741" t="str">
            <v>固定资产-煤炭井工专用设备</v>
          </cell>
          <cell r="J7741" t="str">
            <v>0</v>
          </cell>
          <cell r="K7741">
            <v>38352</v>
          </cell>
          <cell r="L7741">
            <v>824726.82</v>
          </cell>
          <cell r="M7741">
            <v>482300.21</v>
          </cell>
          <cell r="N7741">
            <v>342426.61</v>
          </cell>
        </row>
        <row r="7742">
          <cell r="C7742" t="str">
            <v>42194105A110247</v>
          </cell>
          <cell r="D7742" t="str">
            <v>支架</v>
          </cell>
          <cell r="E7742" t="str">
            <v>2.2-4.5M</v>
          </cell>
          <cell r="F7742" t="str">
            <v>1-12</v>
          </cell>
          <cell r="G7742" t="str">
            <v>个</v>
          </cell>
          <cell r="H7742">
            <v>1</v>
          </cell>
          <cell r="I7742" t="str">
            <v>固定资产-煤炭井工专用设备</v>
          </cell>
          <cell r="J7742" t="str">
            <v>0</v>
          </cell>
          <cell r="K7742">
            <v>38352</v>
          </cell>
          <cell r="L7742">
            <v>824726.82</v>
          </cell>
          <cell r="M7742">
            <v>482300.21</v>
          </cell>
          <cell r="N7742">
            <v>342426.61</v>
          </cell>
        </row>
        <row r="7743">
          <cell r="C7743" t="str">
            <v>42194105A110248</v>
          </cell>
          <cell r="D7743" t="str">
            <v>支架</v>
          </cell>
          <cell r="E7743" t="str">
            <v>2.2-4.5M</v>
          </cell>
          <cell r="F7743" t="str">
            <v>1-12</v>
          </cell>
          <cell r="G7743" t="str">
            <v>个</v>
          </cell>
          <cell r="H7743">
            <v>1</v>
          </cell>
          <cell r="I7743" t="str">
            <v>固定资产-煤炭井工专用设备</v>
          </cell>
          <cell r="J7743" t="str">
            <v>0</v>
          </cell>
          <cell r="K7743">
            <v>38352</v>
          </cell>
          <cell r="L7743">
            <v>824726.82</v>
          </cell>
          <cell r="M7743">
            <v>482300.21</v>
          </cell>
          <cell r="N7743">
            <v>342426.61</v>
          </cell>
        </row>
        <row r="7744">
          <cell r="C7744" t="str">
            <v>42194105A110249</v>
          </cell>
          <cell r="D7744" t="str">
            <v>支架</v>
          </cell>
          <cell r="E7744" t="str">
            <v>2.2-4.5M</v>
          </cell>
          <cell r="F7744" t="str">
            <v>1-12</v>
          </cell>
          <cell r="G7744" t="str">
            <v>个</v>
          </cell>
          <cell r="H7744">
            <v>1</v>
          </cell>
          <cell r="I7744" t="str">
            <v>固定资产-煤炭井工专用设备</v>
          </cell>
          <cell r="J7744" t="str">
            <v>0</v>
          </cell>
          <cell r="K7744">
            <v>38352</v>
          </cell>
          <cell r="L7744">
            <v>824726.82</v>
          </cell>
          <cell r="M7744">
            <v>482300.21</v>
          </cell>
          <cell r="N7744">
            <v>342426.61</v>
          </cell>
        </row>
        <row r="7745">
          <cell r="C7745" t="str">
            <v>42194105A110250</v>
          </cell>
          <cell r="D7745" t="str">
            <v>支架</v>
          </cell>
          <cell r="E7745" t="str">
            <v>2.2-4.5M</v>
          </cell>
          <cell r="F7745" t="str">
            <v>1-12</v>
          </cell>
          <cell r="G7745" t="str">
            <v>个</v>
          </cell>
          <cell r="H7745">
            <v>1</v>
          </cell>
          <cell r="I7745" t="str">
            <v>固定资产-煤炭井工专用设备</v>
          </cell>
          <cell r="J7745" t="str">
            <v>0</v>
          </cell>
          <cell r="K7745">
            <v>38352</v>
          </cell>
          <cell r="L7745">
            <v>824726.82</v>
          </cell>
          <cell r="M7745">
            <v>482300.21</v>
          </cell>
          <cell r="N7745">
            <v>342426.61</v>
          </cell>
        </row>
        <row r="7746">
          <cell r="C7746" t="str">
            <v>42194105A110251</v>
          </cell>
          <cell r="D7746" t="str">
            <v>支架</v>
          </cell>
          <cell r="E7746" t="str">
            <v>2.2-4.5M</v>
          </cell>
          <cell r="F7746" t="str">
            <v>1-12</v>
          </cell>
          <cell r="G7746" t="str">
            <v>个</v>
          </cell>
          <cell r="H7746">
            <v>1</v>
          </cell>
          <cell r="I7746" t="str">
            <v>固定资产-煤炭井工专用设备</v>
          </cell>
          <cell r="J7746" t="str">
            <v>0</v>
          </cell>
          <cell r="K7746">
            <v>38352</v>
          </cell>
          <cell r="L7746">
            <v>824726.82</v>
          </cell>
          <cell r="M7746">
            <v>482300.21</v>
          </cell>
          <cell r="N7746">
            <v>342426.61</v>
          </cell>
        </row>
        <row r="7747">
          <cell r="C7747" t="str">
            <v>42194105A110252</v>
          </cell>
          <cell r="D7747" t="str">
            <v>支架</v>
          </cell>
          <cell r="E7747" t="str">
            <v>2.2-4.5M</v>
          </cell>
          <cell r="F7747" t="str">
            <v>1-12</v>
          </cell>
          <cell r="G7747" t="str">
            <v>个</v>
          </cell>
          <cell r="H7747">
            <v>1</v>
          </cell>
          <cell r="I7747" t="str">
            <v>固定资产-煤炭井工专用设备</v>
          </cell>
          <cell r="J7747" t="str">
            <v>0</v>
          </cell>
          <cell r="K7747">
            <v>38352</v>
          </cell>
          <cell r="L7747">
            <v>824726.82</v>
          </cell>
          <cell r="M7747">
            <v>482300.21</v>
          </cell>
          <cell r="N7747">
            <v>342426.61</v>
          </cell>
        </row>
        <row r="7748">
          <cell r="C7748" t="str">
            <v>42194105A110253</v>
          </cell>
          <cell r="D7748" t="str">
            <v>支架</v>
          </cell>
          <cell r="E7748" t="str">
            <v>2.2-4.5M</v>
          </cell>
          <cell r="F7748" t="str">
            <v>1-12</v>
          </cell>
          <cell r="G7748" t="str">
            <v>个</v>
          </cell>
          <cell r="H7748">
            <v>1</v>
          </cell>
          <cell r="I7748" t="str">
            <v>固定资产-煤炭井工专用设备</v>
          </cell>
          <cell r="J7748" t="str">
            <v>0</v>
          </cell>
          <cell r="K7748">
            <v>38352</v>
          </cell>
          <cell r="L7748">
            <v>824726.82</v>
          </cell>
          <cell r="M7748">
            <v>482300.21</v>
          </cell>
          <cell r="N7748">
            <v>342426.61</v>
          </cell>
        </row>
        <row r="7749">
          <cell r="C7749" t="str">
            <v>42194105A110254</v>
          </cell>
          <cell r="D7749" t="str">
            <v>支架</v>
          </cell>
          <cell r="E7749" t="str">
            <v>2.2-4.5M</v>
          </cell>
          <cell r="F7749" t="str">
            <v>1-12</v>
          </cell>
          <cell r="G7749" t="str">
            <v>个</v>
          </cell>
          <cell r="H7749">
            <v>1</v>
          </cell>
          <cell r="I7749" t="str">
            <v>固定资产-煤炭井工专用设备</v>
          </cell>
          <cell r="J7749" t="str">
            <v>0</v>
          </cell>
          <cell r="K7749">
            <v>38352</v>
          </cell>
          <cell r="L7749">
            <v>824726.82</v>
          </cell>
          <cell r="M7749">
            <v>482300.21</v>
          </cell>
          <cell r="N7749">
            <v>342426.61</v>
          </cell>
        </row>
        <row r="7750">
          <cell r="C7750" t="str">
            <v>42194105A110255</v>
          </cell>
          <cell r="D7750" t="str">
            <v>支架</v>
          </cell>
          <cell r="E7750" t="str">
            <v>2.2-4.5M</v>
          </cell>
          <cell r="F7750" t="str">
            <v>1-12</v>
          </cell>
          <cell r="G7750" t="str">
            <v>个</v>
          </cell>
          <cell r="H7750">
            <v>1</v>
          </cell>
          <cell r="I7750" t="str">
            <v>固定资产-煤炭井工专用设备</v>
          </cell>
          <cell r="J7750" t="str">
            <v>0</v>
          </cell>
          <cell r="K7750">
            <v>38352</v>
          </cell>
          <cell r="L7750">
            <v>824726.82</v>
          </cell>
          <cell r="M7750">
            <v>482300.21</v>
          </cell>
          <cell r="N7750">
            <v>342426.61</v>
          </cell>
        </row>
        <row r="7751">
          <cell r="C7751" t="str">
            <v>42194105A110256</v>
          </cell>
          <cell r="D7751" t="str">
            <v>支架</v>
          </cell>
          <cell r="E7751" t="str">
            <v>2.2-4.5M</v>
          </cell>
          <cell r="F7751" t="str">
            <v>1-12</v>
          </cell>
          <cell r="G7751" t="str">
            <v>个</v>
          </cell>
          <cell r="H7751">
            <v>1</v>
          </cell>
          <cell r="I7751" t="str">
            <v>固定资产-煤炭井工专用设备</v>
          </cell>
          <cell r="J7751" t="str">
            <v>0</v>
          </cell>
          <cell r="K7751">
            <v>38352</v>
          </cell>
          <cell r="L7751">
            <v>824726.82</v>
          </cell>
          <cell r="M7751">
            <v>482300.21</v>
          </cell>
          <cell r="N7751">
            <v>342426.61</v>
          </cell>
        </row>
        <row r="7752">
          <cell r="C7752" t="str">
            <v>42194105A110257</v>
          </cell>
          <cell r="D7752" t="str">
            <v>支架</v>
          </cell>
          <cell r="E7752" t="str">
            <v>2.2-4.5M</v>
          </cell>
          <cell r="F7752" t="str">
            <v>1-12</v>
          </cell>
          <cell r="G7752" t="str">
            <v>个</v>
          </cell>
          <cell r="H7752">
            <v>1</v>
          </cell>
          <cell r="I7752" t="str">
            <v>固定资产-煤炭井工专用设备</v>
          </cell>
          <cell r="J7752" t="str">
            <v>0</v>
          </cell>
          <cell r="K7752">
            <v>38352</v>
          </cell>
          <cell r="L7752">
            <v>824726.82</v>
          </cell>
          <cell r="M7752">
            <v>482300.21</v>
          </cell>
          <cell r="N7752">
            <v>342426.61</v>
          </cell>
        </row>
        <row r="7753">
          <cell r="C7753" t="str">
            <v>42194105A110258</v>
          </cell>
          <cell r="D7753" t="str">
            <v>支架</v>
          </cell>
          <cell r="E7753" t="str">
            <v>2.2-4.5M</v>
          </cell>
          <cell r="F7753" t="str">
            <v>1-12</v>
          </cell>
          <cell r="G7753" t="str">
            <v>个</v>
          </cell>
          <cell r="H7753">
            <v>1</v>
          </cell>
          <cell r="I7753" t="str">
            <v>固定资产-煤炭井工专用设备</v>
          </cell>
          <cell r="J7753" t="str">
            <v>0</v>
          </cell>
          <cell r="K7753">
            <v>38352</v>
          </cell>
          <cell r="L7753">
            <v>824726.82</v>
          </cell>
          <cell r="M7753">
            <v>482300.21</v>
          </cell>
          <cell r="N7753">
            <v>342426.61</v>
          </cell>
        </row>
        <row r="7754">
          <cell r="C7754" t="str">
            <v>42194105A110259</v>
          </cell>
          <cell r="D7754" t="str">
            <v>支架</v>
          </cell>
          <cell r="E7754" t="str">
            <v>2.2-4.5M</v>
          </cell>
          <cell r="F7754" t="str">
            <v>1-12</v>
          </cell>
          <cell r="G7754" t="str">
            <v>个</v>
          </cell>
          <cell r="H7754">
            <v>1</v>
          </cell>
          <cell r="I7754" t="str">
            <v>固定资产-煤炭井工专用设备</v>
          </cell>
          <cell r="J7754" t="str">
            <v>0</v>
          </cell>
          <cell r="K7754">
            <v>38352</v>
          </cell>
          <cell r="L7754">
            <v>824726.82</v>
          </cell>
          <cell r="M7754">
            <v>482300.21</v>
          </cell>
          <cell r="N7754">
            <v>342426.61</v>
          </cell>
        </row>
        <row r="7755">
          <cell r="C7755" t="str">
            <v>42194105A110260</v>
          </cell>
          <cell r="D7755" t="str">
            <v>支架</v>
          </cell>
          <cell r="E7755" t="str">
            <v>2.2-4.5M</v>
          </cell>
          <cell r="F7755" t="str">
            <v>1-12</v>
          </cell>
          <cell r="G7755" t="str">
            <v>个</v>
          </cell>
          <cell r="H7755">
            <v>1</v>
          </cell>
          <cell r="I7755" t="str">
            <v>固定资产-煤炭井工专用设备</v>
          </cell>
          <cell r="J7755" t="str">
            <v>0</v>
          </cell>
          <cell r="K7755">
            <v>38352</v>
          </cell>
          <cell r="L7755">
            <v>824726.82</v>
          </cell>
          <cell r="M7755">
            <v>482300.21</v>
          </cell>
          <cell r="N7755">
            <v>342426.61</v>
          </cell>
        </row>
        <row r="7756">
          <cell r="C7756" t="str">
            <v>42194105A110262</v>
          </cell>
          <cell r="D7756" t="str">
            <v>支架</v>
          </cell>
          <cell r="E7756" t="str">
            <v>2.2-4.5M</v>
          </cell>
          <cell r="F7756" t="str">
            <v>1-12</v>
          </cell>
          <cell r="G7756" t="str">
            <v>个</v>
          </cell>
          <cell r="H7756">
            <v>1</v>
          </cell>
          <cell r="I7756" t="str">
            <v>固定资产-煤炭井工专用设备</v>
          </cell>
          <cell r="J7756" t="str">
            <v>0</v>
          </cell>
          <cell r="K7756">
            <v>38352</v>
          </cell>
          <cell r="L7756">
            <v>824726.82</v>
          </cell>
          <cell r="M7756">
            <v>482300.21</v>
          </cell>
          <cell r="N7756">
            <v>342426.61</v>
          </cell>
        </row>
        <row r="7757">
          <cell r="C7757" t="str">
            <v>42194105A110263</v>
          </cell>
          <cell r="D7757" t="str">
            <v>支架</v>
          </cell>
          <cell r="E7757" t="str">
            <v>2.2-4.5M</v>
          </cell>
          <cell r="F7757" t="str">
            <v>1-12</v>
          </cell>
          <cell r="G7757" t="str">
            <v>个</v>
          </cell>
          <cell r="H7757">
            <v>1</v>
          </cell>
          <cell r="I7757" t="str">
            <v>固定资产-煤炭井工专用设备</v>
          </cell>
          <cell r="J7757" t="str">
            <v>0</v>
          </cell>
          <cell r="K7757">
            <v>38352</v>
          </cell>
          <cell r="L7757">
            <v>824726.82</v>
          </cell>
          <cell r="M7757">
            <v>482300.21</v>
          </cell>
          <cell r="N7757">
            <v>342426.61</v>
          </cell>
        </row>
        <row r="7758">
          <cell r="C7758" t="str">
            <v>42194105A110264</v>
          </cell>
          <cell r="D7758" t="str">
            <v>支架</v>
          </cell>
          <cell r="E7758" t="str">
            <v>2.2-4.5M</v>
          </cell>
          <cell r="F7758" t="str">
            <v>1-12</v>
          </cell>
          <cell r="G7758" t="str">
            <v>个</v>
          </cell>
          <cell r="H7758">
            <v>1</v>
          </cell>
          <cell r="I7758" t="str">
            <v>固定资产-煤炭井工专用设备</v>
          </cell>
          <cell r="J7758" t="str">
            <v>0</v>
          </cell>
          <cell r="K7758">
            <v>38352</v>
          </cell>
          <cell r="L7758">
            <v>824726.82</v>
          </cell>
          <cell r="M7758">
            <v>482300.21</v>
          </cell>
          <cell r="N7758">
            <v>342426.61</v>
          </cell>
        </row>
        <row r="7759">
          <cell r="C7759" t="str">
            <v>42194105A110265</v>
          </cell>
          <cell r="D7759" t="str">
            <v>支架</v>
          </cell>
          <cell r="E7759" t="str">
            <v>2.2-4.5M</v>
          </cell>
          <cell r="F7759" t="str">
            <v>1-12</v>
          </cell>
          <cell r="G7759" t="str">
            <v>个</v>
          </cell>
          <cell r="H7759">
            <v>1</v>
          </cell>
          <cell r="I7759" t="str">
            <v>固定资产-煤炭井工专用设备</v>
          </cell>
          <cell r="J7759" t="str">
            <v>0</v>
          </cell>
          <cell r="K7759">
            <v>38352</v>
          </cell>
          <cell r="L7759">
            <v>824726.82</v>
          </cell>
          <cell r="M7759">
            <v>482300.21</v>
          </cell>
          <cell r="N7759">
            <v>342426.61</v>
          </cell>
        </row>
        <row r="7760">
          <cell r="C7760" t="str">
            <v>42194105A110266</v>
          </cell>
          <cell r="D7760" t="str">
            <v>支架</v>
          </cell>
          <cell r="E7760" t="str">
            <v>2.2-4.5M</v>
          </cell>
          <cell r="F7760" t="str">
            <v>1-12</v>
          </cell>
          <cell r="G7760" t="str">
            <v>个</v>
          </cell>
          <cell r="H7760">
            <v>1</v>
          </cell>
          <cell r="I7760" t="str">
            <v>固定资产-煤炭井工专用设备</v>
          </cell>
          <cell r="J7760" t="str">
            <v>0</v>
          </cell>
          <cell r="K7760">
            <v>38352</v>
          </cell>
          <cell r="L7760">
            <v>824726.82</v>
          </cell>
          <cell r="M7760">
            <v>482300.21</v>
          </cell>
          <cell r="N7760">
            <v>342426.61</v>
          </cell>
        </row>
        <row r="7761">
          <cell r="C7761" t="str">
            <v>42194105A110267</v>
          </cell>
          <cell r="D7761" t="str">
            <v>支架</v>
          </cell>
          <cell r="E7761" t="str">
            <v>2.2-4.5M</v>
          </cell>
          <cell r="F7761" t="str">
            <v>1-12</v>
          </cell>
          <cell r="G7761" t="str">
            <v>个</v>
          </cell>
          <cell r="H7761">
            <v>1</v>
          </cell>
          <cell r="I7761" t="str">
            <v>固定资产-煤炭井工专用设备</v>
          </cell>
          <cell r="J7761" t="str">
            <v>0</v>
          </cell>
          <cell r="K7761">
            <v>38352</v>
          </cell>
          <cell r="L7761">
            <v>824726.82</v>
          </cell>
          <cell r="M7761">
            <v>482300.21</v>
          </cell>
          <cell r="N7761">
            <v>342426.61</v>
          </cell>
        </row>
        <row r="7762">
          <cell r="C7762" t="str">
            <v>42194105A110261</v>
          </cell>
          <cell r="D7762" t="str">
            <v>支架</v>
          </cell>
          <cell r="E7762" t="str">
            <v>2.2-4.5M</v>
          </cell>
          <cell r="F7762" t="str">
            <v>1-12</v>
          </cell>
          <cell r="G7762" t="str">
            <v>个</v>
          </cell>
          <cell r="H7762">
            <v>1</v>
          </cell>
          <cell r="I7762" t="str">
            <v>固定资产-煤炭井工专用设备</v>
          </cell>
          <cell r="J7762" t="str">
            <v>0</v>
          </cell>
          <cell r="K7762">
            <v>38352</v>
          </cell>
          <cell r="L7762">
            <v>824726.82</v>
          </cell>
          <cell r="M7762">
            <v>482300.21</v>
          </cell>
          <cell r="N7762">
            <v>342426.61</v>
          </cell>
        </row>
        <row r="7763">
          <cell r="C7763" t="str">
            <v>42194105A110268</v>
          </cell>
          <cell r="D7763" t="str">
            <v>支架</v>
          </cell>
          <cell r="E7763" t="str">
            <v>2.2-4.5M</v>
          </cell>
          <cell r="F7763" t="str">
            <v>1-12</v>
          </cell>
          <cell r="G7763" t="str">
            <v>个</v>
          </cell>
          <cell r="H7763">
            <v>1</v>
          </cell>
          <cell r="I7763" t="str">
            <v>固定资产-煤炭井工专用设备</v>
          </cell>
          <cell r="J7763" t="str">
            <v>0</v>
          </cell>
          <cell r="K7763">
            <v>38352</v>
          </cell>
          <cell r="L7763">
            <v>824726.82</v>
          </cell>
          <cell r="M7763">
            <v>482300.21</v>
          </cell>
          <cell r="N7763">
            <v>342426.61</v>
          </cell>
        </row>
        <row r="7764">
          <cell r="C7764" t="str">
            <v>42194105A110269</v>
          </cell>
          <cell r="D7764" t="str">
            <v>支架</v>
          </cell>
          <cell r="E7764" t="str">
            <v>2.2-4.5M</v>
          </cell>
          <cell r="F7764" t="str">
            <v>1-12</v>
          </cell>
          <cell r="G7764" t="str">
            <v>个</v>
          </cell>
          <cell r="H7764">
            <v>1</v>
          </cell>
          <cell r="I7764" t="str">
            <v>固定资产-煤炭井工专用设备</v>
          </cell>
          <cell r="J7764" t="str">
            <v>0</v>
          </cell>
          <cell r="K7764">
            <v>38352</v>
          </cell>
          <cell r="L7764">
            <v>824726.82</v>
          </cell>
          <cell r="M7764">
            <v>482300.21</v>
          </cell>
          <cell r="N7764">
            <v>342426.61</v>
          </cell>
        </row>
        <row r="7765">
          <cell r="C7765" t="str">
            <v>42194105A110270</v>
          </cell>
          <cell r="D7765" t="str">
            <v>支架</v>
          </cell>
          <cell r="E7765" t="str">
            <v>2.2-4.5M</v>
          </cell>
          <cell r="F7765" t="str">
            <v>1-12</v>
          </cell>
          <cell r="G7765" t="str">
            <v>个</v>
          </cell>
          <cell r="H7765">
            <v>1</v>
          </cell>
          <cell r="I7765" t="str">
            <v>固定资产-煤炭井工专用设备</v>
          </cell>
          <cell r="J7765" t="str">
            <v>0</v>
          </cell>
          <cell r="K7765">
            <v>38352</v>
          </cell>
          <cell r="L7765">
            <v>824726.82</v>
          </cell>
          <cell r="M7765">
            <v>482300.21</v>
          </cell>
          <cell r="N7765">
            <v>342426.61</v>
          </cell>
        </row>
        <row r="7766">
          <cell r="C7766" t="str">
            <v>42194105A110271</v>
          </cell>
          <cell r="D7766" t="str">
            <v>支架</v>
          </cell>
          <cell r="E7766" t="str">
            <v>2.2-4.5M</v>
          </cell>
          <cell r="F7766" t="str">
            <v>1-12</v>
          </cell>
          <cell r="G7766" t="str">
            <v>个</v>
          </cell>
          <cell r="H7766">
            <v>1</v>
          </cell>
          <cell r="I7766" t="str">
            <v>固定资产-煤炭井工专用设备</v>
          </cell>
          <cell r="J7766" t="str">
            <v>0</v>
          </cell>
          <cell r="K7766">
            <v>38352</v>
          </cell>
          <cell r="L7766">
            <v>824726.82</v>
          </cell>
          <cell r="M7766">
            <v>482300.21</v>
          </cell>
          <cell r="N7766">
            <v>342426.61</v>
          </cell>
        </row>
        <row r="7767">
          <cell r="C7767" t="str">
            <v>42194105A110272</v>
          </cell>
          <cell r="D7767" t="str">
            <v>支架</v>
          </cell>
          <cell r="E7767" t="str">
            <v>2.2-4.5M</v>
          </cell>
          <cell r="F7767" t="str">
            <v>1-12</v>
          </cell>
          <cell r="G7767" t="str">
            <v>个</v>
          </cell>
          <cell r="H7767">
            <v>1</v>
          </cell>
          <cell r="I7767" t="str">
            <v>固定资产-煤炭井工专用设备</v>
          </cell>
          <cell r="J7767" t="str">
            <v>0</v>
          </cell>
          <cell r="K7767">
            <v>38352</v>
          </cell>
          <cell r="L7767">
            <v>824726.82</v>
          </cell>
          <cell r="M7767">
            <v>482300.21</v>
          </cell>
          <cell r="N7767">
            <v>342426.61</v>
          </cell>
        </row>
        <row r="7768">
          <cell r="C7768" t="str">
            <v>42194105A110273</v>
          </cell>
          <cell r="D7768" t="str">
            <v>支架</v>
          </cell>
          <cell r="E7768" t="str">
            <v>2.2-4.5M</v>
          </cell>
          <cell r="F7768" t="str">
            <v>1-12</v>
          </cell>
          <cell r="G7768" t="str">
            <v>个</v>
          </cell>
          <cell r="H7768">
            <v>1</v>
          </cell>
          <cell r="I7768" t="str">
            <v>固定资产-煤炭井工专用设备</v>
          </cell>
          <cell r="J7768" t="str">
            <v>0</v>
          </cell>
          <cell r="K7768">
            <v>38352</v>
          </cell>
          <cell r="L7768">
            <v>824726.82</v>
          </cell>
          <cell r="M7768">
            <v>482300.21</v>
          </cell>
          <cell r="N7768">
            <v>342426.61</v>
          </cell>
        </row>
        <row r="7769">
          <cell r="C7769" t="str">
            <v>42194105A110274</v>
          </cell>
          <cell r="D7769" t="str">
            <v>支架</v>
          </cell>
          <cell r="E7769" t="str">
            <v>2.2-4.5M</v>
          </cell>
          <cell r="F7769" t="str">
            <v>1-12</v>
          </cell>
          <cell r="G7769" t="str">
            <v>个</v>
          </cell>
          <cell r="H7769">
            <v>1</v>
          </cell>
          <cell r="I7769" t="str">
            <v>固定资产-煤炭井工专用设备</v>
          </cell>
          <cell r="J7769" t="str">
            <v>0</v>
          </cell>
          <cell r="K7769">
            <v>38352</v>
          </cell>
          <cell r="L7769">
            <v>824726.82</v>
          </cell>
          <cell r="M7769">
            <v>482300.21</v>
          </cell>
          <cell r="N7769">
            <v>342426.61</v>
          </cell>
        </row>
        <row r="7770">
          <cell r="C7770" t="str">
            <v>42194105A110275</v>
          </cell>
          <cell r="D7770" t="str">
            <v>支架</v>
          </cell>
          <cell r="E7770" t="str">
            <v>2.2-4.5M</v>
          </cell>
          <cell r="F7770" t="str">
            <v>1-12</v>
          </cell>
          <cell r="G7770" t="str">
            <v>个</v>
          </cell>
          <cell r="H7770">
            <v>1</v>
          </cell>
          <cell r="I7770" t="str">
            <v>固定资产-煤炭井工专用设备</v>
          </cell>
          <cell r="J7770" t="str">
            <v>0</v>
          </cell>
          <cell r="K7770">
            <v>38352</v>
          </cell>
          <cell r="L7770">
            <v>824726.82</v>
          </cell>
          <cell r="M7770">
            <v>482300.21</v>
          </cell>
          <cell r="N7770">
            <v>342426.61</v>
          </cell>
        </row>
        <row r="7771">
          <cell r="C7771" t="str">
            <v>42194105A110276</v>
          </cell>
          <cell r="D7771" t="str">
            <v>支架</v>
          </cell>
          <cell r="E7771" t="str">
            <v>2.2-4.5M</v>
          </cell>
          <cell r="F7771" t="str">
            <v>1-12</v>
          </cell>
          <cell r="G7771" t="str">
            <v>个</v>
          </cell>
          <cell r="H7771">
            <v>1</v>
          </cell>
          <cell r="I7771" t="str">
            <v>固定资产-煤炭井工专用设备</v>
          </cell>
          <cell r="J7771" t="str">
            <v>0</v>
          </cell>
          <cell r="K7771">
            <v>38352</v>
          </cell>
          <cell r="L7771">
            <v>824726.82</v>
          </cell>
          <cell r="M7771">
            <v>482300.21</v>
          </cell>
          <cell r="N7771">
            <v>342426.61</v>
          </cell>
        </row>
        <row r="7772">
          <cell r="C7772" t="str">
            <v>42194105A110277</v>
          </cell>
          <cell r="D7772" t="str">
            <v>支架</v>
          </cell>
          <cell r="E7772" t="str">
            <v>2.2-4.5M</v>
          </cell>
          <cell r="F7772" t="str">
            <v>1-12</v>
          </cell>
          <cell r="G7772" t="str">
            <v>个</v>
          </cell>
          <cell r="H7772">
            <v>1</v>
          </cell>
          <cell r="I7772" t="str">
            <v>固定资产-煤炭井工专用设备</v>
          </cell>
          <cell r="J7772" t="str">
            <v>0</v>
          </cell>
          <cell r="K7772">
            <v>38352</v>
          </cell>
          <cell r="L7772">
            <v>824726.82</v>
          </cell>
          <cell r="M7772">
            <v>482300.21</v>
          </cell>
          <cell r="N7772">
            <v>342426.61</v>
          </cell>
        </row>
        <row r="7773">
          <cell r="C7773" t="str">
            <v>42194105A110278</v>
          </cell>
          <cell r="D7773" t="str">
            <v>支架</v>
          </cell>
          <cell r="E7773" t="str">
            <v>2.2-4.5M</v>
          </cell>
          <cell r="F7773" t="str">
            <v>1-12</v>
          </cell>
          <cell r="G7773" t="str">
            <v>个</v>
          </cell>
          <cell r="H7773">
            <v>1</v>
          </cell>
          <cell r="I7773" t="str">
            <v>固定资产-煤炭井工专用设备</v>
          </cell>
          <cell r="J7773" t="str">
            <v>0</v>
          </cell>
          <cell r="K7773">
            <v>38352</v>
          </cell>
          <cell r="L7773">
            <v>824726.82</v>
          </cell>
          <cell r="M7773">
            <v>482300.21</v>
          </cell>
          <cell r="N7773">
            <v>342426.61</v>
          </cell>
        </row>
        <row r="7774">
          <cell r="C7774" t="str">
            <v>42194105A110279</v>
          </cell>
          <cell r="D7774" t="str">
            <v>支架</v>
          </cell>
          <cell r="E7774" t="str">
            <v>2.2-4.5M</v>
          </cell>
          <cell r="F7774" t="str">
            <v>1-12</v>
          </cell>
          <cell r="G7774" t="str">
            <v>个</v>
          </cell>
          <cell r="H7774">
            <v>1</v>
          </cell>
          <cell r="I7774" t="str">
            <v>固定资产-煤炭井工专用设备</v>
          </cell>
          <cell r="J7774" t="str">
            <v>0</v>
          </cell>
          <cell r="K7774">
            <v>38352</v>
          </cell>
          <cell r="L7774">
            <v>824726.82</v>
          </cell>
          <cell r="M7774">
            <v>482300.21</v>
          </cell>
          <cell r="N7774">
            <v>342426.61</v>
          </cell>
        </row>
        <row r="7775">
          <cell r="C7775" t="str">
            <v>42194105A110280</v>
          </cell>
          <cell r="D7775" t="str">
            <v>支架</v>
          </cell>
          <cell r="E7775" t="str">
            <v>2.2-4.5M</v>
          </cell>
          <cell r="F7775" t="str">
            <v>1-12</v>
          </cell>
          <cell r="G7775" t="str">
            <v>个</v>
          </cell>
          <cell r="H7775">
            <v>1</v>
          </cell>
          <cell r="I7775" t="str">
            <v>固定资产-煤炭井工专用设备</v>
          </cell>
          <cell r="J7775" t="str">
            <v>0</v>
          </cell>
          <cell r="K7775">
            <v>38352</v>
          </cell>
          <cell r="L7775">
            <v>824726.82</v>
          </cell>
          <cell r="M7775">
            <v>482300.21</v>
          </cell>
          <cell r="N7775">
            <v>342426.61</v>
          </cell>
        </row>
        <row r="7776">
          <cell r="C7776" t="str">
            <v>42194105A110281</v>
          </cell>
          <cell r="D7776" t="str">
            <v>支架</v>
          </cell>
          <cell r="E7776" t="str">
            <v>2.2-4.5M</v>
          </cell>
          <cell r="F7776" t="str">
            <v>1-12</v>
          </cell>
          <cell r="G7776" t="str">
            <v>个</v>
          </cell>
          <cell r="H7776">
            <v>1</v>
          </cell>
          <cell r="I7776" t="str">
            <v>固定资产-煤炭井工专用设备</v>
          </cell>
          <cell r="J7776" t="str">
            <v>0</v>
          </cell>
          <cell r="K7776">
            <v>38352</v>
          </cell>
          <cell r="L7776">
            <v>824726.82</v>
          </cell>
          <cell r="M7776">
            <v>482300.21</v>
          </cell>
          <cell r="N7776">
            <v>342426.61</v>
          </cell>
        </row>
        <row r="7777">
          <cell r="C7777" t="str">
            <v>42194105A110282</v>
          </cell>
          <cell r="D7777" t="str">
            <v>支架</v>
          </cell>
          <cell r="E7777" t="str">
            <v>2.2-4.5M</v>
          </cell>
          <cell r="F7777" t="str">
            <v>1-12</v>
          </cell>
          <cell r="G7777" t="str">
            <v>个</v>
          </cell>
          <cell r="H7777">
            <v>1</v>
          </cell>
          <cell r="I7777" t="str">
            <v>固定资产-煤炭井工专用设备</v>
          </cell>
          <cell r="J7777" t="str">
            <v>0</v>
          </cell>
          <cell r="K7777">
            <v>38352</v>
          </cell>
          <cell r="L7777">
            <v>824726.82</v>
          </cell>
          <cell r="M7777">
            <v>482300.21</v>
          </cell>
          <cell r="N7777">
            <v>342426.61</v>
          </cell>
        </row>
        <row r="7778">
          <cell r="C7778" t="str">
            <v>42194105A110283</v>
          </cell>
          <cell r="D7778" t="str">
            <v>支架</v>
          </cell>
          <cell r="E7778" t="str">
            <v>2.2-4.5M</v>
          </cell>
          <cell r="F7778" t="str">
            <v>1-12</v>
          </cell>
          <cell r="G7778" t="str">
            <v>个</v>
          </cell>
          <cell r="H7778">
            <v>1</v>
          </cell>
          <cell r="I7778" t="str">
            <v>固定资产-煤炭井工专用设备</v>
          </cell>
          <cell r="J7778" t="str">
            <v>0</v>
          </cell>
          <cell r="K7778">
            <v>38352</v>
          </cell>
          <cell r="L7778">
            <v>824726.82</v>
          </cell>
          <cell r="M7778">
            <v>482300.21</v>
          </cell>
          <cell r="N7778">
            <v>342426.61</v>
          </cell>
        </row>
        <row r="7779">
          <cell r="C7779" t="str">
            <v>42194105A110284</v>
          </cell>
          <cell r="D7779" t="str">
            <v>支架</v>
          </cell>
          <cell r="E7779" t="str">
            <v>2.2-4.5M</v>
          </cell>
          <cell r="F7779" t="str">
            <v>1-12</v>
          </cell>
          <cell r="G7779" t="str">
            <v>个</v>
          </cell>
          <cell r="H7779">
            <v>1</v>
          </cell>
          <cell r="I7779" t="str">
            <v>固定资产-煤炭井工专用设备</v>
          </cell>
          <cell r="J7779" t="str">
            <v>0</v>
          </cell>
          <cell r="K7779">
            <v>38352</v>
          </cell>
          <cell r="L7779">
            <v>824726.82</v>
          </cell>
          <cell r="M7779">
            <v>482300.21</v>
          </cell>
          <cell r="N7779">
            <v>342426.61</v>
          </cell>
        </row>
        <row r="7780">
          <cell r="C7780" t="str">
            <v>42194105A110285</v>
          </cell>
          <cell r="D7780" t="str">
            <v>支架</v>
          </cell>
          <cell r="E7780" t="str">
            <v>2.2-4.5M</v>
          </cell>
          <cell r="F7780" t="str">
            <v>1-12</v>
          </cell>
          <cell r="G7780" t="str">
            <v>个</v>
          </cell>
          <cell r="H7780">
            <v>1</v>
          </cell>
          <cell r="I7780" t="str">
            <v>固定资产-煤炭井工专用设备</v>
          </cell>
          <cell r="J7780" t="str">
            <v>0</v>
          </cell>
          <cell r="K7780">
            <v>38352</v>
          </cell>
          <cell r="L7780">
            <v>824726.82</v>
          </cell>
          <cell r="M7780">
            <v>482300.21</v>
          </cell>
          <cell r="N7780">
            <v>342426.61</v>
          </cell>
        </row>
        <row r="7781">
          <cell r="C7781" t="str">
            <v>42194105A110286</v>
          </cell>
          <cell r="D7781" t="str">
            <v>支架</v>
          </cell>
          <cell r="E7781" t="str">
            <v>2.2-4.5M</v>
          </cell>
          <cell r="F7781" t="str">
            <v>1-12</v>
          </cell>
          <cell r="G7781" t="str">
            <v>个</v>
          </cell>
          <cell r="H7781">
            <v>1</v>
          </cell>
          <cell r="I7781" t="str">
            <v>固定资产-煤炭井工专用设备</v>
          </cell>
          <cell r="J7781" t="str">
            <v>0</v>
          </cell>
          <cell r="K7781">
            <v>38352</v>
          </cell>
          <cell r="L7781">
            <v>824726.82</v>
          </cell>
          <cell r="M7781">
            <v>482300.21</v>
          </cell>
          <cell r="N7781">
            <v>342426.61</v>
          </cell>
        </row>
        <row r="7782">
          <cell r="C7782" t="str">
            <v>42194105A110287</v>
          </cell>
          <cell r="D7782" t="str">
            <v>支架</v>
          </cell>
          <cell r="E7782" t="str">
            <v>2.2-4.5M</v>
          </cell>
          <cell r="F7782" t="str">
            <v>1-12</v>
          </cell>
          <cell r="G7782" t="str">
            <v>个</v>
          </cell>
          <cell r="H7782">
            <v>1</v>
          </cell>
          <cell r="I7782" t="str">
            <v>固定资产-煤炭井工专用设备</v>
          </cell>
          <cell r="J7782" t="str">
            <v>0</v>
          </cell>
          <cell r="K7782">
            <v>38352</v>
          </cell>
          <cell r="L7782">
            <v>824726.82</v>
          </cell>
          <cell r="M7782">
            <v>482300.21</v>
          </cell>
          <cell r="N7782">
            <v>342426.61</v>
          </cell>
        </row>
        <row r="7783">
          <cell r="C7783" t="str">
            <v>42194105A110288</v>
          </cell>
          <cell r="D7783" t="str">
            <v>支架</v>
          </cell>
          <cell r="E7783" t="str">
            <v>2.2-4.5M</v>
          </cell>
          <cell r="F7783" t="str">
            <v>1-12</v>
          </cell>
          <cell r="G7783" t="str">
            <v>个</v>
          </cell>
          <cell r="H7783">
            <v>1</v>
          </cell>
          <cell r="I7783" t="str">
            <v>固定资产-煤炭井工专用设备</v>
          </cell>
          <cell r="J7783" t="str">
            <v>0</v>
          </cell>
          <cell r="K7783">
            <v>38352</v>
          </cell>
          <cell r="L7783">
            <v>824726.82</v>
          </cell>
          <cell r="M7783">
            <v>482300.21</v>
          </cell>
          <cell r="N7783">
            <v>342426.61</v>
          </cell>
        </row>
        <row r="7784">
          <cell r="C7784" t="str">
            <v>42194105A110289</v>
          </cell>
          <cell r="D7784" t="str">
            <v>支架</v>
          </cell>
          <cell r="E7784" t="str">
            <v>2.2-4.5M</v>
          </cell>
          <cell r="F7784" t="str">
            <v>1-12</v>
          </cell>
          <cell r="G7784" t="str">
            <v>个</v>
          </cell>
          <cell r="H7784">
            <v>1</v>
          </cell>
          <cell r="I7784" t="str">
            <v>固定资产-煤炭井工专用设备</v>
          </cell>
          <cell r="J7784" t="str">
            <v>0</v>
          </cell>
          <cell r="K7784">
            <v>38352</v>
          </cell>
          <cell r="L7784">
            <v>824726.82</v>
          </cell>
          <cell r="M7784">
            <v>482300.21</v>
          </cell>
          <cell r="N7784">
            <v>342426.61</v>
          </cell>
        </row>
        <row r="7785">
          <cell r="C7785" t="str">
            <v>42194105A110290</v>
          </cell>
          <cell r="D7785" t="str">
            <v>支架</v>
          </cell>
          <cell r="E7785" t="str">
            <v>2.2-4.5M</v>
          </cell>
          <cell r="F7785" t="str">
            <v>1-12</v>
          </cell>
          <cell r="G7785" t="str">
            <v>个</v>
          </cell>
          <cell r="H7785">
            <v>1</v>
          </cell>
          <cell r="I7785" t="str">
            <v>固定资产-煤炭井工专用设备</v>
          </cell>
          <cell r="J7785" t="str">
            <v>0</v>
          </cell>
          <cell r="K7785">
            <v>38352</v>
          </cell>
          <cell r="L7785">
            <v>824726.82</v>
          </cell>
          <cell r="M7785">
            <v>482300.21</v>
          </cell>
          <cell r="N7785">
            <v>342426.61</v>
          </cell>
        </row>
        <row r="7786">
          <cell r="C7786" t="str">
            <v>42194105A110291</v>
          </cell>
          <cell r="D7786" t="str">
            <v>支架</v>
          </cell>
          <cell r="E7786" t="str">
            <v>2.2-4.5M</v>
          </cell>
          <cell r="F7786" t="str">
            <v>1-12</v>
          </cell>
          <cell r="G7786" t="str">
            <v>个</v>
          </cell>
          <cell r="H7786">
            <v>1</v>
          </cell>
          <cell r="I7786" t="str">
            <v>固定资产-煤炭井工专用设备</v>
          </cell>
          <cell r="J7786" t="str">
            <v>0</v>
          </cell>
          <cell r="K7786">
            <v>38352</v>
          </cell>
          <cell r="L7786">
            <v>824726.82</v>
          </cell>
          <cell r="M7786">
            <v>482300.21</v>
          </cell>
          <cell r="N7786">
            <v>342426.61</v>
          </cell>
        </row>
        <row r="7787">
          <cell r="C7787" t="str">
            <v>42194105A110292</v>
          </cell>
          <cell r="D7787" t="str">
            <v>支架</v>
          </cell>
          <cell r="E7787" t="str">
            <v>2.2-4.5M</v>
          </cell>
          <cell r="F7787" t="str">
            <v>1-12</v>
          </cell>
          <cell r="G7787" t="str">
            <v>个</v>
          </cell>
          <cell r="H7787">
            <v>1</v>
          </cell>
          <cell r="I7787" t="str">
            <v>固定资产-煤炭井工专用设备</v>
          </cell>
          <cell r="J7787" t="str">
            <v>0</v>
          </cell>
          <cell r="K7787">
            <v>38352</v>
          </cell>
          <cell r="L7787">
            <v>824726.82</v>
          </cell>
          <cell r="M7787">
            <v>482300.21</v>
          </cell>
          <cell r="N7787">
            <v>342426.61</v>
          </cell>
        </row>
        <row r="7788">
          <cell r="C7788" t="str">
            <v>42194105A110293</v>
          </cell>
          <cell r="D7788" t="str">
            <v>支架</v>
          </cell>
          <cell r="E7788" t="str">
            <v>2.2-4.5M</v>
          </cell>
          <cell r="F7788" t="str">
            <v>1-12</v>
          </cell>
          <cell r="G7788" t="str">
            <v>个</v>
          </cell>
          <cell r="H7788">
            <v>1</v>
          </cell>
          <cell r="I7788" t="str">
            <v>固定资产-煤炭井工专用设备</v>
          </cell>
          <cell r="J7788" t="str">
            <v>0</v>
          </cell>
          <cell r="K7788">
            <v>38352</v>
          </cell>
          <cell r="L7788">
            <v>824726.82</v>
          </cell>
          <cell r="M7788">
            <v>482300.21</v>
          </cell>
          <cell r="N7788">
            <v>342426.61</v>
          </cell>
        </row>
        <row r="7789">
          <cell r="C7789" t="str">
            <v>42194105A110294</v>
          </cell>
          <cell r="D7789" t="str">
            <v>支架</v>
          </cell>
          <cell r="E7789" t="str">
            <v>2.2-4.5M</v>
          </cell>
          <cell r="F7789" t="str">
            <v>1-12</v>
          </cell>
          <cell r="G7789" t="str">
            <v>个</v>
          </cell>
          <cell r="H7789">
            <v>1</v>
          </cell>
          <cell r="I7789" t="str">
            <v>固定资产-煤炭井工专用设备</v>
          </cell>
          <cell r="J7789" t="str">
            <v>0</v>
          </cell>
          <cell r="K7789">
            <v>38352</v>
          </cell>
          <cell r="L7789">
            <v>824726.82</v>
          </cell>
          <cell r="M7789">
            <v>482300.21</v>
          </cell>
          <cell r="N7789">
            <v>342426.61</v>
          </cell>
        </row>
        <row r="7790">
          <cell r="C7790" t="str">
            <v>42194105A110295</v>
          </cell>
          <cell r="D7790" t="str">
            <v>支架</v>
          </cell>
          <cell r="E7790" t="str">
            <v>2.2-4.5M</v>
          </cell>
          <cell r="F7790" t="str">
            <v>1-12</v>
          </cell>
          <cell r="G7790" t="str">
            <v>个</v>
          </cell>
          <cell r="H7790">
            <v>1</v>
          </cell>
          <cell r="I7790" t="str">
            <v>固定资产-煤炭井工专用设备</v>
          </cell>
          <cell r="J7790" t="str">
            <v>0</v>
          </cell>
          <cell r="K7790">
            <v>38352</v>
          </cell>
          <cell r="L7790">
            <v>824726.82</v>
          </cell>
          <cell r="M7790">
            <v>482300.21</v>
          </cell>
          <cell r="N7790">
            <v>342426.61</v>
          </cell>
        </row>
        <row r="7791">
          <cell r="C7791" t="str">
            <v>42194105A110296</v>
          </cell>
          <cell r="D7791" t="str">
            <v>支架</v>
          </cell>
          <cell r="E7791" t="str">
            <v>2.2-4.5M</v>
          </cell>
          <cell r="F7791" t="str">
            <v>1-12</v>
          </cell>
          <cell r="G7791" t="str">
            <v>个</v>
          </cell>
          <cell r="H7791">
            <v>1</v>
          </cell>
          <cell r="I7791" t="str">
            <v>固定资产-煤炭井工专用设备</v>
          </cell>
          <cell r="J7791" t="str">
            <v>0</v>
          </cell>
          <cell r="K7791">
            <v>38352</v>
          </cell>
          <cell r="L7791">
            <v>824726.82</v>
          </cell>
          <cell r="M7791">
            <v>482300.21</v>
          </cell>
          <cell r="N7791">
            <v>342426.61</v>
          </cell>
        </row>
        <row r="7792">
          <cell r="C7792" t="str">
            <v>42194105A110297</v>
          </cell>
          <cell r="D7792" t="str">
            <v>支架</v>
          </cell>
          <cell r="E7792" t="str">
            <v>2.2-4.5M</v>
          </cell>
          <cell r="F7792" t="str">
            <v>1-12</v>
          </cell>
          <cell r="G7792" t="str">
            <v>个</v>
          </cell>
          <cell r="H7792">
            <v>1</v>
          </cell>
          <cell r="I7792" t="str">
            <v>固定资产-煤炭井工专用设备</v>
          </cell>
          <cell r="J7792" t="str">
            <v>0</v>
          </cell>
          <cell r="K7792">
            <v>38352</v>
          </cell>
          <cell r="L7792">
            <v>824726.82</v>
          </cell>
          <cell r="M7792">
            <v>482300.21</v>
          </cell>
          <cell r="N7792">
            <v>342426.61</v>
          </cell>
        </row>
        <row r="7793">
          <cell r="C7793" t="str">
            <v>42194105A110298</v>
          </cell>
          <cell r="D7793" t="str">
            <v>支架</v>
          </cell>
          <cell r="E7793" t="str">
            <v>2.2-4.5M</v>
          </cell>
          <cell r="F7793" t="str">
            <v>1-12</v>
          </cell>
          <cell r="G7793" t="str">
            <v>个</v>
          </cell>
          <cell r="H7793">
            <v>1</v>
          </cell>
          <cell r="I7793" t="str">
            <v>固定资产-煤炭井工专用设备</v>
          </cell>
          <cell r="J7793" t="str">
            <v>0</v>
          </cell>
          <cell r="K7793">
            <v>38352</v>
          </cell>
          <cell r="L7793">
            <v>824726.82</v>
          </cell>
          <cell r="M7793">
            <v>482300.21</v>
          </cell>
          <cell r="N7793">
            <v>342426.61</v>
          </cell>
        </row>
        <row r="7794">
          <cell r="C7794" t="str">
            <v>42194105A110299</v>
          </cell>
          <cell r="D7794" t="str">
            <v>支架</v>
          </cell>
          <cell r="E7794" t="str">
            <v>2.2-4.5M</v>
          </cell>
          <cell r="F7794" t="str">
            <v>1-12</v>
          </cell>
          <cell r="G7794" t="str">
            <v>个</v>
          </cell>
          <cell r="H7794">
            <v>1</v>
          </cell>
          <cell r="I7794" t="str">
            <v>固定资产-煤炭井工专用设备</v>
          </cell>
          <cell r="J7794" t="str">
            <v>0</v>
          </cell>
          <cell r="K7794">
            <v>38352</v>
          </cell>
          <cell r="L7794">
            <v>824726.82</v>
          </cell>
          <cell r="M7794">
            <v>482300.21</v>
          </cell>
          <cell r="N7794">
            <v>342426.61</v>
          </cell>
        </row>
        <row r="7795">
          <cell r="C7795" t="str">
            <v>42194105A110300</v>
          </cell>
          <cell r="D7795" t="str">
            <v>支架</v>
          </cell>
          <cell r="E7795" t="str">
            <v>2.2-4.5M</v>
          </cell>
          <cell r="F7795" t="str">
            <v>1-12</v>
          </cell>
          <cell r="G7795" t="str">
            <v>个</v>
          </cell>
          <cell r="H7795">
            <v>1</v>
          </cell>
          <cell r="I7795" t="str">
            <v>固定资产-煤炭井工专用设备</v>
          </cell>
          <cell r="J7795" t="str">
            <v>0</v>
          </cell>
          <cell r="K7795">
            <v>38352</v>
          </cell>
          <cell r="L7795">
            <v>824726.82</v>
          </cell>
          <cell r="M7795">
            <v>482300.21</v>
          </cell>
          <cell r="N7795">
            <v>342426.61</v>
          </cell>
        </row>
        <row r="7796">
          <cell r="C7796" t="str">
            <v>42194105A110301</v>
          </cell>
          <cell r="D7796" t="str">
            <v>支架</v>
          </cell>
          <cell r="E7796" t="str">
            <v>2.2-4.5M</v>
          </cell>
          <cell r="F7796" t="str">
            <v>1-12</v>
          </cell>
          <cell r="G7796" t="str">
            <v>个</v>
          </cell>
          <cell r="H7796">
            <v>1</v>
          </cell>
          <cell r="I7796" t="str">
            <v>固定资产-煤炭井工专用设备</v>
          </cell>
          <cell r="J7796" t="str">
            <v>0</v>
          </cell>
          <cell r="K7796">
            <v>38352</v>
          </cell>
          <cell r="L7796">
            <v>824726.82</v>
          </cell>
          <cell r="M7796">
            <v>482300.21</v>
          </cell>
          <cell r="N7796">
            <v>342426.61</v>
          </cell>
        </row>
        <row r="7797">
          <cell r="C7797" t="str">
            <v>42194105A110302</v>
          </cell>
          <cell r="D7797" t="str">
            <v>支架</v>
          </cell>
          <cell r="E7797" t="str">
            <v>2.2-4.5M</v>
          </cell>
          <cell r="F7797" t="str">
            <v>1-12</v>
          </cell>
          <cell r="G7797" t="str">
            <v>个</v>
          </cell>
          <cell r="H7797">
            <v>1</v>
          </cell>
          <cell r="I7797" t="str">
            <v>固定资产-煤炭井工专用设备</v>
          </cell>
          <cell r="J7797" t="str">
            <v>0</v>
          </cell>
          <cell r="K7797">
            <v>38352</v>
          </cell>
          <cell r="L7797">
            <v>824726.82</v>
          </cell>
          <cell r="M7797">
            <v>482300.21</v>
          </cell>
          <cell r="N7797">
            <v>342426.61</v>
          </cell>
        </row>
        <row r="7798">
          <cell r="C7798" t="str">
            <v>42194105A110303</v>
          </cell>
          <cell r="D7798" t="str">
            <v>支架</v>
          </cell>
          <cell r="E7798" t="str">
            <v>2.2-4.5M</v>
          </cell>
          <cell r="F7798" t="str">
            <v>1-12</v>
          </cell>
          <cell r="G7798" t="str">
            <v>个</v>
          </cell>
          <cell r="H7798">
            <v>1</v>
          </cell>
          <cell r="I7798" t="str">
            <v>固定资产-煤炭井工专用设备</v>
          </cell>
          <cell r="J7798" t="str">
            <v>0</v>
          </cell>
          <cell r="K7798">
            <v>38352</v>
          </cell>
          <cell r="L7798">
            <v>824726.82</v>
          </cell>
          <cell r="M7798">
            <v>482300.21</v>
          </cell>
          <cell r="N7798">
            <v>342426.61</v>
          </cell>
        </row>
        <row r="7799">
          <cell r="C7799" t="str">
            <v>42194105A110304</v>
          </cell>
          <cell r="D7799" t="str">
            <v>支架</v>
          </cell>
          <cell r="E7799" t="str">
            <v>2.2-4.5M</v>
          </cell>
          <cell r="F7799" t="str">
            <v>1-12</v>
          </cell>
          <cell r="G7799" t="str">
            <v>个</v>
          </cell>
          <cell r="H7799">
            <v>1</v>
          </cell>
          <cell r="I7799" t="str">
            <v>固定资产-煤炭井工专用设备</v>
          </cell>
          <cell r="J7799" t="str">
            <v>0</v>
          </cell>
          <cell r="K7799">
            <v>38352</v>
          </cell>
          <cell r="L7799">
            <v>824726.82</v>
          </cell>
          <cell r="M7799">
            <v>482300.21</v>
          </cell>
          <cell r="N7799">
            <v>342426.61</v>
          </cell>
        </row>
        <row r="7800">
          <cell r="C7800" t="str">
            <v>42194105A110305</v>
          </cell>
          <cell r="D7800" t="str">
            <v>支架</v>
          </cell>
          <cell r="E7800" t="str">
            <v>2.2-4.5M</v>
          </cell>
          <cell r="F7800" t="str">
            <v>1-12</v>
          </cell>
          <cell r="G7800" t="str">
            <v>个</v>
          </cell>
          <cell r="H7800">
            <v>1</v>
          </cell>
          <cell r="I7800" t="str">
            <v>固定资产-煤炭井工专用设备</v>
          </cell>
          <cell r="J7800" t="str">
            <v>0</v>
          </cell>
          <cell r="K7800">
            <v>38352</v>
          </cell>
          <cell r="L7800">
            <v>824726.82</v>
          </cell>
          <cell r="M7800">
            <v>482300.21</v>
          </cell>
          <cell r="N7800">
            <v>342426.61</v>
          </cell>
        </row>
        <row r="7801">
          <cell r="C7801" t="str">
            <v>42194105A110306</v>
          </cell>
          <cell r="D7801" t="str">
            <v>支架</v>
          </cell>
          <cell r="E7801" t="str">
            <v>2.2-4.5M</v>
          </cell>
          <cell r="F7801" t="str">
            <v>1-12</v>
          </cell>
          <cell r="G7801" t="str">
            <v>个</v>
          </cell>
          <cell r="H7801">
            <v>1</v>
          </cell>
          <cell r="I7801" t="str">
            <v>固定资产-煤炭井工专用设备</v>
          </cell>
          <cell r="J7801" t="str">
            <v>0</v>
          </cell>
          <cell r="K7801">
            <v>38352</v>
          </cell>
          <cell r="L7801">
            <v>824726.82</v>
          </cell>
          <cell r="M7801">
            <v>482300.21</v>
          </cell>
          <cell r="N7801">
            <v>342426.61</v>
          </cell>
        </row>
        <row r="7802">
          <cell r="C7802" t="str">
            <v>42194105A110307</v>
          </cell>
          <cell r="D7802" t="str">
            <v>支架</v>
          </cell>
          <cell r="E7802" t="str">
            <v>2.2-4.5M</v>
          </cell>
          <cell r="F7802" t="str">
            <v>1-12</v>
          </cell>
          <cell r="G7802" t="str">
            <v>个</v>
          </cell>
          <cell r="H7802">
            <v>1</v>
          </cell>
          <cell r="I7802" t="str">
            <v>固定资产-煤炭井工专用设备</v>
          </cell>
          <cell r="J7802" t="str">
            <v>0</v>
          </cell>
          <cell r="K7802">
            <v>38352</v>
          </cell>
          <cell r="L7802">
            <v>824726.82</v>
          </cell>
          <cell r="M7802">
            <v>482299.6</v>
          </cell>
          <cell r="N7802">
            <v>342427.22</v>
          </cell>
        </row>
        <row r="7803">
          <cell r="C7803" t="str">
            <v>42194105A120007</v>
          </cell>
          <cell r="D7803" t="str">
            <v>端头支架</v>
          </cell>
          <cell r="E7803" t="str">
            <v>2.2-4.5M</v>
          </cell>
          <cell r="F7803" t="str">
            <v>1-12</v>
          </cell>
          <cell r="G7803" t="str">
            <v>个</v>
          </cell>
          <cell r="H7803">
            <v>1</v>
          </cell>
          <cell r="I7803" t="str">
            <v>固定资产-煤炭井工专用设备</v>
          </cell>
          <cell r="J7803" t="str">
            <v>0</v>
          </cell>
          <cell r="K7803">
            <v>38352</v>
          </cell>
          <cell r="L7803">
            <v>824726.82</v>
          </cell>
          <cell r="M7803">
            <v>482300.21</v>
          </cell>
          <cell r="N7803">
            <v>342426.61</v>
          </cell>
        </row>
        <row r="7804">
          <cell r="C7804" t="str">
            <v>42194105A120009</v>
          </cell>
          <cell r="D7804" t="str">
            <v>端头支架</v>
          </cell>
          <cell r="E7804" t="str">
            <v>2.2-4.5M</v>
          </cell>
          <cell r="F7804" t="str">
            <v>1-12</v>
          </cell>
          <cell r="G7804" t="str">
            <v>个</v>
          </cell>
          <cell r="H7804">
            <v>1</v>
          </cell>
          <cell r="I7804" t="str">
            <v>固定资产-煤炭井工专用设备</v>
          </cell>
          <cell r="J7804" t="str">
            <v>0</v>
          </cell>
          <cell r="K7804">
            <v>38352</v>
          </cell>
          <cell r="L7804">
            <v>824726.82</v>
          </cell>
          <cell r="M7804">
            <v>482300.21</v>
          </cell>
          <cell r="N7804">
            <v>342426.61</v>
          </cell>
        </row>
        <row r="7805">
          <cell r="C7805" t="str">
            <v>42194105A120010</v>
          </cell>
          <cell r="D7805" t="str">
            <v>端头支架</v>
          </cell>
          <cell r="E7805" t="str">
            <v>2.2-4.5M</v>
          </cell>
          <cell r="F7805" t="str">
            <v>1-12</v>
          </cell>
          <cell r="G7805" t="str">
            <v>个</v>
          </cell>
          <cell r="H7805">
            <v>1</v>
          </cell>
          <cell r="I7805" t="str">
            <v>固定资产-煤炭井工专用设备</v>
          </cell>
          <cell r="J7805" t="str">
            <v>0</v>
          </cell>
          <cell r="K7805">
            <v>38352</v>
          </cell>
          <cell r="L7805">
            <v>824726.82</v>
          </cell>
          <cell r="M7805">
            <v>482300.21</v>
          </cell>
          <cell r="N7805">
            <v>342426.61</v>
          </cell>
        </row>
        <row r="7806">
          <cell r="C7806" t="str">
            <v>42194105A120011</v>
          </cell>
          <cell r="D7806" t="str">
            <v>端头支架</v>
          </cell>
          <cell r="E7806" t="str">
            <v>2.2-4.5M</v>
          </cell>
          <cell r="F7806" t="str">
            <v>1-12</v>
          </cell>
          <cell r="G7806" t="str">
            <v>个</v>
          </cell>
          <cell r="H7806">
            <v>1</v>
          </cell>
          <cell r="I7806" t="str">
            <v>固定资产-煤炭井工专用设备</v>
          </cell>
          <cell r="J7806" t="str">
            <v>0</v>
          </cell>
          <cell r="K7806">
            <v>38352</v>
          </cell>
          <cell r="L7806">
            <v>824726.82</v>
          </cell>
          <cell r="M7806">
            <v>482300.21</v>
          </cell>
          <cell r="N7806">
            <v>342426.61</v>
          </cell>
        </row>
        <row r="7807">
          <cell r="C7807" t="str">
            <v>42194105A120012</v>
          </cell>
          <cell r="D7807" t="str">
            <v>端头支架</v>
          </cell>
          <cell r="E7807" t="str">
            <v>2.2-4.5M</v>
          </cell>
          <cell r="F7807" t="str">
            <v>1-12</v>
          </cell>
          <cell r="G7807" t="str">
            <v>个</v>
          </cell>
          <cell r="H7807">
            <v>1</v>
          </cell>
          <cell r="I7807" t="str">
            <v>固定资产-煤炭井工专用设备</v>
          </cell>
          <cell r="J7807" t="str">
            <v>0</v>
          </cell>
          <cell r="K7807">
            <v>38352</v>
          </cell>
          <cell r="L7807">
            <v>824726.82</v>
          </cell>
          <cell r="M7807">
            <v>482300.21</v>
          </cell>
          <cell r="N7807">
            <v>342426.61</v>
          </cell>
        </row>
        <row r="7808">
          <cell r="C7808" t="str">
            <v>44412035A060004</v>
          </cell>
          <cell r="D7808" t="str">
            <v>连续采煤机</v>
          </cell>
          <cell r="E7808" t="str">
            <v>12CM15-10B</v>
          </cell>
          <cell r="F7808">
            <v>5718</v>
          </cell>
          <cell r="G7808" t="str">
            <v>个</v>
          </cell>
          <cell r="H7808">
            <v>1</v>
          </cell>
          <cell r="I7808" t="str">
            <v>固定资产-煤炭井工专用设备</v>
          </cell>
          <cell r="J7808" t="str">
            <v>0</v>
          </cell>
          <cell r="K7808">
            <v>38686</v>
          </cell>
          <cell r="L7808">
            <v>15007845.45</v>
          </cell>
          <cell r="M7808">
            <v>15007845.45</v>
          </cell>
          <cell r="N7808">
            <v>0</v>
          </cell>
        </row>
        <row r="7809">
          <cell r="C7809" t="str">
            <v>44412040A130020</v>
          </cell>
          <cell r="D7809" t="str">
            <v>锚杆机</v>
          </cell>
          <cell r="E7809" t="str">
            <v>4E00-2250-WT</v>
          </cell>
          <cell r="F7809" t="str">
            <v>015113</v>
          </cell>
          <cell r="G7809" t="str">
            <v>个</v>
          </cell>
          <cell r="H7809">
            <v>1</v>
          </cell>
          <cell r="I7809" t="str">
            <v>固定资产-煤炭井工专用设备</v>
          </cell>
          <cell r="J7809" t="str">
            <v>0</v>
          </cell>
          <cell r="K7809">
            <v>38686</v>
          </cell>
          <cell r="L7809">
            <v>5923519.68</v>
          </cell>
          <cell r="M7809">
            <v>5745814.09</v>
          </cell>
          <cell r="N7809">
            <v>177705.59</v>
          </cell>
        </row>
        <row r="7810">
          <cell r="C7810" t="str">
            <v>44412011B010001</v>
          </cell>
          <cell r="D7810" t="str">
            <v>采煤机</v>
          </cell>
          <cell r="E7810" t="str">
            <v>MG300/720-WD</v>
          </cell>
          <cell r="F7810" t="str">
            <v>G001</v>
          </cell>
          <cell r="G7810" t="str">
            <v>个</v>
          </cell>
          <cell r="H7810">
            <v>1</v>
          </cell>
          <cell r="I7810" t="str">
            <v>固定资产-煤炭井工专用设备</v>
          </cell>
          <cell r="J7810" t="str">
            <v>0</v>
          </cell>
          <cell r="K7810">
            <v>38804</v>
          </cell>
          <cell r="L7810">
            <v>5787286</v>
          </cell>
          <cell r="M7810">
            <v>5613667.42</v>
          </cell>
          <cell r="N7810">
            <v>173618.58</v>
          </cell>
        </row>
        <row r="7811">
          <cell r="L7811">
            <v>4710656261.38998</v>
          </cell>
          <cell r="M7811">
            <v>4059823303.31009</v>
          </cell>
          <cell r="N7811">
            <v>650832958.080007</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definedNames>
      <definedName name="MachinEquipValuationPrice" refersTo="=#NAME?"/>
    </definedNames>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D10"/>
  <sheetViews>
    <sheetView view="pageBreakPreview" zoomScale="60" zoomScaleNormal="100" zoomScaleSheetLayoutView="60" workbookViewId="0">
      <selection activeCell="C13" sqref="C13:J13"/>
    </sheetView>
  </sheetViews>
  <sheetFormatPr defaultColWidth="9" defaultRowHeight="13.5"/>
  <cols>
    <col min="1" max="1" width="9" style="900"/>
    <col min="2" max="2" width="11.75" style="900" customWidth="1"/>
    <col min="3" max="4" width="29.25" style="900" customWidth="1"/>
    <col min="5" max="5" width="41" style="900" customWidth="1"/>
    <col min="6" max="6" width="11.75" style="900" customWidth="1"/>
    <col min="7" max="7" width="29.25" style="900" customWidth="1"/>
    <col min="8" max="8" width="41" style="900" customWidth="1"/>
    <col min="9" max="9" width="22" style="900" customWidth="1"/>
    <col min="10" max="10" width="11.75" style="900" customWidth="1"/>
    <col min="11" max="11" width="13.125" style="900" customWidth="1"/>
    <col min="12" max="12" width="29.25" style="900" customWidth="1"/>
    <col min="13" max="14" width="19" style="900" customWidth="1"/>
    <col min="15" max="15" width="29.25" style="900" customWidth="1"/>
    <col min="16" max="16" width="11.75" style="900" customWidth="1"/>
    <col min="17" max="19" width="13.125" style="900" customWidth="1"/>
    <col min="20" max="20" width="29.25" style="900" customWidth="1"/>
    <col min="21" max="21" width="11.75" style="900" customWidth="1"/>
    <col min="22" max="23" width="13.125" style="900" customWidth="1"/>
    <col min="24" max="24" width="43.875" style="900" customWidth="1"/>
    <col min="25" max="25" width="17.5" style="900" customWidth="1"/>
    <col min="26" max="26" width="8.75" style="900" customWidth="1"/>
    <col min="27" max="27" width="11.75" style="900" customWidth="1"/>
    <col min="28" max="29" width="13.125" style="900" customWidth="1"/>
    <col min="30" max="32" width="14.625" style="900" customWidth="1"/>
    <col min="33" max="34" width="16.125" style="900" customWidth="1"/>
    <col min="35" max="35" width="22" style="900" customWidth="1"/>
    <col min="36" max="36" width="16.125" style="900" customWidth="1"/>
    <col min="37" max="38" width="14.625" style="900" customWidth="1"/>
    <col min="39" max="40" width="22" style="900" customWidth="1"/>
    <col min="41" max="45" width="14.625" style="900" customWidth="1"/>
    <col min="46" max="49" width="17.5" style="900" customWidth="1"/>
    <col min="50" max="51" width="26.375" style="900" customWidth="1"/>
    <col min="52" max="53" width="17.5" style="900" customWidth="1"/>
    <col min="54" max="55" width="14.625" style="900" customWidth="1"/>
    <col min="56" max="57" width="17.5" style="900" customWidth="1"/>
    <col min="58" max="59" width="26.375" style="900" customWidth="1"/>
    <col min="60" max="63" width="17.5" style="900" customWidth="1"/>
    <col min="64" max="65" width="26.375" style="900" customWidth="1"/>
    <col min="66" max="67" width="16.125" style="900" customWidth="1"/>
    <col min="68" max="85" width="14.625" style="900" customWidth="1"/>
    <col min="86" max="87" width="17.5" style="900" customWidth="1"/>
    <col min="88" max="95" width="14.625" style="900" customWidth="1"/>
    <col min="96" max="97" width="16.125" style="900" customWidth="1"/>
    <col min="98" max="99" width="14.625" style="900" customWidth="1"/>
    <col min="100" max="101" width="17.5" style="900" customWidth="1"/>
    <col min="102" max="107" width="14.625" style="900" customWidth="1"/>
    <col min="108" max="109" width="17.5" style="900" customWidth="1"/>
    <col min="110" max="117" width="14.625" style="900" customWidth="1"/>
    <col min="118" max="121" width="16.125" style="900" customWidth="1"/>
    <col min="122" max="125" width="14.625" style="900" customWidth="1"/>
    <col min="126" max="127" width="16.125" style="900" customWidth="1"/>
    <col min="128" max="129" width="14.625" style="900" customWidth="1"/>
    <col min="130" max="133" width="16.125" style="900" customWidth="1"/>
    <col min="134" max="135" width="14.625" style="900" customWidth="1"/>
    <col min="136" max="137" width="22" style="900" customWidth="1"/>
    <col min="138" max="138" width="16.125" style="900" customWidth="1"/>
    <col min="139" max="143" width="14.625" style="900" customWidth="1"/>
    <col min="144" max="144" width="29.25" style="900" customWidth="1"/>
    <col min="145" max="157" width="11.75" style="900" customWidth="1"/>
    <col min="158" max="158" width="8.75" style="900" customWidth="1"/>
    <col min="159" max="160" width="11.75" style="900" customWidth="1"/>
    <col min="161" max="16384" width="9" style="900"/>
  </cols>
  <sheetData>
    <row r="1" ht="60" customHeight="1" spans="1:1">
      <c r="A1" s="901" t="s">
        <v>0</v>
      </c>
    </row>
    <row r="2" ht="21.95" customHeight="1" spans="1:160">
      <c r="A2" s="902" t="s">
        <v>1</v>
      </c>
      <c r="B2" s="902" t="s">
        <v>2</v>
      </c>
      <c r="C2" s="902"/>
      <c r="D2" s="902"/>
      <c r="E2" s="902"/>
      <c r="F2" s="902"/>
      <c r="G2" s="902"/>
      <c r="H2" s="902"/>
      <c r="I2" s="902"/>
      <c r="J2" s="902"/>
      <c r="K2" s="902"/>
      <c r="L2" s="902"/>
      <c r="M2" s="902"/>
      <c r="N2" s="902"/>
      <c r="O2" s="902"/>
      <c r="P2" s="902"/>
      <c r="Q2" s="902"/>
      <c r="R2" s="902"/>
      <c r="S2" s="902"/>
      <c r="T2" s="902"/>
      <c r="U2" s="902"/>
      <c r="V2" s="902"/>
      <c r="W2" s="902"/>
      <c r="X2" s="902"/>
      <c r="Y2" s="902"/>
      <c r="Z2" s="902"/>
      <c r="AA2" s="902"/>
      <c r="AB2" s="902"/>
      <c r="AC2" s="902"/>
      <c r="AD2" s="902"/>
      <c r="AE2" s="902"/>
      <c r="AF2" s="902"/>
      <c r="AG2" s="902"/>
      <c r="AH2" s="902"/>
      <c r="AI2" s="902"/>
      <c r="AJ2" s="902"/>
      <c r="AK2" s="902" t="s">
        <v>3</v>
      </c>
      <c r="AL2" s="902"/>
      <c r="AM2" s="902"/>
      <c r="AN2" s="902"/>
      <c r="AO2" s="902"/>
      <c r="AP2" s="902" t="s">
        <v>4</v>
      </c>
      <c r="AQ2" s="902"/>
      <c r="AR2" s="902"/>
      <c r="AS2" s="902"/>
      <c r="AT2" s="902"/>
      <c r="AU2" s="902"/>
      <c r="AV2" s="902"/>
      <c r="AW2" s="902"/>
      <c r="AX2" s="902"/>
      <c r="AY2" s="902"/>
      <c r="AZ2" s="902"/>
      <c r="BA2" s="902"/>
      <c r="BB2" s="902"/>
      <c r="BC2" s="902"/>
      <c r="BD2" s="902"/>
      <c r="BE2" s="902"/>
      <c r="BF2" s="902"/>
      <c r="BG2" s="902"/>
      <c r="BH2" s="902"/>
      <c r="BI2" s="902"/>
      <c r="BJ2" s="902"/>
      <c r="BK2" s="902"/>
      <c r="BL2" s="902"/>
      <c r="BM2" s="902"/>
      <c r="BN2" s="902"/>
      <c r="BO2" s="902"/>
      <c r="BP2" s="902"/>
      <c r="BQ2" s="902"/>
      <c r="BR2" s="902"/>
      <c r="BS2" s="902"/>
      <c r="BT2" s="902"/>
      <c r="BU2" s="902"/>
      <c r="BV2" s="902"/>
      <c r="BW2" s="902"/>
      <c r="BX2" s="902"/>
      <c r="BY2" s="902"/>
      <c r="BZ2" s="902"/>
      <c r="CA2" s="902"/>
      <c r="CB2" s="902"/>
      <c r="CC2" s="902"/>
      <c r="CD2" s="902"/>
      <c r="CE2" s="902"/>
      <c r="CF2" s="902"/>
      <c r="CG2" s="902"/>
      <c r="CH2" s="902"/>
      <c r="CI2" s="902"/>
      <c r="CJ2" s="902"/>
      <c r="CK2" s="902"/>
      <c r="CL2" s="902"/>
      <c r="CM2" s="902"/>
      <c r="CN2" s="902"/>
      <c r="CO2" s="902"/>
      <c r="CP2" s="902"/>
      <c r="CQ2" s="902"/>
      <c r="CR2" s="902"/>
      <c r="CS2" s="902"/>
      <c r="CT2" s="902"/>
      <c r="CU2" s="902"/>
      <c r="CV2" s="902"/>
      <c r="CW2" s="902"/>
      <c r="CX2" s="902"/>
      <c r="CY2" s="902"/>
      <c r="CZ2" s="902"/>
      <c r="DA2" s="902"/>
      <c r="DB2" s="902"/>
      <c r="DC2" s="902"/>
      <c r="DD2" s="902"/>
      <c r="DE2" s="902"/>
      <c r="DF2" s="902"/>
      <c r="DG2" s="902"/>
      <c r="DH2" s="902"/>
      <c r="DI2" s="902"/>
      <c r="DJ2" s="902"/>
      <c r="DK2" s="902"/>
      <c r="DL2" s="902"/>
      <c r="DM2" s="902"/>
      <c r="DN2" s="902"/>
      <c r="DO2" s="902"/>
      <c r="DP2" s="902"/>
      <c r="DQ2" s="902"/>
      <c r="DR2" s="902"/>
      <c r="DS2" s="902"/>
      <c r="DT2" s="902"/>
      <c r="DU2" s="902"/>
      <c r="DV2" s="902"/>
      <c r="DW2" s="902"/>
      <c r="DX2" s="902"/>
      <c r="DY2" s="902"/>
      <c r="DZ2" s="902"/>
      <c r="EA2" s="902"/>
      <c r="EB2" s="902"/>
      <c r="EC2" s="902"/>
      <c r="ED2" s="902"/>
      <c r="EE2" s="902"/>
      <c r="EF2" s="902"/>
      <c r="EG2" s="902"/>
      <c r="EH2" s="902"/>
      <c r="EI2" s="902"/>
      <c r="EJ2" s="902"/>
      <c r="EK2" s="902"/>
      <c r="EL2" s="902"/>
      <c r="EM2" s="902"/>
      <c r="EN2" s="902"/>
      <c r="EO2" s="902" t="s">
        <v>5</v>
      </c>
      <c r="EP2" s="902"/>
      <c r="EQ2" s="902"/>
      <c r="ER2" s="902"/>
      <c r="ES2" s="902"/>
      <c r="ET2" s="902"/>
      <c r="EU2" s="902" t="s">
        <v>6</v>
      </c>
      <c r="EV2" s="902"/>
      <c r="EW2" s="902"/>
      <c r="EX2" s="902"/>
      <c r="EY2" s="902"/>
      <c r="EZ2" s="902"/>
      <c r="FA2" s="902"/>
      <c r="FB2" s="902"/>
      <c r="FC2" s="902"/>
      <c r="FD2" s="902"/>
    </row>
    <row r="3" ht="21.95" customHeight="1" spans="1:160">
      <c r="A3" s="902"/>
      <c r="B3" s="902" t="s">
        <v>7</v>
      </c>
      <c r="C3" s="902" t="s">
        <v>8</v>
      </c>
      <c r="D3" s="902" t="s">
        <v>9</v>
      </c>
      <c r="E3" s="902" t="s">
        <v>10</v>
      </c>
      <c r="F3" s="902" t="s">
        <v>11</v>
      </c>
      <c r="G3" s="902" t="s">
        <v>12</v>
      </c>
      <c r="H3" s="902" t="s">
        <v>13</v>
      </c>
      <c r="I3" s="902" t="s">
        <v>14</v>
      </c>
      <c r="J3" s="902" t="s">
        <v>15</v>
      </c>
      <c r="K3" s="902" t="s">
        <v>16</v>
      </c>
      <c r="L3" s="902" t="s">
        <v>17</v>
      </c>
      <c r="M3" s="902" t="s">
        <v>18</v>
      </c>
      <c r="N3" s="902" t="s">
        <v>19</v>
      </c>
      <c r="O3" s="902" t="s">
        <v>20</v>
      </c>
      <c r="P3" s="902" t="s">
        <v>21</v>
      </c>
      <c r="Q3" s="902" t="s">
        <v>22</v>
      </c>
      <c r="R3" s="902" t="s">
        <v>23</v>
      </c>
      <c r="S3" s="902" t="s">
        <v>24</v>
      </c>
      <c r="T3" s="902" t="s">
        <v>25</v>
      </c>
      <c r="U3" s="902" t="s">
        <v>26</v>
      </c>
      <c r="V3" s="902" t="s">
        <v>27</v>
      </c>
      <c r="W3" s="902" t="s">
        <v>28</v>
      </c>
      <c r="X3" s="902" t="s">
        <v>29</v>
      </c>
      <c r="Y3" s="902" t="s">
        <v>30</v>
      </c>
      <c r="Z3" s="902" t="s">
        <v>31</v>
      </c>
      <c r="AA3" s="902" t="s">
        <v>32</v>
      </c>
      <c r="AB3" s="902" t="s">
        <v>33</v>
      </c>
      <c r="AC3" s="902" t="s">
        <v>34</v>
      </c>
      <c r="AD3" s="902" t="s">
        <v>35</v>
      </c>
      <c r="AE3" s="902" t="s">
        <v>36</v>
      </c>
      <c r="AF3" s="902" t="s">
        <v>37</v>
      </c>
      <c r="AG3" s="902" t="s">
        <v>38</v>
      </c>
      <c r="AH3" s="902" t="s">
        <v>39</v>
      </c>
      <c r="AI3" s="902" t="s">
        <v>40</v>
      </c>
      <c r="AJ3" s="902" t="s">
        <v>41</v>
      </c>
      <c r="AK3" s="902" t="s">
        <v>42</v>
      </c>
      <c r="AL3" s="902" t="s">
        <v>43</v>
      </c>
      <c r="AM3" s="902" t="s">
        <v>44</v>
      </c>
      <c r="AN3" s="902" t="s">
        <v>45</v>
      </c>
      <c r="AO3" s="902" t="s">
        <v>46</v>
      </c>
      <c r="AP3" s="902" t="s">
        <v>47</v>
      </c>
      <c r="AQ3" s="902" t="s">
        <v>48</v>
      </c>
      <c r="AR3" s="902" t="s">
        <v>49</v>
      </c>
      <c r="AS3" s="902" t="s">
        <v>50</v>
      </c>
      <c r="AT3" s="902" t="s">
        <v>51</v>
      </c>
      <c r="AU3" s="902" t="s">
        <v>52</v>
      </c>
      <c r="AV3" s="902" t="s">
        <v>53</v>
      </c>
      <c r="AW3" s="902" t="s">
        <v>54</v>
      </c>
      <c r="AX3" s="902" t="s">
        <v>55</v>
      </c>
      <c r="AY3" s="902" t="s">
        <v>56</v>
      </c>
      <c r="AZ3" s="902" t="s">
        <v>57</v>
      </c>
      <c r="BA3" s="902" t="s">
        <v>58</v>
      </c>
      <c r="BB3" s="902" t="s">
        <v>59</v>
      </c>
      <c r="BC3" s="902" t="s">
        <v>60</v>
      </c>
      <c r="BD3" s="902" t="s">
        <v>61</v>
      </c>
      <c r="BE3" s="902" t="s">
        <v>62</v>
      </c>
      <c r="BF3" s="902" t="s">
        <v>63</v>
      </c>
      <c r="BG3" s="902" t="s">
        <v>64</v>
      </c>
      <c r="BH3" s="902" t="s">
        <v>65</v>
      </c>
      <c r="BI3" s="902" t="s">
        <v>66</v>
      </c>
      <c r="BJ3" s="902" t="s">
        <v>67</v>
      </c>
      <c r="BK3" s="902" t="s">
        <v>68</v>
      </c>
      <c r="BL3" s="902" t="s">
        <v>69</v>
      </c>
      <c r="BM3" s="902" t="s">
        <v>70</v>
      </c>
      <c r="BN3" s="902" t="s">
        <v>71</v>
      </c>
      <c r="BO3" s="902" t="s">
        <v>72</v>
      </c>
      <c r="BP3" s="902" t="s">
        <v>73</v>
      </c>
      <c r="BQ3" s="902" t="s">
        <v>74</v>
      </c>
      <c r="BR3" s="902" t="s">
        <v>75</v>
      </c>
      <c r="BS3" s="902" t="s">
        <v>76</v>
      </c>
      <c r="BT3" s="902" t="s">
        <v>77</v>
      </c>
      <c r="BU3" s="902" t="s">
        <v>78</v>
      </c>
      <c r="BV3" s="902" t="s">
        <v>79</v>
      </c>
      <c r="BW3" s="902" t="s">
        <v>80</v>
      </c>
      <c r="BX3" s="902" t="s">
        <v>81</v>
      </c>
      <c r="BY3" s="902" t="s">
        <v>82</v>
      </c>
      <c r="BZ3" s="902" t="s">
        <v>83</v>
      </c>
      <c r="CA3" s="902" t="s">
        <v>84</v>
      </c>
      <c r="CB3" s="902" t="s">
        <v>75</v>
      </c>
      <c r="CC3" s="902" t="s">
        <v>76</v>
      </c>
      <c r="CD3" s="902" t="s">
        <v>77</v>
      </c>
      <c r="CE3" s="902" t="s">
        <v>78</v>
      </c>
      <c r="CF3" s="902" t="s">
        <v>79</v>
      </c>
      <c r="CG3" s="902" t="s">
        <v>80</v>
      </c>
      <c r="CH3" s="902" t="s">
        <v>85</v>
      </c>
      <c r="CI3" s="902" t="s">
        <v>86</v>
      </c>
      <c r="CJ3" s="902" t="s">
        <v>87</v>
      </c>
      <c r="CK3" s="902" t="s">
        <v>88</v>
      </c>
      <c r="CL3" s="902" t="s">
        <v>89</v>
      </c>
      <c r="CM3" s="902" t="s">
        <v>90</v>
      </c>
      <c r="CN3" s="902" t="s">
        <v>91</v>
      </c>
      <c r="CO3" s="902" t="s">
        <v>92</v>
      </c>
      <c r="CP3" s="902" t="s">
        <v>93</v>
      </c>
      <c r="CQ3" s="902" t="s">
        <v>94</v>
      </c>
      <c r="CR3" s="902" t="s">
        <v>95</v>
      </c>
      <c r="CS3" s="902" t="s">
        <v>96</v>
      </c>
      <c r="CT3" s="902" t="s">
        <v>97</v>
      </c>
      <c r="CU3" s="902" t="s">
        <v>98</v>
      </c>
      <c r="CV3" s="902" t="s">
        <v>99</v>
      </c>
      <c r="CW3" s="902" t="s">
        <v>100</v>
      </c>
      <c r="CX3" s="902" t="s">
        <v>101</v>
      </c>
      <c r="CY3" s="902" t="s">
        <v>102</v>
      </c>
      <c r="CZ3" s="902" t="s">
        <v>103</v>
      </c>
      <c r="DA3" s="902" t="s">
        <v>104</v>
      </c>
      <c r="DB3" s="902" t="s">
        <v>105</v>
      </c>
      <c r="DC3" s="902" t="s">
        <v>106</v>
      </c>
      <c r="DD3" s="902" t="s">
        <v>107</v>
      </c>
      <c r="DE3" s="902" t="s">
        <v>108</v>
      </c>
      <c r="DF3" s="902" t="s">
        <v>109</v>
      </c>
      <c r="DG3" s="902" t="s">
        <v>110</v>
      </c>
      <c r="DH3" s="902" t="s">
        <v>111</v>
      </c>
      <c r="DI3" s="902" t="s">
        <v>112</v>
      </c>
      <c r="DJ3" s="902" t="s">
        <v>113</v>
      </c>
      <c r="DK3" s="902" t="s">
        <v>114</v>
      </c>
      <c r="DL3" s="902" t="s">
        <v>115</v>
      </c>
      <c r="DM3" s="902" t="s">
        <v>116</v>
      </c>
      <c r="DN3" s="902" t="s">
        <v>117</v>
      </c>
      <c r="DO3" s="902" t="s">
        <v>118</v>
      </c>
      <c r="DP3" s="902" t="s">
        <v>119</v>
      </c>
      <c r="DQ3" s="902" t="s">
        <v>120</v>
      </c>
      <c r="DR3" s="902" t="s">
        <v>121</v>
      </c>
      <c r="DS3" s="902" t="s">
        <v>122</v>
      </c>
      <c r="DT3" s="902" t="s">
        <v>123</v>
      </c>
      <c r="DU3" s="902" t="s">
        <v>124</v>
      </c>
      <c r="DV3" s="902" t="s">
        <v>125</v>
      </c>
      <c r="DW3" s="902" t="s">
        <v>126</v>
      </c>
      <c r="DX3" s="902" t="s">
        <v>127</v>
      </c>
      <c r="DY3" s="902" t="s">
        <v>128</v>
      </c>
      <c r="DZ3" s="902" t="s">
        <v>129</v>
      </c>
      <c r="EA3" s="902" t="s">
        <v>130</v>
      </c>
      <c r="EB3" s="902" t="s">
        <v>131</v>
      </c>
      <c r="EC3" s="902" t="s">
        <v>132</v>
      </c>
      <c r="ED3" s="902" t="s">
        <v>133</v>
      </c>
      <c r="EE3" s="902" t="s">
        <v>134</v>
      </c>
      <c r="EF3" s="902" t="s">
        <v>135</v>
      </c>
      <c r="EG3" s="902" t="s">
        <v>136</v>
      </c>
      <c r="EH3" s="902" t="s">
        <v>137</v>
      </c>
      <c r="EI3" s="902" t="s">
        <v>138</v>
      </c>
      <c r="EJ3" s="902" t="s">
        <v>139</v>
      </c>
      <c r="EK3" s="902" t="s">
        <v>140</v>
      </c>
      <c r="EL3" s="902" t="s">
        <v>141</v>
      </c>
      <c r="EM3" s="902" t="s">
        <v>142</v>
      </c>
      <c r="EN3" s="902" t="s">
        <v>143</v>
      </c>
      <c r="EO3" s="902" t="s">
        <v>144</v>
      </c>
      <c r="EP3" s="902" t="s">
        <v>145</v>
      </c>
      <c r="EQ3" s="902" t="s">
        <v>146</v>
      </c>
      <c r="ER3" s="902" t="s">
        <v>147</v>
      </c>
      <c r="ES3" s="902" t="s">
        <v>148</v>
      </c>
      <c r="ET3" s="902" t="s">
        <v>149</v>
      </c>
      <c r="EU3" s="902" t="s">
        <v>150</v>
      </c>
      <c r="EV3" s="902" t="s">
        <v>151</v>
      </c>
      <c r="EW3" s="902" t="s">
        <v>148</v>
      </c>
      <c r="EX3" s="902" t="s">
        <v>149</v>
      </c>
      <c r="EY3" s="902" t="s">
        <v>144</v>
      </c>
      <c r="EZ3" s="902" t="s">
        <v>145</v>
      </c>
      <c r="FA3" s="902" t="s">
        <v>146</v>
      </c>
      <c r="FB3" s="902" t="s">
        <v>152</v>
      </c>
      <c r="FC3" s="902" t="s">
        <v>153</v>
      </c>
      <c r="FD3" s="902" t="s">
        <v>154</v>
      </c>
    </row>
    <row r="4" ht="21.95" customHeight="1" spans="1:160">
      <c r="A4" s="903" t="s">
        <v>155</v>
      </c>
      <c r="B4" s="903" t="s">
        <v>156</v>
      </c>
      <c r="C4" s="903" t="s">
        <v>157</v>
      </c>
      <c r="D4" s="903" t="s">
        <v>158</v>
      </c>
      <c r="E4" s="903" t="s">
        <v>159</v>
      </c>
      <c r="F4" s="903" t="s">
        <v>160</v>
      </c>
      <c r="G4" s="903" t="s">
        <v>161</v>
      </c>
      <c r="H4" s="903" t="s">
        <v>162</v>
      </c>
      <c r="I4" s="903" t="s">
        <v>163</v>
      </c>
      <c r="J4" s="903" t="s">
        <v>164</v>
      </c>
      <c r="K4" s="903" t="s">
        <v>165</v>
      </c>
      <c r="L4" s="903" t="s">
        <v>166</v>
      </c>
      <c r="M4" s="903" t="s">
        <v>167</v>
      </c>
      <c r="N4" s="903" t="s">
        <v>168</v>
      </c>
      <c r="O4" s="903" t="s">
        <v>169</v>
      </c>
      <c r="P4" s="903" t="s">
        <v>170</v>
      </c>
      <c r="Q4" s="903" t="s">
        <v>171</v>
      </c>
      <c r="R4" s="903" t="s">
        <v>172</v>
      </c>
      <c r="S4" s="903" t="s">
        <v>173</v>
      </c>
      <c r="T4" s="903" t="s">
        <v>174</v>
      </c>
      <c r="U4" s="903" t="s">
        <v>175</v>
      </c>
      <c r="V4" s="903" t="s">
        <v>176</v>
      </c>
      <c r="W4" s="903" t="s">
        <v>177</v>
      </c>
      <c r="X4" s="903" t="s">
        <v>178</v>
      </c>
      <c r="Y4" s="903" t="s">
        <v>179</v>
      </c>
      <c r="Z4" s="903" t="s">
        <v>180</v>
      </c>
      <c r="AA4" s="903" t="s">
        <v>181</v>
      </c>
      <c r="AB4" s="903" t="s">
        <v>182</v>
      </c>
      <c r="AC4" s="903" t="s">
        <v>183</v>
      </c>
      <c r="AD4" s="903" t="s">
        <v>184</v>
      </c>
      <c r="AE4" s="903" t="s">
        <v>185</v>
      </c>
      <c r="AF4" s="903" t="s">
        <v>186</v>
      </c>
      <c r="AG4" s="903" t="s">
        <v>187</v>
      </c>
      <c r="AH4" s="903" t="s">
        <v>188</v>
      </c>
      <c r="AI4" s="903" t="s">
        <v>189</v>
      </c>
      <c r="AJ4" s="903" t="s">
        <v>190</v>
      </c>
      <c r="AK4" s="903" t="s">
        <v>191</v>
      </c>
      <c r="AL4" s="903" t="s">
        <v>192</v>
      </c>
      <c r="AM4" s="903" t="s">
        <v>193</v>
      </c>
      <c r="AN4" s="903" t="s">
        <v>194</v>
      </c>
      <c r="AO4" s="903" t="s">
        <v>195</v>
      </c>
      <c r="AP4" s="903" t="s">
        <v>196</v>
      </c>
      <c r="AQ4" s="903" t="s">
        <v>197</v>
      </c>
      <c r="AR4" s="903" t="s">
        <v>198</v>
      </c>
      <c r="AS4" s="903" t="s">
        <v>199</v>
      </c>
      <c r="AT4" s="903" t="s">
        <v>200</v>
      </c>
      <c r="AU4" s="903" t="s">
        <v>201</v>
      </c>
      <c r="AV4" s="903" t="s">
        <v>202</v>
      </c>
      <c r="AW4" s="903" t="s">
        <v>203</v>
      </c>
      <c r="AX4" s="903" t="s">
        <v>204</v>
      </c>
      <c r="AY4" s="903" t="s">
        <v>205</v>
      </c>
      <c r="AZ4" s="903" t="s">
        <v>206</v>
      </c>
      <c r="BA4" s="903" t="s">
        <v>207</v>
      </c>
      <c r="BB4" s="903" t="s">
        <v>208</v>
      </c>
      <c r="BC4" s="903" t="s">
        <v>209</v>
      </c>
      <c r="BD4" s="903" t="s">
        <v>210</v>
      </c>
      <c r="BE4" s="903" t="s">
        <v>211</v>
      </c>
      <c r="BF4" s="903" t="s">
        <v>212</v>
      </c>
      <c r="BG4" s="903" t="s">
        <v>213</v>
      </c>
      <c r="BH4" s="903" t="s">
        <v>214</v>
      </c>
      <c r="BI4" s="903" t="s">
        <v>215</v>
      </c>
      <c r="BJ4" s="903" t="s">
        <v>216</v>
      </c>
      <c r="BK4" s="903" t="s">
        <v>217</v>
      </c>
      <c r="BL4" s="903" t="s">
        <v>218</v>
      </c>
      <c r="BM4" s="903" t="s">
        <v>219</v>
      </c>
      <c r="BN4" s="903" t="s">
        <v>220</v>
      </c>
      <c r="BO4" s="903" t="s">
        <v>221</v>
      </c>
      <c r="BP4" s="903" t="s">
        <v>222</v>
      </c>
      <c r="BQ4" s="903" t="s">
        <v>223</v>
      </c>
      <c r="BR4" s="903" t="s">
        <v>224</v>
      </c>
      <c r="BS4" s="903" t="s">
        <v>225</v>
      </c>
      <c r="BT4" s="903" t="s">
        <v>226</v>
      </c>
      <c r="BU4" s="903" t="s">
        <v>227</v>
      </c>
      <c r="BV4" s="903" t="s">
        <v>228</v>
      </c>
      <c r="BW4" s="903" t="s">
        <v>229</v>
      </c>
      <c r="BX4" s="903" t="s">
        <v>230</v>
      </c>
      <c r="BY4" s="903" t="s">
        <v>231</v>
      </c>
      <c r="BZ4" s="903" t="s">
        <v>232</v>
      </c>
      <c r="CA4" s="903" t="s">
        <v>233</v>
      </c>
      <c r="CB4" s="903" t="s">
        <v>234</v>
      </c>
      <c r="CC4" s="903" t="s">
        <v>235</v>
      </c>
      <c r="CD4" s="903" t="s">
        <v>236</v>
      </c>
      <c r="CE4" s="903" t="s">
        <v>237</v>
      </c>
      <c r="CF4" s="903" t="s">
        <v>238</v>
      </c>
      <c r="CG4" s="903" t="s">
        <v>239</v>
      </c>
      <c r="CH4" s="903" t="s">
        <v>240</v>
      </c>
      <c r="CI4" s="903" t="s">
        <v>241</v>
      </c>
      <c r="CJ4" s="903" t="s">
        <v>242</v>
      </c>
      <c r="CK4" s="903" t="s">
        <v>243</v>
      </c>
      <c r="CL4" s="903" t="s">
        <v>244</v>
      </c>
      <c r="CM4" s="903" t="s">
        <v>245</v>
      </c>
      <c r="CN4" s="903" t="s">
        <v>246</v>
      </c>
      <c r="CO4" s="903" t="s">
        <v>247</v>
      </c>
      <c r="CP4" s="903" t="s">
        <v>248</v>
      </c>
      <c r="CQ4" s="903" t="s">
        <v>249</v>
      </c>
      <c r="CR4" s="903" t="s">
        <v>250</v>
      </c>
      <c r="CS4" s="903" t="s">
        <v>251</v>
      </c>
      <c r="CT4" s="903" t="s">
        <v>252</v>
      </c>
      <c r="CU4" s="903" t="s">
        <v>253</v>
      </c>
      <c r="CV4" s="903" t="s">
        <v>254</v>
      </c>
      <c r="CW4" s="903" t="s">
        <v>255</v>
      </c>
      <c r="CX4" s="903" t="s">
        <v>256</v>
      </c>
      <c r="CY4" s="903" t="s">
        <v>257</v>
      </c>
      <c r="CZ4" s="903" t="s">
        <v>258</v>
      </c>
      <c r="DA4" s="903" t="s">
        <v>259</v>
      </c>
      <c r="DB4" s="903" t="s">
        <v>260</v>
      </c>
      <c r="DC4" s="903" t="s">
        <v>261</v>
      </c>
      <c r="DD4" s="903" t="s">
        <v>262</v>
      </c>
      <c r="DE4" s="903" t="s">
        <v>263</v>
      </c>
      <c r="DF4" s="903" t="s">
        <v>264</v>
      </c>
      <c r="DG4" s="903" t="s">
        <v>265</v>
      </c>
      <c r="DH4" s="903" t="s">
        <v>266</v>
      </c>
      <c r="DI4" s="903" t="s">
        <v>267</v>
      </c>
      <c r="DJ4" s="903" t="s">
        <v>268</v>
      </c>
      <c r="DK4" s="903" t="s">
        <v>269</v>
      </c>
      <c r="DL4" s="903" t="s">
        <v>270</v>
      </c>
      <c r="DM4" s="903" t="s">
        <v>271</v>
      </c>
      <c r="DN4" s="903" t="s">
        <v>272</v>
      </c>
      <c r="DO4" s="903" t="s">
        <v>273</v>
      </c>
      <c r="DP4" s="903" t="s">
        <v>274</v>
      </c>
      <c r="DQ4" s="903" t="s">
        <v>275</v>
      </c>
      <c r="DR4" s="903" t="s">
        <v>276</v>
      </c>
      <c r="DS4" s="903" t="s">
        <v>277</v>
      </c>
      <c r="DT4" s="903" t="s">
        <v>278</v>
      </c>
      <c r="DU4" s="903" t="s">
        <v>279</v>
      </c>
      <c r="DV4" s="903" t="s">
        <v>280</v>
      </c>
      <c r="DW4" s="903" t="s">
        <v>281</v>
      </c>
      <c r="DX4" s="903" t="s">
        <v>282</v>
      </c>
      <c r="DY4" s="903" t="s">
        <v>283</v>
      </c>
      <c r="DZ4" s="903" t="s">
        <v>284</v>
      </c>
      <c r="EA4" s="903" t="s">
        <v>285</v>
      </c>
      <c r="EB4" s="903" t="s">
        <v>286</v>
      </c>
      <c r="EC4" s="903" t="s">
        <v>287</v>
      </c>
      <c r="ED4" s="903" t="s">
        <v>288</v>
      </c>
      <c r="EE4" s="903" t="s">
        <v>289</v>
      </c>
      <c r="EF4" s="903" t="s">
        <v>290</v>
      </c>
      <c r="EG4" s="903" t="s">
        <v>291</v>
      </c>
      <c r="EH4" s="903" t="s">
        <v>292</v>
      </c>
      <c r="EI4" s="903" t="s">
        <v>293</v>
      </c>
      <c r="EJ4" s="903" t="s">
        <v>294</v>
      </c>
      <c r="EK4" s="903" t="s">
        <v>295</v>
      </c>
      <c r="EL4" s="903" t="s">
        <v>296</v>
      </c>
      <c r="EM4" s="903" t="s">
        <v>297</v>
      </c>
      <c r="EN4" s="903" t="s">
        <v>298</v>
      </c>
      <c r="EO4" s="903" t="s">
        <v>299</v>
      </c>
      <c r="EP4" s="903" t="s">
        <v>300</v>
      </c>
      <c r="EQ4" s="903" t="s">
        <v>301</v>
      </c>
      <c r="ER4" s="903" t="s">
        <v>302</v>
      </c>
      <c r="ES4" s="903" t="s">
        <v>303</v>
      </c>
      <c r="ET4" s="903" t="s">
        <v>304</v>
      </c>
      <c r="EU4" s="903" t="s">
        <v>305</v>
      </c>
      <c r="EV4" s="903" t="s">
        <v>306</v>
      </c>
      <c r="EW4" s="903" t="s">
        <v>307</v>
      </c>
      <c r="EX4" s="903" t="s">
        <v>308</v>
      </c>
      <c r="EY4" s="903" t="s">
        <v>309</v>
      </c>
      <c r="EZ4" s="903" t="s">
        <v>310</v>
      </c>
      <c r="FA4" s="903" t="s">
        <v>311</v>
      </c>
      <c r="FB4" s="903" t="s">
        <v>312</v>
      </c>
      <c r="FC4" s="903" t="s">
        <v>313</v>
      </c>
      <c r="FD4" s="903" t="s">
        <v>314</v>
      </c>
    </row>
    <row r="5" spans="42:137">
      <c r="AP5" s="900">
        <v>6419244.88</v>
      </c>
      <c r="AQ5" s="900">
        <v>6419244.88</v>
      </c>
      <c r="AR5" s="900">
        <v>38628.52</v>
      </c>
      <c r="AS5" s="900">
        <v>64223.9743589744</v>
      </c>
      <c r="AT5" s="900">
        <v>0</v>
      </c>
      <c r="AU5" s="900">
        <v>0</v>
      </c>
      <c r="AV5" s="900">
        <v>0</v>
      </c>
      <c r="AW5" s="900">
        <v>0</v>
      </c>
      <c r="AX5" s="900">
        <v>0</v>
      </c>
      <c r="AY5" s="900">
        <v>0</v>
      </c>
      <c r="AZ5" s="900">
        <v>0</v>
      </c>
      <c r="BA5" s="900">
        <v>0</v>
      </c>
      <c r="BB5" s="900">
        <v>0</v>
      </c>
      <c r="BC5" s="900">
        <v>0</v>
      </c>
      <c r="BD5" s="900">
        <v>0</v>
      </c>
      <c r="BE5" s="900">
        <v>0</v>
      </c>
      <c r="BF5" s="900">
        <v>0</v>
      </c>
      <c r="BG5" s="900">
        <v>0</v>
      </c>
      <c r="BH5" s="900">
        <v>0</v>
      </c>
      <c r="BI5" s="900">
        <v>0</v>
      </c>
      <c r="BJ5" s="900">
        <v>0</v>
      </c>
      <c r="BK5" s="900">
        <v>0</v>
      </c>
      <c r="BL5" s="900">
        <v>0</v>
      </c>
      <c r="BM5" s="900">
        <v>0</v>
      </c>
      <c r="BN5" s="900">
        <v>0</v>
      </c>
      <c r="BO5" s="900">
        <v>0</v>
      </c>
      <c r="BP5" s="900">
        <v>48958.26</v>
      </c>
      <c r="BQ5" s="900">
        <v>35100</v>
      </c>
      <c r="BR5" s="900">
        <v>0</v>
      </c>
      <c r="BS5" s="900">
        <v>0</v>
      </c>
      <c r="BT5" s="900">
        <v>48958.26</v>
      </c>
      <c r="BU5" s="900">
        <v>35100</v>
      </c>
      <c r="BV5" s="900">
        <v>0</v>
      </c>
      <c r="BW5" s="900">
        <v>0</v>
      </c>
      <c r="BX5" s="900">
        <v>26709</v>
      </c>
      <c r="BY5" s="900">
        <v>24829</v>
      </c>
      <c r="BZ5" s="900">
        <v>22249.26</v>
      </c>
      <c r="CA5" s="900">
        <v>10271</v>
      </c>
      <c r="CB5" s="900">
        <v>0</v>
      </c>
      <c r="CC5" s="900">
        <v>0</v>
      </c>
      <c r="CD5" s="900">
        <v>22249.26</v>
      </c>
      <c r="CE5" s="900">
        <v>10271</v>
      </c>
      <c r="CF5" s="900">
        <v>0</v>
      </c>
      <c r="CG5" s="900">
        <v>0</v>
      </c>
      <c r="CH5" s="900">
        <v>0</v>
      </c>
      <c r="CI5" s="900">
        <v>0</v>
      </c>
      <c r="CJ5" s="900">
        <v>22249.26</v>
      </c>
      <c r="CK5" s="900">
        <v>10271</v>
      </c>
      <c r="CL5" s="900">
        <v>0</v>
      </c>
      <c r="CM5" s="900">
        <v>0</v>
      </c>
      <c r="CN5" s="900">
        <v>0</v>
      </c>
      <c r="CO5" s="900">
        <v>0</v>
      </c>
      <c r="CP5" s="900">
        <v>0</v>
      </c>
      <c r="CQ5" s="900">
        <v>0</v>
      </c>
      <c r="CR5" s="900">
        <v>0</v>
      </c>
      <c r="CS5" s="900">
        <v>0</v>
      </c>
      <c r="CT5" s="900">
        <v>0</v>
      </c>
      <c r="CU5" s="900">
        <v>0</v>
      </c>
      <c r="CV5" s="900">
        <v>0</v>
      </c>
      <c r="CW5" s="900">
        <v>0</v>
      </c>
      <c r="CX5" s="900">
        <v>0</v>
      </c>
      <c r="CY5" s="900">
        <v>0</v>
      </c>
      <c r="CZ5" s="900">
        <v>16379.26</v>
      </c>
      <c r="DA5" s="900">
        <v>53952.9743589744</v>
      </c>
      <c r="DB5" s="900">
        <v>0</v>
      </c>
      <c r="DC5" s="900">
        <v>0</v>
      </c>
      <c r="DD5" s="900">
        <v>0</v>
      </c>
      <c r="DE5" s="900">
        <v>0</v>
      </c>
      <c r="DF5" s="900">
        <v>16379.26</v>
      </c>
      <c r="DG5" s="900">
        <v>53952.9743589744</v>
      </c>
      <c r="DH5" s="900">
        <v>0</v>
      </c>
      <c r="DI5" s="900">
        <v>0</v>
      </c>
      <c r="DJ5" s="900">
        <v>0</v>
      </c>
      <c r="DK5" s="900">
        <v>0</v>
      </c>
      <c r="DL5" s="900">
        <v>0</v>
      </c>
      <c r="DM5" s="900">
        <v>0</v>
      </c>
      <c r="DN5" s="900">
        <v>0</v>
      </c>
      <c r="DO5" s="900">
        <v>0</v>
      </c>
      <c r="DP5" s="900">
        <v>0</v>
      </c>
      <c r="DQ5" s="900">
        <v>0</v>
      </c>
      <c r="DR5" s="900">
        <v>6457873.4</v>
      </c>
      <c r="DS5" s="900">
        <v>6483468.85435897</v>
      </c>
      <c r="DT5" s="900">
        <v>665262.22</v>
      </c>
      <c r="DU5" s="900">
        <v>665262.22</v>
      </c>
      <c r="DV5" s="900">
        <v>2500000</v>
      </c>
      <c r="DW5" s="900">
        <v>2500000</v>
      </c>
      <c r="DX5" s="900">
        <v>0</v>
      </c>
      <c r="DY5" s="900">
        <v>0</v>
      </c>
      <c r="DZ5" s="900">
        <v>0</v>
      </c>
      <c r="EA5" s="900">
        <v>0</v>
      </c>
      <c r="EB5" s="900">
        <v>0</v>
      </c>
      <c r="EC5" s="900">
        <v>0</v>
      </c>
      <c r="ED5" s="900">
        <v>3165262.22</v>
      </c>
      <c r="EE5" s="900">
        <v>3165262.22</v>
      </c>
      <c r="EF5" s="900">
        <v>3292611.18</v>
      </c>
      <c r="EG5" s="900">
        <v>3318206.63435897</v>
      </c>
    </row>
    <row r="10" spans="1:1">
      <c r="A10" s="904" t="s">
        <v>315</v>
      </c>
    </row>
  </sheetData>
  <mergeCells count="7">
    <mergeCell ref="A1:J1"/>
    <mergeCell ref="B2:AJ2"/>
    <mergeCell ref="AK2:AO2"/>
    <mergeCell ref="AP2:EN2"/>
    <mergeCell ref="EO2:ET2"/>
    <mergeCell ref="EU2:FD2"/>
    <mergeCell ref="A2:A3"/>
  </mergeCells>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90"/>
  <sheetViews>
    <sheetView showGridLines="0" topLeftCell="A58" workbookViewId="0">
      <selection activeCell="AA34" sqref="AA34"/>
    </sheetView>
  </sheetViews>
  <sheetFormatPr defaultColWidth="9" defaultRowHeight="15.75" customHeight="1" outlineLevelCol="6"/>
  <cols>
    <col min="1" max="1" width="8.75" style="3" customWidth="1"/>
    <col min="2" max="2" width="27.375" style="3" customWidth="1"/>
    <col min="3" max="5" width="18.625" style="3" customWidth="1"/>
    <col min="6" max="6" width="14.375" style="3" customWidth="1"/>
    <col min="7" max="7" width="22.25" style="3" customWidth="1"/>
    <col min="8" max="16384" width="9" style="3"/>
  </cols>
  <sheetData>
    <row r="1" customHeight="1" spans="1:1">
      <c r="A1" s="4" t="s">
        <v>687</v>
      </c>
    </row>
    <row r="2" s="1" customFormat="1" ht="30" customHeight="1" spans="1:6">
      <c r="A2" s="5" t="s">
        <v>717</v>
      </c>
      <c r="B2" s="5"/>
      <c r="C2" s="5"/>
      <c r="D2" s="5"/>
      <c r="E2" s="5"/>
      <c r="F2" s="5"/>
    </row>
    <row r="3" customHeight="1" spans="1:6">
      <c r="A3" s="2" t="e">
        <f>"评估基准日："&amp;TEXT(#REF!,"yyyy年mm月dd日")</f>
        <v>#REF!</v>
      </c>
      <c r="B3" s="2"/>
      <c r="C3" s="2"/>
      <c r="D3" s="2"/>
      <c r="E3" s="2"/>
      <c r="F3" s="2"/>
    </row>
    <row r="4" ht="12.75" customHeight="1" spans="1:6">
      <c r="A4" s="2"/>
      <c r="B4" s="2"/>
      <c r="C4" s="2"/>
      <c r="D4" s="2"/>
      <c r="E4" s="2"/>
      <c r="F4" s="26" t="s">
        <v>719</v>
      </c>
    </row>
    <row r="5" ht="12" customHeight="1" spans="1:6">
      <c r="A5" s="3" t="e">
        <f>#REF!&amp;"："&amp;#REF!</f>
        <v>#REF!</v>
      </c>
      <c r="F5" s="26" t="s">
        <v>641</v>
      </c>
    </row>
    <row r="6" s="2" customFormat="1" ht="16.5" customHeight="1" spans="1:7">
      <c r="A6" s="32" t="s">
        <v>721</v>
      </c>
      <c r="B6" s="418" t="s">
        <v>722</v>
      </c>
      <c r="C6" s="36" t="s">
        <v>692</v>
      </c>
      <c r="D6" s="32" t="s">
        <v>693</v>
      </c>
      <c r="E6" s="32" t="s">
        <v>694</v>
      </c>
      <c r="F6" s="32" t="s">
        <v>695</v>
      </c>
      <c r="G6" s="616" t="s">
        <v>723</v>
      </c>
    </row>
    <row r="7" s="614" customFormat="1" ht="16.5" customHeight="1" spans="1:7">
      <c r="A7" s="148">
        <v>1</v>
      </c>
      <c r="B7" s="617" t="s">
        <v>724</v>
      </c>
      <c r="C7" s="618">
        <f>'3-流动汇总'!C27</f>
        <v>0</v>
      </c>
      <c r="D7" s="618">
        <f>'3-流动汇总'!D27</f>
        <v>0</v>
      </c>
      <c r="E7" s="34">
        <f>D7-C7</f>
        <v>0</v>
      </c>
      <c r="F7" s="24" t="str">
        <f>IF(C7=0,"",E7/ABS(C7)*100)</f>
        <v/>
      </c>
      <c r="G7" s="619" t="str">
        <f>IF(ABS(C7-资产负债表!F18)&lt;0.001,"True","Wrong")</f>
        <v>True</v>
      </c>
    </row>
    <row r="8" ht="16.5" customHeight="1" spans="1:7">
      <c r="A8" s="148">
        <v>2</v>
      </c>
      <c r="B8" s="445" t="s">
        <v>725</v>
      </c>
      <c r="C8" s="41">
        <f>'3-流动汇总'!C7</f>
        <v>0</v>
      </c>
      <c r="D8" s="41">
        <f>'3-流动汇总'!D7</f>
        <v>0</v>
      </c>
      <c r="E8" s="34">
        <f t="shared" ref="E8:E72" si="0">D8-C8</f>
        <v>0</v>
      </c>
      <c r="F8" s="24" t="str">
        <f>IF(C8=0,"",E8/ABS(C8)*100)</f>
        <v/>
      </c>
      <c r="G8" s="619" t="str">
        <f>IF(ABS(C8-资产负债表!F7)&lt;0.001,"True","Wrong")</f>
        <v>True</v>
      </c>
    </row>
    <row r="9" ht="16.5" customHeight="1" spans="1:7">
      <c r="A9" s="148">
        <v>3</v>
      </c>
      <c r="B9" s="445" t="s">
        <v>726</v>
      </c>
      <c r="C9" s="41">
        <f>'3-流动汇总'!C8</f>
        <v>0</v>
      </c>
      <c r="D9" s="41">
        <f>'3-流动汇总'!D8</f>
        <v>0</v>
      </c>
      <c r="E9" s="34">
        <f t="shared" si="0"/>
        <v>0</v>
      </c>
      <c r="F9" s="24" t="str">
        <f t="shared" ref="F9:F71" si="1">IF(C9=0,"",E9/ABS(C9)*100)</f>
        <v/>
      </c>
      <c r="G9" s="619" t="str">
        <f>IF(ABS(C9-资产负债表!F8)&lt;0.001,"True","Wrong")</f>
        <v>True</v>
      </c>
    </row>
    <row r="10" ht="16.5" customHeight="1" spans="1:7">
      <c r="A10" s="148">
        <v>4</v>
      </c>
      <c r="B10" s="445" t="s">
        <v>792</v>
      </c>
      <c r="C10" s="41">
        <f>'3-流动汇总'!C9</f>
        <v>0</v>
      </c>
      <c r="D10" s="41">
        <f>'3-流动汇总'!D9</f>
        <v>0</v>
      </c>
      <c r="E10" s="34">
        <f t="shared" si="0"/>
        <v>0</v>
      </c>
      <c r="F10" s="24" t="str">
        <f t="shared" si="1"/>
        <v/>
      </c>
      <c r="G10" s="619" t="str">
        <f>IF(ABS(C10-资产负债表!F9)&lt;0.001,"True","Wrong")</f>
        <v>True</v>
      </c>
    </row>
    <row r="11" ht="16.5" customHeight="1" spans="1:7">
      <c r="A11" s="148">
        <v>5</v>
      </c>
      <c r="B11" s="445" t="s">
        <v>793</v>
      </c>
      <c r="C11" s="41">
        <f>'3-流动汇总'!C10</f>
        <v>0</v>
      </c>
      <c r="D11" s="41">
        <f>'3-流动汇总'!D10</f>
        <v>0</v>
      </c>
      <c r="E11" s="34">
        <f t="shared" si="0"/>
        <v>0</v>
      </c>
      <c r="F11" s="24" t="str">
        <f t="shared" si="1"/>
        <v/>
      </c>
      <c r="G11" s="619"/>
    </row>
    <row r="12" ht="16.5" customHeight="1" spans="1:7">
      <c r="A12" s="148">
        <v>6</v>
      </c>
      <c r="B12" s="445" t="s">
        <v>728</v>
      </c>
      <c r="C12" s="41">
        <f>'3-流动汇总'!C11</f>
        <v>0</v>
      </c>
      <c r="D12" s="41">
        <f>'3-流动汇总'!D11</f>
        <v>0</v>
      </c>
      <c r="E12" s="34">
        <f t="shared" si="0"/>
        <v>0</v>
      </c>
      <c r="F12" s="24" t="str">
        <f t="shared" si="1"/>
        <v/>
      </c>
      <c r="G12" s="619"/>
    </row>
    <row r="13" ht="16.5" customHeight="1" spans="1:7">
      <c r="A13" s="148">
        <v>7</v>
      </c>
      <c r="B13" s="445" t="s">
        <v>794</v>
      </c>
      <c r="C13" s="41">
        <f>'3-流动汇总'!C12</f>
        <v>0</v>
      </c>
      <c r="D13" s="41">
        <f>'3-流动汇总'!D12</f>
        <v>0</v>
      </c>
      <c r="E13" s="34">
        <f t="shared" si="0"/>
        <v>0</v>
      </c>
      <c r="F13" s="24" t="str">
        <f t="shared" si="1"/>
        <v/>
      </c>
      <c r="G13" s="619" t="str">
        <f>IF(ABS(C13-资产负债表!F10)&lt;0.001,"True","Wrong")</f>
        <v>True</v>
      </c>
    </row>
    <row r="14" ht="16.5" customHeight="1" spans="1:7">
      <c r="A14" s="148">
        <v>8</v>
      </c>
      <c r="B14" s="445" t="s">
        <v>373</v>
      </c>
      <c r="C14" s="41">
        <f>'3-流动汇总'!C13</f>
        <v>0</v>
      </c>
      <c r="D14" s="41">
        <f>'3-流动汇总'!D13</f>
        <v>0</v>
      </c>
      <c r="E14" s="34">
        <f t="shared" si="0"/>
        <v>0</v>
      </c>
      <c r="F14" s="24" t="str">
        <f t="shared" si="1"/>
        <v/>
      </c>
      <c r="G14" s="619" t="str">
        <f>IF(ABS(C14-资产负债表!F11)&lt;0.001,"True","Wrong")</f>
        <v>True</v>
      </c>
    </row>
    <row r="15" ht="16.5" customHeight="1" spans="1:7">
      <c r="A15" s="148">
        <v>9</v>
      </c>
      <c r="B15" s="445" t="s">
        <v>795</v>
      </c>
      <c r="C15" s="41">
        <f>'3-流动汇总'!C14</f>
        <v>0</v>
      </c>
      <c r="D15" s="41">
        <f>'3-流动汇总'!D14</f>
        <v>0</v>
      </c>
      <c r="E15" s="34">
        <f t="shared" si="0"/>
        <v>0</v>
      </c>
      <c r="F15" s="24" t="str">
        <f t="shared" si="1"/>
        <v/>
      </c>
      <c r="G15" s="619" t="str">
        <f>IF(ABS(C15-资产负债表!F12)&lt;0.001,"True","Wrong")</f>
        <v>True</v>
      </c>
    </row>
    <row r="16" ht="16.5" customHeight="1" spans="1:7">
      <c r="A16" s="148">
        <v>10</v>
      </c>
      <c r="B16" s="445" t="s">
        <v>796</v>
      </c>
      <c r="C16" s="41">
        <f>'3-流动汇总'!C15</f>
        <v>0</v>
      </c>
      <c r="D16" s="41">
        <f>'3-流动汇总'!D15</f>
        <v>0</v>
      </c>
      <c r="E16" s="34">
        <f t="shared" si="0"/>
        <v>0</v>
      </c>
      <c r="F16" s="24" t="str">
        <f t="shared" si="1"/>
        <v/>
      </c>
      <c r="G16" s="619" t="str">
        <f>IF(ABS(C16-资产负债表!F13)&lt;0.001,"True","Wrong")</f>
        <v>True</v>
      </c>
    </row>
    <row r="17" ht="16.5" customHeight="1" spans="1:7">
      <c r="A17" s="148">
        <v>11</v>
      </c>
      <c r="B17" s="445" t="s">
        <v>730</v>
      </c>
      <c r="C17" s="41">
        <f>'3-流动汇总'!C16</f>
        <v>0</v>
      </c>
      <c r="D17" s="41">
        <f>'3-流动汇总'!D16</f>
        <v>0</v>
      </c>
      <c r="E17" s="34">
        <f t="shared" si="0"/>
        <v>0</v>
      </c>
      <c r="F17" s="24" t="str">
        <f t="shared" si="1"/>
        <v/>
      </c>
      <c r="G17" s="619"/>
    </row>
    <row r="18" ht="16.5" customHeight="1" spans="1:7">
      <c r="A18" s="148">
        <v>12</v>
      </c>
      <c r="B18" s="445" t="s">
        <v>728</v>
      </c>
      <c r="C18" s="41">
        <f>'3-流动汇总'!C17</f>
        <v>0</v>
      </c>
      <c r="D18" s="41">
        <f>'3-流动汇总'!D17</f>
        <v>0</v>
      </c>
      <c r="E18" s="34">
        <f t="shared" si="0"/>
        <v>0</v>
      </c>
      <c r="F18" s="24" t="str">
        <f t="shared" si="1"/>
        <v/>
      </c>
      <c r="G18" s="619"/>
    </row>
    <row r="19" ht="16.5" customHeight="1" spans="1:7">
      <c r="A19" s="148">
        <v>13</v>
      </c>
      <c r="B19" s="445" t="s">
        <v>731</v>
      </c>
      <c r="C19" s="41">
        <f>'3-流动汇总'!C18</f>
        <v>0</v>
      </c>
      <c r="D19" s="41">
        <f>'3-流动汇总'!D18</f>
        <v>0</v>
      </c>
      <c r="E19" s="34">
        <f t="shared" si="0"/>
        <v>0</v>
      </c>
      <c r="F19" s="24" t="str">
        <f t="shared" si="1"/>
        <v/>
      </c>
      <c r="G19" s="619" t="str">
        <f>IF(ABS(C19-资产负债表!F14)&lt;0.001,"True","Wrong")</f>
        <v>True</v>
      </c>
    </row>
    <row r="20" ht="16.5" customHeight="1" spans="1:7">
      <c r="A20" s="148">
        <v>14</v>
      </c>
      <c r="B20" s="445" t="s">
        <v>732</v>
      </c>
      <c r="C20" s="41">
        <f>'3-流动汇总'!C19</f>
        <v>0</v>
      </c>
      <c r="D20" s="41">
        <f>'3-流动汇总'!D19</f>
        <v>0</v>
      </c>
      <c r="E20" s="34">
        <f t="shared" si="0"/>
        <v>0</v>
      </c>
      <c r="F20" s="24" t="str">
        <f t="shared" si="1"/>
        <v/>
      </c>
      <c r="G20" s="619"/>
    </row>
    <row r="21" ht="16.5" customHeight="1" spans="1:7">
      <c r="A21" s="148">
        <v>15</v>
      </c>
      <c r="B21" s="445" t="s">
        <v>733</v>
      </c>
      <c r="C21" s="41">
        <f>'3-流动汇总'!C20</f>
        <v>0</v>
      </c>
      <c r="D21" s="41">
        <f>'3-流动汇总'!D20</f>
        <v>0</v>
      </c>
      <c r="E21" s="34">
        <f t="shared" si="0"/>
        <v>0</v>
      </c>
      <c r="F21" s="24" t="str">
        <f t="shared" si="1"/>
        <v/>
      </c>
      <c r="G21" s="619"/>
    </row>
    <row r="22" ht="16.5" customHeight="1" spans="1:7">
      <c r="A22" s="148">
        <v>16</v>
      </c>
      <c r="B22" s="445" t="s">
        <v>734</v>
      </c>
      <c r="C22" s="41">
        <f>'3-流动汇总'!C21</f>
        <v>0</v>
      </c>
      <c r="D22" s="41">
        <f>'3-流动汇总'!D21</f>
        <v>0</v>
      </c>
      <c r="E22" s="34">
        <f t="shared" si="0"/>
        <v>0</v>
      </c>
      <c r="F22" s="24" t="str">
        <f t="shared" si="1"/>
        <v/>
      </c>
      <c r="G22" s="619" t="str">
        <f>IF(ABS(C22-资产负债表!F15)&lt;0.001,"True","Wrong")</f>
        <v>True</v>
      </c>
    </row>
    <row r="23" ht="16.5" customHeight="1" spans="1:7">
      <c r="A23" s="148">
        <v>17</v>
      </c>
      <c r="B23" s="445" t="s">
        <v>738</v>
      </c>
      <c r="C23" s="41">
        <f>'3-流动汇总'!C22</f>
        <v>0</v>
      </c>
      <c r="D23" s="41">
        <f>'3-流动汇总'!D22</f>
        <v>0</v>
      </c>
      <c r="E23" s="34">
        <f t="shared" si="0"/>
        <v>0</v>
      </c>
      <c r="F23" s="24" t="str">
        <f t="shared" si="1"/>
        <v/>
      </c>
      <c r="G23" s="619" t="str">
        <f>IF(ABS(C23-资产负债表!F16)&lt;0.001,"True","Wrong")</f>
        <v>True</v>
      </c>
    </row>
    <row r="24" ht="16.5" customHeight="1" spans="1:7">
      <c r="A24" s="148">
        <v>18</v>
      </c>
      <c r="B24" s="445" t="s">
        <v>739</v>
      </c>
      <c r="C24" s="41">
        <f>'3-流动汇总'!C23</f>
        <v>0</v>
      </c>
      <c r="D24" s="41">
        <f>'3-流动汇总'!D23</f>
        <v>0</v>
      </c>
      <c r="E24" s="34">
        <f t="shared" si="0"/>
        <v>0</v>
      </c>
      <c r="F24" s="24" t="str">
        <f t="shared" si="1"/>
        <v/>
      </c>
      <c r="G24" s="619" t="str">
        <f>IF(ABS(C24-资产负债表!F17)&lt;0.001,"True","Wrong")</f>
        <v>True</v>
      </c>
    </row>
    <row r="25" s="614" customFormat="1" ht="16.5" customHeight="1" spans="1:7">
      <c r="A25" s="148">
        <v>19</v>
      </c>
      <c r="B25" s="617" t="s">
        <v>740</v>
      </c>
      <c r="C25" s="618" t="e">
        <f>'4-非流动资产汇总'!C48</f>
        <v>#REF!</v>
      </c>
      <c r="D25" s="618" t="e">
        <f>'4-非流动资产汇总'!D48</f>
        <v>#REF!</v>
      </c>
      <c r="E25" s="34" t="e">
        <f t="shared" si="0"/>
        <v>#REF!</v>
      </c>
      <c r="F25" s="24" t="e">
        <f t="shared" si="1"/>
        <v>#REF!</v>
      </c>
      <c r="G25" s="619" t="e">
        <f>IF(ABS(C25-资产负债表!F37)&lt;0.001,"True","Wrong")</f>
        <v>#REF!</v>
      </c>
    </row>
    <row r="26" ht="16.5" customHeight="1" spans="1:7">
      <c r="A26" s="148">
        <v>20</v>
      </c>
      <c r="B26" s="445" t="s">
        <v>797</v>
      </c>
      <c r="C26" s="41">
        <f>'4-非流动资产汇总'!C7</f>
        <v>0</v>
      </c>
      <c r="D26" s="41">
        <f>'4-非流动资产汇总'!D7</f>
        <v>0</v>
      </c>
      <c r="E26" s="34">
        <f t="shared" si="0"/>
        <v>0</v>
      </c>
      <c r="F26" s="24" t="str">
        <f t="shared" si="1"/>
        <v/>
      </c>
      <c r="G26" s="619" t="str">
        <f>IF(ABS(C26-资产负债表!F20)&lt;0.001,"True","Wrong")</f>
        <v>True</v>
      </c>
    </row>
    <row r="27" ht="16.5" customHeight="1" spans="1:7">
      <c r="A27" s="148">
        <v>21</v>
      </c>
      <c r="B27" s="445" t="s">
        <v>798</v>
      </c>
      <c r="C27" s="41">
        <f>'4-非流动资产汇总'!C8</f>
        <v>0</v>
      </c>
      <c r="D27" s="41">
        <f>'4-非流动资产汇总'!D8</f>
        <v>0</v>
      </c>
      <c r="E27" s="34">
        <f t="shared" si="0"/>
        <v>0</v>
      </c>
      <c r="F27" s="24" t="str">
        <f t="shared" si="1"/>
        <v/>
      </c>
      <c r="G27" s="619"/>
    </row>
    <row r="28" ht="16.5" customHeight="1" spans="1:7">
      <c r="A28" s="148">
        <v>22</v>
      </c>
      <c r="B28" s="446" t="s">
        <v>799</v>
      </c>
      <c r="C28" s="41">
        <f>'4-非流动资产汇总'!C9</f>
        <v>0</v>
      </c>
      <c r="D28" s="41">
        <f>'4-非流动资产汇总'!D9</f>
        <v>0</v>
      </c>
      <c r="E28" s="34">
        <f t="shared" si="0"/>
        <v>0</v>
      </c>
      <c r="F28" s="24" t="str">
        <f t="shared" si="1"/>
        <v/>
      </c>
      <c r="G28" s="619"/>
    </row>
    <row r="29" ht="16.5" customHeight="1" spans="1:7">
      <c r="A29" s="148">
        <v>23</v>
      </c>
      <c r="B29" s="445" t="s">
        <v>800</v>
      </c>
      <c r="C29" s="41">
        <f>'4-非流动资产汇总'!C10</f>
        <v>0</v>
      </c>
      <c r="D29" s="41">
        <f>'4-非流动资产汇总'!D10</f>
        <v>0</v>
      </c>
      <c r="E29" s="34">
        <f t="shared" si="0"/>
        <v>0</v>
      </c>
      <c r="F29" s="24" t="str">
        <f t="shared" si="1"/>
        <v/>
      </c>
      <c r="G29" s="619" t="str">
        <f>IF(ABS(C29-资产负债表!F21)&lt;0.001,"True","Wrong")</f>
        <v>True</v>
      </c>
    </row>
    <row r="30" ht="16.5" customHeight="1" spans="1:7">
      <c r="A30" s="148">
        <v>24</v>
      </c>
      <c r="B30" s="445" t="s">
        <v>741</v>
      </c>
      <c r="C30" s="41">
        <f>'4-非流动资产汇总'!C11</f>
        <v>0</v>
      </c>
      <c r="D30" s="41">
        <f>'4-非流动资产汇总'!D11</f>
        <v>0</v>
      </c>
      <c r="E30" s="34">
        <f t="shared" si="0"/>
        <v>0</v>
      </c>
      <c r="F30" s="24" t="str">
        <f t="shared" si="1"/>
        <v/>
      </c>
      <c r="G30" s="619" t="str">
        <f>IF(ABS(C30-资产负债表!F22)&lt;0.001,"True","Wrong")</f>
        <v>True</v>
      </c>
    </row>
    <row r="31" ht="16.5" customHeight="1" spans="1:7">
      <c r="A31" s="148">
        <v>25</v>
      </c>
      <c r="B31" s="445" t="s">
        <v>742</v>
      </c>
      <c r="C31" s="41">
        <f>'4-非流动资产汇总'!C12</f>
        <v>0</v>
      </c>
      <c r="D31" s="41">
        <f>'4-非流动资产汇总'!D12</f>
        <v>0</v>
      </c>
      <c r="E31" s="34">
        <f t="shared" si="0"/>
        <v>0</v>
      </c>
      <c r="F31" s="24" t="str">
        <f t="shared" si="1"/>
        <v/>
      </c>
      <c r="G31" s="619"/>
    </row>
    <row r="32" ht="16.5" customHeight="1" spans="1:7">
      <c r="A32" s="148">
        <v>26</v>
      </c>
      <c r="B32" s="445" t="s">
        <v>743</v>
      </c>
      <c r="C32" s="41">
        <f>'4-非流动资产汇总'!C13</f>
        <v>0</v>
      </c>
      <c r="D32" s="41">
        <f>'4-非流动资产汇总'!D13</f>
        <v>0</v>
      </c>
      <c r="E32" s="34">
        <f t="shared" si="0"/>
        <v>0</v>
      </c>
      <c r="F32" s="24" t="str">
        <f t="shared" si="1"/>
        <v/>
      </c>
      <c r="G32" s="619"/>
    </row>
    <row r="33" ht="16.5" customHeight="1" spans="1:7">
      <c r="A33" s="148">
        <v>27</v>
      </c>
      <c r="B33" s="445" t="s">
        <v>744</v>
      </c>
      <c r="C33" s="41">
        <f>'4-非流动资产汇总'!C14</f>
        <v>0</v>
      </c>
      <c r="D33" s="41">
        <f>'4-非流动资产汇总'!D14</f>
        <v>0</v>
      </c>
      <c r="E33" s="34">
        <f t="shared" si="0"/>
        <v>0</v>
      </c>
      <c r="F33" s="24" t="str">
        <f t="shared" si="1"/>
        <v/>
      </c>
      <c r="G33" s="619" t="str">
        <f>IF(ABS(C33-资产负债表!F23)&lt;0.001,"True","Wrong")</f>
        <v>True</v>
      </c>
    </row>
    <row r="34" ht="16.5" customHeight="1" spans="1:7">
      <c r="A34" s="148">
        <v>28</v>
      </c>
      <c r="B34" s="445" t="s">
        <v>745</v>
      </c>
      <c r="C34" s="41">
        <f>'4-非流动资产汇总'!C15</f>
        <v>0</v>
      </c>
      <c r="D34" s="41">
        <f>'4-非流动资产汇总'!D15</f>
        <v>0</v>
      </c>
      <c r="E34" s="34">
        <f t="shared" si="0"/>
        <v>0</v>
      </c>
      <c r="F34" s="24" t="str">
        <f t="shared" si="1"/>
        <v/>
      </c>
      <c r="G34" s="619"/>
    </row>
    <row r="35" ht="16.5" customHeight="1" spans="1:7">
      <c r="A35" s="148">
        <v>29</v>
      </c>
      <c r="B35" s="445" t="s">
        <v>746</v>
      </c>
      <c r="C35" s="41">
        <f>'4-非流动资产汇总'!C16</f>
        <v>0</v>
      </c>
      <c r="D35" s="41">
        <f>'4-非流动资产汇总'!D16</f>
        <v>0</v>
      </c>
      <c r="E35" s="34">
        <f t="shared" si="0"/>
        <v>0</v>
      </c>
      <c r="F35" s="24" t="str">
        <f t="shared" si="1"/>
        <v/>
      </c>
      <c r="G35" s="619"/>
    </row>
    <row r="36" ht="16.5" customHeight="1" spans="1:7">
      <c r="A36" s="148">
        <v>30</v>
      </c>
      <c r="B36" s="445" t="s">
        <v>747</v>
      </c>
      <c r="C36" s="41">
        <f>'4-非流动资产汇总'!C17</f>
        <v>0</v>
      </c>
      <c r="D36" s="41">
        <f>'4-非流动资产汇总'!D17</f>
        <v>0</v>
      </c>
      <c r="E36" s="34">
        <f t="shared" si="0"/>
        <v>0</v>
      </c>
      <c r="F36" s="24" t="str">
        <f t="shared" si="1"/>
        <v/>
      </c>
      <c r="G36" s="619" t="str">
        <f>IF(ABS(C36-资产负债表!F24)&lt;0.001,"True","Wrong")</f>
        <v>True</v>
      </c>
    </row>
    <row r="37" ht="16.5" customHeight="1" spans="1:7">
      <c r="A37" s="148">
        <v>31</v>
      </c>
      <c r="B37" s="445" t="s">
        <v>748</v>
      </c>
      <c r="C37" s="41" t="e">
        <f>'4-非流动资产汇总'!C18</f>
        <v>#REF!</v>
      </c>
      <c r="D37" s="41" t="e">
        <f>'4-非流动资产汇总'!D18</f>
        <v>#REF!</v>
      </c>
      <c r="E37" s="34" t="e">
        <f t="shared" si="0"/>
        <v>#REF!</v>
      </c>
      <c r="F37" s="24" t="e">
        <f t="shared" si="1"/>
        <v>#REF!</v>
      </c>
      <c r="G37" s="619"/>
    </row>
    <row r="38" ht="16.5" customHeight="1" spans="1:7">
      <c r="A38" s="148">
        <v>32</v>
      </c>
      <c r="B38" s="445" t="s">
        <v>749</v>
      </c>
      <c r="C38" s="41">
        <f>'4-非流动资产汇总'!C19</f>
        <v>0</v>
      </c>
      <c r="D38" s="41">
        <f>'4-非流动资产汇总'!D19</f>
        <v>0</v>
      </c>
      <c r="E38" s="34">
        <f t="shared" si="0"/>
        <v>0</v>
      </c>
      <c r="F38" s="24" t="str">
        <f t="shared" si="1"/>
        <v/>
      </c>
      <c r="G38" s="619"/>
    </row>
    <row r="39" ht="16.5" customHeight="1" spans="1:7">
      <c r="A39" s="148">
        <v>33</v>
      </c>
      <c r="B39" s="620" t="s">
        <v>750</v>
      </c>
      <c r="C39" s="41" t="e">
        <f>'4-非流动资产汇总'!C20</f>
        <v>#REF!</v>
      </c>
      <c r="D39" s="41" t="e">
        <f>'4-非流动资产汇总'!D20</f>
        <v>#REF!</v>
      </c>
      <c r="E39" s="34" t="e">
        <f t="shared" si="0"/>
        <v>#REF!</v>
      </c>
      <c r="F39" s="24" t="e">
        <f t="shared" si="1"/>
        <v>#REF!</v>
      </c>
      <c r="G39" s="619"/>
    </row>
    <row r="40" ht="16.5" customHeight="1" spans="1:7">
      <c r="A40" s="148">
        <v>34</v>
      </c>
      <c r="B40" s="620" t="s">
        <v>751</v>
      </c>
      <c r="C40" s="41">
        <f>'4-非流动资产汇总'!C21</f>
        <v>0</v>
      </c>
      <c r="D40" s="41">
        <f>'4-非流动资产汇总'!D21</f>
        <v>0</v>
      </c>
      <c r="E40" s="34">
        <f t="shared" si="0"/>
        <v>0</v>
      </c>
      <c r="F40" s="24" t="str">
        <f t="shared" si="1"/>
        <v/>
      </c>
      <c r="G40" s="619"/>
    </row>
    <row r="41" ht="16.5" customHeight="1" spans="1:7">
      <c r="A41" s="148">
        <v>35</v>
      </c>
      <c r="B41" s="446" t="s">
        <v>752</v>
      </c>
      <c r="C41" s="41" t="e">
        <f>'4-非流动资产汇总'!C22</f>
        <v>#REF!</v>
      </c>
      <c r="D41" s="41" t="e">
        <f>'4-非流动资产汇总'!D22</f>
        <v>#REF!</v>
      </c>
      <c r="E41" s="34" t="e">
        <f t="shared" si="0"/>
        <v>#REF!</v>
      </c>
      <c r="F41" s="24" t="e">
        <f t="shared" si="1"/>
        <v>#REF!</v>
      </c>
      <c r="G41" s="619"/>
    </row>
    <row r="42" ht="16.5" customHeight="1" spans="1:7">
      <c r="A42" s="148">
        <v>36</v>
      </c>
      <c r="B42" s="445" t="s">
        <v>753</v>
      </c>
      <c r="C42" s="41" t="e">
        <f>'4-非流动资产汇总'!C23</f>
        <v>#REF!</v>
      </c>
      <c r="D42" s="41" t="e">
        <f>'4-非流动资产汇总'!D23</f>
        <v>#REF!</v>
      </c>
      <c r="E42" s="34" t="e">
        <f t="shared" si="0"/>
        <v>#REF!</v>
      </c>
      <c r="F42" s="24" t="e">
        <f t="shared" si="1"/>
        <v>#REF!</v>
      </c>
      <c r="G42" s="619"/>
    </row>
    <row r="43" ht="16.5" customHeight="1" spans="1:7">
      <c r="A43" s="148">
        <v>37</v>
      </c>
      <c r="B43" s="445" t="s">
        <v>749</v>
      </c>
      <c r="C43" s="41">
        <f>'4-非流动资产汇总'!C24</f>
        <v>0</v>
      </c>
      <c r="D43" s="41">
        <f>'4-非流动资产汇总'!D24</f>
        <v>0</v>
      </c>
      <c r="E43" s="34">
        <f t="shared" si="0"/>
        <v>0</v>
      </c>
      <c r="F43" s="24" t="str">
        <f t="shared" si="1"/>
        <v/>
      </c>
      <c r="G43" s="619"/>
    </row>
    <row r="44" ht="16.5" customHeight="1" spans="1:7">
      <c r="A44" s="148">
        <v>38</v>
      </c>
      <c r="B44" s="620" t="s">
        <v>750</v>
      </c>
      <c r="C44" s="41" t="e">
        <f>'4-非流动资产汇总'!C25</f>
        <v>#REF!</v>
      </c>
      <c r="D44" s="41" t="e">
        <f>'4-非流动资产汇总'!D25</f>
        <v>#REF!</v>
      </c>
      <c r="E44" s="34" t="e">
        <f t="shared" si="0"/>
        <v>#REF!</v>
      </c>
      <c r="F44" s="24" t="e">
        <f t="shared" si="1"/>
        <v>#REF!</v>
      </c>
      <c r="G44" s="619"/>
    </row>
    <row r="45" ht="16.5" customHeight="1" spans="1:7">
      <c r="A45" s="148">
        <v>39</v>
      </c>
      <c r="B45" s="620" t="s">
        <v>751</v>
      </c>
      <c r="C45" s="41">
        <f>'4-非流动资产汇总'!C26</f>
        <v>0</v>
      </c>
      <c r="D45" s="41">
        <f>'4-非流动资产汇总'!D26</f>
        <v>0</v>
      </c>
      <c r="E45" s="34">
        <f t="shared" si="0"/>
        <v>0</v>
      </c>
      <c r="F45" s="24" t="str">
        <f t="shared" si="1"/>
        <v/>
      </c>
      <c r="G45" s="619"/>
    </row>
    <row r="46" ht="16.5" customHeight="1" spans="1:7">
      <c r="A46" s="148">
        <v>40</v>
      </c>
      <c r="B46" s="446" t="s">
        <v>754</v>
      </c>
      <c r="C46" s="41" t="e">
        <f>'4-非流动资产汇总'!C27</f>
        <v>#REF!</v>
      </c>
      <c r="D46" s="41">
        <f>'4-非流动资产汇总'!D27</f>
        <v>0</v>
      </c>
      <c r="E46" s="34" t="e">
        <f t="shared" si="0"/>
        <v>#REF!</v>
      </c>
      <c r="F46" s="24" t="e">
        <f t="shared" si="1"/>
        <v>#REF!</v>
      </c>
      <c r="G46" s="619"/>
    </row>
    <row r="47" ht="16.5" customHeight="1" spans="1:7">
      <c r="A47" s="148">
        <v>41</v>
      </c>
      <c r="B47" s="445" t="s">
        <v>755</v>
      </c>
      <c r="C47" s="41" t="e">
        <f>'4-非流动资产汇总'!C28</f>
        <v>#REF!</v>
      </c>
      <c r="D47" s="41" t="e">
        <f>'4-非流动资产汇总'!D28</f>
        <v>#REF!</v>
      </c>
      <c r="E47" s="34" t="e">
        <f t="shared" si="0"/>
        <v>#REF!</v>
      </c>
      <c r="F47" s="24" t="e">
        <f t="shared" si="1"/>
        <v>#REF!</v>
      </c>
      <c r="G47" s="619" t="e">
        <f>IF(ABS(C47-资产负债表!F25)&lt;0.001,"True","Wrong")</f>
        <v>#REF!</v>
      </c>
    </row>
    <row r="48" ht="16.5" customHeight="1" spans="1:7">
      <c r="A48" s="148">
        <v>42</v>
      </c>
      <c r="B48" s="445" t="s">
        <v>756</v>
      </c>
      <c r="C48" s="41">
        <f>'4-非流动资产汇总'!C29</f>
        <v>0</v>
      </c>
      <c r="D48" s="41">
        <f>'4-非流动资产汇总'!D29</f>
        <v>0</v>
      </c>
      <c r="E48" s="34">
        <f t="shared" si="0"/>
        <v>0</v>
      </c>
      <c r="F48" s="24" t="str">
        <f t="shared" si="1"/>
        <v/>
      </c>
      <c r="G48" s="619" t="str">
        <f>IF(ABS(C48-资产负债表!F26)&lt;0.001,"True","Wrong")</f>
        <v>True</v>
      </c>
    </row>
    <row r="49" ht="16.5" customHeight="1" spans="1:7">
      <c r="A49" s="148">
        <v>43</v>
      </c>
      <c r="B49" s="445" t="s">
        <v>801</v>
      </c>
      <c r="C49" s="41">
        <f>'4-非流动资产汇总'!C30</f>
        <v>0</v>
      </c>
      <c r="D49" s="41">
        <f>'4-非流动资产汇总'!D30</f>
        <v>0</v>
      </c>
      <c r="E49" s="34">
        <f t="shared" si="0"/>
        <v>0</v>
      </c>
      <c r="F49" s="24" t="str">
        <f t="shared" si="1"/>
        <v/>
      </c>
      <c r="G49" s="619" t="str">
        <f>IF(ABS(C49-资产负债表!F27)&lt;0.001,"True","Wrong")</f>
        <v>True</v>
      </c>
    </row>
    <row r="50" ht="16.5" customHeight="1" spans="1:7">
      <c r="A50" s="148">
        <v>44</v>
      </c>
      <c r="B50" s="445" t="s">
        <v>802</v>
      </c>
      <c r="C50" s="41">
        <f>'4-非流动资产汇总'!C31</f>
        <v>0</v>
      </c>
      <c r="D50" s="41">
        <f>'4-非流动资产汇总'!D31</f>
        <v>0</v>
      </c>
      <c r="E50" s="34">
        <f t="shared" si="0"/>
        <v>0</v>
      </c>
      <c r="F50" s="24" t="str">
        <f t="shared" si="1"/>
        <v/>
      </c>
      <c r="G50" s="619" t="str">
        <f>IF(ABS(C50-资产负债表!F28)&lt;0.001,"True","Wrong")</f>
        <v>True</v>
      </c>
    </row>
    <row r="51" ht="16.5" customHeight="1" spans="1:7">
      <c r="A51" s="148">
        <v>45</v>
      </c>
      <c r="B51" s="445" t="s">
        <v>757</v>
      </c>
      <c r="C51" s="41">
        <f>'4-非流动资产汇总'!C32</f>
        <v>0</v>
      </c>
      <c r="D51" s="41">
        <f>'4-非流动资产汇总'!D32</f>
        <v>0</v>
      </c>
      <c r="E51" s="34">
        <f t="shared" si="0"/>
        <v>0</v>
      </c>
      <c r="F51" s="24" t="str">
        <f t="shared" si="1"/>
        <v/>
      </c>
      <c r="G51" s="619" t="str">
        <f>IF(ABS(C51-资产负债表!F29)&lt;0.001,"True","Wrong")</f>
        <v>True</v>
      </c>
    </row>
    <row r="52" ht="16.5" customHeight="1" spans="1:7">
      <c r="A52" s="148">
        <v>46</v>
      </c>
      <c r="B52" s="445" t="s">
        <v>758</v>
      </c>
      <c r="C52" s="41">
        <f>'4-非流动资产汇总'!C33</f>
        <v>0</v>
      </c>
      <c r="D52" s="41">
        <f>'4-非流动资产汇总'!D33</f>
        <v>0</v>
      </c>
      <c r="E52" s="34">
        <f t="shared" si="0"/>
        <v>0</v>
      </c>
      <c r="F52" s="24" t="str">
        <f t="shared" si="1"/>
        <v/>
      </c>
      <c r="G52" s="619"/>
    </row>
    <row r="53" ht="16.5" customHeight="1" spans="1:7">
      <c r="A53" s="148">
        <v>47</v>
      </c>
      <c r="B53" s="445" t="s">
        <v>759</v>
      </c>
      <c r="C53" s="41">
        <f>'4-非流动资产汇总'!C34</f>
        <v>0</v>
      </c>
      <c r="D53" s="41">
        <f>'4-非流动资产汇总'!D34</f>
        <v>0</v>
      </c>
      <c r="E53" s="34">
        <f t="shared" si="0"/>
        <v>0</v>
      </c>
      <c r="F53" s="24" t="str">
        <f t="shared" si="1"/>
        <v/>
      </c>
      <c r="G53" s="619"/>
    </row>
    <row r="54" ht="16.5" customHeight="1" spans="1:7">
      <c r="A54" s="148">
        <v>48</v>
      </c>
      <c r="B54" s="445" t="s">
        <v>760</v>
      </c>
      <c r="C54" s="41">
        <f>'4-非流动资产汇总'!C35</f>
        <v>0</v>
      </c>
      <c r="D54" s="41">
        <f>'4-非流动资产汇总'!D35</f>
        <v>0</v>
      </c>
      <c r="E54" s="34">
        <f t="shared" si="0"/>
        <v>0</v>
      </c>
      <c r="F54" s="24" t="str">
        <f t="shared" si="1"/>
        <v/>
      </c>
      <c r="G54" s="619" t="str">
        <f>IF(ABS(C54-资产负债表!F30)&lt;0.001,"True","Wrong")</f>
        <v>True</v>
      </c>
    </row>
    <row r="55" ht="16.5" customHeight="1" spans="1:7">
      <c r="A55" s="148">
        <v>49</v>
      </c>
      <c r="B55" s="445" t="s">
        <v>761</v>
      </c>
      <c r="C55" s="41">
        <f>'4-非流动资产汇总'!C36</f>
        <v>0</v>
      </c>
      <c r="D55" s="41">
        <f>'4-非流动资产汇总'!D36</f>
        <v>0</v>
      </c>
      <c r="E55" s="34">
        <f t="shared" si="0"/>
        <v>0</v>
      </c>
      <c r="F55" s="24" t="str">
        <f t="shared" si="1"/>
        <v/>
      </c>
      <c r="G55" s="619"/>
    </row>
    <row r="56" ht="16.5" customHeight="1" spans="1:7">
      <c r="A56" s="148">
        <v>50</v>
      </c>
      <c r="B56" s="445" t="s">
        <v>762</v>
      </c>
      <c r="C56" s="41">
        <f>'4-非流动资产汇总'!C37</f>
        <v>0</v>
      </c>
      <c r="D56" s="41">
        <f>'4-非流动资产汇总'!D37</f>
        <v>0</v>
      </c>
      <c r="E56" s="34">
        <f t="shared" si="0"/>
        <v>0</v>
      </c>
      <c r="F56" s="24" t="str">
        <f t="shared" si="1"/>
        <v/>
      </c>
      <c r="G56" s="619"/>
    </row>
    <row r="57" ht="16.5" customHeight="1" spans="1:7">
      <c r="A57" s="148">
        <v>51</v>
      </c>
      <c r="B57" s="445" t="s">
        <v>763</v>
      </c>
      <c r="C57" s="41">
        <f>'4-非流动资产汇总'!C38</f>
        <v>0</v>
      </c>
      <c r="D57" s="41">
        <f>'4-非流动资产汇总'!D38</f>
        <v>0</v>
      </c>
      <c r="E57" s="34">
        <f t="shared" si="0"/>
        <v>0</v>
      </c>
      <c r="F57" s="24" t="str">
        <f t="shared" si="1"/>
        <v/>
      </c>
      <c r="G57" s="619"/>
    </row>
    <row r="58" ht="16.5" customHeight="1" spans="1:7">
      <c r="A58" s="148">
        <v>52</v>
      </c>
      <c r="B58" s="445" t="s">
        <v>764</v>
      </c>
      <c r="C58" s="41">
        <f>'4-非流动资产汇总'!C39</f>
        <v>0</v>
      </c>
      <c r="D58" s="41">
        <f>'4-非流动资产汇总'!D39</f>
        <v>0</v>
      </c>
      <c r="E58" s="34">
        <f t="shared" si="0"/>
        <v>0</v>
      </c>
      <c r="F58" s="24" t="str">
        <f t="shared" si="1"/>
        <v/>
      </c>
      <c r="G58" s="619" t="str">
        <f>IF(ABS(C58-资产负债表!F31)&lt;0.001,"True","Wrong")</f>
        <v>True</v>
      </c>
    </row>
    <row r="59" ht="16.5" customHeight="1" spans="1:7">
      <c r="A59" s="148">
        <v>53</v>
      </c>
      <c r="B59" s="445" t="s">
        <v>765</v>
      </c>
      <c r="C59" s="41">
        <f>'4-非流动资产汇总'!C40</f>
        <v>0</v>
      </c>
      <c r="D59" s="41">
        <f>'4-非流动资产汇总'!D40</f>
        <v>0</v>
      </c>
      <c r="E59" s="34">
        <f t="shared" si="0"/>
        <v>0</v>
      </c>
      <c r="F59" s="24" t="str">
        <f t="shared" si="1"/>
        <v/>
      </c>
      <c r="G59" s="619" t="str">
        <f>IF(ABS(C59-资产负债表!F32)&lt;0.001,"True","Wrong")</f>
        <v>True</v>
      </c>
    </row>
    <row r="60" ht="16.5" customHeight="1" spans="1:7">
      <c r="A60" s="148">
        <v>54</v>
      </c>
      <c r="B60" s="445" t="s">
        <v>766</v>
      </c>
      <c r="C60" s="41">
        <f>'4-非流动资产汇总'!C41</f>
        <v>0</v>
      </c>
      <c r="D60" s="41">
        <f>'4-非流动资产汇总'!D41</f>
        <v>0</v>
      </c>
      <c r="E60" s="34">
        <f t="shared" si="0"/>
        <v>0</v>
      </c>
      <c r="F60" s="24" t="str">
        <f t="shared" si="1"/>
        <v/>
      </c>
      <c r="G60" s="619" t="str">
        <f>IF(ABS(C60-资产负债表!F33)&lt;0.001,"True","Wrong")</f>
        <v>True</v>
      </c>
    </row>
    <row r="61" ht="16.5" customHeight="1" spans="1:7">
      <c r="A61" s="148">
        <v>55</v>
      </c>
      <c r="B61" s="445" t="s">
        <v>767</v>
      </c>
      <c r="C61" s="41">
        <f>'4-非流动资产汇总'!C42</f>
        <v>0</v>
      </c>
      <c r="D61" s="41">
        <f>'4-非流动资产汇总'!D42</f>
        <v>0</v>
      </c>
      <c r="E61" s="34">
        <f t="shared" si="0"/>
        <v>0</v>
      </c>
      <c r="F61" s="24" t="str">
        <f t="shared" si="1"/>
        <v/>
      </c>
      <c r="G61" s="619" t="str">
        <f>IF(ABS(C61-资产负债表!F34)&lt;0.001,"True","Wrong")</f>
        <v>True</v>
      </c>
    </row>
    <row r="62" ht="16.5" customHeight="1" spans="1:7">
      <c r="A62" s="148">
        <v>56</v>
      </c>
      <c r="B62" s="445" t="s">
        <v>768</v>
      </c>
      <c r="C62" s="41">
        <f>'4-非流动资产汇总'!C43</f>
        <v>0</v>
      </c>
      <c r="D62" s="41">
        <f>'4-非流动资产汇总'!D43</f>
        <v>0</v>
      </c>
      <c r="E62" s="34">
        <f t="shared" si="0"/>
        <v>0</v>
      </c>
      <c r="F62" s="24" t="str">
        <f t="shared" si="1"/>
        <v/>
      </c>
      <c r="G62" s="619" t="str">
        <f>IF(ABS(C62-资产负债表!F35)&lt;0.001,"True","Wrong")</f>
        <v>True</v>
      </c>
    </row>
    <row r="63" ht="16.5" customHeight="1" spans="1:7">
      <c r="A63" s="148">
        <v>57</v>
      </c>
      <c r="B63" s="445" t="s">
        <v>769</v>
      </c>
      <c r="C63" s="41">
        <f>'4-非流动资产汇总'!C44</f>
        <v>0</v>
      </c>
      <c r="D63" s="41">
        <f>'4-非流动资产汇总'!D44</f>
        <v>0</v>
      </c>
      <c r="E63" s="34">
        <f t="shared" si="0"/>
        <v>0</v>
      </c>
      <c r="F63" s="24" t="str">
        <f t="shared" si="1"/>
        <v/>
      </c>
      <c r="G63" s="619" t="str">
        <f>IF(ABS(C63-资产负债表!F36)&lt;0.001,"True","Wrong")</f>
        <v>True</v>
      </c>
    </row>
    <row r="64" s="614" customFormat="1" ht="16.5" customHeight="1" spans="1:7">
      <c r="A64" s="148">
        <v>58</v>
      </c>
      <c r="B64" s="621" t="s">
        <v>770</v>
      </c>
      <c r="C64" s="618" t="e">
        <f>C7+C25</f>
        <v>#REF!</v>
      </c>
      <c r="D64" s="618" t="e">
        <f>D7+D25</f>
        <v>#REF!</v>
      </c>
      <c r="E64" s="34" t="e">
        <f t="shared" si="0"/>
        <v>#REF!</v>
      </c>
      <c r="F64" s="24" t="e">
        <f t="shared" si="1"/>
        <v>#REF!</v>
      </c>
      <c r="G64" s="619" t="e">
        <f>IF(ABS(C64-资产负债表!F39)&lt;0.001,"True","Wrong")</f>
        <v>#REF!</v>
      </c>
    </row>
    <row r="65" s="614" customFormat="1" ht="16.5" customHeight="1" spans="1:7">
      <c r="A65" s="148">
        <v>59</v>
      </c>
      <c r="B65" s="621" t="s">
        <v>771</v>
      </c>
      <c r="C65" s="618">
        <f>'5-流动负债汇总'!C28</f>
        <v>0</v>
      </c>
      <c r="D65" s="618">
        <f>'5-流动负债汇总'!D28</f>
        <v>0</v>
      </c>
      <c r="E65" s="34">
        <f t="shared" si="0"/>
        <v>0</v>
      </c>
      <c r="F65" s="24" t="str">
        <f t="shared" si="1"/>
        <v/>
      </c>
      <c r="G65" s="619" t="str">
        <f>IF(ABS(C65-资产负债表!L19)&lt;0.001,"True","Wrong")</f>
        <v>True</v>
      </c>
    </row>
    <row r="66" ht="16.5" customHeight="1" spans="1:7">
      <c r="A66" s="148">
        <v>60</v>
      </c>
      <c r="B66" s="445" t="s">
        <v>772</v>
      </c>
      <c r="C66" s="41">
        <f>'5-流动负债汇总'!C7</f>
        <v>0</v>
      </c>
      <c r="D66" s="41">
        <f>'5-流动负债汇总'!D7</f>
        <v>0</v>
      </c>
      <c r="E66" s="34">
        <f t="shared" si="0"/>
        <v>0</v>
      </c>
      <c r="F66" s="24" t="str">
        <f t="shared" si="1"/>
        <v/>
      </c>
      <c r="G66" s="619" t="str">
        <f>IF(ABS(C66-资产负债表!L7)&lt;0.001,"True","Wrong")</f>
        <v>True</v>
      </c>
    </row>
    <row r="67" ht="16.5" customHeight="1" spans="1:7">
      <c r="A67" s="148">
        <v>61</v>
      </c>
      <c r="B67" s="445" t="s">
        <v>773</v>
      </c>
      <c r="C67" s="41">
        <f>'5-流动负债汇总'!C8</f>
        <v>0</v>
      </c>
      <c r="D67" s="41">
        <f>'5-流动负债汇总'!D8</f>
        <v>0</v>
      </c>
      <c r="E67" s="34">
        <f t="shared" si="0"/>
        <v>0</v>
      </c>
      <c r="F67" s="24" t="str">
        <f t="shared" si="1"/>
        <v/>
      </c>
      <c r="G67" s="619" t="str">
        <f>IF(ABS(C67-资产负债表!L8)&lt;0.001,"True","Wrong")</f>
        <v>True</v>
      </c>
    </row>
    <row r="68" ht="16.5" customHeight="1" spans="1:7">
      <c r="A68" s="148">
        <v>62</v>
      </c>
      <c r="B68" s="445" t="s">
        <v>803</v>
      </c>
      <c r="C68" s="41">
        <f>'5-流动负债汇总'!C9</f>
        <v>0</v>
      </c>
      <c r="D68" s="41">
        <f>'5-流动负债汇总'!D9</f>
        <v>0</v>
      </c>
      <c r="E68" s="34">
        <f t="shared" si="0"/>
        <v>0</v>
      </c>
      <c r="F68" s="24" t="str">
        <f t="shared" si="1"/>
        <v/>
      </c>
      <c r="G68" s="619" t="str">
        <f>IF(ABS(C68-资产负债表!L9)&lt;0.001,"True","Wrong")</f>
        <v>True</v>
      </c>
    </row>
    <row r="69" ht="16.5" customHeight="1" spans="1:7">
      <c r="A69" s="148">
        <v>63</v>
      </c>
      <c r="B69" s="445" t="s">
        <v>804</v>
      </c>
      <c r="C69" s="41">
        <f>'5-流动负债汇总'!C10</f>
        <v>0</v>
      </c>
      <c r="D69" s="41">
        <f>'5-流动负债汇总'!D10</f>
        <v>0</v>
      </c>
      <c r="E69" s="34">
        <f t="shared" si="0"/>
        <v>0</v>
      </c>
      <c r="F69" s="24" t="str">
        <f t="shared" si="1"/>
        <v/>
      </c>
      <c r="G69" s="619" t="str">
        <f>IF(ABS(C69-资产负债表!L10)&lt;0.001,"True","Wrong")</f>
        <v>True</v>
      </c>
    </row>
    <row r="70" ht="16.5" customHeight="1" spans="1:7">
      <c r="A70" s="148">
        <v>64</v>
      </c>
      <c r="B70" s="445" t="s">
        <v>775</v>
      </c>
      <c r="C70" s="41">
        <f>'5-流动负债汇总'!C11</f>
        <v>0</v>
      </c>
      <c r="D70" s="41">
        <f>'5-流动负债汇总'!D11</f>
        <v>0</v>
      </c>
      <c r="E70" s="34">
        <f t="shared" si="0"/>
        <v>0</v>
      </c>
      <c r="F70" s="24" t="str">
        <f t="shared" si="1"/>
        <v/>
      </c>
      <c r="G70" s="619" t="str">
        <f>IF(ABS(C70-资产负债表!L11)&lt;0.001,"True","Wrong")</f>
        <v>True</v>
      </c>
    </row>
    <row r="71" ht="16.5" customHeight="1" spans="1:7">
      <c r="A71" s="148">
        <v>65</v>
      </c>
      <c r="B71" s="445" t="s">
        <v>777</v>
      </c>
      <c r="C71" s="41">
        <f>'5-流动负债汇总'!C12</f>
        <v>0</v>
      </c>
      <c r="D71" s="41">
        <f>'5-流动负债汇总'!D12</f>
        <v>0</v>
      </c>
      <c r="E71" s="34">
        <f t="shared" si="0"/>
        <v>0</v>
      </c>
      <c r="F71" s="24" t="str">
        <f t="shared" si="1"/>
        <v/>
      </c>
      <c r="G71" s="619" t="str">
        <f>IF(ABS(C71-资产负债表!L12)&lt;0.001,"True","Wrong")</f>
        <v>True</v>
      </c>
    </row>
    <row r="72" ht="16.5" customHeight="1" spans="1:7">
      <c r="A72" s="148">
        <v>66</v>
      </c>
      <c r="B72" s="445" t="s">
        <v>778</v>
      </c>
      <c r="C72" s="41">
        <f>'5-流动负债汇总'!C13</f>
        <v>0</v>
      </c>
      <c r="D72" s="41">
        <f>'5-流动负债汇总'!D13</f>
        <v>0</v>
      </c>
      <c r="E72" s="34">
        <f t="shared" si="0"/>
        <v>0</v>
      </c>
      <c r="F72" s="24" t="str">
        <f t="shared" ref="F72:F87" si="2">IF(C72=0,"",E72/ABS(C72)*100)</f>
        <v/>
      </c>
      <c r="G72" s="619" t="str">
        <f>IF(ABS(C72-资产负债表!L13)&lt;0.001,"True","Wrong")</f>
        <v>True</v>
      </c>
    </row>
    <row r="73" ht="16.5" customHeight="1" spans="1:7">
      <c r="A73" s="148">
        <v>67</v>
      </c>
      <c r="B73" s="445" t="s">
        <v>805</v>
      </c>
      <c r="C73" s="41">
        <f>'5-流动负债汇总'!C14</f>
        <v>0</v>
      </c>
      <c r="D73" s="41">
        <f>'5-流动负债汇总'!D14</f>
        <v>0</v>
      </c>
      <c r="E73" s="34">
        <f t="shared" ref="E73:E87" si="3">D73-C73</f>
        <v>0</v>
      </c>
      <c r="F73" s="24" t="str">
        <f t="shared" si="2"/>
        <v/>
      </c>
      <c r="G73" s="619" t="str">
        <f>IF(ABS(C73-资产负债表!L14)&lt;0.001,"True","Wrong")</f>
        <v>True</v>
      </c>
    </row>
    <row r="74" ht="16.5" customHeight="1" spans="1:7">
      <c r="A74" s="148">
        <v>68</v>
      </c>
      <c r="B74" s="445" t="s">
        <v>806</v>
      </c>
      <c r="C74" s="41">
        <f>'5-流动负债汇总'!C15</f>
        <v>0</v>
      </c>
      <c r="D74" s="41">
        <f>'5-流动负债汇总'!D15</f>
        <v>0</v>
      </c>
      <c r="E74" s="34">
        <f t="shared" si="3"/>
        <v>0</v>
      </c>
      <c r="F74" s="24" t="str">
        <f t="shared" si="2"/>
        <v/>
      </c>
      <c r="G74" s="619" t="str">
        <f>IF(ABS(C74-资产负债表!L15)&lt;0.001,"True","Wrong")</f>
        <v>True</v>
      </c>
    </row>
    <row r="75" ht="16.5" customHeight="1" spans="1:7">
      <c r="A75" s="148">
        <v>69</v>
      </c>
      <c r="B75" s="445" t="s">
        <v>779</v>
      </c>
      <c r="C75" s="41">
        <f>'5-流动负债汇总'!C16</f>
        <v>0</v>
      </c>
      <c r="D75" s="41">
        <f>'5-流动负债汇总'!D16</f>
        <v>0</v>
      </c>
      <c r="E75" s="34">
        <f t="shared" si="3"/>
        <v>0</v>
      </c>
      <c r="F75" s="24" t="str">
        <f t="shared" si="2"/>
        <v/>
      </c>
      <c r="G75" s="619" t="str">
        <f>IF(ABS(C75-资产负债表!L16)&lt;0.001,"True","Wrong")</f>
        <v>True</v>
      </c>
    </row>
    <row r="76" ht="16.5" customHeight="1" spans="1:7">
      <c r="A76" s="148">
        <v>70</v>
      </c>
      <c r="B76" s="445" t="s">
        <v>780</v>
      </c>
      <c r="C76" s="41">
        <f>'5-流动负债汇总'!C17</f>
        <v>0</v>
      </c>
      <c r="D76" s="41">
        <f>'5-流动负债汇总'!D17</f>
        <v>0</v>
      </c>
      <c r="E76" s="34">
        <f t="shared" si="3"/>
        <v>0</v>
      </c>
      <c r="F76" s="24" t="str">
        <f t="shared" si="2"/>
        <v/>
      </c>
      <c r="G76" s="619" t="str">
        <f>IF(ABS(C76-资产负债表!L17)&lt;0.001,"True","Wrong")</f>
        <v>True</v>
      </c>
    </row>
    <row r="77" ht="16.5" customHeight="1" spans="1:7">
      <c r="A77" s="148">
        <v>71</v>
      </c>
      <c r="B77" s="445" t="s">
        <v>781</v>
      </c>
      <c r="C77" s="41">
        <f>'5-流动负债汇总'!C18</f>
        <v>0</v>
      </c>
      <c r="D77" s="41">
        <f>'5-流动负债汇总'!D18</f>
        <v>0</v>
      </c>
      <c r="E77" s="34">
        <f t="shared" si="3"/>
        <v>0</v>
      </c>
      <c r="F77" s="24" t="str">
        <f t="shared" si="2"/>
        <v/>
      </c>
      <c r="G77" s="619" t="str">
        <f>IF(ABS(C77-资产负债表!L18)&lt;0.001,"True","Wrong")</f>
        <v>True</v>
      </c>
    </row>
    <row r="78" s="614" customFormat="1" ht="16.5" customHeight="1" spans="1:7">
      <c r="A78" s="148">
        <v>72</v>
      </c>
      <c r="B78" s="621" t="s">
        <v>782</v>
      </c>
      <c r="C78" s="618">
        <f>'6-非流动负债汇总 '!C27</f>
        <v>0</v>
      </c>
      <c r="D78" s="618">
        <f>'6-非流动负债汇总 '!D27</f>
        <v>0</v>
      </c>
      <c r="E78" s="34">
        <f t="shared" si="3"/>
        <v>0</v>
      </c>
      <c r="F78" s="24" t="str">
        <f t="shared" si="2"/>
        <v/>
      </c>
      <c r="G78" s="619" t="str">
        <f>IF(ABS(C78-资产负债表!L28)&lt;0.001,"True","Wrong")</f>
        <v>True</v>
      </c>
    </row>
    <row r="79" ht="16.5" customHeight="1" spans="1:7">
      <c r="A79" s="148">
        <v>73</v>
      </c>
      <c r="B79" s="445" t="s">
        <v>783</v>
      </c>
      <c r="C79" s="41">
        <f>'6-非流动负债汇总 '!C7</f>
        <v>0</v>
      </c>
      <c r="D79" s="41">
        <f>'6-非流动负债汇总 '!D7</f>
        <v>0</v>
      </c>
      <c r="E79" s="34">
        <f t="shared" si="3"/>
        <v>0</v>
      </c>
      <c r="F79" s="24" t="str">
        <f t="shared" si="2"/>
        <v/>
      </c>
      <c r="G79" s="619" t="str">
        <f>IF(ABS(C79-资产负债表!L21)&lt;0.001,"True","Wrong")</f>
        <v>True</v>
      </c>
    </row>
    <row r="80" ht="16.5" customHeight="1" spans="1:7">
      <c r="A80" s="148">
        <v>74</v>
      </c>
      <c r="B80" s="445" t="s">
        <v>807</v>
      </c>
      <c r="C80" s="41">
        <f>'6-非流动负债汇总 '!C8</f>
        <v>0</v>
      </c>
      <c r="D80" s="41">
        <f>'6-非流动负债汇总 '!D8</f>
        <v>0</v>
      </c>
      <c r="E80" s="34">
        <f t="shared" si="3"/>
        <v>0</v>
      </c>
      <c r="F80" s="24" t="str">
        <f t="shared" si="2"/>
        <v/>
      </c>
      <c r="G80" s="619" t="str">
        <f>IF(ABS(C80-资产负债表!L22)&lt;0.001,"True","Wrong")</f>
        <v>True</v>
      </c>
    </row>
    <row r="81" ht="16.5" customHeight="1" spans="1:7">
      <c r="A81" s="148">
        <v>75</v>
      </c>
      <c r="B81" s="445" t="s">
        <v>784</v>
      </c>
      <c r="C81" s="41">
        <f>'6-非流动负债汇总 '!C9</f>
        <v>0</v>
      </c>
      <c r="D81" s="41">
        <f>'6-非流动负债汇总 '!D9</f>
        <v>0</v>
      </c>
      <c r="E81" s="34">
        <f t="shared" si="3"/>
        <v>0</v>
      </c>
      <c r="F81" s="24" t="str">
        <f t="shared" si="2"/>
        <v/>
      </c>
      <c r="G81" s="619" t="str">
        <f>IF(ABS(C81-资产负债表!L23)&lt;0.001,"True","Wrong")</f>
        <v>True</v>
      </c>
    </row>
    <row r="82" ht="16.5" customHeight="1" spans="1:7">
      <c r="A82" s="148">
        <v>76</v>
      </c>
      <c r="B82" s="445" t="s">
        <v>785</v>
      </c>
      <c r="C82" s="41">
        <f>'6-非流动负债汇总 '!C10</f>
        <v>0</v>
      </c>
      <c r="D82" s="41">
        <f>'6-非流动负债汇总 '!D10</f>
        <v>0</v>
      </c>
      <c r="E82" s="34">
        <f t="shared" si="3"/>
        <v>0</v>
      </c>
      <c r="F82" s="24" t="str">
        <f t="shared" si="2"/>
        <v/>
      </c>
      <c r="G82" s="619" t="str">
        <f>IF(ABS(C82-资产负债表!L24)&lt;0.001,"True","Wrong")</f>
        <v>True</v>
      </c>
    </row>
    <row r="83" ht="16.5" customHeight="1" spans="1:7">
      <c r="A83" s="148">
        <v>77</v>
      </c>
      <c r="B83" s="445" t="s">
        <v>786</v>
      </c>
      <c r="C83" s="41">
        <f>'6-非流动负债汇总 '!C11</f>
        <v>0</v>
      </c>
      <c r="D83" s="41">
        <f>'6-非流动负债汇总 '!D11</f>
        <v>0</v>
      </c>
      <c r="E83" s="34">
        <f t="shared" si="3"/>
        <v>0</v>
      </c>
      <c r="F83" s="24" t="str">
        <f t="shared" si="2"/>
        <v/>
      </c>
      <c r="G83" s="619" t="str">
        <f>IF(ABS(C83-资产负债表!L25)&lt;0.001,"True","Wrong")</f>
        <v>True</v>
      </c>
    </row>
    <row r="84" ht="16.5" customHeight="1" spans="1:7">
      <c r="A84" s="148">
        <v>78</v>
      </c>
      <c r="B84" s="445" t="s">
        <v>787</v>
      </c>
      <c r="C84" s="41">
        <f>'6-非流动负债汇总 '!C12</f>
        <v>0</v>
      </c>
      <c r="D84" s="41">
        <f>'6-非流动负债汇总 '!D12</f>
        <v>0</v>
      </c>
      <c r="E84" s="34">
        <f t="shared" si="3"/>
        <v>0</v>
      </c>
      <c r="F84" s="24" t="str">
        <f t="shared" si="2"/>
        <v/>
      </c>
      <c r="G84" s="619" t="str">
        <f>IF(ABS(C84-资产负债表!L26)&lt;0.001,"True","Wrong")</f>
        <v>True</v>
      </c>
    </row>
    <row r="85" ht="16.5" customHeight="1" spans="1:7">
      <c r="A85" s="148">
        <v>79</v>
      </c>
      <c r="B85" s="445" t="s">
        <v>788</v>
      </c>
      <c r="C85" s="41">
        <f>'6-非流动负债汇总 '!C13</f>
        <v>0</v>
      </c>
      <c r="D85" s="41">
        <f>'6-非流动负债汇总 '!D13</f>
        <v>0</v>
      </c>
      <c r="E85" s="34">
        <f t="shared" si="3"/>
        <v>0</v>
      </c>
      <c r="F85" s="24" t="str">
        <f t="shared" si="2"/>
        <v/>
      </c>
      <c r="G85" s="619" t="str">
        <f>IF(ABS(C85-资产负债表!L27)&lt;0.001,"True","Wrong")</f>
        <v>True</v>
      </c>
    </row>
    <row r="86" s="614" customFormat="1" ht="16.5" customHeight="1" spans="1:7">
      <c r="A86" s="148">
        <v>80</v>
      </c>
      <c r="B86" s="621" t="s">
        <v>789</v>
      </c>
      <c r="C86" s="618">
        <f>C65+C78</f>
        <v>0</v>
      </c>
      <c r="D86" s="618">
        <f>D65+D78</f>
        <v>0</v>
      </c>
      <c r="E86" s="34">
        <f t="shared" si="3"/>
        <v>0</v>
      </c>
      <c r="F86" s="24" t="str">
        <f t="shared" si="2"/>
        <v/>
      </c>
      <c r="G86" s="619" t="str">
        <f>IF(ABS(C86-资产负债表!L29)&lt;0.001,"True","Wrong")</f>
        <v>True</v>
      </c>
    </row>
    <row r="87" s="614" customFormat="1" ht="16.5" customHeight="1" spans="1:7">
      <c r="A87" s="148">
        <v>81</v>
      </c>
      <c r="B87" s="621" t="s">
        <v>790</v>
      </c>
      <c r="C87" s="618" t="e">
        <f>C64-C86</f>
        <v>#REF!</v>
      </c>
      <c r="D87" s="618" t="e">
        <f>D64-D86</f>
        <v>#REF!</v>
      </c>
      <c r="E87" s="34" t="e">
        <f t="shared" si="3"/>
        <v>#REF!</v>
      </c>
      <c r="F87" s="24" t="e">
        <f t="shared" si="2"/>
        <v>#REF!</v>
      </c>
      <c r="G87" s="619" t="e">
        <f>IF(ABS(C87-资产负债表!L38)&lt;0.001,"True","Wrong")</f>
        <v>#REF!</v>
      </c>
    </row>
    <row r="88" s="614" customFormat="1" ht="16.5" hidden="1" customHeight="1" outlineLevel="1" spans="1:7">
      <c r="A88" s="622"/>
      <c r="B88" s="623" t="s">
        <v>791</v>
      </c>
      <c r="C88" s="624"/>
      <c r="D88" s="624" t="e">
        <f>D87-'4-4股权投资'!K8</f>
        <v>#REF!</v>
      </c>
      <c r="E88" s="21"/>
      <c r="F88" s="21"/>
      <c r="G88" s="619"/>
    </row>
    <row r="89" s="615" customFormat="1" ht="12.75" collapsed="1" spans="1:7">
      <c r="A89" s="625"/>
      <c r="B89" s="622"/>
      <c r="C89" s="21"/>
      <c r="D89" s="21"/>
      <c r="E89" s="26"/>
      <c r="F89" s="26" t="s">
        <v>715</v>
      </c>
      <c r="G89" s="419" t="s">
        <v>315</v>
      </c>
    </row>
    <row r="90" customHeight="1" spans="7:7">
      <c r="G90" s="626" t="s">
        <v>716</v>
      </c>
    </row>
  </sheetData>
  <mergeCells count="2">
    <mergeCell ref="A2:F2"/>
    <mergeCell ref="A3:F3"/>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&amp;L&amp;"Arial Narrow,常规"&amp;10填表人：
填表日期：&amp;C&amp;"Arial Narrow,常规"&amp;10第&amp;P页，共&amp;N页&amp;R&amp;"宋体,常规"&amp;10&amp;P/&amp;N</oddFooter>
  </headerFoot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9"/>
  <sheetViews>
    <sheetView showGridLines="0" workbookViewId="0">
      <selection activeCell="AA34" sqref="AA34"/>
    </sheetView>
  </sheetViews>
  <sheetFormatPr defaultColWidth="8.75" defaultRowHeight="12.75"/>
  <cols>
    <col min="1" max="1" width="5.625" style="3" customWidth="1"/>
    <col min="2" max="2" width="20.75" style="3" customWidth="1"/>
    <col min="3" max="3" width="9.625" style="3" customWidth="1"/>
    <col min="4" max="5" width="11.625" style="3" customWidth="1"/>
    <col min="6" max="6" width="11.25" style="3" customWidth="1"/>
    <col min="7" max="8" width="15.625" style="3" customWidth="1"/>
    <col min="9" max="9" width="12.75" style="3" customWidth="1"/>
    <col min="10" max="16384" width="8.75" style="3"/>
  </cols>
  <sheetData>
    <row r="1" spans="1:1">
      <c r="A1" s="4" t="s">
        <v>687</v>
      </c>
    </row>
    <row r="2" s="1" customFormat="1" ht="21" customHeight="1" spans="1:9">
      <c r="A2" s="6" t="s">
        <v>5021</v>
      </c>
      <c r="B2" s="6"/>
      <c r="C2" s="6"/>
      <c r="D2" s="6"/>
      <c r="E2" s="6"/>
      <c r="F2" s="6"/>
      <c r="G2" s="6"/>
      <c r="H2" s="6"/>
      <c r="I2" s="6"/>
    </row>
    <row r="3" ht="15.75" customHeight="1" spans="1:9">
      <c r="A3" s="2" t="e">
        <f>"评估基准日："&amp;TEXT(#REF!,"yyyy年mm月dd日")</f>
        <v>#REF!</v>
      </c>
      <c r="B3" s="2"/>
      <c r="C3" s="2"/>
      <c r="D3" s="2"/>
      <c r="E3" s="2"/>
      <c r="F3" s="2"/>
      <c r="G3" s="2"/>
      <c r="H3" s="2"/>
      <c r="I3" s="2"/>
    </row>
    <row r="4" ht="14.1" customHeight="1" spans="2:9">
      <c r="B4" s="2"/>
      <c r="C4" s="2"/>
      <c r="D4" s="2"/>
      <c r="E4" s="2"/>
      <c r="F4" s="2"/>
      <c r="G4" s="2"/>
      <c r="H4" s="2"/>
      <c r="I4" s="21" t="s">
        <v>5022</v>
      </c>
    </row>
    <row r="5" ht="15.75" customHeight="1" spans="1:9">
      <c r="A5" s="8" t="e">
        <f>#REF!&amp;"："&amp;#REF!</f>
        <v>#REF!</v>
      </c>
      <c r="B5" s="8"/>
      <c r="C5" s="8"/>
      <c r="D5" s="8"/>
      <c r="I5" s="21" t="s">
        <v>845</v>
      </c>
    </row>
    <row r="6" ht="15.75" customHeight="1" spans="1:10">
      <c r="A6" s="9" t="s">
        <v>721</v>
      </c>
      <c r="B6" s="9" t="s">
        <v>5023</v>
      </c>
      <c r="C6" s="9" t="s">
        <v>1677</v>
      </c>
      <c r="D6" s="9" t="s">
        <v>1079</v>
      </c>
      <c r="E6" s="9" t="s">
        <v>1678</v>
      </c>
      <c r="F6" s="9" t="s">
        <v>975</v>
      </c>
      <c r="G6" s="10" t="s">
        <v>692</v>
      </c>
      <c r="H6" s="9" t="s">
        <v>693</v>
      </c>
      <c r="I6" s="9" t="s">
        <v>5024</v>
      </c>
      <c r="J6" s="11" t="s">
        <v>863</v>
      </c>
    </row>
    <row r="7" spans="1:10">
      <c r="A7" s="12" t="str">
        <f>IF(B7="","",ROW()-6)</f>
        <v/>
      </c>
      <c r="B7" s="13"/>
      <c r="C7" s="13"/>
      <c r="D7" s="14"/>
      <c r="E7" s="14"/>
      <c r="F7" s="28"/>
      <c r="G7" s="15"/>
      <c r="H7" s="15"/>
      <c r="I7" s="13"/>
      <c r="J7" s="2" t="s">
        <v>5025</v>
      </c>
    </row>
    <row r="8" spans="1:10">
      <c r="A8" s="12" t="str">
        <f t="shared" ref="A8:A26" si="0">IF(B8="","",ROW()-6)</f>
        <v/>
      </c>
      <c r="B8" s="13"/>
      <c r="C8" s="13"/>
      <c r="D8" s="14"/>
      <c r="E8" s="14"/>
      <c r="F8" s="28"/>
      <c r="G8" s="15"/>
      <c r="H8" s="15"/>
      <c r="I8" s="13"/>
      <c r="J8" s="2" t="s">
        <v>5026</v>
      </c>
    </row>
    <row r="9" spans="1:10">
      <c r="A9" s="12" t="str">
        <f t="shared" si="0"/>
        <v/>
      </c>
      <c r="B9" s="13"/>
      <c r="C9" s="13"/>
      <c r="D9" s="14"/>
      <c r="E9" s="14"/>
      <c r="F9" s="28"/>
      <c r="G9" s="15"/>
      <c r="H9" s="15"/>
      <c r="I9" s="13"/>
      <c r="J9" s="2" t="s">
        <v>5027</v>
      </c>
    </row>
    <row r="10" spans="1:10">
      <c r="A10" s="12" t="str">
        <f t="shared" si="0"/>
        <v/>
      </c>
      <c r="B10" s="13"/>
      <c r="C10" s="13"/>
      <c r="D10" s="14"/>
      <c r="E10" s="14"/>
      <c r="F10" s="28"/>
      <c r="G10" s="15"/>
      <c r="H10" s="15"/>
      <c r="I10" s="13"/>
      <c r="J10" s="2" t="s">
        <v>5028</v>
      </c>
    </row>
    <row r="11" spans="1:10">
      <c r="A11" s="12" t="str">
        <f t="shared" si="0"/>
        <v/>
      </c>
      <c r="B11" s="13"/>
      <c r="C11" s="13"/>
      <c r="D11" s="14"/>
      <c r="E11" s="14"/>
      <c r="F11" s="28"/>
      <c r="G11" s="15"/>
      <c r="H11" s="15"/>
      <c r="I11" s="13"/>
      <c r="J11" s="2" t="s">
        <v>5029</v>
      </c>
    </row>
    <row r="12" spans="1:10">
      <c r="A12" s="12" t="str">
        <f t="shared" si="0"/>
        <v/>
      </c>
      <c r="B12" s="13"/>
      <c r="C12" s="13"/>
      <c r="D12" s="14"/>
      <c r="E12" s="14"/>
      <c r="F12" s="28"/>
      <c r="G12" s="15"/>
      <c r="H12" s="15"/>
      <c r="I12" s="13"/>
      <c r="J12" s="2" t="s">
        <v>5030</v>
      </c>
    </row>
    <row r="13" spans="1:10">
      <c r="A13" s="12" t="str">
        <f t="shared" si="0"/>
        <v/>
      </c>
      <c r="B13" s="13"/>
      <c r="C13" s="13"/>
      <c r="D13" s="14"/>
      <c r="E13" s="14"/>
      <c r="F13" s="28"/>
      <c r="G13" s="15"/>
      <c r="H13" s="15"/>
      <c r="I13" s="13"/>
      <c r="J13" s="2" t="s">
        <v>5031</v>
      </c>
    </row>
    <row r="14" spans="1:10">
      <c r="A14" s="12" t="str">
        <f t="shared" si="0"/>
        <v/>
      </c>
      <c r="B14" s="13"/>
      <c r="C14" s="13"/>
      <c r="D14" s="14"/>
      <c r="E14" s="14"/>
      <c r="F14" s="28"/>
      <c r="G14" s="15"/>
      <c r="H14" s="15"/>
      <c r="I14" s="13"/>
      <c r="J14" s="2" t="s">
        <v>5032</v>
      </c>
    </row>
    <row r="15" spans="1:10">
      <c r="A15" s="12" t="str">
        <f t="shared" si="0"/>
        <v/>
      </c>
      <c r="B15" s="13"/>
      <c r="C15" s="13"/>
      <c r="D15" s="14"/>
      <c r="E15" s="14"/>
      <c r="F15" s="28"/>
      <c r="G15" s="15"/>
      <c r="H15" s="15"/>
      <c r="I15" s="13"/>
      <c r="J15" s="2" t="s">
        <v>5033</v>
      </c>
    </row>
    <row r="16" spans="1:10">
      <c r="A16" s="12" t="str">
        <f t="shared" si="0"/>
        <v/>
      </c>
      <c r="B16" s="13"/>
      <c r="C16" s="13"/>
      <c r="D16" s="14"/>
      <c r="E16" s="14"/>
      <c r="F16" s="28"/>
      <c r="G16" s="15"/>
      <c r="H16" s="15"/>
      <c r="I16" s="13"/>
      <c r="J16" s="2" t="s">
        <v>5034</v>
      </c>
    </row>
    <row r="17" spans="1:10">
      <c r="A17" s="12" t="str">
        <f t="shared" si="0"/>
        <v/>
      </c>
      <c r="B17" s="13"/>
      <c r="C17" s="13"/>
      <c r="D17" s="14"/>
      <c r="E17" s="14"/>
      <c r="F17" s="28"/>
      <c r="G17" s="15"/>
      <c r="H17" s="15"/>
      <c r="I17" s="13"/>
      <c r="J17" s="2" t="s">
        <v>5035</v>
      </c>
    </row>
    <row r="18" spans="1:10">
      <c r="A18" s="12" t="str">
        <f t="shared" si="0"/>
        <v/>
      </c>
      <c r="B18" s="13"/>
      <c r="C18" s="13"/>
      <c r="D18" s="14"/>
      <c r="E18" s="14"/>
      <c r="F18" s="28"/>
      <c r="G18" s="15"/>
      <c r="H18" s="15"/>
      <c r="I18" s="13"/>
      <c r="J18" s="2" t="s">
        <v>5036</v>
      </c>
    </row>
    <row r="19" spans="1:10">
      <c r="A19" s="12" t="str">
        <f t="shared" si="0"/>
        <v/>
      </c>
      <c r="B19" s="13"/>
      <c r="C19" s="13"/>
      <c r="D19" s="14"/>
      <c r="E19" s="14"/>
      <c r="F19" s="28"/>
      <c r="G19" s="15"/>
      <c r="H19" s="15"/>
      <c r="I19" s="13"/>
      <c r="J19" s="2" t="s">
        <v>5037</v>
      </c>
    </row>
    <row r="20" spans="1:10">
      <c r="A20" s="12" t="str">
        <f t="shared" si="0"/>
        <v/>
      </c>
      <c r="B20" s="13"/>
      <c r="C20" s="13"/>
      <c r="D20" s="14"/>
      <c r="E20" s="14"/>
      <c r="F20" s="28"/>
      <c r="G20" s="15"/>
      <c r="H20" s="15"/>
      <c r="I20" s="13"/>
      <c r="J20" s="2" t="s">
        <v>5038</v>
      </c>
    </row>
    <row r="21" spans="1:10">
      <c r="A21" s="12" t="str">
        <f t="shared" si="0"/>
        <v/>
      </c>
      <c r="B21" s="13"/>
      <c r="C21" s="13"/>
      <c r="D21" s="14"/>
      <c r="E21" s="14"/>
      <c r="F21" s="28"/>
      <c r="G21" s="15"/>
      <c r="H21" s="15"/>
      <c r="I21" s="13"/>
      <c r="J21" s="2" t="s">
        <v>5039</v>
      </c>
    </row>
    <row r="22" spans="1:10">
      <c r="A22" s="12" t="str">
        <f t="shared" si="0"/>
        <v/>
      </c>
      <c r="B22" s="13"/>
      <c r="C22" s="13"/>
      <c r="D22" s="14"/>
      <c r="E22" s="14"/>
      <c r="F22" s="28"/>
      <c r="G22" s="15"/>
      <c r="H22" s="15"/>
      <c r="I22" s="13"/>
      <c r="J22" s="2" t="s">
        <v>5040</v>
      </c>
    </row>
    <row r="23" spans="1:10">
      <c r="A23" s="12" t="str">
        <f t="shared" si="0"/>
        <v/>
      </c>
      <c r="B23" s="13"/>
      <c r="C23" s="13"/>
      <c r="D23" s="14"/>
      <c r="E23" s="14"/>
      <c r="F23" s="28"/>
      <c r="G23" s="15"/>
      <c r="H23" s="15"/>
      <c r="I23" s="13"/>
      <c r="J23" s="2" t="s">
        <v>5041</v>
      </c>
    </row>
    <row r="24" spans="1:10">
      <c r="A24" s="12" t="str">
        <f t="shared" si="0"/>
        <v/>
      </c>
      <c r="B24" s="13"/>
      <c r="C24" s="13"/>
      <c r="D24" s="14"/>
      <c r="E24" s="14"/>
      <c r="F24" s="28"/>
      <c r="G24" s="15"/>
      <c r="H24" s="15"/>
      <c r="I24" s="13"/>
      <c r="J24" s="2" t="s">
        <v>5042</v>
      </c>
    </row>
    <row r="25" spans="1:10">
      <c r="A25" s="12" t="str">
        <f t="shared" si="0"/>
        <v/>
      </c>
      <c r="B25" s="13"/>
      <c r="C25" s="13"/>
      <c r="D25" s="14"/>
      <c r="E25" s="14"/>
      <c r="F25" s="28"/>
      <c r="G25" s="15"/>
      <c r="H25" s="15"/>
      <c r="I25" s="13"/>
      <c r="J25" s="2" t="s">
        <v>5043</v>
      </c>
    </row>
    <row r="26" spans="1:10">
      <c r="A26" s="12" t="str">
        <f t="shared" si="0"/>
        <v/>
      </c>
      <c r="B26" s="13"/>
      <c r="C26" s="13"/>
      <c r="D26" s="14"/>
      <c r="E26" s="14"/>
      <c r="F26" s="28"/>
      <c r="G26" s="15"/>
      <c r="H26" s="15"/>
      <c r="I26" s="13"/>
      <c r="J26" s="2" t="s">
        <v>5044</v>
      </c>
    </row>
    <row r="27" ht="15.75" customHeight="1" spans="1:9">
      <c r="A27" s="18" t="s">
        <v>1127</v>
      </c>
      <c r="B27" s="18"/>
      <c r="C27" s="18"/>
      <c r="D27" s="20"/>
      <c r="E27" s="18"/>
      <c r="F27" s="18"/>
      <c r="G27" s="24">
        <f>SUM(G7:G26)</f>
        <v>0</v>
      </c>
      <c r="H27" s="24">
        <f>SUM(H7:H26)</f>
        <v>0</v>
      </c>
      <c r="I27" s="29"/>
    </row>
    <row r="28" ht="15.75" customHeight="1" spans="1:10">
      <c r="A28" s="3" t="e">
        <f>#REF!&amp;"填表人："&amp;#REF!</f>
        <v>#REF!</v>
      </c>
      <c r="G28" s="3" t="e">
        <f>"评估人员："&amp;#REF!</f>
        <v>#REF!</v>
      </c>
      <c r="J28" s="23" t="s">
        <v>716</v>
      </c>
    </row>
    <row r="29" ht="15.75" customHeight="1" spans="1:1">
      <c r="A29" s="3" t="e">
        <f>"填表日期："&amp;YEAR(#REF!)&amp;"年"&amp;MONTH(#REF!)&amp;"月"&amp;DAY(#REF!)&amp;"日"</f>
        <v>#REF!</v>
      </c>
    </row>
  </sheetData>
  <mergeCells count="4">
    <mergeCell ref="A2:I2"/>
    <mergeCell ref="A3:I3"/>
    <mergeCell ref="A5:D5"/>
    <mergeCell ref="A27:C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29"/>
  <sheetViews>
    <sheetView showGridLines="0" workbookViewId="0">
      <selection activeCell="AA34" sqref="AA34"/>
    </sheetView>
  </sheetViews>
  <sheetFormatPr defaultColWidth="9" defaultRowHeight="15.75" customHeight="1"/>
  <cols>
    <col min="1" max="1" width="5.125" style="3" customWidth="1"/>
    <col min="2" max="2" width="18.75" style="3" customWidth="1"/>
    <col min="3" max="3" width="9.25" style="3" customWidth="1"/>
    <col min="4" max="4" width="12.5" style="3" customWidth="1"/>
    <col min="5" max="6" width="15.625" style="3" customWidth="1"/>
    <col min="7" max="7" width="10.25" style="3" customWidth="1"/>
    <col min="8" max="8" width="13.375" style="3" customWidth="1"/>
    <col min="9" max="26" width="9" style="3"/>
    <col min="27" max="32" width="5.625" style="3" customWidth="1" outlineLevel="1"/>
    <col min="33" max="33" width="14.75" style="3" customWidth="1" outlineLevel="1"/>
    <col min="34" max="34" width="13.625" style="3" customWidth="1"/>
    <col min="35" max="38" width="5.625" style="3" customWidth="1" outlineLevel="1"/>
    <col min="39" max="40" width="7.25" style="3" customWidth="1" outlineLevel="1"/>
    <col min="41" max="41" width="5.625" style="3" customWidth="1" outlineLevel="1"/>
    <col min="42" max="45" width="8.625" style="3" customWidth="1" outlineLevel="1"/>
    <col min="46" max="46" width="14.625" style="3" customWidth="1" outlineLevel="1"/>
    <col min="47" max="47" width="13.625" style="3" customWidth="1"/>
    <col min="48" max="49" width="8.625" style="3" customWidth="1" outlineLevel="1"/>
    <col min="50" max="51" width="11.25" style="3" customWidth="1" outlineLevel="1"/>
    <col min="52" max="66" width="8.625" style="3" hidden="1" customWidth="1" outlineLevel="2"/>
    <col min="67" max="67" width="8.625" style="3" customWidth="1" outlineLevel="1" collapsed="1"/>
    <col min="68" max="69" width="8.625" style="3" customWidth="1" outlineLevel="1"/>
    <col min="70" max="70" width="8.625" style="3" customWidth="1"/>
    <col min="71" max="71" width="13.75" style="3" customWidth="1"/>
    <col min="72" max="76" width="13.625" style="3" customWidth="1" outlineLevel="1"/>
    <col min="77" max="77" width="13.625" style="3" customWidth="1"/>
    <col min="78" max="16384" width="9" style="3"/>
  </cols>
  <sheetData>
    <row r="1" customHeight="1" spans="1:1">
      <c r="A1" s="4" t="s">
        <v>687</v>
      </c>
    </row>
    <row r="2" s="1" customFormat="1" ht="30" customHeight="1" spans="1:7">
      <c r="A2" s="5" t="s">
        <v>5045</v>
      </c>
      <c r="B2" s="5"/>
      <c r="C2" s="5"/>
      <c r="D2" s="5"/>
      <c r="E2" s="5"/>
      <c r="F2" s="5"/>
      <c r="G2" s="5"/>
    </row>
    <row r="3" customHeight="1" spans="1:7">
      <c r="A3" s="2" t="e">
        <f>"评估基准日："&amp;TEXT(#REF!,"yyyy年mm月dd日")</f>
        <v>#REF!</v>
      </c>
      <c r="B3" s="2"/>
      <c r="C3" s="2"/>
      <c r="D3" s="2"/>
      <c r="E3" s="2"/>
      <c r="F3" s="2"/>
      <c r="G3" s="2"/>
    </row>
    <row r="4" ht="14.1" customHeight="1" spans="1:7">
      <c r="A4" s="2"/>
      <c r="B4" s="2"/>
      <c r="C4" s="2"/>
      <c r="D4" s="2"/>
      <c r="E4" s="2"/>
      <c r="F4" s="2"/>
      <c r="G4" s="21" t="s">
        <v>5046</v>
      </c>
    </row>
    <row r="5" customHeight="1" spans="1:7">
      <c r="A5" s="8" t="e">
        <f>#REF!&amp;"："&amp;#REF!</f>
        <v>#REF!</v>
      </c>
      <c r="B5" s="8"/>
      <c r="C5" s="8"/>
      <c r="D5" s="8"/>
      <c r="G5" s="26" t="s">
        <v>858</v>
      </c>
    </row>
    <row r="6" s="2" customFormat="1" customHeight="1" spans="1:8">
      <c r="A6" s="9" t="s">
        <v>721</v>
      </c>
      <c r="B6" s="9" t="s">
        <v>1026</v>
      </c>
      <c r="C6" s="9" t="s">
        <v>1079</v>
      </c>
      <c r="D6" s="9" t="s">
        <v>1056</v>
      </c>
      <c r="E6" s="9" t="s">
        <v>692</v>
      </c>
      <c r="F6" s="9" t="s">
        <v>693</v>
      </c>
      <c r="G6" s="9" t="s">
        <v>848</v>
      </c>
      <c r="H6" s="11" t="s">
        <v>863</v>
      </c>
    </row>
    <row r="7" spans="1:8">
      <c r="A7" s="12" t="str">
        <f>IF(B7="","",ROW()-6)</f>
        <v/>
      </c>
      <c r="B7" s="13"/>
      <c r="C7" s="14"/>
      <c r="D7" s="13"/>
      <c r="E7" s="15"/>
      <c r="F7" s="15"/>
      <c r="G7" s="13"/>
      <c r="H7" s="2" t="s">
        <v>5047</v>
      </c>
    </row>
    <row r="8" spans="1:8">
      <c r="A8" s="12" t="str">
        <f t="shared" ref="A8:A26" si="0">IF(B8="","",ROW()-6)</f>
        <v/>
      </c>
      <c r="B8" s="13"/>
      <c r="C8" s="14"/>
      <c r="D8" s="13"/>
      <c r="E8" s="15"/>
      <c r="F8" s="15"/>
      <c r="G8" s="13"/>
      <c r="H8" s="2" t="s">
        <v>5048</v>
      </c>
    </row>
    <row r="9" spans="1:8">
      <c r="A9" s="12" t="str">
        <f t="shared" si="0"/>
        <v/>
      </c>
      <c r="B9" s="13"/>
      <c r="C9" s="14"/>
      <c r="D9" s="13"/>
      <c r="E9" s="15"/>
      <c r="F9" s="15"/>
      <c r="G9" s="13"/>
      <c r="H9" s="2" t="s">
        <v>5049</v>
      </c>
    </row>
    <row r="10" spans="1:8">
      <c r="A10" s="12" t="str">
        <f t="shared" si="0"/>
        <v/>
      </c>
      <c r="B10" s="13"/>
      <c r="C10" s="14"/>
      <c r="D10" s="13"/>
      <c r="E10" s="15"/>
      <c r="F10" s="15"/>
      <c r="G10" s="13"/>
      <c r="H10" s="2" t="s">
        <v>5050</v>
      </c>
    </row>
    <row r="11" spans="1:8">
      <c r="A11" s="12" t="str">
        <f t="shared" si="0"/>
        <v/>
      </c>
      <c r="B11" s="13"/>
      <c r="C11" s="14"/>
      <c r="D11" s="13"/>
      <c r="E11" s="15"/>
      <c r="F11" s="15"/>
      <c r="G11" s="13"/>
      <c r="H11" s="2" t="s">
        <v>5051</v>
      </c>
    </row>
    <row r="12" spans="1:8">
      <c r="A12" s="12" t="str">
        <f t="shared" si="0"/>
        <v/>
      </c>
      <c r="B12" s="13"/>
      <c r="C12" s="14"/>
      <c r="D12" s="13"/>
      <c r="E12" s="15"/>
      <c r="F12" s="15"/>
      <c r="G12" s="13"/>
      <c r="H12" s="2" t="s">
        <v>5052</v>
      </c>
    </row>
    <row r="13" spans="1:8">
      <c r="A13" s="12" t="str">
        <f t="shared" si="0"/>
        <v/>
      </c>
      <c r="B13" s="13"/>
      <c r="C13" s="14"/>
      <c r="D13" s="13"/>
      <c r="E13" s="15"/>
      <c r="F13" s="15"/>
      <c r="G13" s="13"/>
      <c r="H13" s="2" t="s">
        <v>5053</v>
      </c>
    </row>
    <row r="14" spans="1:8">
      <c r="A14" s="12" t="str">
        <f t="shared" si="0"/>
        <v/>
      </c>
      <c r="B14" s="13"/>
      <c r="C14" s="14"/>
      <c r="D14" s="13"/>
      <c r="E14" s="15"/>
      <c r="F14" s="15"/>
      <c r="G14" s="13"/>
      <c r="H14" s="2" t="s">
        <v>5054</v>
      </c>
    </row>
    <row r="15" spans="1:9">
      <c r="A15" s="12" t="str">
        <f t="shared" si="0"/>
        <v/>
      </c>
      <c r="B15" s="13"/>
      <c r="C15" s="14"/>
      <c r="D15" s="13"/>
      <c r="E15" s="15"/>
      <c r="F15" s="15"/>
      <c r="G15" s="13"/>
      <c r="H15" s="2" t="s">
        <v>5055</v>
      </c>
      <c r="I15" s="27"/>
    </row>
    <row r="16" spans="1:9">
      <c r="A16" s="12" t="str">
        <f t="shared" si="0"/>
        <v/>
      </c>
      <c r="B16" s="13"/>
      <c r="C16" s="14"/>
      <c r="D16" s="13"/>
      <c r="E16" s="15"/>
      <c r="F16" s="15"/>
      <c r="G16" s="13"/>
      <c r="H16" s="2" t="s">
        <v>5056</v>
      </c>
      <c r="I16" s="27"/>
    </row>
    <row r="17" spans="1:9">
      <c r="A17" s="12" t="str">
        <f t="shared" si="0"/>
        <v/>
      </c>
      <c r="B17" s="13"/>
      <c r="C17" s="14"/>
      <c r="D17" s="13"/>
      <c r="E17" s="15"/>
      <c r="F17" s="15"/>
      <c r="G17" s="13"/>
      <c r="H17" s="2" t="s">
        <v>5057</v>
      </c>
      <c r="I17" s="27"/>
    </row>
    <row r="18" spans="1:9">
      <c r="A18" s="12" t="str">
        <f t="shared" si="0"/>
        <v/>
      </c>
      <c r="B18" s="13"/>
      <c r="C18" s="14"/>
      <c r="D18" s="13"/>
      <c r="E18" s="15"/>
      <c r="F18" s="15"/>
      <c r="G18" s="13"/>
      <c r="H18" s="2" t="s">
        <v>5058</v>
      </c>
      <c r="I18" s="27"/>
    </row>
    <row r="19" spans="1:9">
      <c r="A19" s="12" t="str">
        <f t="shared" si="0"/>
        <v/>
      </c>
      <c r="B19" s="13"/>
      <c r="C19" s="14"/>
      <c r="D19" s="13"/>
      <c r="E19" s="15"/>
      <c r="F19" s="15"/>
      <c r="G19" s="13"/>
      <c r="H19" s="2" t="s">
        <v>5059</v>
      </c>
      <c r="I19" s="27"/>
    </row>
    <row r="20" spans="1:9">
      <c r="A20" s="12" t="str">
        <f t="shared" si="0"/>
        <v/>
      </c>
      <c r="B20" s="13"/>
      <c r="C20" s="14"/>
      <c r="D20" s="13"/>
      <c r="E20" s="15"/>
      <c r="F20" s="15"/>
      <c r="G20" s="13"/>
      <c r="H20" s="2" t="s">
        <v>5060</v>
      </c>
      <c r="I20" s="27"/>
    </row>
    <row r="21" spans="1:9">
      <c r="A21" s="12" t="str">
        <f t="shared" si="0"/>
        <v/>
      </c>
      <c r="B21" s="13"/>
      <c r="C21" s="14"/>
      <c r="D21" s="13"/>
      <c r="E21" s="15"/>
      <c r="F21" s="15"/>
      <c r="G21" s="13"/>
      <c r="H21" s="2" t="s">
        <v>5061</v>
      </c>
      <c r="I21" s="27"/>
    </row>
    <row r="22" spans="1:9">
      <c r="A22" s="12" t="str">
        <f t="shared" si="0"/>
        <v/>
      </c>
      <c r="B22" s="13"/>
      <c r="C22" s="14"/>
      <c r="D22" s="13"/>
      <c r="E22" s="15"/>
      <c r="F22" s="15"/>
      <c r="G22" s="13"/>
      <c r="H22" s="2" t="s">
        <v>5062</v>
      </c>
      <c r="I22" s="27"/>
    </row>
    <row r="23" spans="1:9">
      <c r="A23" s="12" t="str">
        <f t="shared" si="0"/>
        <v/>
      </c>
      <c r="B23" s="13"/>
      <c r="C23" s="14"/>
      <c r="D23" s="13"/>
      <c r="E23" s="15"/>
      <c r="F23" s="15"/>
      <c r="G23" s="13"/>
      <c r="H23" s="2" t="s">
        <v>5063</v>
      </c>
      <c r="I23" s="27"/>
    </row>
    <row r="24" spans="1:9">
      <c r="A24" s="12" t="str">
        <f t="shared" si="0"/>
        <v/>
      </c>
      <c r="B24" s="13"/>
      <c r="C24" s="14"/>
      <c r="D24" s="13"/>
      <c r="E24" s="15"/>
      <c r="F24" s="15"/>
      <c r="G24" s="13"/>
      <c r="H24" s="2" t="s">
        <v>5064</v>
      </c>
      <c r="I24" s="27"/>
    </row>
    <row r="25" spans="1:9">
      <c r="A25" s="12" t="str">
        <f t="shared" si="0"/>
        <v/>
      </c>
      <c r="B25" s="13"/>
      <c r="C25" s="14"/>
      <c r="D25" s="13"/>
      <c r="E25" s="15"/>
      <c r="F25" s="15"/>
      <c r="G25" s="13"/>
      <c r="H25" s="2" t="s">
        <v>5065</v>
      </c>
      <c r="I25" s="27"/>
    </row>
    <row r="26" spans="1:9">
      <c r="A26" s="12" t="str">
        <f t="shared" si="0"/>
        <v/>
      </c>
      <c r="B26" s="13"/>
      <c r="C26" s="14"/>
      <c r="D26" s="13"/>
      <c r="E26" s="15"/>
      <c r="F26" s="15"/>
      <c r="G26" s="13"/>
      <c r="H26" s="2" t="s">
        <v>5066</v>
      </c>
      <c r="I26" s="27"/>
    </row>
    <row r="27" customHeight="1" spans="1:9">
      <c r="A27" s="16" t="s">
        <v>1127</v>
      </c>
      <c r="B27" s="17"/>
      <c r="C27" s="24"/>
      <c r="D27" s="19"/>
      <c r="E27" s="24">
        <f>SUM(E7:E26)</f>
        <v>0</v>
      </c>
      <c r="F27" s="24">
        <f>SUM(F7:F26)</f>
        <v>0</v>
      </c>
      <c r="G27" s="20"/>
      <c r="I27" s="27"/>
    </row>
    <row r="28" customHeight="1" spans="1:6">
      <c r="A28" s="3" t="e">
        <f>#REF!&amp;"填表人："&amp;#REF!</f>
        <v>#REF!</v>
      </c>
      <c r="F28" s="3" t="e">
        <f>"评估人员："&amp;#REF!</f>
        <v>#REF!</v>
      </c>
    </row>
    <row r="29" customHeight="1" spans="1:1">
      <c r="A29" s="3" t="e">
        <f>"填表日期："&amp;YEAR(#REF!)&amp;"年"&amp;MONTH(#REF!)&amp;"月"&amp;DAY(#REF!)&amp;"日"</f>
        <v>#REF!</v>
      </c>
    </row>
  </sheetData>
  <mergeCells count="4">
    <mergeCell ref="A2:G2"/>
    <mergeCell ref="A3:G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M29"/>
  <sheetViews>
    <sheetView showGridLines="0" workbookViewId="0">
      <selection activeCell="AA34" sqref="AA34"/>
    </sheetView>
  </sheetViews>
  <sheetFormatPr defaultColWidth="9" defaultRowHeight="15.75" customHeight="1"/>
  <cols>
    <col min="1" max="1" width="5.75" style="3" customWidth="1"/>
    <col min="2" max="2" width="22.75" style="3" customWidth="1"/>
    <col min="3" max="4" width="17.5" style="3" customWidth="1"/>
    <col min="5" max="5" width="12.75" style="3" customWidth="1"/>
    <col min="6" max="7" width="15.625" style="3" customWidth="1"/>
    <col min="8" max="8" width="22.25" style="3" customWidth="1"/>
    <col min="9" max="16384" width="9" style="3"/>
  </cols>
  <sheetData>
    <row r="1" customHeight="1" spans="1:1">
      <c r="A1" s="4" t="s">
        <v>687</v>
      </c>
    </row>
    <row r="2" s="1" customFormat="1" ht="30" customHeight="1" spans="1:13">
      <c r="A2" s="5" t="s">
        <v>5067</v>
      </c>
      <c r="B2" s="5"/>
      <c r="C2" s="5"/>
      <c r="D2" s="5"/>
      <c r="E2" s="5"/>
      <c r="F2" s="5"/>
      <c r="G2" s="5"/>
      <c r="H2" s="5"/>
      <c r="J2" s="3"/>
      <c r="K2" s="3"/>
      <c r="L2" s="3"/>
      <c r="M2" s="3"/>
    </row>
    <row r="3" customHeight="1" spans="1:8">
      <c r="A3" s="2" t="e">
        <f>"评估基准日："&amp;TEXT(#REF!,"yyyy年mm月dd日")</f>
        <v>#REF!</v>
      </c>
      <c r="B3" s="2"/>
      <c r="C3" s="2"/>
      <c r="D3" s="2"/>
      <c r="E3" s="2"/>
      <c r="F3" s="2"/>
      <c r="G3" s="2"/>
      <c r="H3" s="2"/>
    </row>
    <row r="4" ht="14.1" customHeight="1" spans="5:8">
      <c r="E4" s="2"/>
      <c r="F4" s="2"/>
      <c r="G4" s="2"/>
      <c r="H4" s="21" t="s">
        <v>5068</v>
      </c>
    </row>
    <row r="5" customHeight="1" spans="1:8">
      <c r="A5" s="7" t="e">
        <f>#REF!&amp;"："&amp;#REF!</f>
        <v>#REF!</v>
      </c>
      <c r="B5" s="7"/>
      <c r="C5" s="7"/>
      <c r="D5" s="7"/>
      <c r="H5" s="7" t="s">
        <v>5069</v>
      </c>
    </row>
    <row r="6" s="2" customFormat="1" customHeight="1" spans="1:13">
      <c r="A6" s="9" t="s">
        <v>721</v>
      </c>
      <c r="B6" s="9" t="s">
        <v>5070</v>
      </c>
      <c r="C6" s="9" t="s">
        <v>5071</v>
      </c>
      <c r="D6" s="9" t="s">
        <v>5072</v>
      </c>
      <c r="E6" s="9" t="s">
        <v>1079</v>
      </c>
      <c r="F6" s="10" t="s">
        <v>692</v>
      </c>
      <c r="G6" s="9" t="s">
        <v>693</v>
      </c>
      <c r="H6" s="9" t="s">
        <v>5024</v>
      </c>
      <c r="I6" s="11" t="s">
        <v>863</v>
      </c>
      <c r="J6" s="3"/>
      <c r="K6" s="3"/>
      <c r="L6" s="3"/>
      <c r="M6" s="3"/>
    </row>
    <row r="7" spans="1:9">
      <c r="A7" s="12" t="str">
        <f>IF(B7="","",ROW()-6)</f>
        <v/>
      </c>
      <c r="B7" s="13"/>
      <c r="C7" s="13"/>
      <c r="D7" s="25"/>
      <c r="E7" s="14"/>
      <c r="F7" s="15"/>
      <c r="G7" s="15"/>
      <c r="H7" s="13"/>
      <c r="I7" s="2" t="s">
        <v>5073</v>
      </c>
    </row>
    <row r="8" spans="1:9">
      <c r="A8" s="12" t="str">
        <f t="shared" ref="A8:A26" si="0">IF(B8="","",ROW()-6)</f>
        <v/>
      </c>
      <c r="B8" s="13"/>
      <c r="C8" s="13"/>
      <c r="D8" s="25"/>
      <c r="E8" s="14"/>
      <c r="F8" s="15"/>
      <c r="G8" s="15"/>
      <c r="H8" s="13"/>
      <c r="I8" s="2" t="s">
        <v>5074</v>
      </c>
    </row>
    <row r="9" spans="1:9">
      <c r="A9" s="12" t="str">
        <f t="shared" si="0"/>
        <v/>
      </c>
      <c r="B9" s="13"/>
      <c r="C9" s="13"/>
      <c r="D9" s="25"/>
      <c r="E9" s="14"/>
      <c r="F9" s="15"/>
      <c r="G9" s="15"/>
      <c r="H9" s="13"/>
      <c r="I9" s="2" t="s">
        <v>5075</v>
      </c>
    </row>
    <row r="10" spans="1:9">
      <c r="A10" s="12" t="str">
        <f t="shared" si="0"/>
        <v/>
      </c>
      <c r="B10" s="13"/>
      <c r="C10" s="13"/>
      <c r="D10" s="25"/>
      <c r="E10" s="14"/>
      <c r="F10" s="15"/>
      <c r="G10" s="15"/>
      <c r="H10" s="13"/>
      <c r="I10" s="2" t="s">
        <v>5076</v>
      </c>
    </row>
    <row r="11" spans="1:9">
      <c r="A11" s="12" t="str">
        <f t="shared" si="0"/>
        <v/>
      </c>
      <c r="B11" s="13"/>
      <c r="C11" s="13"/>
      <c r="D11" s="25"/>
      <c r="E11" s="14"/>
      <c r="F11" s="15"/>
      <c r="G11" s="15"/>
      <c r="H11" s="13"/>
      <c r="I11" s="2" t="s">
        <v>5077</v>
      </c>
    </row>
    <row r="12" spans="1:9">
      <c r="A12" s="12" t="str">
        <f t="shared" si="0"/>
        <v/>
      </c>
      <c r="B12" s="13"/>
      <c r="C12" s="13"/>
      <c r="D12" s="25"/>
      <c r="E12" s="14"/>
      <c r="F12" s="15"/>
      <c r="G12" s="15"/>
      <c r="H12" s="13"/>
      <c r="I12" s="2" t="s">
        <v>5078</v>
      </c>
    </row>
    <row r="13" spans="1:9">
      <c r="A13" s="12" t="str">
        <f t="shared" si="0"/>
        <v/>
      </c>
      <c r="B13" s="13"/>
      <c r="C13" s="13"/>
      <c r="D13" s="25"/>
      <c r="E13" s="14"/>
      <c r="F13" s="15"/>
      <c r="G13" s="15"/>
      <c r="H13" s="13"/>
      <c r="I13" s="2" t="s">
        <v>5079</v>
      </c>
    </row>
    <row r="14" spans="1:9">
      <c r="A14" s="12" t="str">
        <f t="shared" si="0"/>
        <v/>
      </c>
      <c r="B14" s="13"/>
      <c r="C14" s="13"/>
      <c r="D14" s="25"/>
      <c r="E14" s="14"/>
      <c r="F14" s="15"/>
      <c r="G14" s="15"/>
      <c r="H14" s="13"/>
      <c r="I14" s="2" t="s">
        <v>5080</v>
      </c>
    </row>
    <row r="15" spans="1:9">
      <c r="A15" s="12" t="str">
        <f t="shared" si="0"/>
        <v/>
      </c>
      <c r="B15" s="13"/>
      <c r="C15" s="13"/>
      <c r="D15" s="25"/>
      <c r="E15" s="14"/>
      <c r="F15" s="15"/>
      <c r="G15" s="15"/>
      <c r="H15" s="13"/>
      <c r="I15" s="2" t="s">
        <v>5081</v>
      </c>
    </row>
    <row r="16" spans="1:9">
      <c r="A16" s="12" t="str">
        <f t="shared" si="0"/>
        <v/>
      </c>
      <c r="B16" s="13"/>
      <c r="C16" s="13"/>
      <c r="D16" s="25"/>
      <c r="E16" s="14"/>
      <c r="F16" s="15"/>
      <c r="G16" s="15"/>
      <c r="H16" s="13"/>
      <c r="I16" s="2" t="s">
        <v>5082</v>
      </c>
    </row>
    <row r="17" spans="1:9">
      <c r="A17" s="12" t="str">
        <f t="shared" si="0"/>
        <v/>
      </c>
      <c r="B17" s="13"/>
      <c r="C17" s="13"/>
      <c r="D17" s="25"/>
      <c r="E17" s="14"/>
      <c r="F17" s="15"/>
      <c r="G17" s="15"/>
      <c r="H17" s="13"/>
      <c r="I17" s="2" t="s">
        <v>5083</v>
      </c>
    </row>
    <row r="18" spans="1:9">
      <c r="A18" s="12" t="str">
        <f t="shared" si="0"/>
        <v/>
      </c>
      <c r="B18" s="13"/>
      <c r="C18" s="13"/>
      <c r="D18" s="25"/>
      <c r="E18" s="14"/>
      <c r="F18" s="15"/>
      <c r="G18" s="15"/>
      <c r="H18" s="13"/>
      <c r="I18" s="2" t="s">
        <v>5084</v>
      </c>
    </row>
    <row r="19" spans="1:9">
      <c r="A19" s="12" t="str">
        <f t="shared" si="0"/>
        <v/>
      </c>
      <c r="B19" s="13"/>
      <c r="C19" s="13"/>
      <c r="D19" s="25"/>
      <c r="E19" s="14"/>
      <c r="F19" s="15"/>
      <c r="G19" s="15"/>
      <c r="H19" s="13"/>
      <c r="I19" s="2" t="s">
        <v>5085</v>
      </c>
    </row>
    <row r="20" spans="1:9">
      <c r="A20" s="12" t="str">
        <f t="shared" si="0"/>
        <v/>
      </c>
      <c r="B20" s="13"/>
      <c r="C20" s="13"/>
      <c r="D20" s="25"/>
      <c r="E20" s="14"/>
      <c r="F20" s="15"/>
      <c r="G20" s="15"/>
      <c r="H20" s="13"/>
      <c r="I20" s="2" t="s">
        <v>5086</v>
      </c>
    </row>
    <row r="21" spans="1:9">
      <c r="A21" s="12" t="str">
        <f t="shared" si="0"/>
        <v/>
      </c>
      <c r="B21" s="13"/>
      <c r="C21" s="13"/>
      <c r="D21" s="25"/>
      <c r="E21" s="14"/>
      <c r="F21" s="15"/>
      <c r="G21" s="15"/>
      <c r="H21" s="13"/>
      <c r="I21" s="2" t="s">
        <v>5087</v>
      </c>
    </row>
    <row r="22" spans="1:9">
      <c r="A22" s="12" t="str">
        <f t="shared" si="0"/>
        <v/>
      </c>
      <c r="B22" s="13"/>
      <c r="C22" s="13"/>
      <c r="D22" s="25"/>
      <c r="E22" s="14"/>
      <c r="F22" s="15"/>
      <c r="G22" s="15"/>
      <c r="H22" s="13"/>
      <c r="I22" s="2" t="s">
        <v>5088</v>
      </c>
    </row>
    <row r="23" spans="1:9">
      <c r="A23" s="12" t="str">
        <f t="shared" si="0"/>
        <v/>
      </c>
      <c r="B23" s="13"/>
      <c r="C23" s="13"/>
      <c r="D23" s="25"/>
      <c r="E23" s="14"/>
      <c r="F23" s="15"/>
      <c r="G23" s="15"/>
      <c r="H23" s="13"/>
      <c r="I23" s="2" t="s">
        <v>5089</v>
      </c>
    </row>
    <row r="24" spans="1:9">
      <c r="A24" s="12" t="str">
        <f t="shared" si="0"/>
        <v/>
      </c>
      <c r="B24" s="13"/>
      <c r="C24" s="13"/>
      <c r="D24" s="25"/>
      <c r="E24" s="14"/>
      <c r="F24" s="15"/>
      <c r="G24" s="15"/>
      <c r="H24" s="13"/>
      <c r="I24" s="2" t="s">
        <v>5090</v>
      </c>
    </row>
    <row r="25" spans="1:9">
      <c r="A25" s="12" t="str">
        <f t="shared" si="0"/>
        <v/>
      </c>
      <c r="B25" s="13"/>
      <c r="C25" s="13"/>
      <c r="D25" s="25"/>
      <c r="E25" s="14"/>
      <c r="F25" s="15"/>
      <c r="G25" s="15"/>
      <c r="H25" s="13"/>
      <c r="I25" s="2" t="s">
        <v>5091</v>
      </c>
    </row>
    <row r="26" spans="1:9">
      <c r="A26" s="12" t="str">
        <f t="shared" si="0"/>
        <v/>
      </c>
      <c r="B26" s="13"/>
      <c r="C26" s="13"/>
      <c r="D26" s="25"/>
      <c r="E26" s="14"/>
      <c r="F26" s="15"/>
      <c r="G26" s="15"/>
      <c r="H26" s="13"/>
      <c r="I26" s="2" t="s">
        <v>5092</v>
      </c>
    </row>
    <row r="27" customHeight="1" spans="1:8">
      <c r="A27" s="16" t="s">
        <v>1127</v>
      </c>
      <c r="B27" s="17"/>
      <c r="C27" s="20"/>
      <c r="D27" s="20"/>
      <c r="E27" s="20"/>
      <c r="F27" s="24">
        <f>SUM(F7:F26)</f>
        <v>0</v>
      </c>
      <c r="G27" s="24">
        <f>SUM(G7:G26)</f>
        <v>0</v>
      </c>
      <c r="H27" s="20"/>
    </row>
    <row r="28" customHeight="1" spans="1:9">
      <c r="A28" s="3" t="e">
        <f>#REF!&amp;"填表人："&amp;#REF!</f>
        <v>#REF!</v>
      </c>
      <c r="F28" s="3" t="e">
        <f>"评估人员："&amp;#REF!</f>
        <v>#REF!</v>
      </c>
      <c r="I28" s="23" t="s">
        <v>716</v>
      </c>
    </row>
    <row r="29" customHeight="1" spans="1:1">
      <c r="A29" s="3" t="e">
        <f>"填表日期："&amp;YEAR(#REF!)&amp;"年"&amp;MONTH(#REF!)&amp;"月"&amp;DAY(#REF!)&amp;"日"</f>
        <v>#REF!</v>
      </c>
    </row>
  </sheetData>
  <mergeCells count="4">
    <mergeCell ref="A2:H2"/>
    <mergeCell ref="A3:H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29"/>
  <sheetViews>
    <sheetView showGridLines="0" workbookViewId="0">
      <selection activeCell="AA34" sqref="AA34"/>
    </sheetView>
  </sheetViews>
  <sheetFormatPr defaultColWidth="9" defaultRowHeight="15.75" customHeight="1" outlineLevelCol="7"/>
  <cols>
    <col min="1" max="1" width="6.5" style="3" customWidth="1"/>
    <col min="2" max="2" width="25.625" style="3" customWidth="1"/>
    <col min="3" max="3" width="12.75" style="3" customWidth="1"/>
    <col min="4" max="4" width="17.125" style="3" customWidth="1"/>
    <col min="5" max="6" width="15.625" style="3" customWidth="1"/>
    <col min="7" max="7" width="16.75" style="3" customWidth="1"/>
    <col min="8" max="16384" width="9" style="3"/>
  </cols>
  <sheetData>
    <row r="1" customHeight="1" spans="1:1">
      <c r="A1" s="4" t="s">
        <v>687</v>
      </c>
    </row>
    <row r="2" s="1" customFormat="1" ht="30" customHeight="1" spans="1:7">
      <c r="A2" s="5" t="s">
        <v>5093</v>
      </c>
      <c r="B2" s="5"/>
      <c r="C2" s="5"/>
      <c r="D2" s="5"/>
      <c r="E2" s="5"/>
      <c r="F2" s="5"/>
      <c r="G2" s="5"/>
    </row>
    <row r="3" customHeight="1" spans="1:7">
      <c r="A3" s="2" t="e">
        <f>"评估基准日："&amp;TEXT(#REF!,"yyyy年mm月dd日")</f>
        <v>#REF!</v>
      </c>
      <c r="B3" s="2"/>
      <c r="C3" s="2"/>
      <c r="D3" s="2"/>
      <c r="E3" s="2"/>
      <c r="F3" s="2"/>
      <c r="G3" s="2"/>
    </row>
    <row r="4" ht="14.1" customHeight="1" spans="1:7">
      <c r="A4" s="2"/>
      <c r="B4" s="2"/>
      <c r="C4" s="2"/>
      <c r="D4" s="2"/>
      <c r="E4" s="2"/>
      <c r="F4" s="2"/>
      <c r="G4" s="21" t="s">
        <v>5094</v>
      </c>
    </row>
    <row r="5" customHeight="1" spans="1:7">
      <c r="A5" s="8" t="e">
        <f>#REF!&amp;"："&amp;#REF!</f>
        <v>#REF!</v>
      </c>
      <c r="B5" s="8"/>
      <c r="C5" s="8"/>
      <c r="D5" s="8"/>
      <c r="G5" s="7" t="s">
        <v>5069</v>
      </c>
    </row>
    <row r="6" s="2" customFormat="1" customHeight="1" spans="1:8">
      <c r="A6" s="9" t="s">
        <v>721</v>
      </c>
      <c r="B6" s="9" t="s">
        <v>1026</v>
      </c>
      <c r="C6" s="9" t="s">
        <v>1079</v>
      </c>
      <c r="D6" s="9" t="s">
        <v>5095</v>
      </c>
      <c r="E6" s="10" t="s">
        <v>692</v>
      </c>
      <c r="F6" s="9" t="s">
        <v>693</v>
      </c>
      <c r="G6" s="9" t="s">
        <v>848</v>
      </c>
      <c r="H6" s="11" t="s">
        <v>863</v>
      </c>
    </row>
    <row r="7" spans="1:8">
      <c r="A7" s="12" t="str">
        <f>IF(B7="","",ROW()-6)</f>
        <v/>
      </c>
      <c r="B7" s="13"/>
      <c r="C7" s="14"/>
      <c r="D7" s="13"/>
      <c r="E7" s="15"/>
      <c r="F7" s="15"/>
      <c r="G7" s="13"/>
      <c r="H7" s="2" t="s">
        <v>5096</v>
      </c>
    </row>
    <row r="8" spans="1:8">
      <c r="A8" s="12" t="str">
        <f t="shared" ref="A8:A26" si="0">IF(B8="","",ROW()-6)</f>
        <v/>
      </c>
      <c r="B8" s="13"/>
      <c r="C8" s="14"/>
      <c r="D8" s="13"/>
      <c r="E8" s="15"/>
      <c r="F8" s="15"/>
      <c r="G8" s="13"/>
      <c r="H8" s="2" t="s">
        <v>5097</v>
      </c>
    </row>
    <row r="9" spans="1:8">
      <c r="A9" s="12" t="str">
        <f t="shared" si="0"/>
        <v/>
      </c>
      <c r="B9" s="13"/>
      <c r="C9" s="14"/>
      <c r="D9" s="13"/>
      <c r="E9" s="15"/>
      <c r="F9" s="15"/>
      <c r="G9" s="13"/>
      <c r="H9" s="2" t="s">
        <v>5098</v>
      </c>
    </row>
    <row r="10" spans="1:8">
      <c r="A10" s="12" t="str">
        <f t="shared" si="0"/>
        <v/>
      </c>
      <c r="B10" s="13"/>
      <c r="C10" s="14"/>
      <c r="D10" s="13"/>
      <c r="E10" s="15"/>
      <c r="F10" s="15"/>
      <c r="G10" s="13"/>
      <c r="H10" s="2" t="s">
        <v>5099</v>
      </c>
    </row>
    <row r="11" spans="1:8">
      <c r="A11" s="12" t="str">
        <f t="shared" si="0"/>
        <v/>
      </c>
      <c r="B11" s="13"/>
      <c r="C11" s="14"/>
      <c r="D11" s="13"/>
      <c r="E11" s="15"/>
      <c r="F11" s="15"/>
      <c r="G11" s="13"/>
      <c r="H11" s="2" t="s">
        <v>5100</v>
      </c>
    </row>
    <row r="12" spans="1:8">
      <c r="A12" s="12" t="str">
        <f t="shared" si="0"/>
        <v/>
      </c>
      <c r="B12" s="13"/>
      <c r="C12" s="14"/>
      <c r="D12" s="13"/>
      <c r="E12" s="15"/>
      <c r="F12" s="15"/>
      <c r="G12" s="13"/>
      <c r="H12" s="2" t="s">
        <v>5101</v>
      </c>
    </row>
    <row r="13" spans="1:8">
      <c r="A13" s="12" t="str">
        <f t="shared" si="0"/>
        <v/>
      </c>
      <c r="B13" s="13"/>
      <c r="C13" s="14"/>
      <c r="D13" s="13"/>
      <c r="E13" s="15"/>
      <c r="F13" s="15"/>
      <c r="G13" s="13"/>
      <c r="H13" s="2" t="s">
        <v>5102</v>
      </c>
    </row>
    <row r="14" spans="1:8">
      <c r="A14" s="12" t="str">
        <f t="shared" si="0"/>
        <v/>
      </c>
      <c r="B14" s="13"/>
      <c r="C14" s="14"/>
      <c r="D14" s="13"/>
      <c r="E14" s="15"/>
      <c r="F14" s="15"/>
      <c r="G14" s="13"/>
      <c r="H14" s="2" t="s">
        <v>5103</v>
      </c>
    </row>
    <row r="15" spans="1:8">
      <c r="A15" s="12" t="str">
        <f t="shared" si="0"/>
        <v/>
      </c>
      <c r="B15" s="13"/>
      <c r="C15" s="14"/>
      <c r="D15" s="13"/>
      <c r="E15" s="15"/>
      <c r="F15" s="15"/>
      <c r="G15" s="13"/>
      <c r="H15" s="2" t="s">
        <v>5104</v>
      </c>
    </row>
    <row r="16" spans="1:8">
      <c r="A16" s="12" t="str">
        <f t="shared" si="0"/>
        <v/>
      </c>
      <c r="B16" s="13"/>
      <c r="C16" s="14"/>
      <c r="D16" s="13"/>
      <c r="E16" s="15"/>
      <c r="F16" s="15"/>
      <c r="G16" s="13"/>
      <c r="H16" s="2" t="s">
        <v>5105</v>
      </c>
    </row>
    <row r="17" spans="1:8">
      <c r="A17" s="12" t="str">
        <f t="shared" si="0"/>
        <v/>
      </c>
      <c r="B17" s="13"/>
      <c r="C17" s="14"/>
      <c r="D17" s="13"/>
      <c r="E17" s="15"/>
      <c r="F17" s="15"/>
      <c r="G17" s="13"/>
      <c r="H17" s="2" t="s">
        <v>5106</v>
      </c>
    </row>
    <row r="18" spans="1:8">
      <c r="A18" s="12" t="str">
        <f t="shared" si="0"/>
        <v/>
      </c>
      <c r="B18" s="13"/>
      <c r="C18" s="14"/>
      <c r="D18" s="13"/>
      <c r="E18" s="15"/>
      <c r="F18" s="15"/>
      <c r="G18" s="13"/>
      <c r="H18" s="2" t="s">
        <v>5107</v>
      </c>
    </row>
    <row r="19" spans="1:8">
      <c r="A19" s="12" t="str">
        <f t="shared" si="0"/>
        <v/>
      </c>
      <c r="B19" s="13"/>
      <c r="C19" s="14"/>
      <c r="D19" s="13"/>
      <c r="E19" s="15"/>
      <c r="F19" s="15"/>
      <c r="G19" s="13"/>
      <c r="H19" s="2" t="s">
        <v>5108</v>
      </c>
    </row>
    <row r="20" spans="1:8">
      <c r="A20" s="12" t="str">
        <f t="shared" si="0"/>
        <v/>
      </c>
      <c r="B20" s="13"/>
      <c r="C20" s="14"/>
      <c r="D20" s="13"/>
      <c r="E20" s="15"/>
      <c r="F20" s="15"/>
      <c r="G20" s="13"/>
      <c r="H20" s="2" t="s">
        <v>5109</v>
      </c>
    </row>
    <row r="21" spans="1:8">
      <c r="A21" s="12" t="str">
        <f t="shared" si="0"/>
        <v/>
      </c>
      <c r="B21" s="13"/>
      <c r="C21" s="14"/>
      <c r="D21" s="13"/>
      <c r="E21" s="15"/>
      <c r="F21" s="15"/>
      <c r="G21" s="13"/>
      <c r="H21" s="2" t="s">
        <v>5110</v>
      </c>
    </row>
    <row r="22" spans="1:8">
      <c r="A22" s="12" t="str">
        <f t="shared" si="0"/>
        <v/>
      </c>
      <c r="B22" s="13"/>
      <c r="C22" s="14"/>
      <c r="D22" s="13"/>
      <c r="E22" s="15"/>
      <c r="F22" s="15"/>
      <c r="G22" s="13"/>
      <c r="H22" s="2" t="s">
        <v>5111</v>
      </c>
    </row>
    <row r="23" spans="1:8">
      <c r="A23" s="12" t="str">
        <f t="shared" si="0"/>
        <v/>
      </c>
      <c r="B23" s="13"/>
      <c r="C23" s="14"/>
      <c r="D23" s="13"/>
      <c r="E23" s="15"/>
      <c r="F23" s="15"/>
      <c r="G23" s="13"/>
      <c r="H23" s="2" t="s">
        <v>5112</v>
      </c>
    </row>
    <row r="24" spans="1:8">
      <c r="A24" s="12" t="str">
        <f t="shared" si="0"/>
        <v/>
      </c>
      <c r="B24" s="13"/>
      <c r="C24" s="14"/>
      <c r="D24" s="13"/>
      <c r="E24" s="15"/>
      <c r="F24" s="15"/>
      <c r="G24" s="13"/>
      <c r="H24" s="2" t="s">
        <v>5113</v>
      </c>
    </row>
    <row r="25" spans="1:8">
      <c r="A25" s="12" t="str">
        <f t="shared" si="0"/>
        <v/>
      </c>
      <c r="B25" s="13"/>
      <c r="C25" s="14"/>
      <c r="D25" s="13"/>
      <c r="E25" s="15"/>
      <c r="F25" s="15"/>
      <c r="G25" s="13"/>
      <c r="H25" s="2" t="s">
        <v>5114</v>
      </c>
    </row>
    <row r="26" spans="1:8">
      <c r="A26" s="12" t="str">
        <f t="shared" si="0"/>
        <v/>
      </c>
      <c r="B26" s="13"/>
      <c r="C26" s="14"/>
      <c r="D26" s="13"/>
      <c r="E26" s="15"/>
      <c r="F26" s="15"/>
      <c r="G26" s="13"/>
      <c r="H26" s="2" t="s">
        <v>5115</v>
      </c>
    </row>
    <row r="27" customHeight="1" spans="1:7">
      <c r="A27" s="16" t="s">
        <v>1127</v>
      </c>
      <c r="B27" s="17"/>
      <c r="C27" s="18"/>
      <c r="D27" s="18"/>
      <c r="E27" s="24">
        <f>SUM(E7:E26)</f>
        <v>0</v>
      </c>
      <c r="F27" s="24">
        <f>SUM(F7:F26)</f>
        <v>0</v>
      </c>
      <c r="G27" s="20"/>
    </row>
    <row r="28" customHeight="1" spans="1:8">
      <c r="A28" s="3" t="e">
        <f>#REF!&amp;"填表人："&amp;#REF!</f>
        <v>#REF!</v>
      </c>
      <c r="E28" s="3" t="e">
        <f>"评估人员："&amp;#REF!</f>
        <v>#REF!</v>
      </c>
      <c r="H28" s="23" t="s">
        <v>716</v>
      </c>
    </row>
    <row r="29" customHeight="1" spans="1:1">
      <c r="A29" s="3" t="e">
        <f>"填表日期："&amp;YEAR(#REF!)&amp;"年"&amp;MONTH(#REF!)&amp;"月"&amp;DAY(#REF!)&amp;"日"</f>
        <v>#REF!</v>
      </c>
    </row>
  </sheetData>
  <mergeCells count="4">
    <mergeCell ref="A2:G2"/>
    <mergeCell ref="A3:G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29"/>
  <sheetViews>
    <sheetView showGridLines="0" workbookViewId="0">
      <selection activeCell="AA34" sqref="AA34"/>
    </sheetView>
  </sheetViews>
  <sheetFormatPr defaultColWidth="9" defaultRowHeight="15.75" customHeight="1" outlineLevelCol="6"/>
  <cols>
    <col min="1" max="1" width="7" style="3" customWidth="1"/>
    <col min="2" max="2" width="29" style="3" customWidth="1"/>
    <col min="3" max="3" width="12.75" style="3" customWidth="1"/>
    <col min="4" max="5" width="15.625" style="3" customWidth="1"/>
    <col min="6" max="6" width="21" style="3" customWidth="1"/>
    <col min="7" max="16384" width="9" style="3"/>
  </cols>
  <sheetData>
    <row r="1" customHeight="1" spans="1:1">
      <c r="A1" s="4" t="s">
        <v>687</v>
      </c>
    </row>
    <row r="2" s="1" customFormat="1" ht="30" customHeight="1" spans="1:6">
      <c r="A2" s="5" t="s">
        <v>5116</v>
      </c>
      <c r="B2" s="6"/>
      <c r="C2" s="6"/>
      <c r="D2" s="6"/>
      <c r="E2" s="6"/>
      <c r="F2" s="6"/>
    </row>
    <row r="3" customHeight="1" spans="1:6">
      <c r="A3" s="2" t="e">
        <f>"评估基准日："&amp;TEXT(#REF!,"yyyy年mm月dd日")</f>
        <v>#REF!</v>
      </c>
      <c r="B3" s="2"/>
      <c r="C3" s="2"/>
      <c r="D3" s="2"/>
      <c r="E3" s="2"/>
      <c r="F3" s="2"/>
    </row>
    <row r="4" ht="14.1" customHeight="1" spans="1:6">
      <c r="A4" s="2"/>
      <c r="B4" s="2"/>
      <c r="C4" s="2"/>
      <c r="D4" s="2"/>
      <c r="E4" s="2"/>
      <c r="F4" s="21" t="s">
        <v>5117</v>
      </c>
    </row>
    <row r="5" customHeight="1" spans="1:6">
      <c r="A5" s="8" t="e">
        <f>#REF!&amp;"："&amp;#REF!</f>
        <v>#REF!</v>
      </c>
      <c r="B5" s="8"/>
      <c r="C5" s="8"/>
      <c r="F5" s="7" t="s">
        <v>5069</v>
      </c>
    </row>
    <row r="6" s="2" customFormat="1" customHeight="1" spans="1:7">
      <c r="A6" s="9" t="s">
        <v>721</v>
      </c>
      <c r="B6" s="9" t="s">
        <v>5118</v>
      </c>
      <c r="C6" s="9" t="s">
        <v>1079</v>
      </c>
      <c r="D6" s="10" t="s">
        <v>692</v>
      </c>
      <c r="E6" s="9" t="s">
        <v>693</v>
      </c>
      <c r="F6" s="9" t="s">
        <v>848</v>
      </c>
      <c r="G6" s="11" t="s">
        <v>863</v>
      </c>
    </row>
    <row r="7" spans="1:7">
      <c r="A7" s="12" t="str">
        <f>IF(B7="","",ROW()-6)</f>
        <v/>
      </c>
      <c r="B7" s="13"/>
      <c r="C7" s="14"/>
      <c r="D7" s="15"/>
      <c r="E7" s="15"/>
      <c r="F7" s="13"/>
      <c r="G7" s="2" t="s">
        <v>5119</v>
      </c>
    </row>
    <row r="8" spans="1:7">
      <c r="A8" s="12" t="str">
        <f t="shared" ref="A8:A26" si="0">IF(B8="","",ROW()-6)</f>
        <v/>
      </c>
      <c r="B8" s="13"/>
      <c r="C8" s="14"/>
      <c r="D8" s="15"/>
      <c r="E8" s="15"/>
      <c r="F8" s="13"/>
      <c r="G8" s="2" t="s">
        <v>5120</v>
      </c>
    </row>
    <row r="9" spans="1:7">
      <c r="A9" s="12" t="str">
        <f t="shared" si="0"/>
        <v/>
      </c>
      <c r="B9" s="13"/>
      <c r="C9" s="14"/>
      <c r="D9" s="15"/>
      <c r="E9" s="15"/>
      <c r="F9" s="13"/>
      <c r="G9" s="2" t="s">
        <v>5121</v>
      </c>
    </row>
    <row r="10" spans="1:7">
      <c r="A10" s="12" t="str">
        <f t="shared" si="0"/>
        <v/>
      </c>
      <c r="B10" s="13"/>
      <c r="C10" s="14"/>
      <c r="D10" s="15"/>
      <c r="E10" s="15"/>
      <c r="F10" s="13"/>
      <c r="G10" s="2" t="s">
        <v>5122</v>
      </c>
    </row>
    <row r="11" spans="1:7">
      <c r="A11" s="12" t="str">
        <f t="shared" si="0"/>
        <v/>
      </c>
      <c r="B11" s="13"/>
      <c r="C11" s="14"/>
      <c r="D11" s="15"/>
      <c r="E11" s="15"/>
      <c r="F11" s="13"/>
      <c r="G11" s="2" t="s">
        <v>5123</v>
      </c>
    </row>
    <row r="12" spans="1:7">
      <c r="A12" s="12" t="str">
        <f t="shared" si="0"/>
        <v/>
      </c>
      <c r="B12" s="13"/>
      <c r="C12" s="14"/>
      <c r="D12" s="15"/>
      <c r="E12" s="15"/>
      <c r="F12" s="13"/>
      <c r="G12" s="2" t="s">
        <v>5124</v>
      </c>
    </row>
    <row r="13" spans="1:7">
      <c r="A13" s="12" t="str">
        <f t="shared" si="0"/>
        <v/>
      </c>
      <c r="B13" s="13"/>
      <c r="C13" s="14"/>
      <c r="D13" s="15"/>
      <c r="E13" s="15"/>
      <c r="F13" s="13"/>
      <c r="G13" s="2" t="s">
        <v>5125</v>
      </c>
    </row>
    <row r="14" spans="1:7">
      <c r="A14" s="12" t="str">
        <f t="shared" si="0"/>
        <v/>
      </c>
      <c r="B14" s="13"/>
      <c r="C14" s="14"/>
      <c r="D14" s="15"/>
      <c r="E14" s="15"/>
      <c r="F14" s="13"/>
      <c r="G14" s="2" t="s">
        <v>5126</v>
      </c>
    </row>
    <row r="15" spans="1:7">
      <c r="A15" s="12" t="str">
        <f t="shared" si="0"/>
        <v/>
      </c>
      <c r="B15" s="13"/>
      <c r="C15" s="14"/>
      <c r="D15" s="15"/>
      <c r="E15" s="15"/>
      <c r="F15" s="13"/>
      <c r="G15" s="2" t="s">
        <v>5127</v>
      </c>
    </row>
    <row r="16" spans="1:7">
      <c r="A16" s="12"/>
      <c r="B16" s="13"/>
      <c r="C16" s="14"/>
      <c r="D16" s="15"/>
      <c r="E16" s="15"/>
      <c r="F16" s="13"/>
      <c r="G16" s="2" t="s">
        <v>5128</v>
      </c>
    </row>
    <row r="17" spans="1:7">
      <c r="A17" s="12" t="str">
        <f t="shared" si="0"/>
        <v/>
      </c>
      <c r="B17" s="13"/>
      <c r="C17" s="14"/>
      <c r="D17" s="15"/>
      <c r="E17" s="15"/>
      <c r="F17" s="13"/>
      <c r="G17" s="2" t="s">
        <v>5129</v>
      </c>
    </row>
    <row r="18" spans="1:7">
      <c r="A18" s="12" t="str">
        <f t="shared" si="0"/>
        <v/>
      </c>
      <c r="B18" s="13"/>
      <c r="C18" s="14"/>
      <c r="D18" s="15"/>
      <c r="E18" s="15"/>
      <c r="F18" s="13"/>
      <c r="G18" s="2" t="s">
        <v>5130</v>
      </c>
    </row>
    <row r="19" spans="1:7">
      <c r="A19" s="12" t="str">
        <f t="shared" si="0"/>
        <v/>
      </c>
      <c r="B19" s="13"/>
      <c r="C19" s="14"/>
      <c r="D19" s="15"/>
      <c r="E19" s="15"/>
      <c r="F19" s="13"/>
      <c r="G19" s="2" t="s">
        <v>5131</v>
      </c>
    </row>
    <row r="20" spans="1:7">
      <c r="A20" s="12" t="str">
        <f t="shared" si="0"/>
        <v/>
      </c>
      <c r="B20" s="13"/>
      <c r="C20" s="14"/>
      <c r="D20" s="15"/>
      <c r="E20" s="15"/>
      <c r="F20" s="13"/>
      <c r="G20" s="2" t="s">
        <v>5132</v>
      </c>
    </row>
    <row r="21" spans="1:7">
      <c r="A21" s="12" t="str">
        <f t="shared" si="0"/>
        <v/>
      </c>
      <c r="B21" s="13"/>
      <c r="C21" s="14"/>
      <c r="D21" s="15"/>
      <c r="E21" s="15"/>
      <c r="F21" s="13"/>
      <c r="G21" s="2" t="s">
        <v>5133</v>
      </c>
    </row>
    <row r="22" spans="1:7">
      <c r="A22" s="12" t="str">
        <f t="shared" si="0"/>
        <v/>
      </c>
      <c r="B22" s="13"/>
      <c r="C22" s="14"/>
      <c r="D22" s="15"/>
      <c r="E22" s="15"/>
      <c r="F22" s="13"/>
      <c r="G22" s="2" t="s">
        <v>5134</v>
      </c>
    </row>
    <row r="23" spans="1:7">
      <c r="A23" s="12" t="str">
        <f t="shared" si="0"/>
        <v/>
      </c>
      <c r="B23" s="13"/>
      <c r="C23" s="14"/>
      <c r="D23" s="15"/>
      <c r="E23" s="15"/>
      <c r="F23" s="13"/>
      <c r="G23" s="2" t="s">
        <v>5135</v>
      </c>
    </row>
    <row r="24" spans="1:7">
      <c r="A24" s="12" t="str">
        <f t="shared" si="0"/>
        <v/>
      </c>
      <c r="B24" s="13"/>
      <c r="C24" s="14"/>
      <c r="D24" s="15"/>
      <c r="E24" s="15"/>
      <c r="F24" s="13"/>
      <c r="G24" s="2" t="s">
        <v>5136</v>
      </c>
    </row>
    <row r="25" spans="1:7">
      <c r="A25" s="12" t="str">
        <f t="shared" si="0"/>
        <v/>
      </c>
      <c r="B25" s="13"/>
      <c r="C25" s="14"/>
      <c r="D25" s="15"/>
      <c r="E25" s="15"/>
      <c r="F25" s="13"/>
      <c r="G25" s="2" t="s">
        <v>5137</v>
      </c>
    </row>
    <row r="26" spans="1:7">
      <c r="A26" s="12" t="str">
        <f t="shared" si="0"/>
        <v/>
      </c>
      <c r="B26" s="13"/>
      <c r="C26" s="14"/>
      <c r="D26" s="15"/>
      <c r="E26" s="15"/>
      <c r="F26" s="13"/>
      <c r="G26" s="2" t="s">
        <v>5138</v>
      </c>
    </row>
    <row r="27" customHeight="1" spans="1:6">
      <c r="A27" s="16" t="s">
        <v>1127</v>
      </c>
      <c r="B27" s="17"/>
      <c r="C27" s="18"/>
      <c r="D27" s="22">
        <f>SUM(D7:D26)</f>
        <v>0</v>
      </c>
      <c r="E27" s="22">
        <f>SUM(E7:E26)</f>
        <v>0</v>
      </c>
      <c r="F27" s="20"/>
    </row>
    <row r="28" customHeight="1" spans="1:7">
      <c r="A28" s="3" t="e">
        <f>#REF!&amp;"填表人："&amp;#REF!</f>
        <v>#REF!</v>
      </c>
      <c r="D28" s="3" t="e">
        <f>"评估人员："&amp;#REF!</f>
        <v>#REF!</v>
      </c>
      <c r="G28" s="23" t="s">
        <v>716</v>
      </c>
    </row>
    <row r="29" customHeight="1" spans="1:1">
      <c r="A29" s="3" t="e">
        <f>"填表日期："&amp;YEAR(#REF!)&amp;"年"&amp;MONTH(#REF!)&amp;"月"&amp;DAY(#REF!)&amp;"日"</f>
        <v>#REF!</v>
      </c>
    </row>
  </sheetData>
  <mergeCells count="4">
    <mergeCell ref="A2:F2"/>
    <mergeCell ref="A3:F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29"/>
  <sheetViews>
    <sheetView showGridLines="0" workbookViewId="0">
      <selection activeCell="AA34" sqref="AA34"/>
    </sheetView>
  </sheetViews>
  <sheetFormatPr defaultColWidth="9" defaultRowHeight="15.75" customHeight="1" outlineLevelCol="7"/>
  <cols>
    <col min="1" max="1" width="6.125" style="3" customWidth="1"/>
    <col min="2" max="2" width="23" style="3" customWidth="1"/>
    <col min="3" max="3" width="12" style="3" customWidth="1"/>
    <col min="4" max="4" width="17.125" style="3" customWidth="1"/>
    <col min="5" max="6" width="15.625" style="3" customWidth="1"/>
    <col min="7" max="7" width="17.75" style="3" customWidth="1"/>
    <col min="8" max="8" width="9" style="2"/>
    <col min="9" max="16384" width="9" style="3"/>
  </cols>
  <sheetData>
    <row r="1" customHeight="1" spans="1:1">
      <c r="A1" s="4" t="s">
        <v>687</v>
      </c>
    </row>
    <row r="2" s="1" customFormat="1" ht="30" customHeight="1" spans="1:8">
      <c r="A2" s="5" t="s">
        <v>5139</v>
      </c>
      <c r="B2" s="5"/>
      <c r="C2" s="5"/>
      <c r="D2" s="5"/>
      <c r="E2" s="5"/>
      <c r="F2" s="5"/>
      <c r="G2" s="5"/>
      <c r="H2" s="6"/>
    </row>
    <row r="3" customHeight="1" spans="1:7">
      <c r="A3" s="2" t="e">
        <f>"评估基准日："&amp;TEXT(#REF!,"yyyy年mm月dd日")</f>
        <v>#REF!</v>
      </c>
      <c r="B3" s="2"/>
      <c r="C3" s="2"/>
      <c r="D3" s="2"/>
      <c r="E3" s="2"/>
      <c r="F3" s="2"/>
      <c r="G3" s="2"/>
    </row>
    <row r="4" ht="14.1" customHeight="1" spans="1:7">
      <c r="A4" s="2"/>
      <c r="B4" s="2"/>
      <c r="C4" s="2"/>
      <c r="D4" s="2"/>
      <c r="E4" s="2"/>
      <c r="F4" s="2"/>
      <c r="G4" s="7" t="s">
        <v>5140</v>
      </c>
    </row>
    <row r="5" customHeight="1" spans="1:7">
      <c r="A5" s="8" t="e">
        <f>#REF!&amp;"："&amp;#REF!</f>
        <v>#REF!</v>
      </c>
      <c r="B5" s="8"/>
      <c r="C5" s="8"/>
      <c r="D5" s="8"/>
      <c r="G5" s="7" t="s">
        <v>5069</v>
      </c>
    </row>
    <row r="6" s="2" customFormat="1" customHeight="1" spans="1:8">
      <c r="A6" s="9" t="s">
        <v>721</v>
      </c>
      <c r="B6" s="9" t="s">
        <v>1026</v>
      </c>
      <c r="C6" s="9" t="s">
        <v>1079</v>
      </c>
      <c r="D6" s="9" t="s">
        <v>1560</v>
      </c>
      <c r="E6" s="10" t="s">
        <v>692</v>
      </c>
      <c r="F6" s="9" t="s">
        <v>693</v>
      </c>
      <c r="G6" s="9" t="s">
        <v>848</v>
      </c>
      <c r="H6" s="11" t="s">
        <v>863</v>
      </c>
    </row>
    <row r="7" spans="1:8">
      <c r="A7" s="12" t="str">
        <f>IF(B7="","",ROW()-6)</f>
        <v/>
      </c>
      <c r="B7" s="13"/>
      <c r="C7" s="14"/>
      <c r="D7" s="13"/>
      <c r="E7" s="15"/>
      <c r="F7" s="15"/>
      <c r="G7" s="13"/>
      <c r="H7" s="2" t="s">
        <v>5141</v>
      </c>
    </row>
    <row r="8" spans="1:8">
      <c r="A8" s="12" t="str">
        <f t="shared" ref="A8:A26" si="0">IF(B8="","",ROW()-6)</f>
        <v/>
      </c>
      <c r="B8" s="13"/>
      <c r="C8" s="14"/>
      <c r="D8" s="13"/>
      <c r="E8" s="15"/>
      <c r="F8" s="15"/>
      <c r="G8" s="13"/>
      <c r="H8" s="2" t="s">
        <v>5142</v>
      </c>
    </row>
    <row r="9" spans="1:8">
      <c r="A9" s="12" t="str">
        <f t="shared" si="0"/>
        <v/>
      </c>
      <c r="B9" s="13"/>
      <c r="C9" s="14"/>
      <c r="D9" s="13"/>
      <c r="E9" s="15"/>
      <c r="F9" s="15"/>
      <c r="G9" s="13"/>
      <c r="H9" s="2" t="s">
        <v>5143</v>
      </c>
    </row>
    <row r="10" spans="1:8">
      <c r="A10" s="12" t="str">
        <f t="shared" si="0"/>
        <v/>
      </c>
      <c r="B10" s="13"/>
      <c r="C10" s="14"/>
      <c r="D10" s="13"/>
      <c r="E10" s="15"/>
      <c r="F10" s="15"/>
      <c r="G10" s="13"/>
      <c r="H10" s="2" t="s">
        <v>5144</v>
      </c>
    </row>
    <row r="11" spans="1:8">
      <c r="A11" s="12" t="str">
        <f t="shared" si="0"/>
        <v/>
      </c>
      <c r="B11" s="13"/>
      <c r="C11" s="14"/>
      <c r="D11" s="13"/>
      <c r="E11" s="15"/>
      <c r="F11" s="15"/>
      <c r="G11" s="13"/>
      <c r="H11" s="2" t="s">
        <v>5145</v>
      </c>
    </row>
    <row r="12" spans="1:8">
      <c r="A12" s="12" t="str">
        <f t="shared" si="0"/>
        <v/>
      </c>
      <c r="B12" s="13"/>
      <c r="C12" s="14"/>
      <c r="D12" s="13"/>
      <c r="E12" s="15"/>
      <c r="F12" s="15"/>
      <c r="G12" s="13"/>
      <c r="H12" s="2" t="s">
        <v>5146</v>
      </c>
    </row>
    <row r="13" spans="1:8">
      <c r="A13" s="12" t="str">
        <f t="shared" si="0"/>
        <v/>
      </c>
      <c r="B13" s="13"/>
      <c r="C13" s="14"/>
      <c r="D13" s="13"/>
      <c r="E13" s="15"/>
      <c r="F13" s="15"/>
      <c r="G13" s="13"/>
      <c r="H13" s="2" t="s">
        <v>5147</v>
      </c>
    </row>
    <row r="14" spans="1:8">
      <c r="A14" s="12" t="str">
        <f t="shared" si="0"/>
        <v/>
      </c>
      <c r="B14" s="13"/>
      <c r="C14" s="14"/>
      <c r="D14" s="13"/>
      <c r="E14" s="15"/>
      <c r="F14" s="15"/>
      <c r="G14" s="13"/>
      <c r="H14" s="2" t="s">
        <v>5148</v>
      </c>
    </row>
    <row r="15" spans="1:8">
      <c r="A15" s="12" t="str">
        <f t="shared" si="0"/>
        <v/>
      </c>
      <c r="B15" s="13"/>
      <c r="C15" s="14"/>
      <c r="D15" s="13"/>
      <c r="E15" s="15"/>
      <c r="F15" s="15"/>
      <c r="G15" s="13"/>
      <c r="H15" s="2" t="s">
        <v>5149</v>
      </c>
    </row>
    <row r="16" spans="1:8">
      <c r="A16" s="12" t="str">
        <f t="shared" si="0"/>
        <v/>
      </c>
      <c r="B16" s="13"/>
      <c r="C16" s="14"/>
      <c r="D16" s="13"/>
      <c r="E16" s="15"/>
      <c r="F16" s="15"/>
      <c r="G16" s="13"/>
      <c r="H16" s="2" t="s">
        <v>5150</v>
      </c>
    </row>
    <row r="17" spans="1:8">
      <c r="A17" s="12" t="str">
        <f t="shared" si="0"/>
        <v/>
      </c>
      <c r="B17" s="13"/>
      <c r="C17" s="14"/>
      <c r="D17" s="13"/>
      <c r="E17" s="15"/>
      <c r="F17" s="15"/>
      <c r="G17" s="13"/>
      <c r="H17" s="2" t="s">
        <v>5151</v>
      </c>
    </row>
    <row r="18" spans="1:8">
      <c r="A18" s="12" t="str">
        <f t="shared" si="0"/>
        <v/>
      </c>
      <c r="B18" s="13"/>
      <c r="C18" s="14"/>
      <c r="D18" s="13"/>
      <c r="E18" s="15"/>
      <c r="F18" s="15"/>
      <c r="G18" s="13"/>
      <c r="H18" s="2" t="s">
        <v>5152</v>
      </c>
    </row>
    <row r="19" spans="1:8">
      <c r="A19" s="12" t="str">
        <f t="shared" si="0"/>
        <v/>
      </c>
      <c r="B19" s="13"/>
      <c r="C19" s="14"/>
      <c r="D19" s="13"/>
      <c r="E19" s="15"/>
      <c r="F19" s="15"/>
      <c r="G19" s="13"/>
      <c r="H19" s="2" t="s">
        <v>5153</v>
      </c>
    </row>
    <row r="20" spans="1:8">
      <c r="A20" s="12" t="str">
        <f t="shared" si="0"/>
        <v/>
      </c>
      <c r="B20" s="13"/>
      <c r="C20" s="14"/>
      <c r="D20" s="13"/>
      <c r="E20" s="15"/>
      <c r="F20" s="15"/>
      <c r="G20" s="13"/>
      <c r="H20" s="2" t="s">
        <v>5154</v>
      </c>
    </row>
    <row r="21" spans="1:8">
      <c r="A21" s="12" t="str">
        <f t="shared" si="0"/>
        <v/>
      </c>
      <c r="B21" s="13"/>
      <c r="C21" s="14"/>
      <c r="D21" s="13"/>
      <c r="E21" s="15"/>
      <c r="F21" s="15"/>
      <c r="G21" s="13"/>
      <c r="H21" s="2" t="s">
        <v>5155</v>
      </c>
    </row>
    <row r="22" spans="1:8">
      <c r="A22" s="12" t="str">
        <f t="shared" si="0"/>
        <v/>
      </c>
      <c r="B22" s="13"/>
      <c r="C22" s="14"/>
      <c r="D22" s="13"/>
      <c r="E22" s="15"/>
      <c r="F22" s="15"/>
      <c r="G22" s="13"/>
      <c r="H22" s="2" t="s">
        <v>5156</v>
      </c>
    </row>
    <row r="23" spans="1:8">
      <c r="A23" s="12" t="str">
        <f t="shared" si="0"/>
        <v/>
      </c>
      <c r="B23" s="13"/>
      <c r="C23" s="14"/>
      <c r="D23" s="13"/>
      <c r="E23" s="15"/>
      <c r="F23" s="15"/>
      <c r="G23" s="13"/>
      <c r="H23" s="2" t="s">
        <v>5157</v>
      </c>
    </row>
    <row r="24" spans="1:8">
      <c r="A24" s="12" t="str">
        <f t="shared" si="0"/>
        <v/>
      </c>
      <c r="B24" s="13"/>
      <c r="C24" s="14"/>
      <c r="D24" s="13"/>
      <c r="E24" s="15"/>
      <c r="F24" s="15"/>
      <c r="G24" s="13"/>
      <c r="H24" s="2" t="s">
        <v>5158</v>
      </c>
    </row>
    <row r="25" spans="1:8">
      <c r="A25" s="12" t="str">
        <f t="shared" si="0"/>
        <v/>
      </c>
      <c r="B25" s="13"/>
      <c r="C25" s="14"/>
      <c r="D25" s="13"/>
      <c r="E25" s="15"/>
      <c r="F25" s="15"/>
      <c r="G25" s="13"/>
      <c r="H25" s="2" t="s">
        <v>5159</v>
      </c>
    </row>
    <row r="26" spans="1:8">
      <c r="A26" s="12" t="str">
        <f t="shared" si="0"/>
        <v/>
      </c>
      <c r="B26" s="13"/>
      <c r="C26" s="14"/>
      <c r="D26" s="13"/>
      <c r="E26" s="15"/>
      <c r="F26" s="15"/>
      <c r="G26" s="13"/>
      <c r="H26" s="2" t="s">
        <v>5160</v>
      </c>
    </row>
    <row r="27" customHeight="1" spans="1:7">
      <c r="A27" s="16" t="s">
        <v>1127</v>
      </c>
      <c r="B27" s="17"/>
      <c r="C27" s="18"/>
      <c r="D27" s="18"/>
      <c r="E27" s="19">
        <f>SUM(E7:E26)</f>
        <v>0</v>
      </c>
      <c r="F27" s="19">
        <f>SUM(F7:F26)</f>
        <v>0</v>
      </c>
      <c r="G27" s="20"/>
    </row>
    <row r="28" customHeight="1" spans="1:8">
      <c r="A28" s="3" t="e">
        <f>#REF!&amp;"填表人："&amp;#REF!</f>
        <v>#REF!</v>
      </c>
      <c r="E28" s="3" t="e">
        <f>"评估人员："&amp;#REF!</f>
        <v>#REF!</v>
      </c>
      <c r="H28" s="11" t="s">
        <v>716</v>
      </c>
    </row>
    <row r="29" customHeight="1" spans="1:1">
      <c r="A29" s="3" t="e">
        <f>"填表日期："&amp;YEAR(#REF!)&amp;"年"&amp;MONTH(#REF!)&amp;"月"&amp;DAY(#REF!)&amp;"日"</f>
        <v>#REF!</v>
      </c>
    </row>
  </sheetData>
  <mergeCells count="4">
    <mergeCell ref="A2:G2"/>
    <mergeCell ref="A3:G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2:A11"/>
  <sheetViews>
    <sheetView showGridLines="0" workbookViewId="0">
      <selection activeCell="AA34" sqref="AA34"/>
    </sheetView>
  </sheetViews>
  <sheetFormatPr defaultColWidth="9" defaultRowHeight="15.75"/>
  <sheetData>
    <row r="2" spans="1:1">
      <c r="A2" t="s">
        <v>5161</v>
      </c>
    </row>
    <row r="5" spans="1:1">
      <c r="A5" t="s">
        <v>5162</v>
      </c>
    </row>
    <row r="6" spans="1:1">
      <c r="A6" t="s">
        <v>5163</v>
      </c>
    </row>
    <row r="7" spans="1:1">
      <c r="A7" t="s">
        <v>5164</v>
      </c>
    </row>
    <row r="8" spans="1:1">
      <c r="A8" t="s">
        <v>5165</v>
      </c>
    </row>
    <row r="9" spans="1:1">
      <c r="A9" t="s">
        <v>5166</v>
      </c>
    </row>
    <row r="10" spans="1:1">
      <c r="A10" t="s">
        <v>5167</v>
      </c>
    </row>
    <row r="11" spans="1:1">
      <c r="A11" t="s">
        <v>5168</v>
      </c>
    </row>
  </sheetData>
  <pageMargins left="0.699305555555556" right="0.699305555555556" top="0.75" bottom="0.7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29"/>
  <sheetViews>
    <sheetView showGridLines="0" workbookViewId="0">
      <selection activeCell="AA34" sqref="AA34"/>
    </sheetView>
  </sheetViews>
  <sheetFormatPr defaultColWidth="9" defaultRowHeight="15.75" customHeight="1" outlineLevelCol="6"/>
  <cols>
    <col min="1" max="1" width="7.5" style="3" customWidth="1"/>
    <col min="2" max="2" width="24.125" style="3" customWidth="1"/>
    <col min="3" max="6" width="18.625" style="3" customWidth="1"/>
    <col min="7" max="16384" width="9" style="3"/>
  </cols>
  <sheetData>
    <row r="1" customHeight="1" spans="1:1">
      <c r="A1" s="4" t="s">
        <v>687</v>
      </c>
    </row>
    <row r="2" s="1" customFormat="1" ht="30" customHeight="1" spans="1:6">
      <c r="A2" s="5" t="s">
        <v>808</v>
      </c>
      <c r="B2" s="5"/>
      <c r="C2" s="5"/>
      <c r="D2" s="5"/>
      <c r="E2" s="5"/>
      <c r="F2" s="5"/>
    </row>
    <row r="3" customHeight="1" spans="1:6">
      <c r="A3" s="2" t="e">
        <f>"评估基准日："&amp;TEXT(#REF!,"yyyy年mm月dd日")</f>
        <v>#REF!</v>
      </c>
      <c r="B3" s="2"/>
      <c r="C3" s="2"/>
      <c r="D3" s="2"/>
      <c r="E3" s="2"/>
      <c r="F3" s="2"/>
    </row>
    <row r="4" ht="14.1" customHeight="1" spans="4:6">
      <c r="D4" s="2"/>
      <c r="E4" s="2"/>
      <c r="F4" s="21" t="s">
        <v>809</v>
      </c>
    </row>
    <row r="5" customHeight="1" spans="1:6">
      <c r="A5" s="7" t="e">
        <f>#REF!&amp;"："&amp;#REF!</f>
        <v>#REF!</v>
      </c>
      <c r="B5" s="7"/>
      <c r="C5" s="7"/>
      <c r="F5" s="612" t="s">
        <v>810</v>
      </c>
    </row>
    <row r="6" s="2" customFormat="1" customHeight="1" spans="1:6">
      <c r="A6" s="613" t="s">
        <v>811</v>
      </c>
      <c r="B6" s="613" t="s">
        <v>722</v>
      </c>
      <c r="C6" s="418" t="s">
        <v>812</v>
      </c>
      <c r="D6" s="613" t="s">
        <v>813</v>
      </c>
      <c r="E6" s="613" t="s">
        <v>814</v>
      </c>
      <c r="F6" s="613" t="s">
        <v>815</v>
      </c>
    </row>
    <row r="7" customHeight="1" spans="1:6">
      <c r="A7" s="35" t="s">
        <v>816</v>
      </c>
      <c r="B7" s="127" t="s">
        <v>817</v>
      </c>
      <c r="C7" s="41">
        <f>'表3-1货币汇总表'!C27</f>
        <v>0</v>
      </c>
      <c r="D7" s="41">
        <f>'表3-1货币汇总表'!D27</f>
        <v>0</v>
      </c>
      <c r="E7" s="34">
        <f>D7-C7</f>
        <v>0</v>
      </c>
      <c r="F7" s="24" t="str">
        <f>IF(C7=0,"",E7/C7*100)</f>
        <v/>
      </c>
    </row>
    <row r="8" customHeight="1" spans="1:6">
      <c r="A8" s="35" t="s">
        <v>818</v>
      </c>
      <c r="B8" s="127" t="s">
        <v>819</v>
      </c>
      <c r="C8" s="41">
        <f>'3-2交易性金融资产汇总'!C27</f>
        <v>0</v>
      </c>
      <c r="D8" s="41">
        <f>'3-2交易性金融资产汇总'!D27</f>
        <v>0</v>
      </c>
      <c r="E8" s="34">
        <f t="shared" ref="E8:E23" si="0">D8-C8</f>
        <v>0</v>
      </c>
      <c r="F8" s="24" t="str">
        <f t="shared" ref="F8:F23" si="1">IF(C8=0,"",E8/C8*100)</f>
        <v/>
      </c>
    </row>
    <row r="9" customHeight="1" spans="1:6">
      <c r="A9" s="35" t="s">
        <v>820</v>
      </c>
      <c r="B9" s="127" t="s">
        <v>821</v>
      </c>
      <c r="C9" s="34">
        <f>'3-3应收票据'!F27</f>
        <v>0</v>
      </c>
      <c r="D9" s="34">
        <f>'3-3应收票据'!H27</f>
        <v>0</v>
      </c>
      <c r="E9" s="34">
        <f t="shared" si="0"/>
        <v>0</v>
      </c>
      <c r="F9" s="24" t="str">
        <f t="shared" si="1"/>
        <v/>
      </c>
    </row>
    <row r="10" customHeight="1" spans="1:6">
      <c r="A10" s="35" t="s">
        <v>822</v>
      </c>
      <c r="B10" s="127" t="s">
        <v>823</v>
      </c>
      <c r="C10" s="41">
        <f>'3-4应收账款'!H20</f>
        <v>0</v>
      </c>
      <c r="D10" s="34">
        <f>'3-4应收账款'!J23</f>
        <v>0</v>
      </c>
      <c r="E10" s="34">
        <f t="shared" si="0"/>
        <v>0</v>
      </c>
      <c r="F10" s="24" t="str">
        <f t="shared" si="1"/>
        <v/>
      </c>
    </row>
    <row r="11" customHeight="1" spans="1:6">
      <c r="A11" s="35"/>
      <c r="B11" s="127" t="s">
        <v>824</v>
      </c>
      <c r="C11" s="41">
        <f>'3-4应收账款'!H21</f>
        <v>0</v>
      </c>
      <c r="D11" s="34"/>
      <c r="E11" s="34">
        <f t="shared" si="0"/>
        <v>0</v>
      </c>
      <c r="F11" s="24" t="str">
        <f t="shared" si="1"/>
        <v/>
      </c>
    </row>
    <row r="12" customHeight="1" spans="1:6">
      <c r="A12" s="35"/>
      <c r="B12" s="127" t="s">
        <v>825</v>
      </c>
      <c r="C12" s="34">
        <f>C10-C11</f>
        <v>0</v>
      </c>
      <c r="D12" s="34">
        <f>D10-D11</f>
        <v>0</v>
      </c>
      <c r="E12" s="34">
        <f t="shared" si="0"/>
        <v>0</v>
      </c>
      <c r="F12" s="24" t="str">
        <f t="shared" si="1"/>
        <v/>
      </c>
    </row>
    <row r="13" customHeight="1" spans="1:6">
      <c r="A13" s="35" t="s">
        <v>826</v>
      </c>
      <c r="B13" s="127" t="s">
        <v>373</v>
      </c>
      <c r="C13" s="34">
        <f>'3-5预付款项'!I26</f>
        <v>0</v>
      </c>
      <c r="D13" s="34">
        <f>'3-5预付款项'!K26</f>
        <v>0</v>
      </c>
      <c r="E13" s="34">
        <f t="shared" si="0"/>
        <v>0</v>
      </c>
      <c r="F13" s="24" t="str">
        <f t="shared" si="1"/>
        <v/>
      </c>
    </row>
    <row r="14" customHeight="1" spans="1:6">
      <c r="A14" s="35" t="s">
        <v>827</v>
      </c>
      <c r="B14" s="127" t="s">
        <v>828</v>
      </c>
      <c r="C14" s="34">
        <f>'3-6应收利息'!G29</f>
        <v>0</v>
      </c>
      <c r="D14" s="34">
        <f>'3-6应收利息'!H29</f>
        <v>0</v>
      </c>
      <c r="E14" s="34">
        <f t="shared" si="0"/>
        <v>0</v>
      </c>
      <c r="F14" s="24" t="str">
        <f t="shared" si="1"/>
        <v/>
      </c>
    </row>
    <row r="15" customHeight="1" spans="1:6">
      <c r="A15" s="35" t="s">
        <v>829</v>
      </c>
      <c r="B15" s="127" t="s">
        <v>830</v>
      </c>
      <c r="C15" s="34">
        <f>'3-7应收股利'!E27</f>
        <v>0</v>
      </c>
      <c r="D15" s="34">
        <f>'3-7应收股利'!F27</f>
        <v>0</v>
      </c>
      <c r="E15" s="34">
        <f t="shared" si="0"/>
        <v>0</v>
      </c>
      <c r="F15" s="24" t="str">
        <f t="shared" si="1"/>
        <v/>
      </c>
    </row>
    <row r="16" customHeight="1" spans="1:6">
      <c r="A16" s="35" t="s">
        <v>831</v>
      </c>
      <c r="B16" s="127" t="s">
        <v>832</v>
      </c>
      <c r="C16" s="34">
        <f>'3-8其他应收款'!H29</f>
        <v>0</v>
      </c>
      <c r="D16" s="34">
        <f>'3-8其他应收款'!J32</f>
        <v>0</v>
      </c>
      <c r="E16" s="34">
        <f t="shared" si="0"/>
        <v>0</v>
      </c>
      <c r="F16" s="24" t="str">
        <f t="shared" si="1"/>
        <v/>
      </c>
    </row>
    <row r="17" customHeight="1" spans="1:6">
      <c r="A17" s="35"/>
      <c r="B17" s="127" t="s">
        <v>824</v>
      </c>
      <c r="C17" s="34">
        <f>'3-8其他应收款'!H30</f>
        <v>0</v>
      </c>
      <c r="D17" s="34"/>
      <c r="E17" s="34">
        <f t="shared" si="0"/>
        <v>0</v>
      </c>
      <c r="F17" s="24" t="str">
        <f t="shared" si="1"/>
        <v/>
      </c>
    </row>
    <row r="18" customHeight="1" spans="1:6">
      <c r="A18" s="35"/>
      <c r="B18" s="127" t="s">
        <v>833</v>
      </c>
      <c r="C18" s="34">
        <f>C16-C17</f>
        <v>0</v>
      </c>
      <c r="D18" s="34">
        <f>D16-D17</f>
        <v>0</v>
      </c>
      <c r="E18" s="34">
        <f t="shared" si="0"/>
        <v>0</v>
      </c>
      <c r="F18" s="24" t="str">
        <f t="shared" si="1"/>
        <v/>
      </c>
    </row>
    <row r="19" customHeight="1" spans="1:6">
      <c r="A19" s="35" t="s">
        <v>834</v>
      </c>
      <c r="B19" s="127" t="s">
        <v>835</v>
      </c>
      <c r="C19" s="41">
        <f>'3-9存货汇总'!C25</f>
        <v>0</v>
      </c>
      <c r="D19" s="41">
        <f>'3-9存货汇总'!E25</f>
        <v>0</v>
      </c>
      <c r="E19" s="34">
        <f t="shared" si="0"/>
        <v>0</v>
      </c>
      <c r="F19" s="24" t="str">
        <f t="shared" si="1"/>
        <v/>
      </c>
    </row>
    <row r="20" ht="15.6" customHeight="1" spans="1:6">
      <c r="A20" s="35"/>
      <c r="B20" s="127" t="s">
        <v>836</v>
      </c>
      <c r="C20" s="41">
        <f>'3-9存货汇总'!C26</f>
        <v>0</v>
      </c>
      <c r="D20" s="41"/>
      <c r="E20" s="34">
        <f t="shared" si="0"/>
        <v>0</v>
      </c>
      <c r="F20" s="24" t="str">
        <f t="shared" si="1"/>
        <v/>
      </c>
    </row>
    <row r="21" customHeight="1" spans="1:6">
      <c r="A21" s="35"/>
      <c r="B21" s="127" t="s">
        <v>837</v>
      </c>
      <c r="C21" s="41">
        <f>C19-C20</f>
        <v>0</v>
      </c>
      <c r="D21" s="41">
        <f>D19-D20</f>
        <v>0</v>
      </c>
      <c r="E21" s="34">
        <f t="shared" si="0"/>
        <v>0</v>
      </c>
      <c r="F21" s="24" t="str">
        <f t="shared" si="1"/>
        <v/>
      </c>
    </row>
    <row r="22" customHeight="1" spans="1:6">
      <c r="A22" s="35" t="s">
        <v>838</v>
      </c>
      <c r="B22" s="127" t="s">
        <v>839</v>
      </c>
      <c r="C22" s="41">
        <f>'3-10一年到期非流动资产'!E27</f>
        <v>0</v>
      </c>
      <c r="D22" s="41">
        <f>'3-10一年到期非流动资产'!F27</f>
        <v>0</v>
      </c>
      <c r="E22" s="34">
        <f t="shared" si="0"/>
        <v>0</v>
      </c>
      <c r="F22" s="24" t="str">
        <f t="shared" si="1"/>
        <v/>
      </c>
    </row>
    <row r="23" customHeight="1" spans="1:6">
      <c r="A23" s="35" t="s">
        <v>840</v>
      </c>
      <c r="B23" s="127" t="s">
        <v>841</v>
      </c>
      <c r="C23" s="41">
        <f>'3-11其他流动资产'!F27</f>
        <v>0</v>
      </c>
      <c r="D23" s="41">
        <f>'3-11其他流动资产'!G27</f>
        <v>0</v>
      </c>
      <c r="E23" s="34">
        <f t="shared" si="0"/>
        <v>0</v>
      </c>
      <c r="F23" s="24" t="str">
        <f t="shared" si="1"/>
        <v/>
      </c>
    </row>
    <row r="24" customHeight="1" spans="1:6">
      <c r="A24" s="35"/>
      <c r="B24" s="127"/>
      <c r="C24" s="41"/>
      <c r="D24" s="34"/>
      <c r="E24" s="34"/>
      <c r="F24" s="34"/>
    </row>
    <row r="25" customHeight="1" spans="1:6">
      <c r="A25" s="35"/>
      <c r="B25" s="127"/>
      <c r="C25" s="41"/>
      <c r="D25" s="34"/>
      <c r="E25" s="34"/>
      <c r="F25" s="34"/>
    </row>
    <row r="26" customHeight="1" spans="1:6">
      <c r="A26" s="33"/>
      <c r="B26" s="613"/>
      <c r="C26" s="41"/>
      <c r="D26" s="34"/>
      <c r="E26" s="34"/>
      <c r="F26" s="34"/>
    </row>
    <row r="27" customHeight="1" spans="1:6">
      <c r="A27" s="417" t="s">
        <v>842</v>
      </c>
      <c r="B27" s="418"/>
      <c r="C27" s="41">
        <f>SUM(C7:C9,C12:C15,C18,C21:C23)</f>
        <v>0</v>
      </c>
      <c r="D27" s="41">
        <f>SUM(D7:D9,D12:D15,D18,D21:D23)</f>
        <v>0</v>
      </c>
      <c r="E27" s="34">
        <f>D27-C27</f>
        <v>0</v>
      </c>
      <c r="F27" s="24" t="str">
        <f>IF(C27=0,"",E27/C27*100)</f>
        <v/>
      </c>
    </row>
    <row r="28" customHeight="1" spans="5:7">
      <c r="E28" s="3" t="e">
        <f>"评估人员："&amp;#REF!</f>
        <v>#REF!</v>
      </c>
      <c r="G28" s="23" t="s">
        <v>716</v>
      </c>
    </row>
    <row r="29" customHeight="1" spans="7:7">
      <c r="G29" s="23"/>
    </row>
  </sheetData>
  <mergeCells count="4">
    <mergeCell ref="A2:F2"/>
    <mergeCell ref="A3:F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29"/>
  <sheetViews>
    <sheetView showGridLines="0" workbookViewId="0">
      <selection activeCell="AA34" sqref="AA34"/>
    </sheetView>
  </sheetViews>
  <sheetFormatPr defaultColWidth="9" defaultRowHeight="12.75" outlineLevelCol="7"/>
  <cols>
    <col min="1" max="1" width="6.75" style="3" customWidth="1"/>
    <col min="2" max="2" width="30.25" style="3" customWidth="1"/>
    <col min="3" max="7" width="15.625" style="3" customWidth="1"/>
    <col min="8" max="16384" width="9" style="3"/>
  </cols>
  <sheetData>
    <row r="1" spans="1:1">
      <c r="A1" s="4" t="s">
        <v>687</v>
      </c>
    </row>
    <row r="2" s="1" customFormat="1" ht="30" customHeight="1" spans="1:7">
      <c r="A2" s="5" t="s">
        <v>843</v>
      </c>
      <c r="B2" s="5"/>
      <c r="C2" s="5"/>
      <c r="D2" s="5"/>
      <c r="E2" s="5"/>
      <c r="F2" s="5"/>
      <c r="G2" s="5"/>
    </row>
    <row r="3" ht="15.75" customHeight="1" spans="1:7">
      <c r="A3" s="2" t="e">
        <f>"评估基准日："&amp;TEXT(#REF!,"yyyy年mm月dd日")</f>
        <v>#REF!</v>
      </c>
      <c r="B3" s="2"/>
      <c r="C3" s="2"/>
      <c r="D3" s="2"/>
      <c r="E3" s="2"/>
      <c r="F3" s="2"/>
      <c r="G3" s="2"/>
    </row>
    <row r="4" ht="14.1" customHeight="1" spans="1:7">
      <c r="A4" s="2"/>
      <c r="B4" s="2"/>
      <c r="C4" s="2"/>
      <c r="D4" s="2"/>
      <c r="E4" s="2"/>
      <c r="F4" s="21" t="s">
        <v>844</v>
      </c>
      <c r="G4" s="21"/>
    </row>
    <row r="5" ht="15.75" customHeight="1" spans="1:7">
      <c r="A5" s="3" t="e">
        <f>#REF!&amp;"："&amp;#REF!</f>
        <v>#REF!</v>
      </c>
      <c r="F5" s="53" t="s">
        <v>845</v>
      </c>
      <c r="G5" s="53"/>
    </row>
    <row r="6" s="2" customFormat="1" ht="15.75" customHeight="1" spans="1:7">
      <c r="A6" s="32" t="s">
        <v>846</v>
      </c>
      <c r="B6" s="32" t="s">
        <v>847</v>
      </c>
      <c r="C6" s="32" t="s">
        <v>692</v>
      </c>
      <c r="D6" s="32" t="s">
        <v>693</v>
      </c>
      <c r="E6" s="35" t="s">
        <v>694</v>
      </c>
      <c r="F6" s="32" t="s">
        <v>695</v>
      </c>
      <c r="G6" s="32" t="s">
        <v>848</v>
      </c>
    </row>
    <row r="7" ht="15.75" customHeight="1" spans="1:7">
      <c r="A7" s="32" t="s">
        <v>849</v>
      </c>
      <c r="B7" s="40" t="s">
        <v>850</v>
      </c>
      <c r="C7" s="41">
        <f>'3-1-1现金'!F22</f>
        <v>0</v>
      </c>
      <c r="D7" s="41">
        <f>'3-1-1现金'!G22</f>
        <v>0</v>
      </c>
      <c r="E7" s="34">
        <f>D7-C7</f>
        <v>0</v>
      </c>
      <c r="F7" s="24" t="str">
        <f>IF(C7=0,"",E7/C7*100)</f>
        <v/>
      </c>
      <c r="G7" s="33"/>
    </row>
    <row r="8" ht="15.75" customHeight="1" spans="1:7">
      <c r="A8" s="32" t="s">
        <v>851</v>
      </c>
      <c r="B8" s="55" t="s">
        <v>852</v>
      </c>
      <c r="C8" s="41">
        <f>'3-1-2银行存款'!G27</f>
        <v>0</v>
      </c>
      <c r="D8" s="41">
        <f>'3-1-2银行存款'!H27</f>
        <v>0</v>
      </c>
      <c r="E8" s="34">
        <f>D8-C8</f>
        <v>0</v>
      </c>
      <c r="F8" s="24" t="str">
        <f>IF(C8=0,"",E8/C8*100)</f>
        <v/>
      </c>
      <c r="G8" s="33"/>
    </row>
    <row r="9" ht="15.75" customHeight="1" spans="1:7">
      <c r="A9" s="32" t="s">
        <v>853</v>
      </c>
      <c r="B9" s="55" t="s">
        <v>854</v>
      </c>
      <c r="C9" s="41">
        <f>'3-1-3其他货币资金'!G27</f>
        <v>0</v>
      </c>
      <c r="D9" s="41">
        <f>'3-1-3其他货币资金'!H27</f>
        <v>0</v>
      </c>
      <c r="E9" s="34">
        <f>D9-C9</f>
        <v>0</v>
      </c>
      <c r="F9" s="24" t="str">
        <f>IF(C9=0,"",E9/C9*100)</f>
        <v/>
      </c>
      <c r="G9" s="33"/>
    </row>
    <row r="10" ht="15.75" customHeight="1" spans="1:7">
      <c r="A10" s="32"/>
      <c r="B10" s="40"/>
      <c r="C10" s="41"/>
      <c r="D10" s="34"/>
      <c r="E10" s="34"/>
      <c r="F10" s="24"/>
      <c r="G10" s="33"/>
    </row>
    <row r="11" ht="15.75" customHeight="1" spans="1:7">
      <c r="A11" s="32"/>
      <c r="B11" s="40"/>
      <c r="C11" s="41"/>
      <c r="D11" s="34"/>
      <c r="E11" s="34"/>
      <c r="F11" s="24"/>
      <c r="G11" s="33"/>
    </row>
    <row r="12" ht="15.75" customHeight="1" spans="1:7">
      <c r="A12" s="32"/>
      <c r="B12" s="40"/>
      <c r="C12" s="41"/>
      <c r="D12" s="34"/>
      <c r="E12" s="34"/>
      <c r="F12" s="24"/>
      <c r="G12" s="33"/>
    </row>
    <row r="13" ht="15.75" customHeight="1" spans="1:7">
      <c r="A13" s="32"/>
      <c r="B13" s="40"/>
      <c r="C13" s="41"/>
      <c r="D13" s="34"/>
      <c r="E13" s="34"/>
      <c r="F13" s="24"/>
      <c r="G13" s="33"/>
    </row>
    <row r="14" ht="15.75" customHeight="1" spans="1:7">
      <c r="A14" s="32"/>
      <c r="B14" s="40"/>
      <c r="C14" s="41"/>
      <c r="D14" s="34"/>
      <c r="E14" s="34"/>
      <c r="F14" s="24"/>
      <c r="G14" s="33"/>
    </row>
    <row r="15" ht="15.75" customHeight="1" spans="1:7">
      <c r="A15" s="32"/>
      <c r="B15" s="40"/>
      <c r="C15" s="41"/>
      <c r="D15" s="34"/>
      <c r="E15" s="34"/>
      <c r="F15" s="24"/>
      <c r="G15" s="33"/>
    </row>
    <row r="16" ht="15.75" customHeight="1" spans="1:7">
      <c r="A16" s="32"/>
      <c r="B16" s="40"/>
      <c r="C16" s="41"/>
      <c r="D16" s="34"/>
      <c r="E16" s="34"/>
      <c r="F16" s="24"/>
      <c r="G16" s="33"/>
    </row>
    <row r="17" ht="15.75" customHeight="1" spans="1:7">
      <c r="A17" s="32"/>
      <c r="B17" s="40"/>
      <c r="C17" s="41"/>
      <c r="D17" s="34"/>
      <c r="E17" s="34"/>
      <c r="F17" s="24"/>
      <c r="G17" s="33"/>
    </row>
    <row r="18" ht="15.75" customHeight="1" spans="1:7">
      <c r="A18" s="32"/>
      <c r="B18" s="40"/>
      <c r="C18" s="41"/>
      <c r="D18" s="34"/>
      <c r="E18" s="34"/>
      <c r="F18" s="24"/>
      <c r="G18" s="33"/>
    </row>
    <row r="19" ht="15.75" customHeight="1" spans="1:7">
      <c r="A19" s="32"/>
      <c r="B19" s="40"/>
      <c r="C19" s="41"/>
      <c r="D19" s="34"/>
      <c r="E19" s="34"/>
      <c r="F19" s="24"/>
      <c r="G19" s="33"/>
    </row>
    <row r="20" ht="15.75" customHeight="1" spans="1:7">
      <c r="A20" s="32"/>
      <c r="B20" s="40"/>
      <c r="C20" s="41"/>
      <c r="D20" s="34"/>
      <c r="E20" s="34"/>
      <c r="F20" s="24"/>
      <c r="G20" s="33"/>
    </row>
    <row r="21" ht="15.75" customHeight="1" spans="1:7">
      <c r="A21" s="32"/>
      <c r="B21" s="40"/>
      <c r="C21" s="41"/>
      <c r="D21" s="34"/>
      <c r="E21" s="34"/>
      <c r="F21" s="24"/>
      <c r="G21" s="33"/>
    </row>
    <row r="22" ht="15.75" customHeight="1" spans="1:7">
      <c r="A22" s="32"/>
      <c r="B22" s="40"/>
      <c r="C22" s="41"/>
      <c r="D22" s="34"/>
      <c r="E22" s="34"/>
      <c r="F22" s="24"/>
      <c r="G22" s="33"/>
    </row>
    <row r="23" ht="15.75" customHeight="1" spans="1:7">
      <c r="A23" s="32"/>
      <c r="B23" s="40"/>
      <c r="C23" s="41"/>
      <c r="D23" s="34"/>
      <c r="E23" s="34"/>
      <c r="F23" s="24"/>
      <c r="G23" s="33"/>
    </row>
    <row r="24" ht="15.75" customHeight="1" spans="1:7">
      <c r="A24" s="32"/>
      <c r="B24" s="40"/>
      <c r="C24" s="41"/>
      <c r="D24" s="34"/>
      <c r="E24" s="34"/>
      <c r="F24" s="24"/>
      <c r="G24" s="33"/>
    </row>
    <row r="25" ht="15.75" customHeight="1" spans="1:7">
      <c r="A25" s="32"/>
      <c r="B25" s="40"/>
      <c r="C25" s="41"/>
      <c r="D25" s="34"/>
      <c r="E25" s="34"/>
      <c r="F25" s="24"/>
      <c r="G25" s="33"/>
    </row>
    <row r="26" ht="15.75" customHeight="1" spans="1:7">
      <c r="A26" s="32"/>
      <c r="B26" s="40"/>
      <c r="C26" s="41"/>
      <c r="D26" s="34"/>
      <c r="E26" s="34"/>
      <c r="F26" s="24"/>
      <c r="G26" s="33"/>
    </row>
    <row r="27" ht="15.75" customHeight="1" spans="1:7">
      <c r="A27" s="35" t="s">
        <v>855</v>
      </c>
      <c r="B27" s="36"/>
      <c r="C27" s="41">
        <f>SUM(C7:C26)</f>
        <v>0</v>
      </c>
      <c r="D27" s="41">
        <f>SUM(D7:D26)</f>
        <v>0</v>
      </c>
      <c r="E27" s="34">
        <f>D27-C27</f>
        <v>0</v>
      </c>
      <c r="F27" s="24" t="str">
        <f>IF(C27=0,"",E27/C27*100)</f>
        <v/>
      </c>
      <c r="G27" s="33"/>
    </row>
    <row r="28" ht="15.75" customHeight="1" spans="5:8">
      <c r="E28" s="3" t="e">
        <f>"评估人员："&amp;#REF!</f>
        <v>#REF!</v>
      </c>
      <c r="H28" s="419" t="s">
        <v>315</v>
      </c>
    </row>
    <row r="29" ht="15.75" customHeight="1" spans="8:8">
      <c r="H29" s="23" t="s">
        <v>716</v>
      </c>
    </row>
  </sheetData>
  <mergeCells count="5">
    <mergeCell ref="A2:G2"/>
    <mergeCell ref="A3:G3"/>
    <mergeCell ref="F4:G4"/>
    <mergeCell ref="F5:G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4"/>
  <sheetViews>
    <sheetView showGridLines="0" workbookViewId="0">
      <selection activeCell="AA34" sqref="AA34"/>
    </sheetView>
  </sheetViews>
  <sheetFormatPr defaultColWidth="9" defaultRowHeight="15.75" customHeight="1"/>
  <cols>
    <col min="1" max="1" width="8.375" style="3" customWidth="1"/>
    <col min="2" max="2" width="13.75" style="3" customWidth="1"/>
    <col min="3" max="3" width="4.75" style="3" customWidth="1"/>
    <col min="4" max="4" width="11.375" style="3" customWidth="1"/>
    <col min="5" max="5" width="13.125" style="3" customWidth="1"/>
    <col min="6" max="6" width="11.25" style="3" customWidth="1"/>
    <col min="7" max="9" width="16.375" style="3" customWidth="1"/>
    <col min="10" max="10" width="8.5" style="2" customWidth="1"/>
    <col min="11" max="16384" width="9" style="3"/>
  </cols>
  <sheetData>
    <row r="1" customHeight="1" spans="1:1">
      <c r="A1" s="4" t="s">
        <v>687</v>
      </c>
    </row>
    <row r="2" s="1" customFormat="1" ht="30" customHeight="1" spans="1:10">
      <c r="A2" s="5" t="s">
        <v>856</v>
      </c>
      <c r="B2" s="5"/>
      <c r="C2" s="5"/>
      <c r="D2" s="5"/>
      <c r="E2" s="5"/>
      <c r="F2" s="5"/>
      <c r="G2" s="5"/>
      <c r="H2" s="5"/>
      <c r="I2" s="5"/>
      <c r="J2" s="6"/>
    </row>
    <row r="3" customHeight="1" spans="1:9">
      <c r="A3" s="2" t="e">
        <f>"评估基准日："&amp;TEXT(#REF!,"yyyy年mm月dd日")</f>
        <v>#REF!</v>
      </c>
      <c r="B3" s="2"/>
      <c r="C3" s="2"/>
      <c r="D3" s="2"/>
      <c r="E3" s="2"/>
      <c r="F3" s="2"/>
      <c r="G3" s="2"/>
      <c r="H3" s="2"/>
      <c r="I3" s="2"/>
    </row>
    <row r="4" ht="14.1" customHeight="1" spans="1:9">
      <c r="A4" s="2"/>
      <c r="B4" s="2"/>
      <c r="C4" s="2"/>
      <c r="D4" s="2"/>
      <c r="E4" s="2"/>
      <c r="F4" s="2"/>
      <c r="G4" s="2"/>
      <c r="H4" s="7" t="s">
        <v>857</v>
      </c>
      <c r="I4" s="7"/>
    </row>
    <row r="5" customHeight="1" spans="1:9">
      <c r="A5" s="3" t="e">
        <f>#REF!&amp;"："&amp;#REF!</f>
        <v>#REF!</v>
      </c>
      <c r="H5" s="21" t="s">
        <v>858</v>
      </c>
      <c r="I5" s="21"/>
    </row>
    <row r="6" s="2" customFormat="1" customHeight="1" spans="1:10">
      <c r="A6" s="9" t="s">
        <v>721</v>
      </c>
      <c r="B6" s="9" t="s">
        <v>859</v>
      </c>
      <c r="C6" s="9" t="s">
        <v>860</v>
      </c>
      <c r="D6" s="9" t="s">
        <v>861</v>
      </c>
      <c r="E6" s="9" t="s">
        <v>862</v>
      </c>
      <c r="F6" s="9" t="s">
        <v>692</v>
      </c>
      <c r="G6" s="9" t="s">
        <v>693</v>
      </c>
      <c r="H6" s="9" t="s">
        <v>695</v>
      </c>
      <c r="I6" s="9" t="s">
        <v>848</v>
      </c>
      <c r="J6" s="11" t="s">
        <v>863</v>
      </c>
    </row>
    <row r="7" spans="1:10">
      <c r="A7" s="12" t="str">
        <f>IF(D7="","",ROW()-6)</f>
        <v/>
      </c>
      <c r="B7" s="13"/>
      <c r="C7" s="13"/>
      <c r="D7" s="15"/>
      <c r="E7" s="25"/>
      <c r="F7" s="458"/>
      <c r="G7" s="458"/>
      <c r="H7" s="432" t="str">
        <f>IF(F7=0,"",(G7-F7)/F7*100)</f>
        <v/>
      </c>
      <c r="I7" s="13"/>
      <c r="J7" s="2" t="s">
        <v>864</v>
      </c>
    </row>
    <row r="8" spans="1:10">
      <c r="A8" s="12" t="str">
        <f t="shared" ref="A8:A21" si="0">IF(D8="","",ROW()-6)</f>
        <v/>
      </c>
      <c r="B8" s="13"/>
      <c r="C8" s="13"/>
      <c r="D8" s="15"/>
      <c r="E8" s="25"/>
      <c r="F8" s="458"/>
      <c r="G8" s="458"/>
      <c r="H8" s="432" t="str">
        <f t="shared" ref="H8:H15" si="1">IF(F8=0,"",(G8-F8)/F8*100)</f>
        <v/>
      </c>
      <c r="I8" s="13"/>
      <c r="J8" s="2" t="s">
        <v>865</v>
      </c>
    </row>
    <row r="9" spans="1:10">
      <c r="A9" s="12"/>
      <c r="B9" s="13"/>
      <c r="C9" s="13"/>
      <c r="D9" s="15"/>
      <c r="E9" s="25"/>
      <c r="F9" s="458"/>
      <c r="G9" s="458"/>
      <c r="H9" s="432"/>
      <c r="I9" s="13"/>
      <c r="J9" s="2" t="s">
        <v>866</v>
      </c>
    </row>
    <row r="10" spans="1:10">
      <c r="A10" s="12"/>
      <c r="B10" s="13"/>
      <c r="C10" s="13"/>
      <c r="D10" s="15"/>
      <c r="E10" s="25"/>
      <c r="F10" s="458"/>
      <c r="G10" s="458"/>
      <c r="H10" s="432"/>
      <c r="I10" s="13"/>
      <c r="J10" s="2" t="s">
        <v>867</v>
      </c>
    </row>
    <row r="11" spans="1:10">
      <c r="A11" s="12"/>
      <c r="B11" s="13"/>
      <c r="C11" s="13"/>
      <c r="D11" s="15"/>
      <c r="E11" s="25"/>
      <c r="F11" s="458"/>
      <c r="G11" s="458"/>
      <c r="H11" s="432"/>
      <c r="I11" s="13"/>
      <c r="J11" s="2" t="s">
        <v>868</v>
      </c>
    </row>
    <row r="12" spans="1:10">
      <c r="A12" s="12"/>
      <c r="B12" s="13"/>
      <c r="C12" s="13"/>
      <c r="D12" s="15"/>
      <c r="E12" s="25"/>
      <c r="F12" s="458"/>
      <c r="G12" s="458"/>
      <c r="H12" s="432"/>
      <c r="I12" s="13"/>
      <c r="J12" s="2" t="s">
        <v>869</v>
      </c>
    </row>
    <row r="13" spans="1:10">
      <c r="A13" s="12"/>
      <c r="B13" s="13"/>
      <c r="C13" s="13"/>
      <c r="D13" s="15"/>
      <c r="E13" s="25"/>
      <c r="F13" s="458"/>
      <c r="G13" s="458"/>
      <c r="H13" s="432"/>
      <c r="I13" s="13"/>
      <c r="J13" s="2" t="s">
        <v>870</v>
      </c>
    </row>
    <row r="14" spans="1:10">
      <c r="A14" s="12"/>
      <c r="B14" s="13"/>
      <c r="C14" s="13"/>
      <c r="D14" s="15"/>
      <c r="E14" s="25"/>
      <c r="F14" s="458"/>
      <c r="G14" s="458"/>
      <c r="H14" s="432"/>
      <c r="I14" s="13"/>
      <c r="J14" s="2" t="s">
        <v>871</v>
      </c>
    </row>
    <row r="15" spans="1:10">
      <c r="A15" s="12" t="str">
        <f t="shared" si="0"/>
        <v/>
      </c>
      <c r="B15" s="13"/>
      <c r="C15" s="13"/>
      <c r="D15" s="15"/>
      <c r="E15" s="25"/>
      <c r="F15" s="458"/>
      <c r="G15" s="458"/>
      <c r="H15" s="432" t="str">
        <f t="shared" si="1"/>
        <v/>
      </c>
      <c r="I15" s="13"/>
      <c r="J15" s="2" t="s">
        <v>872</v>
      </c>
    </row>
    <row r="16" spans="1:10">
      <c r="A16" s="12" t="str">
        <f t="shared" si="0"/>
        <v/>
      </c>
      <c r="B16" s="13"/>
      <c r="C16" s="13"/>
      <c r="D16" s="15"/>
      <c r="E16" s="25"/>
      <c r="F16" s="458"/>
      <c r="G16" s="458"/>
      <c r="H16" s="432" t="str">
        <f t="shared" ref="H16:H21" si="2">IF(F16=0,"",(G16-F16)/F16*100)</f>
        <v/>
      </c>
      <c r="I16" s="13"/>
      <c r="J16" s="2" t="s">
        <v>873</v>
      </c>
    </row>
    <row r="17" spans="1:10">
      <c r="A17" s="12" t="str">
        <f t="shared" si="0"/>
        <v/>
      </c>
      <c r="B17" s="13"/>
      <c r="C17" s="13"/>
      <c r="D17" s="15"/>
      <c r="E17" s="25"/>
      <c r="F17" s="458"/>
      <c r="G17" s="458"/>
      <c r="H17" s="432" t="str">
        <f t="shared" si="2"/>
        <v/>
      </c>
      <c r="I17" s="13"/>
      <c r="J17" s="2" t="s">
        <v>874</v>
      </c>
    </row>
    <row r="18" spans="1:10">
      <c r="A18" s="12" t="str">
        <f t="shared" si="0"/>
        <v/>
      </c>
      <c r="B18" s="13"/>
      <c r="C18" s="13"/>
      <c r="D18" s="15"/>
      <c r="E18" s="25"/>
      <c r="F18" s="458"/>
      <c r="G18" s="458"/>
      <c r="H18" s="432" t="str">
        <f t="shared" si="2"/>
        <v/>
      </c>
      <c r="I18" s="13"/>
      <c r="J18" s="2" t="s">
        <v>875</v>
      </c>
    </row>
    <row r="19" spans="1:10">
      <c r="A19" s="12" t="str">
        <f t="shared" si="0"/>
        <v/>
      </c>
      <c r="B19" s="13"/>
      <c r="C19" s="13"/>
      <c r="D19" s="15"/>
      <c r="E19" s="25"/>
      <c r="F19" s="458"/>
      <c r="G19" s="458"/>
      <c r="H19" s="432" t="str">
        <f t="shared" si="2"/>
        <v/>
      </c>
      <c r="I19" s="13"/>
      <c r="J19" s="2" t="s">
        <v>876</v>
      </c>
    </row>
    <row r="20" spans="1:10">
      <c r="A20" s="12" t="str">
        <f t="shared" si="0"/>
        <v/>
      </c>
      <c r="B20" s="13"/>
      <c r="C20" s="13"/>
      <c r="D20" s="15"/>
      <c r="E20" s="25"/>
      <c r="F20" s="458"/>
      <c r="G20" s="458"/>
      <c r="H20" s="432" t="str">
        <f t="shared" si="2"/>
        <v/>
      </c>
      <c r="I20" s="13"/>
      <c r="J20" s="2" t="s">
        <v>877</v>
      </c>
    </row>
    <row r="21" spans="1:10">
      <c r="A21" s="12" t="str">
        <f t="shared" si="0"/>
        <v/>
      </c>
      <c r="B21" s="13"/>
      <c r="C21" s="13"/>
      <c r="D21" s="15"/>
      <c r="E21" s="25"/>
      <c r="F21" s="458"/>
      <c r="G21" s="458"/>
      <c r="H21" s="432" t="str">
        <f t="shared" si="2"/>
        <v/>
      </c>
      <c r="I21" s="13"/>
      <c r="J21" s="2" t="s">
        <v>878</v>
      </c>
    </row>
    <row r="22" customHeight="1" spans="1:9">
      <c r="A22" s="16" t="s">
        <v>879</v>
      </c>
      <c r="B22" s="17"/>
      <c r="C22" s="20"/>
      <c r="D22" s="24"/>
      <c r="E22" s="18"/>
      <c r="F22" s="459">
        <f>SUM(F7:F21)</f>
        <v>0</v>
      </c>
      <c r="G22" s="459">
        <f>SUM(G7:G21)</f>
        <v>0</v>
      </c>
      <c r="H22" s="433" t="str">
        <f t="shared" ref="H22" si="3">IF(F22=0,"",(G22-F22)/F22*100)</f>
        <v/>
      </c>
      <c r="I22" s="20"/>
    </row>
    <row r="23" customHeight="1" spans="1:10">
      <c r="A23" s="3" t="e">
        <f>#REF!&amp;"填表人："&amp;#REF!</f>
        <v>#REF!</v>
      </c>
      <c r="G23" s="3" t="e">
        <f>"评估人员："&amp;#REF!</f>
        <v>#REF!</v>
      </c>
      <c r="J23" s="11" t="s">
        <v>716</v>
      </c>
    </row>
    <row r="24" customHeight="1" spans="1:1">
      <c r="A24" s="3" t="e">
        <f>"填表日期："&amp;YEAR(#REF!)&amp;"年"&amp;MONTH(#REF!)&amp;"月"&amp;DAY(#REF!)&amp;"日"</f>
        <v>#REF!</v>
      </c>
    </row>
  </sheetData>
  <mergeCells count="5">
    <mergeCell ref="A2:I2"/>
    <mergeCell ref="A3:I3"/>
    <mergeCell ref="H4:I4"/>
    <mergeCell ref="H5:I5"/>
    <mergeCell ref="A22:B22"/>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30"/>
  <sheetViews>
    <sheetView showGridLines="0" workbookViewId="0">
      <selection activeCell="AA34" sqref="AA34"/>
    </sheetView>
  </sheetViews>
  <sheetFormatPr defaultColWidth="9" defaultRowHeight="15.75" customHeight="1"/>
  <cols>
    <col min="1" max="1" width="7.875" style="3" customWidth="1"/>
    <col min="2" max="2" width="8" style="3" customWidth="1"/>
    <col min="3" max="3" width="12.5" style="3" customWidth="1"/>
    <col min="4" max="4" width="9.625" style="3" customWidth="1"/>
    <col min="5" max="5" width="13.875" style="3" customWidth="1"/>
    <col min="6" max="6" width="16" style="3" customWidth="1"/>
    <col min="7" max="7" width="11.375" style="3" customWidth="1"/>
    <col min="8" max="8" width="12" style="3" customWidth="1"/>
    <col min="9" max="9" width="10.875" style="3" customWidth="1"/>
    <col min="10" max="10" width="13" style="3" customWidth="1"/>
    <col min="11" max="11" width="8.875" style="2" customWidth="1"/>
    <col min="12" max="16384" width="9" style="3"/>
  </cols>
  <sheetData>
    <row r="1" customHeight="1" spans="1:1">
      <c r="A1" s="4" t="s">
        <v>687</v>
      </c>
    </row>
    <row r="2" s="1" customFormat="1" ht="30" customHeight="1" spans="1:11">
      <c r="A2" s="5" t="s">
        <v>880</v>
      </c>
      <c r="B2" s="5"/>
      <c r="C2" s="5"/>
      <c r="D2" s="5"/>
      <c r="E2" s="5"/>
      <c r="F2" s="5"/>
      <c r="G2" s="5"/>
      <c r="H2" s="5"/>
      <c r="I2" s="5"/>
      <c r="J2" s="5"/>
      <c r="K2" s="6"/>
    </row>
    <row r="3" customHeight="1" spans="1:9">
      <c r="A3" s="2" t="e">
        <f>"评估基准日："&amp;TEXT(#REF!,"yyyy年mm月dd日")</f>
        <v>#REF!</v>
      </c>
      <c r="B3" s="2"/>
      <c r="C3" s="2"/>
      <c r="D3" s="2"/>
      <c r="E3" s="2"/>
      <c r="F3" s="2"/>
      <c r="G3" s="2"/>
      <c r="H3" s="2"/>
      <c r="I3" s="2"/>
    </row>
    <row r="4" ht="14.1" customHeight="1" spans="1:10">
      <c r="A4" s="2"/>
      <c r="B4" s="2"/>
      <c r="C4" s="2"/>
      <c r="D4" s="2"/>
      <c r="E4" s="2"/>
      <c r="F4" s="2"/>
      <c r="G4" s="2"/>
      <c r="H4" s="2"/>
      <c r="I4" s="21" t="s">
        <v>881</v>
      </c>
      <c r="J4" s="21"/>
    </row>
    <row r="5" customHeight="1" spans="1:10">
      <c r="A5" s="3" t="e">
        <f>#REF!&amp;"："&amp;#REF!</f>
        <v>#REF!</v>
      </c>
      <c r="I5" s="21" t="s">
        <v>858</v>
      </c>
      <c r="J5" s="21"/>
    </row>
    <row r="6" s="2" customFormat="1" customHeight="1" spans="1:11">
      <c r="A6" s="9" t="s">
        <v>721</v>
      </c>
      <c r="B6" s="9" t="s">
        <v>882</v>
      </c>
      <c r="C6" s="9" t="s">
        <v>883</v>
      </c>
      <c r="D6" s="9" t="s">
        <v>860</v>
      </c>
      <c r="E6" s="9" t="s">
        <v>861</v>
      </c>
      <c r="F6" s="9" t="s">
        <v>862</v>
      </c>
      <c r="G6" s="9" t="s">
        <v>692</v>
      </c>
      <c r="H6" s="9" t="s">
        <v>693</v>
      </c>
      <c r="I6" s="9" t="s">
        <v>695</v>
      </c>
      <c r="J6" s="9" t="s">
        <v>848</v>
      </c>
      <c r="K6" s="11" t="s">
        <v>863</v>
      </c>
    </row>
    <row r="7" spans="1:11">
      <c r="A7" s="437"/>
      <c r="B7" s="13"/>
      <c r="C7" s="12"/>
      <c r="D7" s="13"/>
      <c r="E7" s="15"/>
      <c r="F7" s="25"/>
      <c r="G7" s="458"/>
      <c r="H7" s="458"/>
      <c r="I7" s="432" t="str">
        <f t="shared" ref="I7:I22" si="0">IF(G7=0,"",(H7-G7)/G7*100)</f>
        <v/>
      </c>
      <c r="J7" s="13"/>
      <c r="K7" s="2" t="s">
        <v>884</v>
      </c>
    </row>
    <row r="8" spans="1:11">
      <c r="A8" s="437"/>
      <c r="B8" s="13"/>
      <c r="C8" s="12"/>
      <c r="D8" s="13"/>
      <c r="E8" s="15"/>
      <c r="F8" s="25"/>
      <c r="G8" s="458"/>
      <c r="H8" s="458"/>
      <c r="I8" s="432" t="str">
        <f t="shared" si="0"/>
        <v/>
      </c>
      <c r="J8" s="13"/>
      <c r="K8" s="2" t="s">
        <v>885</v>
      </c>
    </row>
    <row r="9" spans="1:11">
      <c r="A9" s="437"/>
      <c r="B9" s="13"/>
      <c r="C9" s="12"/>
      <c r="D9" s="13"/>
      <c r="E9" s="15"/>
      <c r="F9" s="25"/>
      <c r="G9" s="458"/>
      <c r="H9" s="458"/>
      <c r="I9" s="432"/>
      <c r="J9" s="13"/>
      <c r="K9" s="2" t="s">
        <v>886</v>
      </c>
    </row>
    <row r="10" spans="1:11">
      <c r="A10" s="437"/>
      <c r="B10" s="13"/>
      <c r="C10" s="12"/>
      <c r="D10" s="13"/>
      <c r="E10" s="15"/>
      <c r="F10" s="25"/>
      <c r="G10" s="458"/>
      <c r="H10" s="458"/>
      <c r="I10" s="432"/>
      <c r="J10" s="13"/>
      <c r="K10" s="2" t="s">
        <v>887</v>
      </c>
    </row>
    <row r="11" spans="1:11">
      <c r="A11" s="437"/>
      <c r="B11" s="13"/>
      <c r="C11" s="12"/>
      <c r="D11" s="13"/>
      <c r="E11" s="15"/>
      <c r="F11" s="25"/>
      <c r="G11" s="458"/>
      <c r="H11" s="458"/>
      <c r="I11" s="432"/>
      <c r="J11" s="13"/>
      <c r="K11" s="2" t="s">
        <v>888</v>
      </c>
    </row>
    <row r="12" spans="1:11">
      <c r="A12" s="437"/>
      <c r="B12" s="13"/>
      <c r="C12" s="12"/>
      <c r="D12" s="13"/>
      <c r="E12" s="15"/>
      <c r="F12" s="25"/>
      <c r="G12" s="458"/>
      <c r="H12" s="458"/>
      <c r="I12" s="432"/>
      <c r="J12" s="13"/>
      <c r="K12" s="2" t="s">
        <v>889</v>
      </c>
    </row>
    <row r="13" spans="1:11">
      <c r="A13" s="437"/>
      <c r="B13" s="13"/>
      <c r="C13" s="12"/>
      <c r="D13" s="13"/>
      <c r="E13" s="15"/>
      <c r="F13" s="25"/>
      <c r="G13" s="458"/>
      <c r="H13" s="458"/>
      <c r="I13" s="432"/>
      <c r="J13" s="13"/>
      <c r="K13" s="2" t="s">
        <v>890</v>
      </c>
    </row>
    <row r="14" spans="1:11">
      <c r="A14" s="437"/>
      <c r="B14" s="13"/>
      <c r="C14" s="12"/>
      <c r="D14" s="13"/>
      <c r="E14" s="15"/>
      <c r="F14" s="25"/>
      <c r="G14" s="458"/>
      <c r="H14" s="458"/>
      <c r="I14" s="432"/>
      <c r="J14" s="13"/>
      <c r="K14" s="2" t="s">
        <v>891</v>
      </c>
    </row>
    <row r="15" spans="1:11">
      <c r="A15" s="437"/>
      <c r="B15" s="13"/>
      <c r="C15" s="12"/>
      <c r="D15" s="13"/>
      <c r="E15" s="15"/>
      <c r="F15" s="25"/>
      <c r="G15" s="458"/>
      <c r="H15" s="458"/>
      <c r="I15" s="432"/>
      <c r="J15" s="13"/>
      <c r="K15" s="2" t="s">
        <v>892</v>
      </c>
    </row>
    <row r="16" spans="1:11">
      <c r="A16" s="437"/>
      <c r="B16" s="13"/>
      <c r="C16" s="12"/>
      <c r="D16" s="13"/>
      <c r="E16" s="15"/>
      <c r="F16" s="25"/>
      <c r="G16" s="458"/>
      <c r="H16" s="458"/>
      <c r="I16" s="432"/>
      <c r="J16" s="13"/>
      <c r="K16" s="2" t="s">
        <v>893</v>
      </c>
    </row>
    <row r="17" spans="1:11">
      <c r="A17" s="437"/>
      <c r="B17" s="13"/>
      <c r="C17" s="12"/>
      <c r="D17" s="13"/>
      <c r="E17" s="15"/>
      <c r="F17" s="25"/>
      <c r="G17" s="458"/>
      <c r="H17" s="458"/>
      <c r="I17" s="432"/>
      <c r="J17" s="13"/>
      <c r="K17" s="2" t="s">
        <v>894</v>
      </c>
    </row>
    <row r="18" spans="1:11">
      <c r="A18" s="437"/>
      <c r="B18" s="13"/>
      <c r="C18" s="12"/>
      <c r="D18" s="13"/>
      <c r="E18" s="15"/>
      <c r="F18" s="25"/>
      <c r="G18" s="458"/>
      <c r="H18" s="458"/>
      <c r="I18" s="432"/>
      <c r="J18" s="13"/>
      <c r="K18" s="2" t="s">
        <v>895</v>
      </c>
    </row>
    <row r="19" spans="1:11">
      <c r="A19" s="437"/>
      <c r="B19" s="13"/>
      <c r="C19" s="12"/>
      <c r="D19" s="13"/>
      <c r="E19" s="15"/>
      <c r="F19" s="25"/>
      <c r="G19" s="458"/>
      <c r="H19" s="458"/>
      <c r="I19" s="432"/>
      <c r="J19" s="13"/>
      <c r="K19" s="2" t="s">
        <v>896</v>
      </c>
    </row>
    <row r="20" spans="1:11">
      <c r="A20" s="437" t="str">
        <f t="shared" ref="A20:A26" si="1">IF(D20="","",ROW()-6)</f>
        <v/>
      </c>
      <c r="B20" s="13"/>
      <c r="C20" s="12"/>
      <c r="D20" s="13"/>
      <c r="E20" s="15"/>
      <c r="F20" s="25"/>
      <c r="G20" s="458"/>
      <c r="H20" s="458"/>
      <c r="I20" s="432"/>
      <c r="J20" s="13"/>
      <c r="K20" s="2" t="s">
        <v>897</v>
      </c>
    </row>
    <row r="21" spans="1:11">
      <c r="A21" s="437" t="str">
        <f t="shared" si="1"/>
        <v/>
      </c>
      <c r="B21" s="13"/>
      <c r="C21" s="12"/>
      <c r="D21" s="13"/>
      <c r="E21" s="15"/>
      <c r="F21" s="25"/>
      <c r="G21" s="458"/>
      <c r="H21" s="458"/>
      <c r="I21" s="432" t="str">
        <f t="shared" si="0"/>
        <v/>
      </c>
      <c r="J21" s="13"/>
      <c r="K21" s="2" t="s">
        <v>898</v>
      </c>
    </row>
    <row r="22" spans="1:11">
      <c r="A22" s="437" t="str">
        <f t="shared" si="1"/>
        <v/>
      </c>
      <c r="B22" s="13"/>
      <c r="C22" s="12"/>
      <c r="D22" s="13"/>
      <c r="E22" s="15"/>
      <c r="F22" s="25"/>
      <c r="G22" s="458"/>
      <c r="H22" s="458"/>
      <c r="I22" s="432" t="str">
        <f t="shared" si="0"/>
        <v/>
      </c>
      <c r="J22" s="13"/>
      <c r="K22" s="2" t="s">
        <v>899</v>
      </c>
    </row>
    <row r="23" spans="1:11">
      <c r="A23" s="437" t="str">
        <f t="shared" si="1"/>
        <v/>
      </c>
      <c r="B23" s="13"/>
      <c r="C23" s="12"/>
      <c r="D23" s="13"/>
      <c r="E23" s="15"/>
      <c r="F23" s="25"/>
      <c r="G23" s="458"/>
      <c r="H23" s="458"/>
      <c r="I23" s="432" t="str">
        <f t="shared" ref="I23:I27" si="2">IF(G23=0,"",(H23-G23)/G23*100)</f>
        <v/>
      </c>
      <c r="J23" s="13"/>
      <c r="K23" s="2" t="s">
        <v>900</v>
      </c>
    </row>
    <row r="24" spans="1:11">
      <c r="A24" s="437" t="str">
        <f t="shared" si="1"/>
        <v/>
      </c>
      <c r="B24" s="13"/>
      <c r="C24" s="12"/>
      <c r="D24" s="13"/>
      <c r="E24" s="15"/>
      <c r="F24" s="25"/>
      <c r="G24" s="458"/>
      <c r="H24" s="458"/>
      <c r="I24" s="432" t="str">
        <f t="shared" si="2"/>
        <v/>
      </c>
      <c r="J24" s="13"/>
      <c r="K24" s="2" t="s">
        <v>901</v>
      </c>
    </row>
    <row r="25" spans="1:11">
      <c r="A25" s="437" t="str">
        <f t="shared" si="1"/>
        <v/>
      </c>
      <c r="B25" s="13"/>
      <c r="C25" s="12"/>
      <c r="D25" s="13"/>
      <c r="E25" s="15"/>
      <c r="F25" s="25"/>
      <c r="G25" s="458"/>
      <c r="H25" s="458"/>
      <c r="I25" s="432" t="str">
        <f t="shared" si="2"/>
        <v/>
      </c>
      <c r="J25" s="13"/>
      <c r="K25" s="2" t="s">
        <v>902</v>
      </c>
    </row>
    <row r="26" spans="1:11">
      <c r="A26" s="437" t="str">
        <f t="shared" si="1"/>
        <v/>
      </c>
      <c r="B26" s="13"/>
      <c r="C26" s="12"/>
      <c r="D26" s="13"/>
      <c r="E26" s="15"/>
      <c r="F26" s="25"/>
      <c r="G26" s="458"/>
      <c r="H26" s="458"/>
      <c r="I26" s="432" t="str">
        <f t="shared" si="2"/>
        <v/>
      </c>
      <c r="J26" s="13"/>
      <c r="K26" s="2" t="s">
        <v>903</v>
      </c>
    </row>
    <row r="27" customHeight="1" spans="1:10">
      <c r="A27" s="16" t="s">
        <v>904</v>
      </c>
      <c r="B27" s="17"/>
      <c r="C27" s="20"/>
      <c r="D27" s="20"/>
      <c r="E27" s="24"/>
      <c r="F27" s="18"/>
      <c r="G27" s="24">
        <f>SUM(G7:G26)</f>
        <v>0</v>
      </c>
      <c r="H27" s="24">
        <f>SUM(H7:H26)</f>
        <v>0</v>
      </c>
      <c r="I27" s="432" t="str">
        <f t="shared" si="2"/>
        <v/>
      </c>
      <c r="J27" s="20"/>
    </row>
    <row r="28" customHeight="1" spans="1:11">
      <c r="A28" s="3" t="e">
        <f>#REF!&amp;"填表人："&amp;#REF!</f>
        <v>#REF!</v>
      </c>
      <c r="H28" s="3" t="e">
        <f>"评估人员："&amp;#REF!</f>
        <v>#REF!</v>
      </c>
      <c r="K28" s="11" t="s">
        <v>716</v>
      </c>
    </row>
    <row r="29" customHeight="1" spans="1:1">
      <c r="A29" s="3" t="e">
        <f>"填表日期："&amp;YEAR(#REF!)&amp;"年"&amp;MONTH(#REF!)&amp;"月"&amp;DAY(#REF!)&amp;"日"</f>
        <v>#REF!</v>
      </c>
    </row>
    <row r="30" customHeight="1" spans="11:11">
      <c r="K30" s="11"/>
    </row>
  </sheetData>
  <mergeCells count="5">
    <mergeCell ref="A2:J2"/>
    <mergeCell ref="A3:I3"/>
    <mergeCell ref="I4:J4"/>
    <mergeCell ref="I5:J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29"/>
  <sheetViews>
    <sheetView showGridLines="0" workbookViewId="0">
      <selection activeCell="AA34" sqref="AA34"/>
    </sheetView>
  </sheetViews>
  <sheetFormatPr defaultColWidth="9" defaultRowHeight="15.75" customHeight="1"/>
  <cols>
    <col min="1" max="1" width="5.25" style="3" customWidth="1"/>
    <col min="2" max="2" width="16.5" style="3" customWidth="1"/>
    <col min="3" max="3" width="12.875" style="3" customWidth="1"/>
    <col min="4" max="4" width="6.5" style="3" customWidth="1"/>
    <col min="5" max="5" width="11.375" style="3" customWidth="1"/>
    <col min="6" max="6" width="13.125" style="3" customWidth="1"/>
    <col min="7" max="8" width="15.625" style="3" customWidth="1"/>
    <col min="9" max="9" width="7.75" style="609" customWidth="1"/>
    <col min="10" max="10" width="9" style="3"/>
    <col min="11" max="11" width="9" style="2"/>
    <col min="12" max="16384" width="9" style="3"/>
  </cols>
  <sheetData>
    <row r="1" customHeight="1" spans="1:1">
      <c r="A1" s="4" t="s">
        <v>687</v>
      </c>
    </row>
    <row r="2" s="1" customFormat="1" ht="30" customHeight="1" spans="1:11">
      <c r="A2" s="5" t="s">
        <v>905</v>
      </c>
      <c r="B2" s="5"/>
      <c r="C2" s="5"/>
      <c r="D2" s="5"/>
      <c r="E2" s="5"/>
      <c r="F2" s="5"/>
      <c r="G2" s="5"/>
      <c r="H2" s="5"/>
      <c r="I2" s="5"/>
      <c r="J2" s="5"/>
      <c r="K2" s="6"/>
    </row>
    <row r="3" customHeight="1" spans="1:10">
      <c r="A3" s="2" t="e">
        <f>"评估基准日："&amp;TEXT(#REF!,"yyyy年mm月dd日")</f>
        <v>#REF!</v>
      </c>
      <c r="B3" s="2"/>
      <c r="C3" s="2"/>
      <c r="D3" s="2"/>
      <c r="E3" s="2"/>
      <c r="F3" s="2"/>
      <c r="G3" s="2"/>
      <c r="H3" s="2"/>
      <c r="I3" s="2"/>
      <c r="J3" s="2"/>
    </row>
    <row r="4" ht="14.1" customHeight="1" spans="1:10">
      <c r="A4" s="2"/>
      <c r="B4" s="2"/>
      <c r="C4" s="2"/>
      <c r="D4" s="2"/>
      <c r="E4" s="2"/>
      <c r="F4" s="2"/>
      <c r="G4" s="2"/>
      <c r="H4" s="2"/>
      <c r="I4" s="610"/>
      <c r="J4" s="21" t="s">
        <v>906</v>
      </c>
    </row>
    <row r="5" customHeight="1" spans="1:10">
      <c r="A5" s="3" t="e">
        <f>#REF!&amp;"："&amp;#REF!</f>
        <v>#REF!</v>
      </c>
      <c r="J5" s="26" t="s">
        <v>858</v>
      </c>
    </row>
    <row r="6" s="2" customFormat="1" customHeight="1" spans="1:11">
      <c r="A6" s="9" t="s">
        <v>721</v>
      </c>
      <c r="B6" s="9" t="s">
        <v>907</v>
      </c>
      <c r="C6" s="9" t="s">
        <v>908</v>
      </c>
      <c r="D6" s="9" t="s">
        <v>860</v>
      </c>
      <c r="E6" s="9" t="s">
        <v>861</v>
      </c>
      <c r="F6" s="9" t="s">
        <v>862</v>
      </c>
      <c r="G6" s="9" t="s">
        <v>692</v>
      </c>
      <c r="H6" s="9" t="s">
        <v>693</v>
      </c>
      <c r="I6" s="611" t="s">
        <v>695</v>
      </c>
      <c r="J6" s="9" t="s">
        <v>848</v>
      </c>
      <c r="K6" s="11" t="s">
        <v>863</v>
      </c>
    </row>
    <row r="7" spans="1:11">
      <c r="A7" s="12" t="str">
        <f t="shared" ref="A7:A26" si="0">IF(D7="","",ROW()-6)</f>
        <v/>
      </c>
      <c r="B7" s="13"/>
      <c r="C7" s="13"/>
      <c r="D7" s="13"/>
      <c r="E7" s="15"/>
      <c r="F7" s="25"/>
      <c r="G7" s="458"/>
      <c r="H7" s="15"/>
      <c r="I7" s="432" t="str">
        <f>IF(G7=0,"",(H7-G7)/G7*100)</f>
        <v/>
      </c>
      <c r="J7" s="13"/>
      <c r="K7" s="2" t="s">
        <v>909</v>
      </c>
    </row>
    <row r="8" spans="1:11">
      <c r="A8" s="12" t="str">
        <f t="shared" si="0"/>
        <v/>
      </c>
      <c r="B8" s="13"/>
      <c r="C8" s="13"/>
      <c r="D8" s="13"/>
      <c r="E8" s="15"/>
      <c r="F8" s="25"/>
      <c r="G8" s="458"/>
      <c r="H8" s="15"/>
      <c r="I8" s="432" t="str">
        <f t="shared" ref="I8:I27" si="1">IF(G8=0,"",(H8-G8)/G8*100)</f>
        <v/>
      </c>
      <c r="J8" s="13"/>
      <c r="K8" s="2" t="s">
        <v>910</v>
      </c>
    </row>
    <row r="9" spans="1:11">
      <c r="A9" s="12" t="str">
        <f t="shared" si="0"/>
        <v/>
      </c>
      <c r="B9" s="13"/>
      <c r="C9" s="13"/>
      <c r="D9" s="13"/>
      <c r="E9" s="15"/>
      <c r="F9" s="25"/>
      <c r="G9" s="458"/>
      <c r="H9" s="15"/>
      <c r="I9" s="432" t="str">
        <f t="shared" si="1"/>
        <v/>
      </c>
      <c r="J9" s="13"/>
      <c r="K9" s="2" t="s">
        <v>911</v>
      </c>
    </row>
    <row r="10" spans="1:11">
      <c r="A10" s="12" t="str">
        <f t="shared" si="0"/>
        <v/>
      </c>
      <c r="B10" s="13"/>
      <c r="C10" s="13"/>
      <c r="D10" s="13"/>
      <c r="E10" s="15"/>
      <c r="F10" s="25"/>
      <c r="G10" s="458"/>
      <c r="H10" s="15"/>
      <c r="I10" s="432" t="str">
        <f t="shared" si="1"/>
        <v/>
      </c>
      <c r="J10" s="13"/>
      <c r="K10" s="2" t="s">
        <v>912</v>
      </c>
    </row>
    <row r="11" spans="1:11">
      <c r="A11" s="12" t="str">
        <f t="shared" si="0"/>
        <v/>
      </c>
      <c r="B11" s="13"/>
      <c r="C11" s="13"/>
      <c r="D11" s="13"/>
      <c r="E11" s="15"/>
      <c r="F11" s="25"/>
      <c r="G11" s="458"/>
      <c r="H11" s="15"/>
      <c r="I11" s="432" t="str">
        <f t="shared" si="1"/>
        <v/>
      </c>
      <c r="J11" s="13"/>
      <c r="K11" s="2" t="s">
        <v>913</v>
      </c>
    </row>
    <row r="12" spans="1:11">
      <c r="A12" s="12" t="str">
        <f t="shared" si="0"/>
        <v/>
      </c>
      <c r="B12" s="13"/>
      <c r="C12" s="13"/>
      <c r="D12" s="13"/>
      <c r="E12" s="15"/>
      <c r="F12" s="25"/>
      <c r="G12" s="458"/>
      <c r="H12" s="15"/>
      <c r="I12" s="432" t="str">
        <f t="shared" si="1"/>
        <v/>
      </c>
      <c r="J12" s="13"/>
      <c r="K12" s="2" t="s">
        <v>914</v>
      </c>
    </row>
    <row r="13" spans="1:11">
      <c r="A13" s="12" t="str">
        <f t="shared" si="0"/>
        <v/>
      </c>
      <c r="B13" s="13"/>
      <c r="C13" s="13"/>
      <c r="D13" s="13"/>
      <c r="E13" s="15"/>
      <c r="F13" s="25"/>
      <c r="G13" s="458"/>
      <c r="H13" s="15"/>
      <c r="I13" s="432" t="str">
        <f t="shared" si="1"/>
        <v/>
      </c>
      <c r="J13" s="13"/>
      <c r="K13" s="2" t="s">
        <v>915</v>
      </c>
    </row>
    <row r="14" spans="1:11">
      <c r="A14" s="12" t="str">
        <f t="shared" si="0"/>
        <v/>
      </c>
      <c r="B14" s="13"/>
      <c r="C14" s="13"/>
      <c r="D14" s="13"/>
      <c r="E14" s="15"/>
      <c r="F14" s="25"/>
      <c r="G14" s="458"/>
      <c r="H14" s="15"/>
      <c r="I14" s="432" t="str">
        <f t="shared" si="1"/>
        <v/>
      </c>
      <c r="J14" s="13"/>
      <c r="K14" s="2" t="s">
        <v>916</v>
      </c>
    </row>
    <row r="15" spans="1:11">
      <c r="A15" s="12" t="str">
        <f t="shared" si="0"/>
        <v/>
      </c>
      <c r="B15" s="13"/>
      <c r="C15" s="13"/>
      <c r="D15" s="13"/>
      <c r="E15" s="15"/>
      <c r="F15" s="25"/>
      <c r="G15" s="458"/>
      <c r="H15" s="15"/>
      <c r="I15" s="432" t="str">
        <f t="shared" si="1"/>
        <v/>
      </c>
      <c r="J15" s="13"/>
      <c r="K15" s="2" t="s">
        <v>917</v>
      </c>
    </row>
    <row r="16" spans="1:11">
      <c r="A16" s="12" t="str">
        <f t="shared" si="0"/>
        <v/>
      </c>
      <c r="B16" s="13"/>
      <c r="C16" s="13"/>
      <c r="D16" s="13"/>
      <c r="E16" s="15"/>
      <c r="F16" s="25"/>
      <c r="G16" s="458"/>
      <c r="H16" s="15"/>
      <c r="I16" s="432" t="str">
        <f t="shared" si="1"/>
        <v/>
      </c>
      <c r="J16" s="13"/>
      <c r="K16" s="2" t="s">
        <v>918</v>
      </c>
    </row>
    <row r="17" spans="1:11">
      <c r="A17" s="12" t="str">
        <f t="shared" si="0"/>
        <v/>
      </c>
      <c r="B17" s="13"/>
      <c r="C17" s="13"/>
      <c r="D17" s="13"/>
      <c r="E17" s="15"/>
      <c r="F17" s="25"/>
      <c r="G17" s="458"/>
      <c r="H17" s="15"/>
      <c r="I17" s="432" t="str">
        <f t="shared" si="1"/>
        <v/>
      </c>
      <c r="J17" s="13"/>
      <c r="K17" s="2" t="s">
        <v>919</v>
      </c>
    </row>
    <row r="18" spans="1:11">
      <c r="A18" s="12" t="str">
        <f t="shared" si="0"/>
        <v/>
      </c>
      <c r="B18" s="13"/>
      <c r="C18" s="13"/>
      <c r="D18" s="13"/>
      <c r="E18" s="15"/>
      <c r="F18" s="25"/>
      <c r="G18" s="458"/>
      <c r="H18" s="15"/>
      <c r="I18" s="432" t="str">
        <f t="shared" si="1"/>
        <v/>
      </c>
      <c r="J18" s="13"/>
      <c r="K18" s="2" t="s">
        <v>920</v>
      </c>
    </row>
    <row r="19" spans="1:11">
      <c r="A19" s="12" t="str">
        <f t="shared" si="0"/>
        <v/>
      </c>
      <c r="B19" s="13"/>
      <c r="C19" s="13"/>
      <c r="D19" s="13"/>
      <c r="E19" s="15"/>
      <c r="F19" s="25"/>
      <c r="G19" s="458"/>
      <c r="H19" s="15"/>
      <c r="I19" s="432" t="str">
        <f t="shared" si="1"/>
        <v/>
      </c>
      <c r="J19" s="13"/>
      <c r="K19" s="2" t="s">
        <v>921</v>
      </c>
    </row>
    <row r="20" spans="1:11">
      <c r="A20" s="12" t="str">
        <f t="shared" si="0"/>
        <v/>
      </c>
      <c r="B20" s="13"/>
      <c r="C20" s="13"/>
      <c r="D20" s="13"/>
      <c r="E20" s="15"/>
      <c r="F20" s="25"/>
      <c r="G20" s="458"/>
      <c r="H20" s="15"/>
      <c r="I20" s="432" t="str">
        <f t="shared" si="1"/>
        <v/>
      </c>
      <c r="J20" s="13"/>
      <c r="K20" s="2" t="s">
        <v>922</v>
      </c>
    </row>
    <row r="21" spans="1:11">
      <c r="A21" s="12" t="str">
        <f t="shared" si="0"/>
        <v/>
      </c>
      <c r="B21" s="13"/>
      <c r="C21" s="13"/>
      <c r="D21" s="13"/>
      <c r="E21" s="15"/>
      <c r="F21" s="25"/>
      <c r="G21" s="458"/>
      <c r="H21" s="15"/>
      <c r="I21" s="432" t="str">
        <f t="shared" si="1"/>
        <v/>
      </c>
      <c r="J21" s="13"/>
      <c r="K21" s="2" t="s">
        <v>923</v>
      </c>
    </row>
    <row r="22" spans="1:11">
      <c r="A22" s="12" t="str">
        <f t="shared" si="0"/>
        <v/>
      </c>
      <c r="B22" s="13"/>
      <c r="C22" s="13"/>
      <c r="D22" s="13"/>
      <c r="E22" s="15"/>
      <c r="F22" s="25"/>
      <c r="G22" s="458"/>
      <c r="H22" s="15"/>
      <c r="I22" s="432" t="str">
        <f t="shared" si="1"/>
        <v/>
      </c>
      <c r="J22" s="13"/>
      <c r="K22" s="2" t="s">
        <v>924</v>
      </c>
    </row>
    <row r="23" spans="1:11">
      <c r="A23" s="12" t="str">
        <f t="shared" si="0"/>
        <v/>
      </c>
      <c r="B23" s="13"/>
      <c r="C23" s="13"/>
      <c r="D23" s="13"/>
      <c r="E23" s="15"/>
      <c r="F23" s="25"/>
      <c r="G23" s="458"/>
      <c r="H23" s="15"/>
      <c r="I23" s="432" t="str">
        <f t="shared" si="1"/>
        <v/>
      </c>
      <c r="J23" s="13"/>
      <c r="K23" s="2" t="s">
        <v>925</v>
      </c>
    </row>
    <row r="24" spans="1:11">
      <c r="A24" s="12" t="str">
        <f t="shared" si="0"/>
        <v/>
      </c>
      <c r="B24" s="13"/>
      <c r="C24" s="13"/>
      <c r="D24" s="13"/>
      <c r="E24" s="15"/>
      <c r="F24" s="25"/>
      <c r="G24" s="458"/>
      <c r="H24" s="15"/>
      <c r="I24" s="432" t="str">
        <f t="shared" si="1"/>
        <v/>
      </c>
      <c r="J24" s="13"/>
      <c r="K24" s="2" t="s">
        <v>926</v>
      </c>
    </row>
    <row r="25" spans="1:11">
      <c r="A25" s="12" t="str">
        <f t="shared" si="0"/>
        <v/>
      </c>
      <c r="B25" s="13"/>
      <c r="C25" s="13"/>
      <c r="D25" s="13"/>
      <c r="E25" s="15"/>
      <c r="F25" s="25"/>
      <c r="G25" s="458"/>
      <c r="H25" s="15"/>
      <c r="I25" s="432" t="str">
        <f t="shared" si="1"/>
        <v/>
      </c>
      <c r="J25" s="13"/>
      <c r="K25" s="2" t="s">
        <v>927</v>
      </c>
    </row>
    <row r="26" spans="1:11">
      <c r="A26" s="12" t="str">
        <f t="shared" si="0"/>
        <v/>
      </c>
      <c r="B26" s="13"/>
      <c r="C26" s="13"/>
      <c r="D26" s="13"/>
      <c r="E26" s="15"/>
      <c r="F26" s="25"/>
      <c r="G26" s="458"/>
      <c r="H26" s="15"/>
      <c r="I26" s="432" t="str">
        <f t="shared" si="1"/>
        <v/>
      </c>
      <c r="J26" s="13"/>
      <c r="K26" s="2" t="s">
        <v>928</v>
      </c>
    </row>
    <row r="27" customHeight="1" spans="1:10">
      <c r="A27" s="16" t="s">
        <v>904</v>
      </c>
      <c r="B27" s="17"/>
      <c r="C27" s="20"/>
      <c r="D27" s="20"/>
      <c r="E27" s="24"/>
      <c r="F27" s="20"/>
      <c r="G27" s="24">
        <f>SUM(G7:G26)</f>
        <v>0</v>
      </c>
      <c r="H27" s="24">
        <f>SUM(H7:H26)</f>
        <v>0</v>
      </c>
      <c r="I27" s="432" t="str">
        <f t="shared" si="1"/>
        <v/>
      </c>
      <c r="J27" s="20"/>
    </row>
    <row r="28" customHeight="1" spans="1:11">
      <c r="A28" s="3" t="e">
        <f>#REF!&amp;"填表人："&amp;#REF!</f>
        <v>#REF!</v>
      </c>
      <c r="H28" s="3" t="e">
        <f>"评估人员："&amp;#REF!</f>
        <v>#REF!</v>
      </c>
      <c r="K28" s="11" t="s">
        <v>716</v>
      </c>
    </row>
    <row r="29" customHeight="1" spans="1:1">
      <c r="A29" s="3" t="e">
        <f>"填表日期："&amp;YEAR(#REF!)&amp;"年"&amp;MONTH(#REF!)&amp;"月"&amp;DAY(#REF!)&amp;"日"</f>
        <v>#REF!</v>
      </c>
    </row>
  </sheetData>
  <mergeCells count="3">
    <mergeCell ref="A2:J2"/>
    <mergeCell ref="A3:J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29"/>
  <sheetViews>
    <sheetView showGridLines="0" workbookViewId="0">
      <selection activeCell="AA34" sqref="AA34"/>
    </sheetView>
  </sheetViews>
  <sheetFormatPr defaultColWidth="9" defaultRowHeight="15.75" customHeight="1" outlineLevelCol="6"/>
  <cols>
    <col min="1" max="1" width="7.5" style="3" customWidth="1"/>
    <col min="2" max="2" width="28" style="3" customWidth="1"/>
    <col min="3" max="5" width="18.625" style="3" customWidth="1"/>
    <col min="6" max="6" width="14.25" style="3" customWidth="1"/>
    <col min="7" max="16384" width="9" style="3"/>
  </cols>
  <sheetData>
    <row r="1" customHeight="1" spans="1:1">
      <c r="A1" s="4" t="s">
        <v>687</v>
      </c>
    </row>
    <row r="2" s="1" customFormat="1" ht="30" customHeight="1" spans="1:6">
      <c r="A2" s="5" t="s">
        <v>929</v>
      </c>
      <c r="B2" s="5"/>
      <c r="C2" s="5"/>
      <c r="D2" s="5"/>
      <c r="E2" s="5"/>
      <c r="F2" s="5"/>
    </row>
    <row r="3" customHeight="1" spans="1:6">
      <c r="A3" s="2" t="e">
        <f>"评估基准日："&amp;TEXT(#REF!,"yyyy年mm月dd日")</f>
        <v>#REF!</v>
      </c>
      <c r="B3" s="2"/>
      <c r="C3" s="2"/>
      <c r="D3" s="2"/>
      <c r="E3" s="2"/>
      <c r="F3" s="2"/>
    </row>
    <row r="4" ht="14.1" customHeight="1" spans="1:6">
      <c r="A4" s="2"/>
      <c r="B4" s="2"/>
      <c r="C4" s="2"/>
      <c r="D4" s="2"/>
      <c r="E4" s="2"/>
      <c r="F4" s="21" t="s">
        <v>930</v>
      </c>
    </row>
    <row r="5" customHeight="1" spans="1:6">
      <c r="A5" s="8" t="e">
        <f>#REF!&amp;"："&amp;#REF!</f>
        <v>#REF!</v>
      </c>
      <c r="B5" s="8"/>
      <c r="C5" s="8"/>
      <c r="F5" s="21" t="s">
        <v>845</v>
      </c>
    </row>
    <row r="6" s="2" customFormat="1" customHeight="1" spans="1:6">
      <c r="A6" s="32" t="s">
        <v>846</v>
      </c>
      <c r="B6" s="32" t="s">
        <v>847</v>
      </c>
      <c r="C6" s="32" t="s">
        <v>692</v>
      </c>
      <c r="D6" s="32" t="s">
        <v>693</v>
      </c>
      <c r="E6" s="35" t="s">
        <v>694</v>
      </c>
      <c r="F6" s="32" t="s">
        <v>695</v>
      </c>
    </row>
    <row r="7" customHeight="1" spans="1:6">
      <c r="A7" s="32" t="s">
        <v>931</v>
      </c>
      <c r="B7" s="32" t="s">
        <v>932</v>
      </c>
      <c r="C7" s="41">
        <f>'3-2-1交易性-股票'!I27</f>
        <v>0</v>
      </c>
      <c r="D7" s="41">
        <f>'3-2-1交易性-股票'!J27</f>
        <v>0</v>
      </c>
      <c r="E7" s="34">
        <f>D7-C7</f>
        <v>0</v>
      </c>
      <c r="F7" s="432" t="str">
        <f>IF(C7=0,"",E7/C7*100)</f>
        <v/>
      </c>
    </row>
    <row r="8" customHeight="1" spans="1:6">
      <c r="A8" s="32" t="s">
        <v>933</v>
      </c>
      <c r="B8" s="32" t="s">
        <v>934</v>
      </c>
      <c r="C8" s="41">
        <f>'3-2-2交易性-债券'!I27</f>
        <v>0</v>
      </c>
      <c r="D8" s="41">
        <f>'3-2-2交易性-债券'!J27</f>
        <v>0</v>
      </c>
      <c r="E8" s="34">
        <f>D8-C8</f>
        <v>0</v>
      </c>
      <c r="F8" s="432" t="str">
        <f>IF(C8=0,"",E8/C8*100)</f>
        <v/>
      </c>
    </row>
    <row r="9" customHeight="1" spans="1:6">
      <c r="A9" s="32" t="s">
        <v>935</v>
      </c>
      <c r="B9" s="32" t="s">
        <v>936</v>
      </c>
      <c r="C9" s="41">
        <f>'3-2-3交易性-基金'!I27</f>
        <v>0</v>
      </c>
      <c r="D9" s="41">
        <f>'3-2-3交易性-基金'!J27</f>
        <v>0</v>
      </c>
      <c r="E9" s="34">
        <f>D9-C9</f>
        <v>0</v>
      </c>
      <c r="F9" s="432" t="str">
        <f>IF(C9=0,"",E9/C9*100)</f>
        <v/>
      </c>
    </row>
    <row r="10" customHeight="1" spans="1:6">
      <c r="A10" s="32" t="s">
        <v>937</v>
      </c>
      <c r="B10" s="54" t="s">
        <v>938</v>
      </c>
      <c r="C10" s="41"/>
      <c r="D10" s="34"/>
      <c r="E10" s="34">
        <f>D10-C10</f>
        <v>0</v>
      </c>
      <c r="F10" s="432" t="str">
        <f>IF(C10=0,"",E10/C10*100)</f>
        <v/>
      </c>
    </row>
    <row r="11" customHeight="1" spans="1:6">
      <c r="A11" s="32"/>
      <c r="B11" s="32"/>
      <c r="C11" s="41"/>
      <c r="D11" s="34"/>
      <c r="E11" s="34"/>
      <c r="F11" s="432" t="str">
        <f>IF(C11=0,"",E11/C11*100)</f>
        <v/>
      </c>
    </row>
    <row r="12" customHeight="1" spans="1:6">
      <c r="A12" s="32"/>
      <c r="B12" s="33"/>
      <c r="C12" s="41"/>
      <c r="D12" s="34"/>
      <c r="E12" s="34"/>
      <c r="F12" s="432"/>
    </row>
    <row r="13" customHeight="1" spans="1:6">
      <c r="A13" s="32"/>
      <c r="B13" s="33"/>
      <c r="C13" s="41"/>
      <c r="D13" s="34"/>
      <c r="E13" s="34"/>
      <c r="F13" s="432"/>
    </row>
    <row r="14" customHeight="1" spans="1:6">
      <c r="A14" s="32"/>
      <c r="B14" s="33"/>
      <c r="C14" s="41"/>
      <c r="D14" s="34"/>
      <c r="E14" s="34"/>
      <c r="F14" s="432"/>
    </row>
    <row r="15" customHeight="1" spans="1:6">
      <c r="A15" s="32"/>
      <c r="B15" s="33"/>
      <c r="C15" s="41"/>
      <c r="D15" s="34"/>
      <c r="E15" s="34"/>
      <c r="F15" s="432"/>
    </row>
    <row r="16" customHeight="1" spans="1:6">
      <c r="A16" s="32"/>
      <c r="B16" s="33"/>
      <c r="C16" s="41"/>
      <c r="D16" s="34"/>
      <c r="E16" s="34"/>
      <c r="F16" s="432"/>
    </row>
    <row r="17" customHeight="1" spans="1:6">
      <c r="A17" s="32"/>
      <c r="B17" s="33"/>
      <c r="C17" s="41"/>
      <c r="D17" s="34"/>
      <c r="E17" s="34"/>
      <c r="F17" s="432"/>
    </row>
    <row r="18" customHeight="1" spans="1:6">
      <c r="A18" s="32"/>
      <c r="B18" s="33"/>
      <c r="C18" s="41"/>
      <c r="D18" s="34"/>
      <c r="E18" s="34"/>
      <c r="F18" s="432"/>
    </row>
    <row r="19" customHeight="1" spans="1:6">
      <c r="A19" s="32"/>
      <c r="B19" s="33"/>
      <c r="C19" s="41"/>
      <c r="D19" s="34"/>
      <c r="E19" s="34"/>
      <c r="F19" s="432"/>
    </row>
    <row r="20" customHeight="1" spans="1:6">
      <c r="A20" s="32"/>
      <c r="B20" s="33"/>
      <c r="C20" s="41"/>
      <c r="D20" s="34"/>
      <c r="E20" s="34"/>
      <c r="F20" s="432"/>
    </row>
    <row r="21" customHeight="1" spans="1:6">
      <c r="A21" s="32"/>
      <c r="B21" s="33"/>
      <c r="C21" s="41"/>
      <c r="D21" s="34"/>
      <c r="E21" s="34"/>
      <c r="F21" s="432"/>
    </row>
    <row r="22" customHeight="1" spans="1:6">
      <c r="A22" s="32"/>
      <c r="B22" s="33"/>
      <c r="C22" s="41"/>
      <c r="D22" s="34"/>
      <c r="E22" s="34"/>
      <c r="F22" s="432"/>
    </row>
    <row r="23" customHeight="1" spans="1:6">
      <c r="A23" s="32"/>
      <c r="B23" s="33"/>
      <c r="C23" s="41"/>
      <c r="D23" s="34"/>
      <c r="E23" s="34"/>
      <c r="F23" s="432"/>
    </row>
    <row r="24" customHeight="1" spans="1:6">
      <c r="A24" s="32"/>
      <c r="B24" s="33"/>
      <c r="C24" s="41"/>
      <c r="D24" s="34"/>
      <c r="E24" s="34"/>
      <c r="F24" s="432"/>
    </row>
    <row r="25" customHeight="1" spans="1:6">
      <c r="A25" s="32"/>
      <c r="B25" s="33"/>
      <c r="C25" s="41"/>
      <c r="D25" s="34"/>
      <c r="E25" s="34"/>
      <c r="F25" s="432"/>
    </row>
    <row r="26" customHeight="1" spans="1:6">
      <c r="A26" s="32"/>
      <c r="B26" s="33"/>
      <c r="C26" s="41"/>
      <c r="D26" s="34"/>
      <c r="E26" s="34"/>
      <c r="F26" s="432"/>
    </row>
    <row r="27" customHeight="1" spans="1:6">
      <c r="A27" s="35" t="s">
        <v>939</v>
      </c>
      <c r="B27" s="36"/>
      <c r="C27" s="41">
        <f>SUM(C7:C26)</f>
        <v>0</v>
      </c>
      <c r="D27" s="41">
        <f>SUM(D7:D26)</f>
        <v>0</v>
      </c>
      <c r="E27" s="34">
        <f>D27-C27</f>
        <v>0</v>
      </c>
      <c r="F27" s="432" t="str">
        <f>IF(C27=0,"",E27/C27*100)</f>
        <v/>
      </c>
    </row>
    <row r="28" customHeight="1" spans="4:7">
      <c r="D28" s="3" t="e">
        <f>"评估人员："&amp;#REF!</f>
        <v>#REF!</v>
      </c>
      <c r="G28" s="419" t="s">
        <v>315</v>
      </c>
    </row>
    <row r="29" customHeight="1" spans="7:7">
      <c r="G29" s="23" t="s">
        <v>716</v>
      </c>
    </row>
  </sheetData>
  <mergeCells count="4">
    <mergeCell ref="A2:F2"/>
    <mergeCell ref="A3:F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M29"/>
  <sheetViews>
    <sheetView showGridLines="0" workbookViewId="0">
      <selection activeCell="AA34" sqref="AA34"/>
    </sheetView>
  </sheetViews>
  <sheetFormatPr defaultColWidth="9" defaultRowHeight="15.75" customHeight="1"/>
  <cols>
    <col min="1" max="1" width="5.75" style="3" customWidth="1"/>
    <col min="2" max="2" width="15.125" style="3" customWidth="1"/>
    <col min="3" max="4" width="9" style="3"/>
    <col min="5" max="5" width="8.625" style="449" customWidth="1"/>
    <col min="6" max="6" width="7.75" style="3" customWidth="1"/>
    <col min="7" max="7" width="8.125" style="3" customWidth="1"/>
    <col min="8" max="8" width="18.25" style="3" customWidth="1"/>
    <col min="9" max="10" width="15.625" style="3" customWidth="1"/>
    <col min="11" max="11" width="8.5" style="3" customWidth="1"/>
    <col min="12" max="12" width="9" style="3"/>
    <col min="13" max="13" width="9" style="2"/>
    <col min="14" max="16384" width="9" style="3"/>
  </cols>
  <sheetData>
    <row r="1" customHeight="1" spans="1:1">
      <c r="A1" s="4" t="s">
        <v>687</v>
      </c>
    </row>
    <row r="2" s="1" customFormat="1" ht="30" customHeight="1" spans="1:13">
      <c r="A2" s="5" t="s">
        <v>940</v>
      </c>
      <c r="B2" s="5"/>
      <c r="C2" s="5"/>
      <c r="D2" s="5"/>
      <c r="E2" s="5"/>
      <c r="F2" s="5"/>
      <c r="G2" s="5"/>
      <c r="H2" s="5"/>
      <c r="I2" s="5"/>
      <c r="J2" s="5"/>
      <c r="K2" s="5"/>
      <c r="L2" s="5"/>
      <c r="M2" s="6"/>
    </row>
    <row r="3" customHeight="1" spans="1:12">
      <c r="A3" s="2" t="e">
        <f>"评估基准日："&amp;TEXT(#REF!,"yyyy年mm月dd日")</f>
        <v>#REF!</v>
      </c>
      <c r="B3" s="2"/>
      <c r="C3" s="2"/>
      <c r="D3" s="2"/>
      <c r="E3" s="2"/>
      <c r="F3" s="2"/>
      <c r="G3" s="2"/>
      <c r="H3" s="2"/>
      <c r="I3" s="2"/>
      <c r="J3" s="2"/>
      <c r="K3" s="2"/>
      <c r="L3" s="2"/>
    </row>
    <row r="4" ht="14.1" customHeight="1" spans="1:12">
      <c r="A4" s="2"/>
      <c r="B4" s="2"/>
      <c r="C4" s="2"/>
      <c r="D4" s="2"/>
      <c r="E4" s="450"/>
      <c r="F4" s="2"/>
      <c r="G4" s="2"/>
      <c r="H4" s="2"/>
      <c r="I4" s="2"/>
      <c r="J4" s="2"/>
      <c r="K4" s="21" t="s">
        <v>941</v>
      </c>
      <c r="L4" s="21"/>
    </row>
    <row r="5" customHeight="1" spans="1:12">
      <c r="A5" s="3" t="e">
        <f>#REF!&amp;"："&amp;#REF!</f>
        <v>#REF!</v>
      </c>
      <c r="K5" s="53" t="s">
        <v>858</v>
      </c>
      <c r="L5" s="53"/>
    </row>
    <row r="6" s="2" customFormat="1" customHeight="1" spans="1:13">
      <c r="A6" s="9" t="s">
        <v>721</v>
      </c>
      <c r="B6" s="9" t="s">
        <v>942</v>
      </c>
      <c r="C6" s="9" t="s">
        <v>943</v>
      </c>
      <c r="D6" s="9" t="s">
        <v>944</v>
      </c>
      <c r="E6" s="594" t="s">
        <v>945</v>
      </c>
      <c r="F6" s="9" t="s">
        <v>946</v>
      </c>
      <c r="G6" s="9" t="s">
        <v>947</v>
      </c>
      <c r="H6" s="9" t="s">
        <v>948</v>
      </c>
      <c r="I6" s="9" t="s">
        <v>692</v>
      </c>
      <c r="J6" s="9" t="s">
        <v>693</v>
      </c>
      <c r="K6" s="9" t="s">
        <v>695</v>
      </c>
      <c r="L6" s="9" t="s">
        <v>848</v>
      </c>
      <c r="M6" s="11" t="s">
        <v>863</v>
      </c>
    </row>
    <row r="7" spans="1:13">
      <c r="A7" s="12" t="str">
        <f>IF(C7="","",ROW()-6)</f>
        <v/>
      </c>
      <c r="B7" s="13"/>
      <c r="C7" s="13"/>
      <c r="D7" s="12"/>
      <c r="E7" s="14"/>
      <c r="F7" s="25"/>
      <c r="G7" s="15"/>
      <c r="H7" s="15"/>
      <c r="I7" s="458"/>
      <c r="J7" s="15"/>
      <c r="K7" s="432" t="str">
        <f>IF(I7=0,"",(J7-I7)/I7*100)</f>
        <v/>
      </c>
      <c r="L7" s="13"/>
      <c r="M7" s="2" t="s">
        <v>949</v>
      </c>
    </row>
    <row r="8" spans="1:13">
      <c r="A8" s="12" t="str">
        <f t="shared" ref="A8:A26" si="0">IF(C8="","",ROW()-6)</f>
        <v/>
      </c>
      <c r="B8" s="13"/>
      <c r="C8" s="13"/>
      <c r="D8" s="12"/>
      <c r="E8" s="14"/>
      <c r="F8" s="25"/>
      <c r="G8" s="15"/>
      <c r="H8" s="15"/>
      <c r="I8" s="458"/>
      <c r="J8" s="15"/>
      <c r="K8" s="432" t="str">
        <f t="shared" ref="K8:K27" si="1">IF(I8=0,"",(J8-I8)/I8*100)</f>
        <v/>
      </c>
      <c r="L8" s="13"/>
      <c r="M8" s="2" t="s">
        <v>950</v>
      </c>
    </row>
    <row r="9" spans="1:13">
      <c r="A9" s="12" t="str">
        <f t="shared" si="0"/>
        <v/>
      </c>
      <c r="B9" s="13"/>
      <c r="C9" s="13"/>
      <c r="D9" s="12"/>
      <c r="E9" s="14"/>
      <c r="F9" s="25"/>
      <c r="G9" s="15"/>
      <c r="H9" s="15"/>
      <c r="I9" s="458"/>
      <c r="J9" s="15"/>
      <c r="K9" s="432" t="str">
        <f t="shared" si="1"/>
        <v/>
      </c>
      <c r="L9" s="13"/>
      <c r="M9" s="2" t="s">
        <v>951</v>
      </c>
    </row>
    <row r="10" spans="1:13">
      <c r="A10" s="12" t="str">
        <f t="shared" si="0"/>
        <v/>
      </c>
      <c r="B10" s="13"/>
      <c r="C10" s="13"/>
      <c r="D10" s="12"/>
      <c r="E10" s="14"/>
      <c r="F10" s="25"/>
      <c r="G10" s="15"/>
      <c r="H10" s="15"/>
      <c r="I10" s="458"/>
      <c r="J10" s="15"/>
      <c r="K10" s="432" t="str">
        <f t="shared" si="1"/>
        <v/>
      </c>
      <c r="L10" s="13"/>
      <c r="M10" s="2" t="s">
        <v>952</v>
      </c>
    </row>
    <row r="11" spans="1:13">
      <c r="A11" s="12" t="str">
        <f t="shared" si="0"/>
        <v/>
      </c>
      <c r="B11" s="13"/>
      <c r="C11" s="13"/>
      <c r="D11" s="12"/>
      <c r="E11" s="14"/>
      <c r="F11" s="25"/>
      <c r="G11" s="15"/>
      <c r="H11" s="15"/>
      <c r="I11" s="458"/>
      <c r="J11" s="15"/>
      <c r="K11" s="432" t="str">
        <f t="shared" si="1"/>
        <v/>
      </c>
      <c r="L11" s="13"/>
      <c r="M11" s="2" t="s">
        <v>953</v>
      </c>
    </row>
    <row r="12" spans="1:13">
      <c r="A12" s="12" t="str">
        <f t="shared" si="0"/>
        <v/>
      </c>
      <c r="B12" s="13"/>
      <c r="C12" s="13"/>
      <c r="D12" s="12"/>
      <c r="E12" s="14"/>
      <c r="F12" s="25"/>
      <c r="G12" s="15"/>
      <c r="H12" s="15"/>
      <c r="I12" s="458"/>
      <c r="J12" s="15"/>
      <c r="K12" s="432" t="str">
        <f t="shared" si="1"/>
        <v/>
      </c>
      <c r="L12" s="13"/>
      <c r="M12" s="2" t="s">
        <v>954</v>
      </c>
    </row>
    <row r="13" spans="1:13">
      <c r="A13" s="12" t="str">
        <f t="shared" si="0"/>
        <v/>
      </c>
      <c r="B13" s="13"/>
      <c r="C13" s="13"/>
      <c r="D13" s="12"/>
      <c r="E13" s="14"/>
      <c r="F13" s="25"/>
      <c r="G13" s="15"/>
      <c r="H13" s="15"/>
      <c r="I13" s="458"/>
      <c r="J13" s="15"/>
      <c r="K13" s="432" t="str">
        <f t="shared" si="1"/>
        <v/>
      </c>
      <c r="L13" s="13"/>
      <c r="M13" s="2" t="s">
        <v>955</v>
      </c>
    </row>
    <row r="14" spans="1:13">
      <c r="A14" s="12" t="str">
        <f t="shared" si="0"/>
        <v/>
      </c>
      <c r="B14" s="13"/>
      <c r="C14" s="13"/>
      <c r="D14" s="12"/>
      <c r="E14" s="14"/>
      <c r="F14" s="25"/>
      <c r="G14" s="15"/>
      <c r="H14" s="15"/>
      <c r="I14" s="458"/>
      <c r="J14" s="15"/>
      <c r="K14" s="432" t="str">
        <f t="shared" si="1"/>
        <v/>
      </c>
      <c r="L14" s="13"/>
      <c r="M14" s="2" t="s">
        <v>956</v>
      </c>
    </row>
    <row r="15" spans="1:13">
      <c r="A15" s="12" t="str">
        <f t="shared" si="0"/>
        <v/>
      </c>
      <c r="B15" s="13"/>
      <c r="C15" s="13"/>
      <c r="D15" s="12"/>
      <c r="E15" s="14"/>
      <c r="F15" s="25"/>
      <c r="G15" s="15"/>
      <c r="H15" s="15"/>
      <c r="I15" s="458"/>
      <c r="J15" s="15"/>
      <c r="K15" s="432" t="str">
        <f t="shared" si="1"/>
        <v/>
      </c>
      <c r="L15" s="13"/>
      <c r="M15" s="2" t="s">
        <v>957</v>
      </c>
    </row>
    <row r="16" spans="1:13">
      <c r="A16" s="12" t="str">
        <f t="shared" si="0"/>
        <v/>
      </c>
      <c r="B16" s="13"/>
      <c r="C16" s="13"/>
      <c r="D16" s="12"/>
      <c r="E16" s="14"/>
      <c r="F16" s="25"/>
      <c r="G16" s="15"/>
      <c r="H16" s="15"/>
      <c r="I16" s="458"/>
      <c r="J16" s="15"/>
      <c r="K16" s="432" t="str">
        <f t="shared" si="1"/>
        <v/>
      </c>
      <c r="L16" s="13"/>
      <c r="M16" s="2" t="s">
        <v>958</v>
      </c>
    </row>
    <row r="17" spans="1:13">
      <c r="A17" s="12" t="str">
        <f t="shared" si="0"/>
        <v/>
      </c>
      <c r="B17" s="13"/>
      <c r="C17" s="13"/>
      <c r="D17" s="12"/>
      <c r="E17" s="14"/>
      <c r="F17" s="25"/>
      <c r="G17" s="15"/>
      <c r="H17" s="15"/>
      <c r="I17" s="458"/>
      <c r="J17" s="15"/>
      <c r="K17" s="432" t="str">
        <f t="shared" si="1"/>
        <v/>
      </c>
      <c r="L17" s="13"/>
      <c r="M17" s="2" t="s">
        <v>959</v>
      </c>
    </row>
    <row r="18" spans="1:13">
      <c r="A18" s="12" t="str">
        <f t="shared" si="0"/>
        <v/>
      </c>
      <c r="B18" s="13"/>
      <c r="C18" s="13"/>
      <c r="D18" s="12"/>
      <c r="E18" s="14"/>
      <c r="F18" s="25"/>
      <c r="G18" s="15"/>
      <c r="H18" s="15"/>
      <c r="I18" s="458"/>
      <c r="J18" s="15"/>
      <c r="K18" s="432" t="str">
        <f t="shared" si="1"/>
        <v/>
      </c>
      <c r="L18" s="13"/>
      <c r="M18" s="2" t="s">
        <v>960</v>
      </c>
    </row>
    <row r="19" spans="1:13">
      <c r="A19" s="12" t="str">
        <f t="shared" si="0"/>
        <v/>
      </c>
      <c r="B19" s="13"/>
      <c r="C19" s="13"/>
      <c r="D19" s="12"/>
      <c r="E19" s="14"/>
      <c r="F19" s="25"/>
      <c r="G19" s="15"/>
      <c r="H19" s="15"/>
      <c r="I19" s="458"/>
      <c r="J19" s="15"/>
      <c r="K19" s="432" t="str">
        <f t="shared" si="1"/>
        <v/>
      </c>
      <c r="L19" s="13"/>
      <c r="M19" s="2" t="s">
        <v>961</v>
      </c>
    </row>
    <row r="20" spans="1:13">
      <c r="A20" s="12" t="str">
        <f t="shared" si="0"/>
        <v/>
      </c>
      <c r="B20" s="13"/>
      <c r="C20" s="13"/>
      <c r="D20" s="12"/>
      <c r="E20" s="14"/>
      <c r="F20" s="25"/>
      <c r="G20" s="15"/>
      <c r="H20" s="15"/>
      <c r="I20" s="458"/>
      <c r="J20" s="15"/>
      <c r="K20" s="432" t="str">
        <f t="shared" si="1"/>
        <v/>
      </c>
      <c r="L20" s="13"/>
      <c r="M20" s="2" t="s">
        <v>962</v>
      </c>
    </row>
    <row r="21" spans="1:13">
      <c r="A21" s="12" t="str">
        <f t="shared" si="0"/>
        <v/>
      </c>
      <c r="B21" s="13"/>
      <c r="C21" s="13"/>
      <c r="D21" s="12"/>
      <c r="E21" s="14"/>
      <c r="F21" s="25"/>
      <c r="G21" s="15"/>
      <c r="H21" s="15"/>
      <c r="I21" s="458"/>
      <c r="J21" s="15"/>
      <c r="K21" s="432" t="str">
        <f t="shared" si="1"/>
        <v/>
      </c>
      <c r="L21" s="13"/>
      <c r="M21" s="2" t="s">
        <v>963</v>
      </c>
    </row>
    <row r="22" spans="1:13">
      <c r="A22" s="12" t="str">
        <f t="shared" si="0"/>
        <v/>
      </c>
      <c r="B22" s="13"/>
      <c r="C22" s="13"/>
      <c r="D22" s="12"/>
      <c r="E22" s="14"/>
      <c r="F22" s="25"/>
      <c r="G22" s="15"/>
      <c r="H22" s="15"/>
      <c r="I22" s="458"/>
      <c r="J22" s="15"/>
      <c r="K22" s="432" t="str">
        <f t="shared" si="1"/>
        <v/>
      </c>
      <c r="L22" s="13"/>
      <c r="M22" s="2" t="s">
        <v>964</v>
      </c>
    </row>
    <row r="23" spans="1:13">
      <c r="A23" s="12" t="str">
        <f t="shared" si="0"/>
        <v/>
      </c>
      <c r="B23" s="13"/>
      <c r="C23" s="13"/>
      <c r="D23" s="12"/>
      <c r="E23" s="14"/>
      <c r="F23" s="25"/>
      <c r="G23" s="15"/>
      <c r="H23" s="15"/>
      <c r="I23" s="458"/>
      <c r="J23" s="15"/>
      <c r="K23" s="432" t="str">
        <f t="shared" si="1"/>
        <v/>
      </c>
      <c r="L23" s="13"/>
      <c r="M23" s="2" t="s">
        <v>965</v>
      </c>
    </row>
    <row r="24" spans="1:13">
      <c r="A24" s="12" t="str">
        <f t="shared" si="0"/>
        <v/>
      </c>
      <c r="B24" s="13"/>
      <c r="C24" s="13"/>
      <c r="D24" s="12"/>
      <c r="E24" s="14"/>
      <c r="F24" s="25"/>
      <c r="G24" s="15"/>
      <c r="H24" s="15"/>
      <c r="I24" s="458"/>
      <c r="J24" s="15"/>
      <c r="K24" s="432" t="str">
        <f t="shared" si="1"/>
        <v/>
      </c>
      <c r="L24" s="13"/>
      <c r="M24" s="2" t="s">
        <v>966</v>
      </c>
    </row>
    <row r="25" spans="1:13">
      <c r="A25" s="12" t="str">
        <f t="shared" si="0"/>
        <v/>
      </c>
      <c r="B25" s="13"/>
      <c r="C25" s="13"/>
      <c r="D25" s="12"/>
      <c r="E25" s="14"/>
      <c r="F25" s="25"/>
      <c r="G25" s="15"/>
      <c r="H25" s="15"/>
      <c r="I25" s="458"/>
      <c r="J25" s="15"/>
      <c r="K25" s="432" t="str">
        <f t="shared" si="1"/>
        <v/>
      </c>
      <c r="L25" s="13"/>
      <c r="M25" s="2" t="s">
        <v>967</v>
      </c>
    </row>
    <row r="26" spans="1:13">
      <c r="A26" s="12" t="str">
        <f t="shared" si="0"/>
        <v/>
      </c>
      <c r="B26" s="13"/>
      <c r="C26" s="13"/>
      <c r="D26" s="12"/>
      <c r="E26" s="14"/>
      <c r="F26" s="25"/>
      <c r="G26" s="15"/>
      <c r="H26" s="15"/>
      <c r="I26" s="458"/>
      <c r="J26" s="15"/>
      <c r="K26" s="432" t="str">
        <f t="shared" si="1"/>
        <v/>
      </c>
      <c r="L26" s="13"/>
      <c r="M26" s="2" t="s">
        <v>968</v>
      </c>
    </row>
    <row r="27" customHeight="1" spans="1:12">
      <c r="A27" s="16" t="s">
        <v>969</v>
      </c>
      <c r="B27" s="17"/>
      <c r="C27" s="20"/>
      <c r="D27" s="20"/>
      <c r="E27" s="456"/>
      <c r="F27" s="20"/>
      <c r="G27" s="20"/>
      <c r="H27" s="24"/>
      <c r="I27" s="24">
        <f>SUM(I7:I26)</f>
        <v>0</v>
      </c>
      <c r="J27" s="24">
        <f>SUM(J7:J26)</f>
        <v>0</v>
      </c>
      <c r="K27" s="432" t="str">
        <f t="shared" si="1"/>
        <v/>
      </c>
      <c r="L27" s="20"/>
    </row>
    <row r="28" customHeight="1" spans="1:13">
      <c r="A28" s="3" t="e">
        <f>#REF!&amp;"填表人："&amp;#REF!</f>
        <v>#REF!</v>
      </c>
      <c r="J28" s="3" t="e">
        <f>"评估人员："&amp;#REF!</f>
        <v>#REF!</v>
      </c>
      <c r="M28" s="11" t="s">
        <v>716</v>
      </c>
    </row>
    <row r="29" customHeight="1" spans="1:1">
      <c r="A29" s="3" t="e">
        <f>"填表日期："&amp;YEAR(#REF!)&amp;"年"&amp;MONTH(#REF!)&amp;"月"&amp;DAY(#REF!)&amp;"日"</f>
        <v>#REF!</v>
      </c>
    </row>
  </sheetData>
  <mergeCells count="5">
    <mergeCell ref="A2:L2"/>
    <mergeCell ref="A3:L3"/>
    <mergeCell ref="K4:L4"/>
    <mergeCell ref="K5:L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M29"/>
  <sheetViews>
    <sheetView showGridLines="0" workbookViewId="0">
      <selection activeCell="AA34" sqref="AA34"/>
    </sheetView>
  </sheetViews>
  <sheetFormatPr defaultColWidth="9" defaultRowHeight="15.75" customHeight="1"/>
  <cols>
    <col min="1" max="1" width="5.5" style="3" customWidth="1"/>
    <col min="2" max="2" width="18.125" style="3" customWidth="1"/>
    <col min="3" max="4" width="9" style="3"/>
    <col min="5" max="6" width="8.25" style="449" customWidth="1"/>
    <col min="7" max="7" width="9" style="3"/>
    <col min="8" max="8" width="7.25" style="3" customWidth="1"/>
    <col min="9" max="10" width="15.625" style="3" customWidth="1"/>
    <col min="11" max="11" width="10.5" style="3" customWidth="1"/>
    <col min="12" max="12" width="7.75" style="3" customWidth="1"/>
    <col min="13" max="13" width="9" style="2"/>
    <col min="14" max="16384" width="9" style="3"/>
  </cols>
  <sheetData>
    <row r="1" customHeight="1" spans="1:1">
      <c r="A1" s="4" t="s">
        <v>687</v>
      </c>
    </row>
    <row r="2" s="1" customFormat="1" ht="30" customHeight="1" spans="1:13">
      <c r="A2" s="5" t="s">
        <v>970</v>
      </c>
      <c r="B2" s="5"/>
      <c r="C2" s="5"/>
      <c r="D2" s="5"/>
      <c r="E2" s="5"/>
      <c r="F2" s="5"/>
      <c r="G2" s="5"/>
      <c r="H2" s="5"/>
      <c r="I2" s="5"/>
      <c r="J2" s="5"/>
      <c r="K2" s="5"/>
      <c r="M2" s="6"/>
    </row>
    <row r="3" customHeight="1" spans="1:11">
      <c r="A3" s="2" t="e">
        <f>"评估基准日："&amp;TEXT(#REF!,"yyyy年mm月dd日")</f>
        <v>#REF!</v>
      </c>
      <c r="B3" s="2"/>
      <c r="C3" s="2"/>
      <c r="D3" s="2"/>
      <c r="E3" s="2"/>
      <c r="F3" s="2"/>
      <c r="G3" s="2"/>
      <c r="H3" s="2"/>
      <c r="I3" s="2"/>
      <c r="J3" s="2"/>
      <c r="K3" s="2"/>
    </row>
    <row r="4" ht="14.1" customHeight="1" spans="1:12">
      <c r="A4" s="2"/>
      <c r="B4" s="2"/>
      <c r="C4" s="2"/>
      <c r="D4" s="2"/>
      <c r="E4" s="450"/>
      <c r="F4" s="450"/>
      <c r="G4" s="2"/>
      <c r="H4" s="2"/>
      <c r="I4" s="2"/>
      <c r="J4" s="2"/>
      <c r="K4" s="21" t="s">
        <v>971</v>
      </c>
      <c r="L4" s="21"/>
    </row>
    <row r="5" customHeight="1" spans="1:12">
      <c r="A5" s="3" t="e">
        <f>#REF!&amp;"："&amp;#REF!</f>
        <v>#REF!</v>
      </c>
      <c r="K5" s="53" t="s">
        <v>858</v>
      </c>
      <c r="L5" s="53"/>
    </row>
    <row r="6" s="2" customFormat="1" customHeight="1" spans="1:13">
      <c r="A6" s="9" t="s">
        <v>721</v>
      </c>
      <c r="B6" s="9" t="s">
        <v>942</v>
      </c>
      <c r="C6" s="9" t="s">
        <v>972</v>
      </c>
      <c r="D6" s="9" t="s">
        <v>973</v>
      </c>
      <c r="E6" s="594" t="s">
        <v>974</v>
      </c>
      <c r="F6" s="594" t="s">
        <v>945</v>
      </c>
      <c r="G6" s="9" t="s">
        <v>975</v>
      </c>
      <c r="H6" s="9" t="s">
        <v>976</v>
      </c>
      <c r="I6" s="9" t="s">
        <v>692</v>
      </c>
      <c r="J6" s="9" t="s">
        <v>693</v>
      </c>
      <c r="K6" s="9" t="s">
        <v>695</v>
      </c>
      <c r="L6" s="9" t="s">
        <v>848</v>
      </c>
      <c r="M6" s="11" t="s">
        <v>863</v>
      </c>
    </row>
    <row r="7" spans="1:13">
      <c r="A7" s="437" t="str">
        <f>IF(C7="","",ROW()-6)</f>
        <v/>
      </c>
      <c r="B7" s="13"/>
      <c r="C7" s="13"/>
      <c r="D7" s="12"/>
      <c r="E7" s="14"/>
      <c r="F7" s="14"/>
      <c r="G7" s="12"/>
      <c r="H7" s="15"/>
      <c r="I7" s="458"/>
      <c r="J7" s="15"/>
      <c r="K7" s="432" t="str">
        <f>IF(I7=0,"",(J7-I7)/I7*100)</f>
        <v/>
      </c>
      <c r="L7" s="13"/>
      <c r="M7" s="2" t="s">
        <v>977</v>
      </c>
    </row>
    <row r="8" spans="1:13">
      <c r="A8" s="437" t="str">
        <f t="shared" ref="A8:A26" si="0">IF(C8="","",ROW()-6)</f>
        <v/>
      </c>
      <c r="B8" s="13"/>
      <c r="C8" s="13"/>
      <c r="D8" s="12"/>
      <c r="E8" s="14"/>
      <c r="F8" s="14"/>
      <c r="G8" s="12"/>
      <c r="H8" s="15"/>
      <c r="I8" s="458"/>
      <c r="J8" s="15"/>
      <c r="K8" s="432" t="str">
        <f t="shared" ref="K8:K27" si="1">IF(I8=0,"",(J8-I8)/I8*100)</f>
        <v/>
      </c>
      <c r="L8" s="13"/>
      <c r="M8" s="2" t="s">
        <v>978</v>
      </c>
    </row>
    <row r="9" spans="1:13">
      <c r="A9" s="437" t="str">
        <f t="shared" si="0"/>
        <v/>
      </c>
      <c r="B9" s="13"/>
      <c r="C9" s="13"/>
      <c r="D9" s="12"/>
      <c r="E9" s="14"/>
      <c r="F9" s="14"/>
      <c r="G9" s="12"/>
      <c r="H9" s="15"/>
      <c r="I9" s="458"/>
      <c r="J9" s="15"/>
      <c r="K9" s="432" t="str">
        <f t="shared" si="1"/>
        <v/>
      </c>
      <c r="L9" s="13"/>
      <c r="M9" s="2" t="s">
        <v>979</v>
      </c>
    </row>
    <row r="10" spans="1:13">
      <c r="A10" s="437" t="str">
        <f t="shared" si="0"/>
        <v/>
      </c>
      <c r="B10" s="13"/>
      <c r="C10" s="13"/>
      <c r="D10" s="12"/>
      <c r="E10" s="14"/>
      <c r="F10" s="14"/>
      <c r="G10" s="12"/>
      <c r="H10" s="15"/>
      <c r="I10" s="458"/>
      <c r="J10" s="15"/>
      <c r="K10" s="432" t="str">
        <f t="shared" si="1"/>
        <v/>
      </c>
      <c r="L10" s="13"/>
      <c r="M10" s="2" t="s">
        <v>980</v>
      </c>
    </row>
    <row r="11" spans="1:13">
      <c r="A11" s="437" t="str">
        <f t="shared" si="0"/>
        <v/>
      </c>
      <c r="B11" s="13"/>
      <c r="C11" s="13"/>
      <c r="D11" s="12"/>
      <c r="E11" s="14"/>
      <c r="F11" s="14"/>
      <c r="G11" s="12"/>
      <c r="H11" s="15"/>
      <c r="I11" s="458"/>
      <c r="J11" s="15"/>
      <c r="K11" s="432" t="str">
        <f t="shared" si="1"/>
        <v/>
      </c>
      <c r="L11" s="13"/>
      <c r="M11" s="2" t="s">
        <v>981</v>
      </c>
    </row>
    <row r="12" spans="1:13">
      <c r="A12" s="437" t="str">
        <f t="shared" si="0"/>
        <v/>
      </c>
      <c r="B12" s="13"/>
      <c r="C12" s="13"/>
      <c r="D12" s="12"/>
      <c r="E12" s="14"/>
      <c r="F12" s="14"/>
      <c r="G12" s="12"/>
      <c r="H12" s="15"/>
      <c r="I12" s="458"/>
      <c r="J12" s="15"/>
      <c r="K12" s="432" t="str">
        <f t="shared" si="1"/>
        <v/>
      </c>
      <c r="L12" s="13"/>
      <c r="M12" s="2" t="s">
        <v>982</v>
      </c>
    </row>
    <row r="13" spans="1:13">
      <c r="A13" s="437" t="str">
        <f t="shared" si="0"/>
        <v/>
      </c>
      <c r="B13" s="13"/>
      <c r="C13" s="13"/>
      <c r="D13" s="12"/>
      <c r="E13" s="14"/>
      <c r="F13" s="14"/>
      <c r="G13" s="12"/>
      <c r="H13" s="15"/>
      <c r="I13" s="458"/>
      <c r="J13" s="15"/>
      <c r="K13" s="432" t="str">
        <f t="shared" si="1"/>
        <v/>
      </c>
      <c r="L13" s="13"/>
      <c r="M13" s="2" t="s">
        <v>983</v>
      </c>
    </row>
    <row r="14" spans="1:13">
      <c r="A14" s="437" t="str">
        <f t="shared" si="0"/>
        <v/>
      </c>
      <c r="B14" s="13"/>
      <c r="C14" s="13"/>
      <c r="D14" s="12"/>
      <c r="E14" s="14"/>
      <c r="F14" s="14"/>
      <c r="G14" s="12"/>
      <c r="H14" s="15"/>
      <c r="I14" s="458"/>
      <c r="J14" s="15"/>
      <c r="K14" s="432" t="str">
        <f t="shared" si="1"/>
        <v/>
      </c>
      <c r="L14" s="13"/>
      <c r="M14" s="2" t="s">
        <v>984</v>
      </c>
    </row>
    <row r="15" spans="1:13">
      <c r="A15" s="437" t="str">
        <f t="shared" si="0"/>
        <v/>
      </c>
      <c r="B15" s="13"/>
      <c r="C15" s="13"/>
      <c r="D15" s="12"/>
      <c r="E15" s="14"/>
      <c r="F15" s="14"/>
      <c r="G15" s="12"/>
      <c r="H15" s="15"/>
      <c r="I15" s="458"/>
      <c r="J15" s="15"/>
      <c r="K15" s="432" t="str">
        <f t="shared" si="1"/>
        <v/>
      </c>
      <c r="L15" s="13"/>
      <c r="M15" s="2" t="s">
        <v>985</v>
      </c>
    </row>
    <row r="16" spans="1:13">
      <c r="A16" s="437" t="str">
        <f t="shared" si="0"/>
        <v/>
      </c>
      <c r="B16" s="13"/>
      <c r="C16" s="13"/>
      <c r="D16" s="12"/>
      <c r="E16" s="14"/>
      <c r="F16" s="14"/>
      <c r="G16" s="12"/>
      <c r="H16" s="15"/>
      <c r="I16" s="458"/>
      <c r="J16" s="15"/>
      <c r="K16" s="432" t="str">
        <f t="shared" si="1"/>
        <v/>
      </c>
      <c r="L16" s="13"/>
      <c r="M16" s="2" t="s">
        <v>986</v>
      </c>
    </row>
    <row r="17" spans="1:13">
      <c r="A17" s="437" t="str">
        <f t="shared" si="0"/>
        <v/>
      </c>
      <c r="B17" s="13"/>
      <c r="C17" s="13"/>
      <c r="D17" s="12"/>
      <c r="E17" s="14"/>
      <c r="F17" s="14"/>
      <c r="G17" s="12"/>
      <c r="H17" s="15"/>
      <c r="I17" s="458"/>
      <c r="J17" s="15"/>
      <c r="K17" s="432" t="str">
        <f t="shared" si="1"/>
        <v/>
      </c>
      <c r="L17" s="13"/>
      <c r="M17" s="2" t="s">
        <v>987</v>
      </c>
    </row>
    <row r="18" spans="1:13">
      <c r="A18" s="437" t="str">
        <f t="shared" si="0"/>
        <v/>
      </c>
      <c r="B18" s="13"/>
      <c r="C18" s="13"/>
      <c r="D18" s="12"/>
      <c r="E18" s="14"/>
      <c r="F18" s="14"/>
      <c r="G18" s="12"/>
      <c r="H18" s="15"/>
      <c r="I18" s="458"/>
      <c r="J18" s="15"/>
      <c r="K18" s="432" t="str">
        <f t="shared" si="1"/>
        <v/>
      </c>
      <c r="L18" s="13"/>
      <c r="M18" s="2" t="s">
        <v>988</v>
      </c>
    </row>
    <row r="19" spans="1:13">
      <c r="A19" s="437" t="str">
        <f t="shared" si="0"/>
        <v/>
      </c>
      <c r="B19" s="13"/>
      <c r="C19" s="13"/>
      <c r="D19" s="12"/>
      <c r="E19" s="14"/>
      <c r="F19" s="14"/>
      <c r="G19" s="12"/>
      <c r="H19" s="15"/>
      <c r="I19" s="458"/>
      <c r="J19" s="15"/>
      <c r="K19" s="432" t="str">
        <f t="shared" si="1"/>
        <v/>
      </c>
      <c r="L19" s="13"/>
      <c r="M19" s="2" t="s">
        <v>989</v>
      </c>
    </row>
    <row r="20" spans="1:13">
      <c r="A20" s="437" t="str">
        <f t="shared" si="0"/>
        <v/>
      </c>
      <c r="B20" s="13"/>
      <c r="C20" s="13"/>
      <c r="D20" s="12"/>
      <c r="E20" s="14"/>
      <c r="F20" s="14"/>
      <c r="G20" s="12"/>
      <c r="H20" s="15"/>
      <c r="I20" s="458"/>
      <c r="J20" s="15"/>
      <c r="K20" s="432" t="str">
        <f t="shared" si="1"/>
        <v/>
      </c>
      <c r="L20" s="13"/>
      <c r="M20" s="2" t="s">
        <v>990</v>
      </c>
    </row>
    <row r="21" spans="1:13">
      <c r="A21" s="437" t="str">
        <f t="shared" si="0"/>
        <v/>
      </c>
      <c r="B21" s="13"/>
      <c r="C21" s="13"/>
      <c r="D21" s="12"/>
      <c r="E21" s="14"/>
      <c r="F21" s="14"/>
      <c r="G21" s="12"/>
      <c r="H21" s="15"/>
      <c r="I21" s="458"/>
      <c r="J21" s="15"/>
      <c r="K21" s="432" t="str">
        <f t="shared" si="1"/>
        <v/>
      </c>
      <c r="L21" s="13"/>
      <c r="M21" s="2" t="s">
        <v>991</v>
      </c>
    </row>
    <row r="22" spans="1:13">
      <c r="A22" s="437" t="str">
        <f t="shared" si="0"/>
        <v/>
      </c>
      <c r="B22" s="13"/>
      <c r="C22" s="13"/>
      <c r="D22" s="12"/>
      <c r="E22" s="14"/>
      <c r="F22" s="14"/>
      <c r="G22" s="12"/>
      <c r="H22" s="15"/>
      <c r="I22" s="458"/>
      <c r="J22" s="15"/>
      <c r="K22" s="432" t="str">
        <f t="shared" si="1"/>
        <v/>
      </c>
      <c r="L22" s="13"/>
      <c r="M22" s="2" t="s">
        <v>992</v>
      </c>
    </row>
    <row r="23" spans="1:13">
      <c r="A23" s="437" t="str">
        <f t="shared" si="0"/>
        <v/>
      </c>
      <c r="B23" s="13"/>
      <c r="C23" s="13"/>
      <c r="D23" s="12"/>
      <c r="E23" s="14"/>
      <c r="F23" s="14"/>
      <c r="G23" s="12"/>
      <c r="H23" s="15"/>
      <c r="I23" s="458"/>
      <c r="J23" s="15"/>
      <c r="K23" s="432" t="str">
        <f t="shared" si="1"/>
        <v/>
      </c>
      <c r="L23" s="13"/>
      <c r="M23" s="2" t="s">
        <v>993</v>
      </c>
    </row>
    <row r="24" spans="1:13">
      <c r="A24" s="437" t="str">
        <f t="shared" si="0"/>
        <v/>
      </c>
      <c r="B24" s="13"/>
      <c r="C24" s="13"/>
      <c r="D24" s="12"/>
      <c r="E24" s="14"/>
      <c r="F24" s="14"/>
      <c r="G24" s="12"/>
      <c r="H24" s="15"/>
      <c r="I24" s="458"/>
      <c r="J24" s="15"/>
      <c r="K24" s="432" t="str">
        <f t="shared" si="1"/>
        <v/>
      </c>
      <c r="L24" s="13"/>
      <c r="M24" s="2" t="s">
        <v>994</v>
      </c>
    </row>
    <row r="25" spans="1:13">
      <c r="A25" s="437" t="str">
        <f t="shared" si="0"/>
        <v/>
      </c>
      <c r="B25" s="13"/>
      <c r="C25" s="13"/>
      <c r="D25" s="12"/>
      <c r="E25" s="14"/>
      <c r="F25" s="14"/>
      <c r="G25" s="12"/>
      <c r="H25" s="15"/>
      <c r="I25" s="458"/>
      <c r="J25" s="15"/>
      <c r="K25" s="432" t="str">
        <f t="shared" si="1"/>
        <v/>
      </c>
      <c r="L25" s="13"/>
      <c r="M25" s="2" t="s">
        <v>995</v>
      </c>
    </row>
    <row r="26" spans="1:13">
      <c r="A26" s="437" t="str">
        <f t="shared" si="0"/>
        <v/>
      </c>
      <c r="B26" s="13"/>
      <c r="C26" s="13"/>
      <c r="D26" s="12"/>
      <c r="E26" s="14"/>
      <c r="F26" s="14"/>
      <c r="G26" s="12"/>
      <c r="H26" s="15"/>
      <c r="I26" s="458"/>
      <c r="J26" s="15"/>
      <c r="K26" s="432" t="str">
        <f t="shared" si="1"/>
        <v/>
      </c>
      <c r="L26" s="13"/>
      <c r="M26" s="2" t="s">
        <v>996</v>
      </c>
    </row>
    <row r="27" customHeight="1" spans="1:12">
      <c r="A27" s="16" t="s">
        <v>969</v>
      </c>
      <c r="B27" s="17"/>
      <c r="C27" s="20"/>
      <c r="D27" s="20"/>
      <c r="E27" s="456"/>
      <c r="F27" s="456"/>
      <c r="G27" s="20"/>
      <c r="H27" s="20"/>
      <c r="I27" s="24">
        <f>SUM(I7:I26)</f>
        <v>0</v>
      </c>
      <c r="J27" s="24">
        <f>SUM(J7:J26)</f>
        <v>0</v>
      </c>
      <c r="K27" s="432" t="str">
        <f t="shared" si="1"/>
        <v/>
      </c>
      <c r="L27" s="20"/>
    </row>
    <row r="28" customHeight="1" spans="1:13">
      <c r="A28" s="3" t="e">
        <f>#REF!&amp;"填表人："&amp;#REF!</f>
        <v>#REF!</v>
      </c>
      <c r="J28" s="3" t="e">
        <f>"评估人员："&amp;#REF!</f>
        <v>#REF!</v>
      </c>
      <c r="M28" s="11" t="s">
        <v>716</v>
      </c>
    </row>
    <row r="29" customHeight="1" spans="1:1">
      <c r="A29" s="3" t="e">
        <f>"填表日期："&amp;YEAR(#REF!)&amp;"年"&amp;MONTH(#REF!)&amp;"月"&amp;DAY(#REF!)&amp;"日"</f>
        <v>#REF!</v>
      </c>
    </row>
  </sheetData>
  <mergeCells count="5">
    <mergeCell ref="A2:K2"/>
    <mergeCell ref="A3:K3"/>
    <mergeCell ref="K4:L4"/>
    <mergeCell ref="K5:L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4"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M29"/>
  <sheetViews>
    <sheetView showGridLines="0" workbookViewId="0">
      <selection activeCell="AA34" sqref="AA34"/>
    </sheetView>
  </sheetViews>
  <sheetFormatPr defaultColWidth="9" defaultRowHeight="15.75" customHeight="1"/>
  <cols>
    <col min="1" max="1" width="4.25" style="3" customWidth="1"/>
    <col min="2" max="2" width="16.625" style="3" customWidth="1"/>
    <col min="3" max="3" width="10.75" style="3" customWidth="1"/>
    <col min="4" max="5" width="7.25" style="3" customWidth="1"/>
    <col min="6" max="6" width="7.25" style="449" customWidth="1"/>
    <col min="7" max="7" width="9.25" style="3" customWidth="1"/>
    <col min="8" max="8" width="11.75" style="3" customWidth="1"/>
    <col min="9" max="10" width="14.625" style="3" customWidth="1"/>
    <col min="11" max="11" width="8.125" style="3" customWidth="1"/>
    <col min="12" max="12" width="9" style="3"/>
    <col min="13" max="13" width="9" style="2"/>
    <col min="14" max="16384" width="9" style="3"/>
  </cols>
  <sheetData>
    <row r="1" customHeight="1" spans="1:1">
      <c r="A1" s="4" t="s">
        <v>687</v>
      </c>
    </row>
    <row r="2" s="1" customFormat="1" ht="30" customHeight="1" spans="1:13">
      <c r="A2" s="5" t="s">
        <v>997</v>
      </c>
      <c r="B2" s="5"/>
      <c r="C2" s="5"/>
      <c r="D2" s="5"/>
      <c r="E2" s="5"/>
      <c r="F2" s="5"/>
      <c r="G2" s="5"/>
      <c r="H2" s="5"/>
      <c r="I2" s="5"/>
      <c r="J2" s="5"/>
      <c r="K2" s="5"/>
      <c r="L2" s="5"/>
      <c r="M2" s="6"/>
    </row>
    <row r="3" customHeight="1" spans="1:12">
      <c r="A3" s="2" t="e">
        <f>"评估基准日："&amp;TEXT(#REF!,"yyyy年mm月dd日")</f>
        <v>#REF!</v>
      </c>
      <c r="B3" s="2"/>
      <c r="C3" s="2"/>
      <c r="D3" s="2"/>
      <c r="E3" s="2"/>
      <c r="F3" s="2"/>
      <c r="G3" s="2"/>
      <c r="H3" s="2"/>
      <c r="I3" s="2"/>
      <c r="J3" s="2"/>
      <c r="K3" s="2"/>
      <c r="L3" s="2"/>
    </row>
    <row r="4" ht="14.1" customHeight="1" spans="1:12">
      <c r="A4" s="2"/>
      <c r="B4" s="2"/>
      <c r="C4" s="2"/>
      <c r="D4" s="2"/>
      <c r="E4" s="2"/>
      <c r="F4" s="450"/>
      <c r="G4" s="2"/>
      <c r="H4" s="2"/>
      <c r="I4" s="2"/>
      <c r="J4" s="2"/>
      <c r="K4" s="21" t="s">
        <v>998</v>
      </c>
      <c r="L4" s="21"/>
    </row>
    <row r="5" customHeight="1" spans="1:12">
      <c r="A5" s="3" t="e">
        <f>#REF!&amp;"："&amp;#REF!</f>
        <v>#REF!</v>
      </c>
      <c r="K5" s="53" t="s">
        <v>858</v>
      </c>
      <c r="L5" s="53"/>
    </row>
    <row r="6" s="2" customFormat="1" customHeight="1" spans="1:13">
      <c r="A6" s="9" t="s">
        <v>721</v>
      </c>
      <c r="B6" s="9" t="s">
        <v>999</v>
      </c>
      <c r="C6" s="9" t="s">
        <v>1000</v>
      </c>
      <c r="D6" s="9" t="s">
        <v>1001</v>
      </c>
      <c r="E6" s="9" t="s">
        <v>1002</v>
      </c>
      <c r="F6" s="594" t="s">
        <v>945</v>
      </c>
      <c r="G6" s="9" t="s">
        <v>976</v>
      </c>
      <c r="H6" s="9" t="s">
        <v>1003</v>
      </c>
      <c r="I6" s="9" t="s">
        <v>692</v>
      </c>
      <c r="J6" s="9" t="s">
        <v>693</v>
      </c>
      <c r="K6" s="9" t="s">
        <v>695</v>
      </c>
      <c r="L6" s="9" t="s">
        <v>848</v>
      </c>
      <c r="M6" s="11" t="s">
        <v>863</v>
      </c>
    </row>
    <row r="7" spans="1:13">
      <c r="A7" s="12" t="str">
        <f>IF(C7="","",ROW()-6)</f>
        <v/>
      </c>
      <c r="B7" s="13"/>
      <c r="C7" s="13"/>
      <c r="D7" s="13"/>
      <c r="E7" s="12"/>
      <c r="F7" s="14"/>
      <c r="G7" s="15"/>
      <c r="H7" s="15"/>
      <c r="I7" s="458"/>
      <c r="J7" s="15"/>
      <c r="K7" s="432" t="str">
        <f>IF(I7=0,"",(J7-I7)/I7*100)</f>
        <v/>
      </c>
      <c r="L7" s="13"/>
      <c r="M7" s="2" t="s">
        <v>1004</v>
      </c>
    </row>
    <row r="8" spans="1:13">
      <c r="A8" s="12" t="str">
        <f t="shared" ref="A8:A26" si="0">IF(C8="","",ROW()-6)</f>
        <v/>
      </c>
      <c r="B8" s="13"/>
      <c r="C8" s="13"/>
      <c r="D8" s="13"/>
      <c r="E8" s="12"/>
      <c r="F8" s="14"/>
      <c r="G8" s="15"/>
      <c r="H8" s="15"/>
      <c r="I8" s="458"/>
      <c r="J8" s="15"/>
      <c r="K8" s="432" t="str">
        <f t="shared" ref="K8:K27" si="1">IF(I8=0,"",(J8-I8)/I8*100)</f>
        <v/>
      </c>
      <c r="L8" s="13"/>
      <c r="M8" s="2" t="s">
        <v>1005</v>
      </c>
    </row>
    <row r="9" spans="1:13">
      <c r="A9" s="12" t="str">
        <f t="shared" si="0"/>
        <v/>
      </c>
      <c r="B9" s="13"/>
      <c r="C9" s="13"/>
      <c r="D9" s="13"/>
      <c r="E9" s="12"/>
      <c r="F9" s="14"/>
      <c r="G9" s="15"/>
      <c r="H9" s="15"/>
      <c r="I9" s="458"/>
      <c r="J9" s="15"/>
      <c r="K9" s="432" t="str">
        <f t="shared" si="1"/>
        <v/>
      </c>
      <c r="L9" s="13"/>
      <c r="M9" s="2" t="s">
        <v>1006</v>
      </c>
    </row>
    <row r="10" spans="1:13">
      <c r="A10" s="12" t="str">
        <f t="shared" si="0"/>
        <v/>
      </c>
      <c r="B10" s="13"/>
      <c r="C10" s="13"/>
      <c r="D10" s="13"/>
      <c r="E10" s="12"/>
      <c r="F10" s="14"/>
      <c r="G10" s="15"/>
      <c r="H10" s="15"/>
      <c r="I10" s="458"/>
      <c r="J10" s="15"/>
      <c r="K10" s="432" t="str">
        <f t="shared" si="1"/>
        <v/>
      </c>
      <c r="L10" s="13"/>
      <c r="M10" s="2" t="s">
        <v>1007</v>
      </c>
    </row>
    <row r="11" spans="1:13">
      <c r="A11" s="12" t="str">
        <f t="shared" si="0"/>
        <v/>
      </c>
      <c r="B11" s="13"/>
      <c r="C11" s="13"/>
      <c r="D11" s="13"/>
      <c r="E11" s="12"/>
      <c r="F11" s="14"/>
      <c r="G11" s="15"/>
      <c r="H11" s="15"/>
      <c r="I11" s="458"/>
      <c r="J11" s="15"/>
      <c r="K11" s="432" t="str">
        <f t="shared" si="1"/>
        <v/>
      </c>
      <c r="L11" s="13"/>
      <c r="M11" s="2" t="s">
        <v>1008</v>
      </c>
    </row>
    <row r="12" spans="1:13">
      <c r="A12" s="12" t="str">
        <f t="shared" si="0"/>
        <v/>
      </c>
      <c r="B12" s="13"/>
      <c r="C12" s="13"/>
      <c r="D12" s="13"/>
      <c r="E12" s="12"/>
      <c r="F12" s="14"/>
      <c r="G12" s="15"/>
      <c r="H12" s="15"/>
      <c r="I12" s="458"/>
      <c r="J12" s="15"/>
      <c r="K12" s="432" t="str">
        <f t="shared" si="1"/>
        <v/>
      </c>
      <c r="L12" s="13"/>
      <c r="M12" s="2" t="s">
        <v>1009</v>
      </c>
    </row>
    <row r="13" spans="1:13">
      <c r="A13" s="12" t="str">
        <f t="shared" si="0"/>
        <v/>
      </c>
      <c r="B13" s="13"/>
      <c r="C13" s="13"/>
      <c r="D13" s="13"/>
      <c r="E13" s="12"/>
      <c r="F13" s="14"/>
      <c r="G13" s="15"/>
      <c r="H13" s="15"/>
      <c r="I13" s="458"/>
      <c r="J13" s="15"/>
      <c r="K13" s="432" t="str">
        <f t="shared" si="1"/>
        <v/>
      </c>
      <c r="L13" s="13"/>
      <c r="M13" s="2" t="s">
        <v>1010</v>
      </c>
    </row>
    <row r="14" spans="1:13">
      <c r="A14" s="12" t="str">
        <f t="shared" si="0"/>
        <v/>
      </c>
      <c r="B14" s="13"/>
      <c r="C14" s="13"/>
      <c r="D14" s="13"/>
      <c r="E14" s="12"/>
      <c r="F14" s="14"/>
      <c r="G14" s="15"/>
      <c r="H14" s="15"/>
      <c r="I14" s="458"/>
      <c r="J14" s="15"/>
      <c r="K14" s="432" t="str">
        <f t="shared" si="1"/>
        <v/>
      </c>
      <c r="L14" s="13"/>
      <c r="M14" s="2" t="s">
        <v>1011</v>
      </c>
    </row>
    <row r="15" spans="1:13">
      <c r="A15" s="12" t="str">
        <f t="shared" si="0"/>
        <v/>
      </c>
      <c r="B15" s="13"/>
      <c r="C15" s="13"/>
      <c r="D15" s="13"/>
      <c r="E15" s="12"/>
      <c r="F15" s="14"/>
      <c r="G15" s="15"/>
      <c r="H15" s="15"/>
      <c r="I15" s="458"/>
      <c r="J15" s="15"/>
      <c r="K15" s="432" t="str">
        <f t="shared" si="1"/>
        <v/>
      </c>
      <c r="L15" s="13"/>
      <c r="M15" s="2" t="s">
        <v>1012</v>
      </c>
    </row>
    <row r="16" spans="1:13">
      <c r="A16" s="12" t="str">
        <f t="shared" si="0"/>
        <v/>
      </c>
      <c r="B16" s="13"/>
      <c r="C16" s="13"/>
      <c r="D16" s="13"/>
      <c r="E16" s="12"/>
      <c r="F16" s="14"/>
      <c r="G16" s="15"/>
      <c r="H16" s="15"/>
      <c r="I16" s="458"/>
      <c r="J16" s="15"/>
      <c r="K16" s="432" t="str">
        <f t="shared" si="1"/>
        <v/>
      </c>
      <c r="L16" s="13"/>
      <c r="M16" s="2" t="s">
        <v>1013</v>
      </c>
    </row>
    <row r="17" spans="1:13">
      <c r="A17" s="12" t="str">
        <f t="shared" si="0"/>
        <v/>
      </c>
      <c r="B17" s="13"/>
      <c r="C17" s="13"/>
      <c r="D17" s="13"/>
      <c r="E17" s="12"/>
      <c r="F17" s="14"/>
      <c r="G17" s="15"/>
      <c r="H17" s="15"/>
      <c r="I17" s="458"/>
      <c r="J17" s="15"/>
      <c r="K17" s="432" t="str">
        <f t="shared" si="1"/>
        <v/>
      </c>
      <c r="L17" s="13"/>
      <c r="M17" s="2" t="s">
        <v>1014</v>
      </c>
    </row>
    <row r="18" spans="1:13">
      <c r="A18" s="12" t="str">
        <f t="shared" si="0"/>
        <v/>
      </c>
      <c r="B18" s="13"/>
      <c r="C18" s="13"/>
      <c r="D18" s="13"/>
      <c r="E18" s="12"/>
      <c r="F18" s="14"/>
      <c r="G18" s="15"/>
      <c r="H18" s="15"/>
      <c r="I18" s="458"/>
      <c r="J18" s="15"/>
      <c r="K18" s="432" t="str">
        <f t="shared" si="1"/>
        <v/>
      </c>
      <c r="L18" s="13"/>
      <c r="M18" s="2" t="s">
        <v>1015</v>
      </c>
    </row>
    <row r="19" spans="1:13">
      <c r="A19" s="12" t="str">
        <f t="shared" si="0"/>
        <v/>
      </c>
      <c r="B19" s="13"/>
      <c r="C19" s="13"/>
      <c r="D19" s="13"/>
      <c r="E19" s="12"/>
      <c r="F19" s="14"/>
      <c r="G19" s="15"/>
      <c r="H19" s="15"/>
      <c r="I19" s="458"/>
      <c r="J19" s="15"/>
      <c r="K19" s="432" t="str">
        <f t="shared" si="1"/>
        <v/>
      </c>
      <c r="L19" s="13"/>
      <c r="M19" s="2" t="s">
        <v>1016</v>
      </c>
    </row>
    <row r="20" spans="1:13">
      <c r="A20" s="12" t="str">
        <f t="shared" si="0"/>
        <v/>
      </c>
      <c r="B20" s="13"/>
      <c r="C20" s="13"/>
      <c r="D20" s="13"/>
      <c r="E20" s="12"/>
      <c r="F20" s="14"/>
      <c r="G20" s="15"/>
      <c r="H20" s="15"/>
      <c r="I20" s="458"/>
      <c r="J20" s="15"/>
      <c r="K20" s="432" t="str">
        <f t="shared" si="1"/>
        <v/>
      </c>
      <c r="L20" s="13"/>
      <c r="M20" s="2" t="s">
        <v>1017</v>
      </c>
    </row>
    <row r="21" spans="1:13">
      <c r="A21" s="12" t="str">
        <f t="shared" si="0"/>
        <v/>
      </c>
      <c r="B21" s="13"/>
      <c r="C21" s="13"/>
      <c r="D21" s="13"/>
      <c r="E21" s="12"/>
      <c r="F21" s="14"/>
      <c r="G21" s="15"/>
      <c r="H21" s="15"/>
      <c r="I21" s="458"/>
      <c r="J21" s="15"/>
      <c r="K21" s="432" t="str">
        <f t="shared" si="1"/>
        <v/>
      </c>
      <c r="L21" s="13"/>
      <c r="M21" s="2" t="s">
        <v>1018</v>
      </c>
    </row>
    <row r="22" spans="1:13">
      <c r="A22" s="12" t="str">
        <f t="shared" si="0"/>
        <v/>
      </c>
      <c r="B22" s="13"/>
      <c r="C22" s="13"/>
      <c r="D22" s="13"/>
      <c r="E22" s="12"/>
      <c r="F22" s="14"/>
      <c r="G22" s="15"/>
      <c r="H22" s="15"/>
      <c r="I22" s="458"/>
      <c r="J22" s="15"/>
      <c r="K22" s="432" t="str">
        <f t="shared" si="1"/>
        <v/>
      </c>
      <c r="L22" s="13"/>
      <c r="M22" s="2" t="s">
        <v>1019</v>
      </c>
    </row>
    <row r="23" spans="1:13">
      <c r="A23" s="12" t="str">
        <f t="shared" si="0"/>
        <v/>
      </c>
      <c r="B23" s="13"/>
      <c r="C23" s="13"/>
      <c r="D23" s="13"/>
      <c r="E23" s="12"/>
      <c r="F23" s="14"/>
      <c r="G23" s="15"/>
      <c r="H23" s="15"/>
      <c r="I23" s="458"/>
      <c r="J23" s="15"/>
      <c r="K23" s="432" t="str">
        <f t="shared" si="1"/>
        <v/>
      </c>
      <c r="L23" s="13"/>
      <c r="M23" s="2" t="s">
        <v>1020</v>
      </c>
    </row>
    <row r="24" spans="1:13">
      <c r="A24" s="12" t="str">
        <f t="shared" si="0"/>
        <v/>
      </c>
      <c r="B24" s="13"/>
      <c r="C24" s="13"/>
      <c r="D24" s="13"/>
      <c r="E24" s="12"/>
      <c r="F24" s="14"/>
      <c r="G24" s="15"/>
      <c r="H24" s="15"/>
      <c r="I24" s="458"/>
      <c r="J24" s="15"/>
      <c r="K24" s="432" t="str">
        <f t="shared" si="1"/>
        <v/>
      </c>
      <c r="L24" s="13"/>
      <c r="M24" s="2" t="s">
        <v>1021</v>
      </c>
    </row>
    <row r="25" spans="1:13">
      <c r="A25" s="12" t="str">
        <f t="shared" si="0"/>
        <v/>
      </c>
      <c r="B25" s="13"/>
      <c r="C25" s="13"/>
      <c r="D25" s="13"/>
      <c r="E25" s="12"/>
      <c r="F25" s="14"/>
      <c r="G25" s="15"/>
      <c r="H25" s="15"/>
      <c r="I25" s="458"/>
      <c r="J25" s="15"/>
      <c r="K25" s="432" t="str">
        <f t="shared" si="1"/>
        <v/>
      </c>
      <c r="L25" s="13"/>
      <c r="M25" s="2" t="s">
        <v>1022</v>
      </c>
    </row>
    <row r="26" spans="1:13">
      <c r="A26" s="12" t="str">
        <f t="shared" si="0"/>
        <v/>
      </c>
      <c r="B26" s="13"/>
      <c r="C26" s="13"/>
      <c r="D26" s="13"/>
      <c r="E26" s="12"/>
      <c r="F26" s="14"/>
      <c r="G26" s="15"/>
      <c r="H26" s="15"/>
      <c r="I26" s="458"/>
      <c r="J26" s="15"/>
      <c r="K26" s="432" t="str">
        <f t="shared" si="1"/>
        <v/>
      </c>
      <c r="L26" s="13"/>
      <c r="M26" s="2" t="s">
        <v>1023</v>
      </c>
    </row>
    <row r="27" customHeight="1" spans="1:12">
      <c r="A27" s="16" t="s">
        <v>969</v>
      </c>
      <c r="B27" s="17"/>
      <c r="C27" s="20"/>
      <c r="D27" s="18"/>
      <c r="E27" s="18"/>
      <c r="F27" s="608"/>
      <c r="G27" s="20"/>
      <c r="H27" s="24"/>
      <c r="I27" s="24">
        <f>SUM(I7:I26)</f>
        <v>0</v>
      </c>
      <c r="J27" s="24">
        <f>SUM(J7:J26)</f>
        <v>0</v>
      </c>
      <c r="K27" s="432" t="str">
        <f t="shared" si="1"/>
        <v/>
      </c>
      <c r="L27" s="20"/>
    </row>
    <row r="28" customHeight="1" spans="1:13">
      <c r="A28" s="3" t="e">
        <f>#REF!&amp;"填表人："&amp;#REF!</f>
        <v>#REF!</v>
      </c>
      <c r="J28" s="3" t="e">
        <f>"评估人员："&amp;#REF!</f>
        <v>#REF!</v>
      </c>
      <c r="M28" s="11" t="s">
        <v>716</v>
      </c>
    </row>
    <row r="29" customHeight="1" spans="1:1">
      <c r="A29" s="3" t="e">
        <f>"填表日期："&amp;YEAR(#REF!)&amp;"年"&amp;MONTH(#REF!)&amp;"月"&amp;DAY(#REF!)&amp;"日"</f>
        <v>#REF!</v>
      </c>
    </row>
  </sheetData>
  <mergeCells count="5">
    <mergeCell ref="A2:L2"/>
    <mergeCell ref="A3:L3"/>
    <mergeCell ref="K4:L4"/>
    <mergeCell ref="K5:L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21"/>
  <sheetViews>
    <sheetView showGridLines="0" topLeftCell="A13" workbookViewId="0">
      <selection activeCell="M10" sqref="M10"/>
    </sheetView>
  </sheetViews>
  <sheetFormatPr defaultColWidth="9" defaultRowHeight="15.75"/>
  <cols>
    <col min="1" max="11" width="11.375" style="39" customWidth="1"/>
    <col min="12" max="256" width="9" style="39"/>
    <col min="257" max="267" width="11.375" style="39" customWidth="1"/>
    <col min="268" max="512" width="9" style="39"/>
    <col min="513" max="523" width="11.375" style="39" customWidth="1"/>
    <col min="524" max="768" width="9" style="39"/>
    <col min="769" max="779" width="11.375" style="39" customWidth="1"/>
    <col min="780" max="1024" width="9" style="39"/>
    <col min="1025" max="1035" width="11.375" style="39" customWidth="1"/>
    <col min="1036" max="1280" width="9" style="39"/>
    <col min="1281" max="1291" width="11.375" style="39" customWidth="1"/>
    <col min="1292" max="1536" width="9" style="39"/>
    <col min="1537" max="1547" width="11.375" style="39" customWidth="1"/>
    <col min="1548" max="1792" width="9" style="39"/>
    <col min="1793" max="1803" width="11.375" style="39" customWidth="1"/>
    <col min="1804" max="2048" width="9" style="39"/>
    <col min="2049" max="2059" width="11.375" style="39" customWidth="1"/>
    <col min="2060" max="2304" width="9" style="39"/>
    <col min="2305" max="2315" width="11.375" style="39" customWidth="1"/>
    <col min="2316" max="2560" width="9" style="39"/>
    <col min="2561" max="2571" width="11.375" style="39" customWidth="1"/>
    <col min="2572" max="2816" width="9" style="39"/>
    <col min="2817" max="2827" width="11.375" style="39" customWidth="1"/>
    <col min="2828" max="3072" width="9" style="39"/>
    <col min="3073" max="3083" width="11.375" style="39" customWidth="1"/>
    <col min="3084" max="3328" width="9" style="39"/>
    <col min="3329" max="3339" width="11.375" style="39" customWidth="1"/>
    <col min="3340" max="3584" width="9" style="39"/>
    <col min="3585" max="3595" width="11.375" style="39" customWidth="1"/>
    <col min="3596" max="3840" width="9" style="39"/>
    <col min="3841" max="3851" width="11.375" style="39" customWidth="1"/>
    <col min="3852" max="4096" width="9" style="39"/>
    <col min="4097" max="4107" width="11.375" style="39" customWidth="1"/>
    <col min="4108" max="4352" width="9" style="39"/>
    <col min="4353" max="4363" width="11.375" style="39" customWidth="1"/>
    <col min="4364" max="4608" width="9" style="39"/>
    <col min="4609" max="4619" width="11.375" style="39" customWidth="1"/>
    <col min="4620" max="4864" width="9" style="39"/>
    <col min="4865" max="4875" width="11.375" style="39" customWidth="1"/>
    <col min="4876" max="5120" width="9" style="39"/>
    <col min="5121" max="5131" width="11.375" style="39" customWidth="1"/>
    <col min="5132" max="5376" width="9" style="39"/>
    <col min="5377" max="5387" width="11.375" style="39" customWidth="1"/>
    <col min="5388" max="5632" width="9" style="39"/>
    <col min="5633" max="5643" width="11.375" style="39" customWidth="1"/>
    <col min="5644" max="5888" width="9" style="39"/>
    <col min="5889" max="5899" width="11.375" style="39" customWidth="1"/>
    <col min="5900" max="6144" width="9" style="39"/>
    <col min="6145" max="6155" width="11.375" style="39" customWidth="1"/>
    <col min="6156" max="6400" width="9" style="39"/>
    <col min="6401" max="6411" width="11.375" style="39" customWidth="1"/>
    <col min="6412" max="6656" width="9" style="39"/>
    <col min="6657" max="6667" width="11.375" style="39" customWidth="1"/>
    <col min="6668" max="6912" width="9" style="39"/>
    <col min="6913" max="6923" width="11.375" style="39" customWidth="1"/>
    <col min="6924" max="7168" width="9" style="39"/>
    <col min="7169" max="7179" width="11.375" style="39" customWidth="1"/>
    <col min="7180" max="7424" width="9" style="39"/>
    <col min="7425" max="7435" width="11.375" style="39" customWidth="1"/>
    <col min="7436" max="7680" width="9" style="39"/>
    <col min="7681" max="7691" width="11.375" style="39" customWidth="1"/>
    <col min="7692" max="7936" width="9" style="39"/>
    <col min="7937" max="7947" width="11.375" style="39" customWidth="1"/>
    <col min="7948" max="8192" width="9" style="39"/>
    <col min="8193" max="8203" width="11.375" style="39" customWidth="1"/>
    <col min="8204" max="8448" width="9" style="39"/>
    <col min="8449" max="8459" width="11.375" style="39" customWidth="1"/>
    <col min="8460" max="8704" width="9" style="39"/>
    <col min="8705" max="8715" width="11.375" style="39" customWidth="1"/>
    <col min="8716" max="8960" width="9" style="39"/>
    <col min="8961" max="8971" width="11.375" style="39" customWidth="1"/>
    <col min="8972" max="9216" width="9" style="39"/>
    <col min="9217" max="9227" width="11.375" style="39" customWidth="1"/>
    <col min="9228" max="9472" width="9" style="39"/>
    <col min="9473" max="9483" width="11.375" style="39" customWidth="1"/>
    <col min="9484" max="9728" width="9" style="39"/>
    <col min="9729" max="9739" width="11.375" style="39" customWidth="1"/>
    <col min="9740" max="9984" width="9" style="39"/>
    <col min="9985" max="9995" width="11.375" style="39" customWidth="1"/>
    <col min="9996" max="10240" width="9" style="39"/>
    <col min="10241" max="10251" width="11.375" style="39" customWidth="1"/>
    <col min="10252" max="10496" width="9" style="39"/>
    <col min="10497" max="10507" width="11.375" style="39" customWidth="1"/>
    <col min="10508" max="10752" width="9" style="39"/>
    <col min="10753" max="10763" width="11.375" style="39" customWidth="1"/>
    <col min="10764" max="11008" width="9" style="39"/>
    <col min="11009" max="11019" width="11.375" style="39" customWidth="1"/>
    <col min="11020" max="11264" width="9" style="39"/>
    <col min="11265" max="11275" width="11.375" style="39" customWidth="1"/>
    <col min="11276" max="11520" width="9" style="39"/>
    <col min="11521" max="11531" width="11.375" style="39" customWidth="1"/>
    <col min="11532" max="11776" width="9" style="39"/>
    <col min="11777" max="11787" width="11.375" style="39" customWidth="1"/>
    <col min="11788" max="12032" width="9" style="39"/>
    <col min="12033" max="12043" width="11.375" style="39" customWidth="1"/>
    <col min="12044" max="12288" width="9" style="39"/>
    <col min="12289" max="12299" width="11.375" style="39" customWidth="1"/>
    <col min="12300" max="12544" width="9" style="39"/>
    <col min="12545" max="12555" width="11.375" style="39" customWidth="1"/>
    <col min="12556" max="12800" width="9" style="39"/>
    <col min="12801" max="12811" width="11.375" style="39" customWidth="1"/>
    <col min="12812" max="13056" width="9" style="39"/>
    <col min="13057" max="13067" width="11.375" style="39" customWidth="1"/>
    <col min="13068" max="13312" width="9" style="39"/>
    <col min="13313" max="13323" width="11.375" style="39" customWidth="1"/>
    <col min="13324" max="13568" width="9" style="39"/>
    <col min="13569" max="13579" width="11.375" style="39" customWidth="1"/>
    <col min="13580" max="13824" width="9" style="39"/>
    <col min="13825" max="13835" width="11.375" style="39" customWidth="1"/>
    <col min="13836" max="14080" width="9" style="39"/>
    <col min="14081" max="14091" width="11.375" style="39" customWidth="1"/>
    <col min="14092" max="14336" width="9" style="39"/>
    <col min="14337" max="14347" width="11.375" style="39" customWidth="1"/>
    <col min="14348" max="14592" width="9" style="39"/>
    <col min="14593" max="14603" width="11.375" style="39" customWidth="1"/>
    <col min="14604" max="14848" width="9" style="39"/>
    <col min="14849" max="14859" width="11.375" style="39" customWidth="1"/>
    <col min="14860" max="15104" width="9" style="39"/>
    <col min="15105" max="15115" width="11.375" style="39" customWidth="1"/>
    <col min="15116" max="15360" width="9" style="39"/>
    <col min="15361" max="15371" width="11.375" style="39" customWidth="1"/>
    <col min="15372" max="15616" width="9" style="39"/>
    <col min="15617" max="15627" width="11.375" style="39" customWidth="1"/>
    <col min="15628" max="15872" width="9" style="39"/>
    <col min="15873" max="15883" width="11.375" style="39" customWidth="1"/>
    <col min="15884" max="16128" width="9" style="39"/>
    <col min="16129" max="16139" width="11.375" style="39" customWidth="1"/>
    <col min="16140" max="16384" width="9" style="39"/>
  </cols>
  <sheetData>
    <row r="1" spans="1:11">
      <c r="A1" s="877"/>
      <c r="B1" s="878"/>
      <c r="C1" s="878"/>
      <c r="D1" s="878"/>
      <c r="E1" s="878"/>
      <c r="F1" s="878"/>
      <c r="G1" s="878"/>
      <c r="H1" s="878"/>
      <c r="I1" s="878"/>
      <c r="J1" s="878"/>
      <c r="K1" s="892"/>
    </row>
    <row r="2" spans="1:11">
      <c r="A2" s="879"/>
      <c r="K2" s="893"/>
    </row>
    <row r="3" spans="1:11">
      <c r="A3" s="879"/>
      <c r="K3" s="893"/>
    </row>
    <row r="4" spans="1:11">
      <c r="A4" s="879"/>
      <c r="K4" s="893"/>
    </row>
    <row r="5" s="875" customFormat="1" ht="35.25" spans="1:11">
      <c r="A5" s="880" t="s">
        <v>316</v>
      </c>
      <c r="B5" s="881"/>
      <c r="C5" s="881"/>
      <c r="D5" s="881"/>
      <c r="E5" s="881"/>
      <c r="F5" s="881"/>
      <c r="G5" s="881"/>
      <c r="H5" s="881"/>
      <c r="I5" s="881"/>
      <c r="J5" s="881"/>
      <c r="K5" s="894"/>
    </row>
    <row r="6" spans="1:11">
      <c r="A6" s="879"/>
      <c r="K6" s="893"/>
    </row>
    <row r="7" spans="1:11">
      <c r="A7" s="879"/>
      <c r="K7" s="893"/>
    </row>
    <row r="8" ht="27.75" spans="1:11">
      <c r="A8" s="882" t="s">
        <v>317</v>
      </c>
      <c r="B8" s="883"/>
      <c r="C8" s="883"/>
      <c r="D8" s="883"/>
      <c r="E8" s="883"/>
      <c r="F8" s="883"/>
      <c r="G8" s="883"/>
      <c r="H8" s="883"/>
      <c r="I8" s="883"/>
      <c r="J8" s="883"/>
      <c r="K8" s="895"/>
    </row>
    <row r="9" spans="1:11">
      <c r="A9" s="879"/>
      <c r="K9" s="893"/>
    </row>
    <row r="10" s="876" customFormat="1" ht="26.25" spans="1:11">
      <c r="A10" s="884" t="e">
        <f>"评估基准日："&amp;TEXT(#REF!,"yyyy年mm月dd日")</f>
        <v>#REF!</v>
      </c>
      <c r="B10" s="885"/>
      <c r="C10" s="885"/>
      <c r="D10" s="885"/>
      <c r="E10" s="885"/>
      <c r="F10" s="885"/>
      <c r="G10" s="885"/>
      <c r="H10" s="885"/>
      <c r="I10" s="885"/>
      <c r="J10" s="885"/>
      <c r="K10" s="896"/>
    </row>
    <row r="11" s="876" customFormat="1" ht="26.25" spans="1:11">
      <c r="A11" s="886"/>
      <c r="K11" s="897"/>
    </row>
    <row r="12" s="876" customFormat="1" ht="26.25" spans="1:11">
      <c r="A12" s="886"/>
      <c r="K12" s="897"/>
    </row>
    <row r="13" s="876" customFormat="1" ht="26.25" spans="1:11">
      <c r="A13" s="886"/>
      <c r="B13" s="887"/>
      <c r="C13" s="888" t="s">
        <v>318</v>
      </c>
      <c r="D13" s="889"/>
      <c r="E13" s="889"/>
      <c r="F13" s="889"/>
      <c r="G13" s="889"/>
      <c r="H13" s="889"/>
      <c r="I13" s="889"/>
      <c r="J13" s="889"/>
      <c r="K13" s="898"/>
    </row>
    <row r="14" s="876" customFormat="1" ht="26.25" spans="1:11">
      <c r="A14" s="886"/>
      <c r="K14" s="897"/>
    </row>
    <row r="15" s="876" customFormat="1" ht="26.25" spans="1:11">
      <c r="A15" s="886"/>
      <c r="K15" s="897"/>
    </row>
    <row r="16" s="876" customFormat="1" ht="26.25" spans="1:11">
      <c r="A16" s="886"/>
      <c r="C16" s="876" t="s">
        <v>319</v>
      </c>
      <c r="G16" s="876" t="s">
        <v>320</v>
      </c>
      <c r="K16" s="897"/>
    </row>
    <row r="17" s="876" customFormat="1" ht="26.25" spans="1:11">
      <c r="A17" s="886"/>
      <c r="K17" s="897"/>
    </row>
    <row r="18" s="876" customFormat="1" ht="26.25" spans="1:11">
      <c r="A18" s="886"/>
      <c r="K18" s="897"/>
    </row>
    <row r="19" s="876" customFormat="1" ht="26.25" spans="1:11">
      <c r="A19" s="886"/>
      <c r="C19" s="876" t="s">
        <v>321</v>
      </c>
      <c r="G19" s="876" t="s">
        <v>322</v>
      </c>
      <c r="K19" s="897"/>
    </row>
    <row r="20" spans="1:11">
      <c r="A20" s="879"/>
      <c r="K20" s="893"/>
    </row>
    <row r="21" ht="16.5" spans="1:11">
      <c r="A21" s="890"/>
      <c r="B21" s="891"/>
      <c r="C21" s="891"/>
      <c r="D21" s="891"/>
      <c r="E21" s="891"/>
      <c r="F21" s="891"/>
      <c r="G21" s="891"/>
      <c r="H21" s="891"/>
      <c r="I21" s="891"/>
      <c r="J21" s="891"/>
      <c r="K21" s="899"/>
    </row>
  </sheetData>
  <mergeCells count="4">
    <mergeCell ref="A5:K5"/>
    <mergeCell ref="A8:K8"/>
    <mergeCell ref="A10:K10"/>
    <mergeCell ref="C13:J13"/>
  </mergeCells>
  <pageMargins left="0.984027777777778" right="0.984027777777778" top="0.984027777777778" bottom="0.984027777777778" header="0.471527777777778" footer="0.354166666666667"/>
  <pageSetup paperSize="9" scale="90"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29"/>
  <sheetViews>
    <sheetView showGridLines="0" workbookViewId="0">
      <selection activeCell="AA34" sqref="AA34"/>
    </sheetView>
  </sheetViews>
  <sheetFormatPr defaultColWidth="9" defaultRowHeight="15.75" customHeight="1"/>
  <cols>
    <col min="1" max="1" width="5.25" style="3" customWidth="1"/>
    <col min="2" max="2" width="30.5" style="3" customWidth="1"/>
    <col min="3" max="4" width="8" style="449" customWidth="1"/>
    <col min="5" max="5" width="9.375" style="3" customWidth="1"/>
    <col min="6" max="6" width="8.75" style="3" customWidth="1"/>
    <col min="7" max="7" width="12.25" style="3" customWidth="1"/>
    <col min="8" max="8" width="9.625" style="3" customWidth="1"/>
    <col min="9" max="9" width="15.5" style="3" customWidth="1"/>
    <col min="10" max="10" width="16.75" style="3" customWidth="1"/>
    <col min="11" max="11" width="8.75" style="2" customWidth="1"/>
    <col min="12" max="16384" width="9" style="3"/>
  </cols>
  <sheetData>
    <row r="1" customHeight="1" spans="1:1">
      <c r="A1" s="4" t="s">
        <v>687</v>
      </c>
    </row>
    <row r="2" s="1" customFormat="1" ht="30" customHeight="1" spans="1:11">
      <c r="A2" s="5" t="s">
        <v>1024</v>
      </c>
      <c r="B2" s="5"/>
      <c r="C2" s="5"/>
      <c r="D2" s="5"/>
      <c r="E2" s="5"/>
      <c r="F2" s="5"/>
      <c r="G2" s="5"/>
      <c r="H2" s="5"/>
      <c r="I2" s="5"/>
      <c r="J2" s="5"/>
      <c r="K2" s="6"/>
    </row>
    <row r="3" customHeight="1" spans="1:10">
      <c r="A3" s="2" t="e">
        <f>"评估基准日："&amp;TEXT(#REF!,"yyyy年mm月dd日")</f>
        <v>#REF!</v>
      </c>
      <c r="B3" s="2"/>
      <c r="C3" s="2"/>
      <c r="D3" s="2"/>
      <c r="E3" s="2"/>
      <c r="F3" s="2"/>
      <c r="G3" s="2"/>
      <c r="H3" s="2"/>
      <c r="I3" s="2"/>
      <c r="J3" s="2"/>
    </row>
    <row r="4" ht="14.1" customHeight="1" spans="1:10">
      <c r="A4" s="2"/>
      <c r="B4" s="2"/>
      <c r="C4" s="450"/>
      <c r="D4" s="450"/>
      <c r="E4" s="2"/>
      <c r="F4" s="2"/>
      <c r="G4" s="2"/>
      <c r="H4" s="2"/>
      <c r="I4" s="2"/>
      <c r="J4" s="21" t="s">
        <v>1025</v>
      </c>
    </row>
    <row r="5" customHeight="1" spans="1:10">
      <c r="A5" s="3" t="e">
        <f>#REF!&amp;"："&amp;#REF!</f>
        <v>#REF!</v>
      </c>
      <c r="J5" s="26" t="s">
        <v>858</v>
      </c>
    </row>
    <row r="6" s="2" customFormat="1" customHeight="1" spans="1:10">
      <c r="A6" s="9" t="s">
        <v>721</v>
      </c>
      <c r="B6" s="9" t="s">
        <v>1026</v>
      </c>
      <c r="C6" s="594" t="s">
        <v>1027</v>
      </c>
      <c r="D6" s="594" t="s">
        <v>1028</v>
      </c>
      <c r="E6" s="9" t="s">
        <v>975</v>
      </c>
      <c r="F6" s="56" t="s">
        <v>1029</v>
      </c>
      <c r="G6" s="36"/>
      <c r="H6" s="9" t="s">
        <v>693</v>
      </c>
      <c r="I6" s="9" t="s">
        <v>695</v>
      </c>
      <c r="J6" s="9" t="s">
        <v>848</v>
      </c>
    </row>
    <row r="7" customHeight="1" spans="1:11">
      <c r="A7" s="116"/>
      <c r="B7" s="120"/>
      <c r="C7" s="123"/>
      <c r="D7" s="123"/>
      <c r="E7" s="116"/>
      <c r="F7" s="436" t="s">
        <v>692</v>
      </c>
      <c r="G7" s="436" t="s">
        <v>1030</v>
      </c>
      <c r="H7" s="125"/>
      <c r="I7" s="124"/>
      <c r="J7" s="120"/>
      <c r="K7" s="11" t="s">
        <v>863</v>
      </c>
    </row>
    <row r="8" spans="1:11">
      <c r="A8" s="12" t="str">
        <f>IF(B8="","",ROW()-7)</f>
        <v/>
      </c>
      <c r="B8" s="13"/>
      <c r="C8" s="14"/>
      <c r="D8" s="14"/>
      <c r="E8" s="12"/>
      <c r="F8" s="458"/>
      <c r="G8" s="458"/>
      <c r="H8" s="15"/>
      <c r="I8" s="432" t="str">
        <f>IF(F8=0,"",(H8-F8)/F8*100)</f>
        <v/>
      </c>
      <c r="J8" s="13"/>
      <c r="K8" s="2" t="s">
        <v>1031</v>
      </c>
    </row>
    <row r="9" spans="1:11">
      <c r="A9" s="12" t="str">
        <f t="shared" ref="A9:A24" si="0">IF(B9="","",ROW()-7)</f>
        <v/>
      </c>
      <c r="B9" s="13"/>
      <c r="C9" s="14"/>
      <c r="D9" s="14"/>
      <c r="E9" s="12"/>
      <c r="F9" s="458"/>
      <c r="G9" s="458"/>
      <c r="H9" s="15"/>
      <c r="I9" s="432" t="str">
        <f t="shared" ref="I9:I27" si="1">IF(F9=0,"",(H9-F9)/F9*100)</f>
        <v/>
      </c>
      <c r="J9" s="13"/>
      <c r="K9" s="2" t="s">
        <v>1032</v>
      </c>
    </row>
    <row r="10" spans="1:11">
      <c r="A10" s="12" t="str">
        <f t="shared" si="0"/>
        <v/>
      </c>
      <c r="B10" s="13"/>
      <c r="C10" s="14"/>
      <c r="D10" s="14"/>
      <c r="E10" s="12"/>
      <c r="F10" s="458"/>
      <c r="G10" s="458"/>
      <c r="H10" s="15"/>
      <c r="I10" s="432" t="str">
        <f t="shared" si="1"/>
        <v/>
      </c>
      <c r="J10" s="13"/>
      <c r="K10" s="2" t="s">
        <v>1033</v>
      </c>
    </row>
    <row r="11" spans="1:11">
      <c r="A11" s="12" t="str">
        <f t="shared" si="0"/>
        <v/>
      </c>
      <c r="B11" s="13"/>
      <c r="C11" s="14"/>
      <c r="D11" s="14"/>
      <c r="E11" s="12"/>
      <c r="F11" s="458"/>
      <c r="G11" s="458"/>
      <c r="H11" s="15"/>
      <c r="I11" s="432" t="str">
        <f t="shared" si="1"/>
        <v/>
      </c>
      <c r="J11" s="13"/>
      <c r="K11" s="2" t="s">
        <v>1034</v>
      </c>
    </row>
    <row r="12" spans="1:11">
      <c r="A12" s="12" t="str">
        <f t="shared" si="0"/>
        <v/>
      </c>
      <c r="B12" s="13"/>
      <c r="C12" s="14"/>
      <c r="D12" s="14"/>
      <c r="E12" s="12"/>
      <c r="F12" s="458"/>
      <c r="G12" s="458"/>
      <c r="H12" s="15"/>
      <c r="I12" s="432" t="str">
        <f t="shared" si="1"/>
        <v/>
      </c>
      <c r="J12" s="13"/>
      <c r="K12" s="2" t="s">
        <v>1035</v>
      </c>
    </row>
    <row r="13" spans="1:11">
      <c r="A13" s="12" t="str">
        <f t="shared" si="0"/>
        <v/>
      </c>
      <c r="B13" s="13"/>
      <c r="C13" s="14"/>
      <c r="D13" s="14"/>
      <c r="E13" s="12"/>
      <c r="F13" s="458"/>
      <c r="G13" s="458"/>
      <c r="H13" s="15"/>
      <c r="I13" s="432" t="str">
        <f t="shared" si="1"/>
        <v/>
      </c>
      <c r="J13" s="13"/>
      <c r="K13" s="2" t="s">
        <v>1036</v>
      </c>
    </row>
    <row r="14" spans="1:11">
      <c r="A14" s="12" t="str">
        <f t="shared" si="0"/>
        <v/>
      </c>
      <c r="B14" s="13"/>
      <c r="C14" s="14"/>
      <c r="D14" s="14"/>
      <c r="E14" s="12"/>
      <c r="F14" s="458"/>
      <c r="G14" s="458"/>
      <c r="H14" s="15"/>
      <c r="I14" s="432" t="str">
        <f t="shared" si="1"/>
        <v/>
      </c>
      <c r="J14" s="13"/>
      <c r="K14" s="2" t="s">
        <v>1037</v>
      </c>
    </row>
    <row r="15" spans="1:11">
      <c r="A15" s="12" t="str">
        <f t="shared" si="0"/>
        <v/>
      </c>
      <c r="B15" s="13"/>
      <c r="C15" s="14"/>
      <c r="D15" s="14"/>
      <c r="E15" s="12"/>
      <c r="F15" s="458"/>
      <c r="G15" s="458"/>
      <c r="H15" s="15"/>
      <c r="I15" s="432" t="str">
        <f t="shared" si="1"/>
        <v/>
      </c>
      <c r="J15" s="13"/>
      <c r="K15" s="2" t="s">
        <v>1038</v>
      </c>
    </row>
    <row r="16" spans="1:11">
      <c r="A16" s="12" t="str">
        <f t="shared" si="0"/>
        <v/>
      </c>
      <c r="B16" s="13"/>
      <c r="C16" s="14"/>
      <c r="D16" s="14"/>
      <c r="E16" s="12"/>
      <c r="F16" s="458"/>
      <c r="G16" s="458"/>
      <c r="H16" s="15"/>
      <c r="I16" s="432" t="str">
        <f t="shared" si="1"/>
        <v/>
      </c>
      <c r="J16" s="13"/>
      <c r="K16" s="2" t="s">
        <v>1039</v>
      </c>
    </row>
    <row r="17" spans="1:11">
      <c r="A17" s="12" t="str">
        <f t="shared" si="0"/>
        <v/>
      </c>
      <c r="B17" s="13"/>
      <c r="C17" s="14"/>
      <c r="D17" s="14"/>
      <c r="E17" s="12"/>
      <c r="F17" s="458"/>
      <c r="G17" s="458"/>
      <c r="H17" s="15"/>
      <c r="I17" s="432" t="str">
        <f t="shared" si="1"/>
        <v/>
      </c>
      <c r="J17" s="13"/>
      <c r="K17" s="2" t="s">
        <v>1040</v>
      </c>
    </row>
    <row r="18" spans="1:11">
      <c r="A18" s="12" t="str">
        <f t="shared" si="0"/>
        <v/>
      </c>
      <c r="B18" s="13"/>
      <c r="C18" s="14"/>
      <c r="D18" s="14"/>
      <c r="E18" s="12"/>
      <c r="F18" s="458"/>
      <c r="G18" s="458"/>
      <c r="H18" s="15"/>
      <c r="I18" s="432" t="str">
        <f t="shared" si="1"/>
        <v/>
      </c>
      <c r="J18" s="13"/>
      <c r="K18" s="2" t="s">
        <v>1041</v>
      </c>
    </row>
    <row r="19" spans="1:11">
      <c r="A19" s="12" t="str">
        <f t="shared" si="0"/>
        <v/>
      </c>
      <c r="B19" s="13"/>
      <c r="C19" s="14"/>
      <c r="D19" s="14"/>
      <c r="E19" s="12"/>
      <c r="F19" s="458"/>
      <c r="G19" s="458"/>
      <c r="H19" s="15"/>
      <c r="I19" s="432" t="str">
        <f t="shared" si="1"/>
        <v/>
      </c>
      <c r="J19" s="13"/>
      <c r="K19" s="2" t="s">
        <v>1042</v>
      </c>
    </row>
    <row r="20" spans="1:11">
      <c r="A20" s="12" t="str">
        <f t="shared" si="0"/>
        <v/>
      </c>
      <c r="B20" s="13"/>
      <c r="C20" s="14"/>
      <c r="D20" s="14"/>
      <c r="E20" s="12"/>
      <c r="F20" s="458"/>
      <c r="G20" s="458"/>
      <c r="H20" s="15"/>
      <c r="I20" s="432" t="str">
        <f t="shared" si="1"/>
        <v/>
      </c>
      <c r="J20" s="13"/>
      <c r="K20" s="2" t="s">
        <v>1043</v>
      </c>
    </row>
    <row r="21" spans="1:11">
      <c r="A21" s="12" t="str">
        <f t="shared" si="0"/>
        <v/>
      </c>
      <c r="B21" s="13"/>
      <c r="C21" s="14"/>
      <c r="D21" s="14"/>
      <c r="E21" s="12"/>
      <c r="F21" s="458"/>
      <c r="G21" s="458"/>
      <c r="H21" s="15"/>
      <c r="I21" s="432" t="str">
        <f t="shared" si="1"/>
        <v/>
      </c>
      <c r="J21" s="13"/>
      <c r="K21" s="2" t="s">
        <v>1044</v>
      </c>
    </row>
    <row r="22" spans="1:11">
      <c r="A22" s="12" t="str">
        <f t="shared" si="0"/>
        <v/>
      </c>
      <c r="B22" s="13"/>
      <c r="C22" s="14"/>
      <c r="D22" s="14"/>
      <c r="E22" s="12"/>
      <c r="F22" s="458"/>
      <c r="G22" s="458"/>
      <c r="H22" s="15"/>
      <c r="I22" s="432" t="str">
        <f t="shared" si="1"/>
        <v/>
      </c>
      <c r="J22" s="13"/>
      <c r="K22" s="2" t="s">
        <v>1045</v>
      </c>
    </row>
    <row r="23" spans="1:11">
      <c r="A23" s="12" t="str">
        <f t="shared" si="0"/>
        <v/>
      </c>
      <c r="B23" s="13"/>
      <c r="C23" s="14"/>
      <c r="D23" s="14"/>
      <c r="E23" s="12"/>
      <c r="F23" s="458"/>
      <c r="G23" s="458"/>
      <c r="H23" s="15"/>
      <c r="I23" s="432" t="str">
        <f t="shared" si="1"/>
        <v/>
      </c>
      <c r="J23" s="13"/>
      <c r="K23" s="2" t="s">
        <v>1046</v>
      </c>
    </row>
    <row r="24" spans="1:11">
      <c r="A24" s="12" t="str">
        <f t="shared" si="0"/>
        <v/>
      </c>
      <c r="B24" s="13"/>
      <c r="C24" s="14"/>
      <c r="D24" s="14"/>
      <c r="E24" s="12"/>
      <c r="F24" s="458"/>
      <c r="G24" s="458"/>
      <c r="H24" s="15"/>
      <c r="I24" s="432" t="str">
        <f t="shared" si="1"/>
        <v/>
      </c>
      <c r="J24" s="13"/>
      <c r="K24" s="2" t="s">
        <v>1047</v>
      </c>
    </row>
    <row r="25" spans="1:11">
      <c r="A25" s="12" t="s">
        <v>1048</v>
      </c>
      <c r="B25" s="13"/>
      <c r="C25" s="14"/>
      <c r="D25" s="14"/>
      <c r="E25" s="12"/>
      <c r="F25" s="15">
        <f>SUM(F8:F24)</f>
        <v>0</v>
      </c>
      <c r="G25" s="15">
        <f t="shared" ref="G25:H25" si="2">SUM(G8:G24)</f>
        <v>0</v>
      </c>
      <c r="H25" s="15">
        <f t="shared" si="2"/>
        <v>0</v>
      </c>
      <c r="I25" s="432" t="str">
        <f t="shared" si="1"/>
        <v/>
      </c>
      <c r="J25" s="13"/>
      <c r="K25" s="2" t="s">
        <v>1049</v>
      </c>
    </row>
    <row r="26" spans="1:11">
      <c r="A26" s="12" t="s">
        <v>1050</v>
      </c>
      <c r="B26" s="13"/>
      <c r="C26" s="14"/>
      <c r="D26" s="14"/>
      <c r="E26" s="12"/>
      <c r="F26" s="15">
        <f>G25</f>
        <v>0</v>
      </c>
      <c r="G26" s="15"/>
      <c r="H26" s="15"/>
      <c r="I26" s="432"/>
      <c r="J26" s="13"/>
      <c r="K26" s="2" t="s">
        <v>1051</v>
      </c>
    </row>
    <row r="27" customHeight="1" spans="1:10">
      <c r="A27" s="18" t="s">
        <v>1052</v>
      </c>
      <c r="B27" s="18"/>
      <c r="C27" s="608"/>
      <c r="D27" s="608"/>
      <c r="E27" s="20"/>
      <c r="F27" s="24">
        <f>F25-F26</f>
        <v>0</v>
      </c>
      <c r="G27" s="24"/>
      <c r="H27" s="24">
        <f>H25</f>
        <v>0</v>
      </c>
      <c r="I27" s="432" t="str">
        <f t="shared" si="1"/>
        <v/>
      </c>
      <c r="J27" s="20"/>
    </row>
    <row r="28" customHeight="1" spans="1:11">
      <c r="A28" s="3" t="e">
        <f>#REF!&amp;"填表人："&amp;#REF!</f>
        <v>#REF!</v>
      </c>
      <c r="H28" s="3" t="e">
        <f>"评估人员："&amp;#REF!</f>
        <v>#REF!</v>
      </c>
      <c r="K28" s="11" t="s">
        <v>716</v>
      </c>
    </row>
    <row r="29" customHeight="1" spans="1:1">
      <c r="A29" s="3" t="e">
        <f>"填表日期："&amp;YEAR(#REF!)&amp;"年"&amp;MONTH(#REF!)&amp;"月"&amp;DAY(#REF!)&amp;"日"</f>
        <v>#REF!</v>
      </c>
    </row>
  </sheetData>
  <mergeCells count="14">
    <mergeCell ref="A2:J2"/>
    <mergeCell ref="A3:J3"/>
    <mergeCell ref="F6:G6"/>
    <mergeCell ref="A25:B25"/>
    <mergeCell ref="A26:B26"/>
    <mergeCell ref="A27:B27"/>
    <mergeCell ref="A6:A7"/>
    <mergeCell ref="B6:B7"/>
    <mergeCell ref="C6:C7"/>
    <mergeCell ref="D6:D7"/>
    <mergeCell ref="E6:E7"/>
    <mergeCell ref="H6:H7"/>
    <mergeCell ref="I6:I7"/>
    <mergeCell ref="J6:J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3"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M25"/>
  <sheetViews>
    <sheetView showGridLines="0" workbookViewId="0">
      <selection activeCell="AA34" sqref="AA34"/>
    </sheetView>
  </sheetViews>
  <sheetFormatPr defaultColWidth="9" defaultRowHeight="15.75" customHeight="1"/>
  <cols>
    <col min="1" max="1" width="5.25" style="3" customWidth="1"/>
    <col min="2" max="2" width="41.375" style="3" customWidth="1"/>
    <col min="3" max="3" width="8" style="3" customWidth="1"/>
    <col min="4" max="4" width="8" style="449" customWidth="1"/>
    <col min="5" max="5" width="9.625" style="3" customWidth="1"/>
    <col min="6" max="6" width="4.75" style="3" customWidth="1"/>
    <col min="7" max="7" width="11.375" style="3" customWidth="1"/>
    <col min="8" max="9" width="8" style="3" customWidth="1"/>
    <col min="10" max="10" width="9.625" style="3" customWidth="1"/>
    <col min="11" max="11" width="7.75" style="3" customWidth="1"/>
    <col min="12" max="12" width="16.75" style="3" customWidth="1"/>
    <col min="13" max="13" width="8.625" style="3" customWidth="1"/>
    <col min="14" max="16384" width="9" style="3"/>
  </cols>
  <sheetData>
    <row r="1" customHeight="1" spans="1:1">
      <c r="A1" s="4" t="s">
        <v>687</v>
      </c>
    </row>
    <row r="2" s="1" customFormat="1" ht="30" customHeight="1" spans="1:12">
      <c r="A2" s="5" t="s">
        <v>1053</v>
      </c>
      <c r="B2" s="5"/>
      <c r="C2" s="5"/>
      <c r="D2" s="5"/>
      <c r="E2" s="5"/>
      <c r="F2" s="5"/>
      <c r="G2" s="5"/>
      <c r="H2" s="5"/>
      <c r="I2" s="5"/>
      <c r="J2" s="5"/>
      <c r="K2" s="5"/>
      <c r="L2" s="5"/>
    </row>
    <row r="3" customHeight="1" spans="1:12">
      <c r="A3" s="2" t="e">
        <f>"评估基准日："&amp;TEXT(#REF!,"yyyy年mm月dd日")</f>
        <v>#REF!</v>
      </c>
      <c r="B3" s="2"/>
      <c r="C3" s="2"/>
      <c r="D3" s="2"/>
      <c r="E3" s="2"/>
      <c r="F3" s="2"/>
      <c r="G3" s="2"/>
      <c r="H3" s="2"/>
      <c r="I3" s="2"/>
      <c r="J3" s="2"/>
      <c r="K3" s="2"/>
      <c r="L3" s="2"/>
    </row>
    <row r="4" ht="14.1" customHeight="1" spans="1:12">
      <c r="A4" s="2"/>
      <c r="B4" s="2"/>
      <c r="C4" s="2"/>
      <c r="D4" s="450"/>
      <c r="E4" s="2"/>
      <c r="F4" s="2"/>
      <c r="G4" s="2"/>
      <c r="H4" s="2"/>
      <c r="I4" s="2"/>
      <c r="J4" s="2"/>
      <c r="K4" s="2"/>
      <c r="L4" s="21" t="s">
        <v>1054</v>
      </c>
    </row>
    <row r="5" customHeight="1" spans="1:12">
      <c r="A5" s="3" t="e">
        <f>#REF!&amp;"："&amp;#REF!</f>
        <v>#REF!</v>
      </c>
      <c r="H5" s="43"/>
      <c r="I5" s="43"/>
      <c r="L5" s="26" t="s">
        <v>858</v>
      </c>
    </row>
    <row r="6" s="2" customFormat="1" customHeight="1" spans="1:12">
      <c r="A6" s="9" t="s">
        <v>721</v>
      </c>
      <c r="B6" s="9" t="s">
        <v>1055</v>
      </c>
      <c r="C6" s="9" t="s">
        <v>1056</v>
      </c>
      <c r="D6" s="452" t="s">
        <v>1057</v>
      </c>
      <c r="E6" s="9" t="s">
        <v>1058</v>
      </c>
      <c r="F6" s="9" t="s">
        <v>860</v>
      </c>
      <c r="G6" s="59" t="s">
        <v>861</v>
      </c>
      <c r="H6" s="54" t="s">
        <v>1029</v>
      </c>
      <c r="I6" s="457" t="s">
        <v>1059</v>
      </c>
      <c r="J6" s="32" t="s">
        <v>693</v>
      </c>
      <c r="K6" s="9" t="s">
        <v>695</v>
      </c>
      <c r="L6" s="9" t="s">
        <v>848</v>
      </c>
    </row>
    <row r="7" customHeight="1" spans="1:13">
      <c r="A7" s="116"/>
      <c r="B7" s="120"/>
      <c r="C7" s="120"/>
      <c r="D7" s="123"/>
      <c r="E7" s="117"/>
      <c r="F7" s="120"/>
      <c r="G7" s="436"/>
      <c r="H7" s="436"/>
      <c r="I7" s="441"/>
      <c r="J7" s="436"/>
      <c r="K7" s="124" t="s">
        <v>1060</v>
      </c>
      <c r="L7" s="120"/>
      <c r="M7" s="11" t="s">
        <v>863</v>
      </c>
    </row>
    <row r="8" spans="1:13">
      <c r="A8" s="12"/>
      <c r="B8" s="13"/>
      <c r="C8" s="13"/>
      <c r="D8" s="14"/>
      <c r="E8" s="25"/>
      <c r="F8" s="13"/>
      <c r="G8" s="15"/>
      <c r="H8" s="458"/>
      <c r="I8" s="458"/>
      <c r="J8" s="458"/>
      <c r="K8" s="432" t="str">
        <f>IF(H8=0,"",(J8-H8)/(H8)*100)</f>
        <v/>
      </c>
      <c r="L8" s="13"/>
      <c r="M8" s="2" t="s">
        <v>1061</v>
      </c>
    </row>
    <row r="9" spans="1:13">
      <c r="A9" s="12"/>
      <c r="B9" s="13"/>
      <c r="C9" s="13"/>
      <c r="D9" s="14"/>
      <c r="E9" s="25"/>
      <c r="F9" s="13"/>
      <c r="G9" s="15"/>
      <c r="H9" s="458"/>
      <c r="I9" s="458"/>
      <c r="J9" s="458"/>
      <c r="K9" s="432"/>
      <c r="L9" s="13"/>
      <c r="M9" s="2" t="s">
        <v>1062</v>
      </c>
    </row>
    <row r="10" spans="1:13">
      <c r="A10" s="12"/>
      <c r="B10" s="13"/>
      <c r="C10" s="13"/>
      <c r="D10" s="14"/>
      <c r="E10" s="25"/>
      <c r="F10" s="13"/>
      <c r="G10" s="15"/>
      <c r="H10" s="458"/>
      <c r="I10" s="458"/>
      <c r="J10" s="458"/>
      <c r="K10" s="432"/>
      <c r="L10" s="13"/>
      <c r="M10" s="2" t="s">
        <v>1063</v>
      </c>
    </row>
    <row r="11" spans="1:13">
      <c r="A11" s="12"/>
      <c r="B11" s="13"/>
      <c r="C11" s="13"/>
      <c r="D11" s="14"/>
      <c r="E11" s="25"/>
      <c r="F11" s="13"/>
      <c r="G11" s="15"/>
      <c r="H11" s="458"/>
      <c r="I11" s="458"/>
      <c r="J11" s="458"/>
      <c r="K11" s="432"/>
      <c r="L11" s="13"/>
      <c r="M11" s="2" t="s">
        <v>1064</v>
      </c>
    </row>
    <row r="12" spans="1:13">
      <c r="A12" s="12"/>
      <c r="B12" s="13"/>
      <c r="C12" s="13"/>
      <c r="D12" s="14"/>
      <c r="E12" s="25"/>
      <c r="F12" s="13"/>
      <c r="G12" s="15"/>
      <c r="H12" s="458"/>
      <c r="I12" s="458"/>
      <c r="J12" s="458"/>
      <c r="K12" s="432"/>
      <c r="L12" s="13"/>
      <c r="M12" s="2" t="s">
        <v>1065</v>
      </c>
    </row>
    <row r="13" spans="1:13">
      <c r="A13" s="12"/>
      <c r="B13" s="13"/>
      <c r="C13" s="13"/>
      <c r="D13" s="14"/>
      <c r="E13" s="25"/>
      <c r="F13" s="13"/>
      <c r="G13" s="15"/>
      <c r="H13" s="458"/>
      <c r="I13" s="458"/>
      <c r="J13" s="458"/>
      <c r="K13" s="432"/>
      <c r="L13" s="13"/>
      <c r="M13" s="2" t="s">
        <v>1066</v>
      </c>
    </row>
    <row r="14" spans="1:13">
      <c r="A14" s="12"/>
      <c r="B14" s="13"/>
      <c r="C14" s="13"/>
      <c r="D14" s="14"/>
      <c r="E14" s="25"/>
      <c r="F14" s="13"/>
      <c r="G14" s="15"/>
      <c r="H14" s="458"/>
      <c r="I14" s="458"/>
      <c r="J14" s="458"/>
      <c r="K14" s="432"/>
      <c r="L14" s="13"/>
      <c r="M14" s="2" t="s">
        <v>1067</v>
      </c>
    </row>
    <row r="15" spans="1:13">
      <c r="A15" s="12"/>
      <c r="B15" s="13"/>
      <c r="C15" s="13"/>
      <c r="D15" s="14"/>
      <c r="E15" s="25"/>
      <c r="F15" s="13"/>
      <c r="G15" s="15"/>
      <c r="H15" s="458"/>
      <c r="I15" s="458"/>
      <c r="J15" s="458"/>
      <c r="K15" s="432"/>
      <c r="L15" s="13"/>
      <c r="M15" s="2" t="s">
        <v>1068</v>
      </c>
    </row>
    <row r="16" spans="1:13">
      <c r="A16" s="12" t="str">
        <f t="shared" ref="A16:A19" si="0">IF(B16="","",ROW()-7)</f>
        <v/>
      </c>
      <c r="B16" s="13"/>
      <c r="C16" s="13"/>
      <c r="D16" s="14"/>
      <c r="E16" s="25"/>
      <c r="F16" s="13"/>
      <c r="G16" s="15"/>
      <c r="H16" s="458"/>
      <c r="I16" s="458"/>
      <c r="J16" s="458"/>
      <c r="K16" s="432" t="str">
        <f t="shared" ref="K16:K20" si="1">IF(H16=0,"",(J16-H16)/(H16)*100)</f>
        <v/>
      </c>
      <c r="L16" s="13"/>
      <c r="M16" s="2" t="s">
        <v>1069</v>
      </c>
    </row>
    <row r="17" spans="1:13">
      <c r="A17" s="12" t="str">
        <f t="shared" si="0"/>
        <v/>
      </c>
      <c r="B17" s="13"/>
      <c r="C17" s="13"/>
      <c r="D17" s="14"/>
      <c r="E17" s="25"/>
      <c r="F17" s="13"/>
      <c r="G17" s="15"/>
      <c r="H17" s="458"/>
      <c r="I17" s="458"/>
      <c r="J17" s="458"/>
      <c r="K17" s="432" t="str">
        <f t="shared" si="1"/>
        <v/>
      </c>
      <c r="L17" s="13"/>
      <c r="M17" s="2" t="s">
        <v>1070</v>
      </c>
    </row>
    <row r="18" spans="1:13">
      <c r="A18" s="12" t="str">
        <f t="shared" si="0"/>
        <v/>
      </c>
      <c r="B18" s="13"/>
      <c r="C18" s="13"/>
      <c r="D18" s="14"/>
      <c r="E18" s="25"/>
      <c r="F18" s="13"/>
      <c r="G18" s="15"/>
      <c r="H18" s="458"/>
      <c r="I18" s="458"/>
      <c r="J18" s="458"/>
      <c r="K18" s="432" t="str">
        <f t="shared" si="1"/>
        <v/>
      </c>
      <c r="L18" s="13"/>
      <c r="M18" s="2" t="s">
        <v>1071</v>
      </c>
    </row>
    <row r="19" spans="1:13">
      <c r="A19" s="12" t="str">
        <f t="shared" si="0"/>
        <v/>
      </c>
      <c r="B19" s="13"/>
      <c r="C19" s="13"/>
      <c r="D19" s="14"/>
      <c r="E19" s="25"/>
      <c r="F19" s="13"/>
      <c r="G19" s="15"/>
      <c r="H19" s="458"/>
      <c r="I19" s="458"/>
      <c r="J19" s="458"/>
      <c r="K19" s="432" t="str">
        <f t="shared" si="1"/>
        <v/>
      </c>
      <c r="L19" s="13"/>
      <c r="M19" s="2" t="s">
        <v>1072</v>
      </c>
    </row>
    <row r="20" spans="1:12">
      <c r="A20" s="12" t="s">
        <v>793</v>
      </c>
      <c r="B20" s="13"/>
      <c r="C20" s="13"/>
      <c r="D20" s="14"/>
      <c r="E20" s="25"/>
      <c r="F20" s="13"/>
      <c r="G20" s="15"/>
      <c r="H20" s="458">
        <f>SUM(H8:H19)</f>
        <v>0</v>
      </c>
      <c r="I20" s="458">
        <f>SUM(I8:I19)</f>
        <v>0</v>
      </c>
      <c r="J20" s="458">
        <f>SUM(J8:J19)</f>
        <v>0</v>
      </c>
      <c r="K20" s="432" t="str">
        <f t="shared" si="1"/>
        <v/>
      </c>
      <c r="L20" s="13"/>
    </row>
    <row r="21" spans="1:12">
      <c r="A21" s="12" t="s">
        <v>1073</v>
      </c>
      <c r="B21" s="13"/>
      <c r="C21" s="13"/>
      <c r="D21" s="14"/>
      <c r="E21" s="25"/>
      <c r="F21" s="13"/>
      <c r="G21" s="15"/>
      <c r="H21" s="458">
        <f>I20</f>
        <v>0</v>
      </c>
      <c r="I21" s="458"/>
      <c r="J21" s="458"/>
      <c r="K21" s="432"/>
      <c r="L21" s="13"/>
    </row>
    <row r="22" spans="1:12">
      <c r="A22" s="12" t="s">
        <v>1074</v>
      </c>
      <c r="B22" s="13"/>
      <c r="C22" s="13"/>
      <c r="D22" s="14"/>
      <c r="E22" s="25"/>
      <c r="F22" s="13"/>
      <c r="G22" s="15"/>
      <c r="H22" s="458"/>
      <c r="I22" s="458"/>
      <c r="J22" s="458">
        <f>H21</f>
        <v>0</v>
      </c>
      <c r="K22" s="432"/>
      <c r="L22" s="13"/>
    </row>
    <row r="23" customHeight="1" spans="1:12">
      <c r="A23" s="606" t="s">
        <v>1075</v>
      </c>
      <c r="B23" s="455"/>
      <c r="C23" s="20"/>
      <c r="D23" s="456"/>
      <c r="E23" s="20"/>
      <c r="F23" s="20"/>
      <c r="G23" s="20"/>
      <c r="H23" s="459">
        <f>H20-H21</f>
        <v>0</v>
      </c>
      <c r="I23" s="459"/>
      <c r="J23" s="459">
        <f>J20-J22</f>
        <v>0</v>
      </c>
      <c r="K23" s="432" t="str">
        <f t="shared" ref="K23" si="2">IF(H23=0,"",(J23-H23)/(H23)*100)</f>
        <v/>
      </c>
      <c r="L23" s="20"/>
    </row>
    <row r="24" customHeight="1" spans="1:13">
      <c r="A24" s="3" t="e">
        <f>#REF!&amp;"填表人："&amp;#REF!</f>
        <v>#REF!</v>
      </c>
      <c r="J24" s="3" t="e">
        <f>"评估人员："&amp;#REF!</f>
        <v>#REF!</v>
      </c>
      <c r="M24" s="23" t="s">
        <v>716</v>
      </c>
    </row>
    <row r="25" customHeight="1" spans="1:1">
      <c r="A25" s="3" t="e">
        <f>"填表日期："&amp;YEAR(#REF!)&amp;"年"&amp;MONTH(#REF!)&amp;"月"&amp;DAY(#REF!)&amp;"日"</f>
        <v>#REF!</v>
      </c>
    </row>
  </sheetData>
  <mergeCells count="18">
    <mergeCell ref="A2:L2"/>
    <mergeCell ref="A3:L3"/>
    <mergeCell ref="A20:B20"/>
    <mergeCell ref="A21:B21"/>
    <mergeCell ref="A22:B22"/>
    <mergeCell ref="A23:B23"/>
    <mergeCell ref="A6:A7"/>
    <mergeCell ref="B6:B7"/>
    <mergeCell ref="C6:C7"/>
    <mergeCell ref="D6:D7"/>
    <mergeCell ref="E6:E7"/>
    <mergeCell ref="F6:F7"/>
    <mergeCell ref="G6:G7"/>
    <mergeCell ref="H6:H7"/>
    <mergeCell ref="I6:I7"/>
    <mergeCell ref="J6:J7"/>
    <mergeCell ref="K6:K7"/>
    <mergeCell ref="L6:L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4"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8"/>
  <sheetViews>
    <sheetView showGridLines="0" workbookViewId="0">
      <selection activeCell="AA34" sqref="AA34"/>
    </sheetView>
  </sheetViews>
  <sheetFormatPr defaultColWidth="9" defaultRowHeight="15.75" customHeight="1"/>
  <cols>
    <col min="1" max="1" width="6.25" style="3" customWidth="1"/>
    <col min="2" max="2" width="22.875" style="3" customWidth="1"/>
    <col min="3" max="3" width="8" style="3" customWidth="1"/>
    <col min="4" max="4" width="8" style="449" customWidth="1"/>
    <col min="5" max="5" width="9.625" style="3" customWidth="1"/>
    <col min="6" max="6" width="4.75" style="3" customWidth="1"/>
    <col min="7" max="7" width="11.375" style="3" customWidth="1"/>
    <col min="8" max="8" width="9.625" style="3" customWidth="1"/>
    <col min="9" max="9" width="8.75" style="3" customWidth="1"/>
    <col min="10" max="10" width="11.375" style="3" customWidth="1"/>
    <col min="11" max="11" width="9.625" style="3" customWidth="1"/>
    <col min="12" max="12" width="7.75" style="3" customWidth="1"/>
    <col min="13" max="13" width="16.75" style="3" customWidth="1"/>
    <col min="14" max="14" width="8.375" style="2" customWidth="1"/>
    <col min="15" max="16384" width="9" style="3"/>
  </cols>
  <sheetData>
    <row r="1" customHeight="1" spans="1:1">
      <c r="A1" s="4" t="s">
        <v>687</v>
      </c>
    </row>
    <row r="2" s="1" customFormat="1" ht="30" customHeight="1" spans="1:14">
      <c r="A2" s="5" t="s">
        <v>1076</v>
      </c>
      <c r="B2" s="5"/>
      <c r="C2" s="5"/>
      <c r="D2" s="5"/>
      <c r="E2" s="5"/>
      <c r="F2" s="5"/>
      <c r="G2" s="5"/>
      <c r="H2" s="5"/>
      <c r="I2" s="5"/>
      <c r="J2" s="5"/>
      <c r="K2" s="5"/>
      <c r="L2" s="5"/>
      <c r="M2" s="5"/>
      <c r="N2" s="6"/>
    </row>
    <row r="3" customHeight="1" spans="1:13">
      <c r="A3" s="2" t="e">
        <f>"评估基准日："&amp;TEXT(#REF!,"yyyy年mm月dd日")</f>
        <v>#REF!</v>
      </c>
      <c r="B3" s="2"/>
      <c r="C3" s="2"/>
      <c r="D3" s="2"/>
      <c r="E3" s="2"/>
      <c r="F3" s="2"/>
      <c r="G3" s="2"/>
      <c r="H3" s="2"/>
      <c r="I3" s="2"/>
      <c r="J3" s="2"/>
      <c r="K3" s="2"/>
      <c r="L3" s="2"/>
      <c r="M3" s="2"/>
    </row>
    <row r="4" ht="14.1" customHeight="1" spans="1:13">
      <c r="A4" s="2"/>
      <c r="B4" s="2"/>
      <c r="C4" s="2"/>
      <c r="D4" s="450"/>
      <c r="E4" s="2"/>
      <c r="F4" s="2"/>
      <c r="G4" s="2"/>
      <c r="H4" s="2"/>
      <c r="I4" s="2"/>
      <c r="J4" s="2"/>
      <c r="K4" s="2"/>
      <c r="L4" s="2"/>
      <c r="M4" s="21" t="s">
        <v>1077</v>
      </c>
    </row>
    <row r="5" customHeight="1" spans="1:13">
      <c r="A5" s="3" t="e">
        <f>#REF!&amp;"："&amp;#REF!</f>
        <v>#REF!</v>
      </c>
      <c r="M5" s="26" t="s">
        <v>858</v>
      </c>
    </row>
    <row r="6" s="2" customFormat="1" customHeight="1" spans="1:13">
      <c r="A6" s="9" t="s">
        <v>721</v>
      </c>
      <c r="B6" s="9" t="s">
        <v>1078</v>
      </c>
      <c r="C6" s="9" t="s">
        <v>1056</v>
      </c>
      <c r="D6" s="594" t="s">
        <v>1079</v>
      </c>
      <c r="E6" s="9" t="s">
        <v>1058</v>
      </c>
      <c r="F6" s="9" t="s">
        <v>860</v>
      </c>
      <c r="G6" s="9" t="s">
        <v>861</v>
      </c>
      <c r="H6" s="9" t="s">
        <v>1080</v>
      </c>
      <c r="I6" s="54" t="s">
        <v>1029</v>
      </c>
      <c r="J6" s="457" t="s">
        <v>1030</v>
      </c>
      <c r="K6" s="9" t="s">
        <v>693</v>
      </c>
      <c r="L6" s="9" t="s">
        <v>695</v>
      </c>
      <c r="M6" s="9" t="s">
        <v>848</v>
      </c>
    </row>
    <row r="7" customHeight="1" spans="1:14">
      <c r="A7" s="116"/>
      <c r="B7" s="120"/>
      <c r="C7" s="120"/>
      <c r="D7" s="123"/>
      <c r="E7" s="117"/>
      <c r="F7" s="120"/>
      <c r="G7" s="125"/>
      <c r="H7" s="116"/>
      <c r="I7" s="436"/>
      <c r="J7" s="441"/>
      <c r="K7" s="125"/>
      <c r="L7" s="124"/>
      <c r="M7" s="120"/>
      <c r="N7" s="11" t="s">
        <v>863</v>
      </c>
    </row>
    <row r="8" spans="1:14">
      <c r="A8" s="12" t="str">
        <f>IF(B8="","",ROW()-7)</f>
        <v/>
      </c>
      <c r="B8" s="13"/>
      <c r="C8" s="13"/>
      <c r="D8" s="14"/>
      <c r="E8" s="25"/>
      <c r="F8" s="13"/>
      <c r="G8" s="15"/>
      <c r="H8" s="12"/>
      <c r="I8" s="458"/>
      <c r="J8" s="458"/>
      <c r="K8" s="15"/>
      <c r="L8" s="432" t="str">
        <f>IF(I8=0,"",(K8-I8)/I8*100)</f>
        <v/>
      </c>
      <c r="M8" s="13"/>
      <c r="N8" s="2" t="s">
        <v>1081</v>
      </c>
    </row>
    <row r="9" spans="1:14">
      <c r="A9" s="12"/>
      <c r="B9" s="13"/>
      <c r="C9" s="13"/>
      <c r="D9" s="14"/>
      <c r="E9" s="25"/>
      <c r="F9" s="13"/>
      <c r="G9" s="15"/>
      <c r="H9" s="12"/>
      <c r="I9" s="458"/>
      <c r="J9" s="458"/>
      <c r="K9" s="15"/>
      <c r="L9" s="432"/>
      <c r="M9" s="13"/>
      <c r="N9" s="2" t="s">
        <v>1082</v>
      </c>
    </row>
    <row r="10" spans="1:14">
      <c r="A10" s="12"/>
      <c r="B10" s="13"/>
      <c r="C10" s="13"/>
      <c r="D10" s="14"/>
      <c r="E10" s="25"/>
      <c r="F10" s="13"/>
      <c r="G10" s="15"/>
      <c r="H10" s="12"/>
      <c r="I10" s="458"/>
      <c r="J10" s="458"/>
      <c r="K10" s="15"/>
      <c r="L10" s="432"/>
      <c r="M10" s="13"/>
      <c r="N10" s="2" t="s">
        <v>1083</v>
      </c>
    </row>
    <row r="11" spans="1:14">
      <c r="A11" s="12"/>
      <c r="B11" s="13"/>
      <c r="C11" s="13"/>
      <c r="D11" s="14"/>
      <c r="E11" s="25"/>
      <c r="F11" s="13"/>
      <c r="G11" s="15"/>
      <c r="H11" s="12"/>
      <c r="I11" s="458"/>
      <c r="J11" s="458"/>
      <c r="K11" s="15"/>
      <c r="L11" s="432"/>
      <c r="M11" s="13"/>
      <c r="N11" s="2" t="s">
        <v>1084</v>
      </c>
    </row>
    <row r="12" spans="1:14">
      <c r="A12" s="12"/>
      <c r="B12" s="13" t="s">
        <v>1060</v>
      </c>
      <c r="C12" s="13"/>
      <c r="D12" s="14"/>
      <c r="E12" s="25"/>
      <c r="F12" s="13"/>
      <c r="G12" s="15"/>
      <c r="H12" s="12"/>
      <c r="I12" s="458"/>
      <c r="J12" s="458"/>
      <c r="K12" s="15"/>
      <c r="L12" s="432"/>
      <c r="M12" s="13"/>
      <c r="N12" s="2" t="s">
        <v>1085</v>
      </c>
    </row>
    <row r="13" spans="1:14">
      <c r="A13" s="12"/>
      <c r="B13" s="13"/>
      <c r="C13" s="13"/>
      <c r="D13" s="14"/>
      <c r="E13" s="25"/>
      <c r="F13" s="13"/>
      <c r="G13" s="15"/>
      <c r="H13" s="12"/>
      <c r="I13" s="458"/>
      <c r="J13" s="458"/>
      <c r="K13" s="15"/>
      <c r="L13" s="432"/>
      <c r="M13" s="13"/>
      <c r="N13" s="2" t="s">
        <v>1086</v>
      </c>
    </row>
    <row r="14" spans="1:14">
      <c r="A14" s="12"/>
      <c r="B14" s="13"/>
      <c r="C14" s="13"/>
      <c r="D14" s="14"/>
      <c r="E14" s="25"/>
      <c r="F14" s="13"/>
      <c r="G14" s="15"/>
      <c r="H14" s="12"/>
      <c r="I14" s="458"/>
      <c r="J14" s="458"/>
      <c r="K14" s="15"/>
      <c r="L14" s="432"/>
      <c r="M14" s="13"/>
      <c r="N14" s="2" t="s">
        <v>1087</v>
      </c>
    </row>
    <row r="15" spans="1:14">
      <c r="A15" s="12"/>
      <c r="B15" s="13"/>
      <c r="C15" s="13"/>
      <c r="D15" s="14"/>
      <c r="E15" s="25"/>
      <c r="F15" s="13"/>
      <c r="G15" s="15"/>
      <c r="H15" s="12"/>
      <c r="I15" s="458"/>
      <c r="J15" s="458"/>
      <c r="K15" s="15"/>
      <c r="L15" s="432"/>
      <c r="M15" s="13"/>
      <c r="N15" s="2" t="s">
        <v>1088</v>
      </c>
    </row>
    <row r="16" spans="1:14">
      <c r="A16" s="12"/>
      <c r="B16" s="13"/>
      <c r="C16" s="13"/>
      <c r="D16" s="14"/>
      <c r="E16" s="25"/>
      <c r="F16" s="13"/>
      <c r="G16" s="15"/>
      <c r="H16" s="12"/>
      <c r="I16" s="458"/>
      <c r="J16" s="458"/>
      <c r="K16" s="15"/>
      <c r="L16" s="432"/>
      <c r="M16" s="13"/>
      <c r="N16" s="2" t="s">
        <v>1089</v>
      </c>
    </row>
    <row r="17" spans="1:14">
      <c r="A17" s="12"/>
      <c r="B17" s="13"/>
      <c r="C17" s="13"/>
      <c r="D17" s="14"/>
      <c r="E17" s="25"/>
      <c r="F17" s="13"/>
      <c r="G17" s="15"/>
      <c r="H17" s="12"/>
      <c r="I17" s="458"/>
      <c r="J17" s="458"/>
      <c r="K17" s="15"/>
      <c r="L17" s="432"/>
      <c r="M17" s="13"/>
      <c r="N17" s="2" t="s">
        <v>1090</v>
      </c>
    </row>
    <row r="18" spans="1:14">
      <c r="A18" s="12"/>
      <c r="B18" s="13"/>
      <c r="C18" s="13"/>
      <c r="D18" s="14"/>
      <c r="E18" s="25"/>
      <c r="F18" s="13"/>
      <c r="G18" s="15"/>
      <c r="H18" s="12"/>
      <c r="I18" s="458"/>
      <c r="J18" s="458"/>
      <c r="K18" s="15"/>
      <c r="L18" s="432"/>
      <c r="M18" s="13"/>
      <c r="N18" s="2" t="s">
        <v>1091</v>
      </c>
    </row>
    <row r="19" spans="1:14">
      <c r="A19" s="12" t="str">
        <f t="shared" ref="A19:A23" si="0">IF(B19="","",ROW()-7)</f>
        <v/>
      </c>
      <c r="B19" s="13"/>
      <c r="C19" s="13"/>
      <c r="D19" s="14"/>
      <c r="E19" s="25"/>
      <c r="F19" s="13"/>
      <c r="G19" s="15"/>
      <c r="H19" s="12"/>
      <c r="I19" s="458"/>
      <c r="J19" s="458"/>
      <c r="K19" s="15"/>
      <c r="L19" s="432" t="str">
        <f t="shared" ref="L19:L26" si="1">IF(I19=0,"",(K19-I19)/I19*100)</f>
        <v/>
      </c>
      <c r="M19" s="13"/>
      <c r="N19" s="2" t="s">
        <v>1092</v>
      </c>
    </row>
    <row r="20" spans="1:14">
      <c r="A20" s="12" t="str">
        <f t="shared" si="0"/>
        <v/>
      </c>
      <c r="B20" s="13"/>
      <c r="C20" s="13"/>
      <c r="D20" s="14"/>
      <c r="E20" s="25"/>
      <c r="F20" s="13"/>
      <c r="G20" s="15"/>
      <c r="H20" s="12"/>
      <c r="I20" s="458"/>
      <c r="J20" s="458"/>
      <c r="K20" s="15"/>
      <c r="L20" s="432" t="str">
        <f t="shared" si="1"/>
        <v/>
      </c>
      <c r="M20" s="13"/>
      <c r="N20" s="2" t="s">
        <v>1093</v>
      </c>
    </row>
    <row r="21" spans="1:14">
      <c r="A21" s="12" t="str">
        <f t="shared" si="0"/>
        <v/>
      </c>
      <c r="B21" s="13"/>
      <c r="C21" s="13"/>
      <c r="D21" s="14"/>
      <c r="E21" s="25"/>
      <c r="F21" s="13"/>
      <c r="G21" s="15"/>
      <c r="H21" s="12"/>
      <c r="I21" s="458"/>
      <c r="J21" s="458"/>
      <c r="K21" s="15"/>
      <c r="L21" s="432" t="str">
        <f t="shared" si="1"/>
        <v/>
      </c>
      <c r="M21" s="13"/>
      <c r="N21" s="2" t="s">
        <v>1094</v>
      </c>
    </row>
    <row r="22" spans="1:14">
      <c r="A22" s="12" t="str">
        <f t="shared" si="0"/>
        <v/>
      </c>
      <c r="B22" s="13"/>
      <c r="C22" s="13"/>
      <c r="D22" s="14"/>
      <c r="E22" s="25"/>
      <c r="F22" s="13"/>
      <c r="G22" s="15"/>
      <c r="H22" s="12"/>
      <c r="I22" s="458"/>
      <c r="J22" s="458"/>
      <c r="K22" s="15"/>
      <c r="L22" s="432" t="str">
        <f t="shared" si="1"/>
        <v/>
      </c>
      <c r="M22" s="13"/>
      <c r="N22" s="2" t="s">
        <v>1095</v>
      </c>
    </row>
    <row r="23" spans="1:14">
      <c r="A23" s="12" t="str">
        <f t="shared" si="0"/>
        <v/>
      </c>
      <c r="B23" s="13"/>
      <c r="C23" s="13"/>
      <c r="D23" s="14"/>
      <c r="E23" s="25"/>
      <c r="F23" s="13"/>
      <c r="G23" s="15"/>
      <c r="H23" s="12"/>
      <c r="I23" s="458"/>
      <c r="J23" s="458"/>
      <c r="K23" s="15"/>
      <c r="L23" s="432" t="str">
        <f t="shared" si="1"/>
        <v/>
      </c>
      <c r="M23" s="13"/>
      <c r="N23" s="2" t="s">
        <v>1096</v>
      </c>
    </row>
    <row r="24" spans="1:13">
      <c r="A24" s="12" t="s">
        <v>1097</v>
      </c>
      <c r="B24" s="13"/>
      <c r="C24" s="13"/>
      <c r="D24" s="14"/>
      <c r="E24" s="25"/>
      <c r="F24" s="13"/>
      <c r="G24" s="15"/>
      <c r="H24" s="12"/>
      <c r="I24" s="15">
        <f>SUM(I8:I23)</f>
        <v>0</v>
      </c>
      <c r="J24" s="15">
        <f>SUM(J8:J23)</f>
        <v>0</v>
      </c>
      <c r="K24" s="15">
        <f>SUM(K8:K23)</f>
        <v>0</v>
      </c>
      <c r="L24" s="432" t="str">
        <f t="shared" si="1"/>
        <v/>
      </c>
      <c r="M24" s="13"/>
    </row>
    <row r="25" spans="1:13">
      <c r="A25" s="12" t="s">
        <v>1098</v>
      </c>
      <c r="B25" s="13"/>
      <c r="C25" s="13"/>
      <c r="D25" s="14"/>
      <c r="E25" s="25"/>
      <c r="F25" s="13"/>
      <c r="G25" s="15"/>
      <c r="H25" s="12"/>
      <c r="I25" s="15">
        <f>J24</f>
        <v>0</v>
      </c>
      <c r="J25" s="15"/>
      <c r="K25" s="15">
        <f>I25</f>
        <v>0</v>
      </c>
      <c r="L25" s="432"/>
      <c r="M25" s="13"/>
    </row>
    <row r="26" customHeight="1" spans="1:13">
      <c r="A26" s="18" t="s">
        <v>1099</v>
      </c>
      <c r="B26" s="18"/>
      <c r="C26" s="20"/>
      <c r="D26" s="608"/>
      <c r="E26" s="20"/>
      <c r="F26" s="20"/>
      <c r="G26" s="20"/>
      <c r="H26" s="20"/>
      <c r="I26" s="24">
        <f>I24-I25</f>
        <v>0</v>
      </c>
      <c r="J26" s="24"/>
      <c r="K26" s="24">
        <f>K24-K25</f>
        <v>0</v>
      </c>
      <c r="L26" s="432" t="str">
        <f t="shared" si="1"/>
        <v/>
      </c>
      <c r="M26" s="20"/>
    </row>
    <row r="27" customHeight="1" spans="1:14">
      <c r="A27" s="3" t="e">
        <f>#REF!&amp;"填表人："&amp;#REF!</f>
        <v>#REF!</v>
      </c>
      <c r="K27" s="3" t="e">
        <f>"评估人员："&amp;#REF!</f>
        <v>#REF!</v>
      </c>
      <c r="N27" s="11" t="s">
        <v>716</v>
      </c>
    </row>
    <row r="28" customHeight="1" spans="1:1">
      <c r="A28" s="3" t="e">
        <f>"填表日期："&amp;YEAR(#REF!)&amp;"年"&amp;MONTH(#REF!)&amp;"月"&amp;DAY(#REF!)&amp;"日"</f>
        <v>#REF!</v>
      </c>
    </row>
  </sheetData>
  <mergeCells count="18">
    <mergeCell ref="A2:M2"/>
    <mergeCell ref="A3:M3"/>
    <mergeCell ref="A24:B24"/>
    <mergeCell ref="A25:B25"/>
    <mergeCell ref="A26:B26"/>
    <mergeCell ref="A6:A7"/>
    <mergeCell ref="B6:B7"/>
    <mergeCell ref="C6:C7"/>
    <mergeCell ref="D6:D7"/>
    <mergeCell ref="E6:E7"/>
    <mergeCell ref="F6:F7"/>
    <mergeCell ref="G6:G7"/>
    <mergeCell ref="H6:H7"/>
    <mergeCell ref="I6:I7"/>
    <mergeCell ref="J6:J7"/>
    <mergeCell ref="K6:K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6"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31"/>
  <sheetViews>
    <sheetView showGridLines="0" workbookViewId="0">
      <selection activeCell="AA34" sqref="AA34"/>
    </sheetView>
  </sheetViews>
  <sheetFormatPr defaultColWidth="9" defaultRowHeight="15.75" customHeight="1"/>
  <cols>
    <col min="1" max="1" width="5" style="3" customWidth="1"/>
    <col min="2" max="2" width="20.25" style="3" customWidth="1"/>
    <col min="3" max="3" width="9" style="449"/>
    <col min="4" max="4" width="11" style="3" customWidth="1"/>
    <col min="5" max="5" width="12.75" style="3" customWidth="1"/>
    <col min="6" max="6" width="9.625" style="3" customWidth="1"/>
    <col min="7" max="8" width="12.625" style="3" customWidth="1"/>
    <col min="9" max="9" width="10.25" style="3" customWidth="1"/>
    <col min="10" max="10" width="9" style="3"/>
    <col min="11" max="11" width="9" style="2"/>
    <col min="12" max="16384" width="9" style="3"/>
  </cols>
  <sheetData>
    <row r="1" customHeight="1" spans="1:1">
      <c r="A1" s="4" t="s">
        <v>687</v>
      </c>
    </row>
    <row r="2" s="1" customFormat="1" ht="30" customHeight="1" spans="1:11">
      <c r="A2" s="5" t="s">
        <v>1100</v>
      </c>
      <c r="B2" s="5"/>
      <c r="C2" s="5"/>
      <c r="D2" s="5"/>
      <c r="E2" s="5"/>
      <c r="F2" s="5"/>
      <c r="G2" s="5"/>
      <c r="H2" s="5"/>
      <c r="I2" s="5"/>
      <c r="J2" s="5"/>
      <c r="K2" s="6"/>
    </row>
    <row r="3" customHeight="1" spans="1:10">
      <c r="A3" s="2" t="e">
        <f>"评估基准日："&amp;TEXT(#REF!,"yyyy年mm月dd日")</f>
        <v>#REF!</v>
      </c>
      <c r="B3" s="2"/>
      <c r="C3" s="2"/>
      <c r="D3" s="2"/>
      <c r="E3" s="2"/>
      <c r="F3" s="2"/>
      <c r="G3" s="2"/>
      <c r="H3" s="2"/>
      <c r="I3" s="2"/>
      <c r="J3" s="2"/>
    </row>
    <row r="4" ht="14.1" customHeight="1" spans="1:10">
      <c r="A4" s="2"/>
      <c r="B4" s="2"/>
      <c r="C4" s="450"/>
      <c r="D4" s="2"/>
      <c r="E4" s="2"/>
      <c r="F4" s="2"/>
      <c r="G4" s="2"/>
      <c r="H4" s="2"/>
      <c r="I4" s="2"/>
      <c r="J4" s="21" t="s">
        <v>1101</v>
      </c>
    </row>
    <row r="5" customHeight="1" spans="1:10">
      <c r="A5" s="3" t="e">
        <f>#REF!&amp;"："&amp;#REF!</f>
        <v>#REF!</v>
      </c>
      <c r="J5" s="26" t="s">
        <v>858</v>
      </c>
    </row>
    <row r="6" s="2" customFormat="1" customHeight="1" spans="1:11">
      <c r="A6" s="9" t="s">
        <v>721</v>
      </c>
      <c r="B6" s="9" t="s">
        <v>1055</v>
      </c>
      <c r="C6" s="594" t="s">
        <v>1079</v>
      </c>
      <c r="D6" s="9" t="s">
        <v>1102</v>
      </c>
      <c r="E6" s="9" t="s">
        <v>1103</v>
      </c>
      <c r="F6" s="9" t="s">
        <v>1104</v>
      </c>
      <c r="G6" s="9" t="s">
        <v>692</v>
      </c>
      <c r="H6" s="9" t="s">
        <v>693</v>
      </c>
      <c r="I6" s="9" t="s">
        <v>695</v>
      </c>
      <c r="J6" s="9" t="s">
        <v>848</v>
      </c>
      <c r="K6" s="11" t="s">
        <v>863</v>
      </c>
    </row>
    <row r="7" spans="1:11">
      <c r="A7" s="12" t="str">
        <f>IF(B7="","",ROW()-6)</f>
        <v/>
      </c>
      <c r="B7" s="13"/>
      <c r="C7" s="14"/>
      <c r="D7" s="15"/>
      <c r="E7" s="14"/>
      <c r="F7" s="12"/>
      <c r="G7" s="607"/>
      <c r="H7" s="15"/>
      <c r="I7" s="432" t="str">
        <f>IF(G7=0,"",(H7-G7)/G7*100)</f>
        <v/>
      </c>
      <c r="J7" s="13"/>
      <c r="K7" s="2" t="s">
        <v>1105</v>
      </c>
    </row>
    <row r="8" spans="1:11">
      <c r="A8" s="12" t="str">
        <f t="shared" ref="A8:A28" si="0">IF(B8="","",ROW()-6)</f>
        <v/>
      </c>
      <c r="B8" s="13"/>
      <c r="C8" s="14"/>
      <c r="D8" s="15"/>
      <c r="E8" s="14"/>
      <c r="F8" s="12"/>
      <c r="G8" s="607"/>
      <c r="H8" s="15"/>
      <c r="I8" s="432" t="str">
        <f t="shared" ref="I8:I29" si="1">IF(G8=0,"",(H8-G8)/G8*100)</f>
        <v/>
      </c>
      <c r="J8" s="13"/>
      <c r="K8" s="2" t="s">
        <v>1106</v>
      </c>
    </row>
    <row r="9" spans="1:11">
      <c r="A9" s="12" t="str">
        <f t="shared" si="0"/>
        <v/>
      </c>
      <c r="B9" s="13"/>
      <c r="C9" s="14"/>
      <c r="D9" s="15"/>
      <c r="E9" s="14"/>
      <c r="F9" s="12"/>
      <c r="G9" s="607"/>
      <c r="H9" s="15"/>
      <c r="I9" s="432" t="str">
        <f t="shared" si="1"/>
        <v/>
      </c>
      <c r="J9" s="13"/>
      <c r="K9" s="2" t="s">
        <v>1107</v>
      </c>
    </row>
    <row r="10" spans="1:11">
      <c r="A10" s="12" t="str">
        <f t="shared" si="0"/>
        <v/>
      </c>
      <c r="B10" s="13"/>
      <c r="C10" s="14"/>
      <c r="D10" s="15"/>
      <c r="E10" s="14"/>
      <c r="F10" s="12"/>
      <c r="G10" s="607"/>
      <c r="H10" s="15"/>
      <c r="I10" s="432" t="str">
        <f t="shared" si="1"/>
        <v/>
      </c>
      <c r="J10" s="13"/>
      <c r="K10" s="2" t="s">
        <v>1108</v>
      </c>
    </row>
    <row r="11" spans="1:11">
      <c r="A11" s="12" t="str">
        <f t="shared" si="0"/>
        <v/>
      </c>
      <c r="B11" s="13"/>
      <c r="C11" s="14"/>
      <c r="D11" s="15"/>
      <c r="E11" s="14"/>
      <c r="F11" s="12"/>
      <c r="G11" s="607"/>
      <c r="H11" s="15"/>
      <c r="I11" s="432" t="str">
        <f t="shared" si="1"/>
        <v/>
      </c>
      <c r="J11" s="13"/>
      <c r="K11" s="2" t="s">
        <v>1109</v>
      </c>
    </row>
    <row r="12" spans="1:11">
      <c r="A12" s="12" t="str">
        <f t="shared" si="0"/>
        <v/>
      </c>
      <c r="B12" s="13"/>
      <c r="C12" s="14"/>
      <c r="D12" s="15"/>
      <c r="E12" s="14"/>
      <c r="F12" s="12"/>
      <c r="G12" s="607"/>
      <c r="H12" s="15"/>
      <c r="I12" s="432" t="str">
        <f t="shared" si="1"/>
        <v/>
      </c>
      <c r="J12" s="13"/>
      <c r="K12" s="2" t="s">
        <v>1110</v>
      </c>
    </row>
    <row r="13" spans="1:11">
      <c r="A13" s="12" t="str">
        <f t="shared" si="0"/>
        <v/>
      </c>
      <c r="B13" s="13"/>
      <c r="C13" s="14"/>
      <c r="D13" s="15"/>
      <c r="E13" s="14"/>
      <c r="F13" s="12"/>
      <c r="G13" s="607"/>
      <c r="H13" s="15"/>
      <c r="I13" s="432" t="str">
        <f t="shared" si="1"/>
        <v/>
      </c>
      <c r="J13" s="13"/>
      <c r="K13" s="2" t="s">
        <v>1111</v>
      </c>
    </row>
    <row r="14" spans="1:11">
      <c r="A14" s="12" t="str">
        <f t="shared" si="0"/>
        <v/>
      </c>
      <c r="B14" s="13"/>
      <c r="C14" s="14"/>
      <c r="D14" s="15"/>
      <c r="E14" s="14"/>
      <c r="F14" s="12"/>
      <c r="G14" s="607"/>
      <c r="H14" s="15"/>
      <c r="I14" s="432" t="str">
        <f t="shared" si="1"/>
        <v/>
      </c>
      <c r="J14" s="13"/>
      <c r="K14" s="2" t="s">
        <v>1112</v>
      </c>
    </row>
    <row r="15" spans="1:11">
      <c r="A15" s="12" t="str">
        <f t="shared" si="0"/>
        <v/>
      </c>
      <c r="B15" s="13"/>
      <c r="C15" s="14"/>
      <c r="D15" s="15"/>
      <c r="E15" s="14"/>
      <c r="F15" s="12"/>
      <c r="G15" s="607"/>
      <c r="H15" s="15"/>
      <c r="I15" s="432" t="str">
        <f t="shared" si="1"/>
        <v/>
      </c>
      <c r="J15" s="13"/>
      <c r="K15" s="2" t="s">
        <v>1113</v>
      </c>
    </row>
    <row r="16" spans="1:11">
      <c r="A16" s="12" t="str">
        <f t="shared" si="0"/>
        <v/>
      </c>
      <c r="B16" s="13"/>
      <c r="C16" s="14"/>
      <c r="D16" s="15"/>
      <c r="E16" s="14"/>
      <c r="F16" s="12"/>
      <c r="G16" s="607"/>
      <c r="H16" s="15"/>
      <c r="I16" s="432" t="str">
        <f t="shared" si="1"/>
        <v/>
      </c>
      <c r="J16" s="13"/>
      <c r="K16" s="2" t="s">
        <v>1114</v>
      </c>
    </row>
    <row r="17" spans="1:11">
      <c r="A17" s="12" t="str">
        <f t="shared" si="0"/>
        <v/>
      </c>
      <c r="B17" s="13"/>
      <c r="C17" s="14"/>
      <c r="D17" s="15"/>
      <c r="E17" s="14"/>
      <c r="F17" s="12"/>
      <c r="G17" s="607"/>
      <c r="H17" s="15"/>
      <c r="I17" s="432" t="str">
        <f t="shared" si="1"/>
        <v/>
      </c>
      <c r="J17" s="13"/>
      <c r="K17" s="2" t="s">
        <v>1115</v>
      </c>
    </row>
    <row r="18" spans="1:11">
      <c r="A18" s="12" t="str">
        <f t="shared" si="0"/>
        <v/>
      </c>
      <c r="B18" s="13"/>
      <c r="C18" s="14"/>
      <c r="D18" s="15"/>
      <c r="E18" s="14"/>
      <c r="F18" s="12"/>
      <c r="G18" s="607"/>
      <c r="H18" s="15"/>
      <c r="I18" s="432" t="str">
        <f t="shared" si="1"/>
        <v/>
      </c>
      <c r="J18" s="13"/>
      <c r="K18" s="2" t="s">
        <v>1116</v>
      </c>
    </row>
    <row r="19" spans="1:11">
      <c r="A19" s="12" t="str">
        <f t="shared" si="0"/>
        <v/>
      </c>
      <c r="B19" s="13"/>
      <c r="C19" s="14"/>
      <c r="D19" s="15"/>
      <c r="E19" s="14"/>
      <c r="F19" s="12"/>
      <c r="G19" s="607"/>
      <c r="H19" s="15"/>
      <c r="I19" s="432" t="str">
        <f t="shared" si="1"/>
        <v/>
      </c>
      <c r="J19" s="13"/>
      <c r="K19" s="2" t="s">
        <v>1117</v>
      </c>
    </row>
    <row r="20" spans="1:11">
      <c r="A20" s="12" t="str">
        <f t="shared" si="0"/>
        <v/>
      </c>
      <c r="B20" s="13"/>
      <c r="C20" s="14"/>
      <c r="D20" s="15"/>
      <c r="E20" s="14"/>
      <c r="F20" s="12"/>
      <c r="G20" s="607"/>
      <c r="H20" s="15"/>
      <c r="I20" s="432" t="str">
        <f t="shared" si="1"/>
        <v/>
      </c>
      <c r="J20" s="13"/>
      <c r="K20" s="2" t="s">
        <v>1118</v>
      </c>
    </row>
    <row r="21" spans="1:11">
      <c r="A21" s="12" t="str">
        <f t="shared" si="0"/>
        <v/>
      </c>
      <c r="B21" s="13"/>
      <c r="C21" s="14"/>
      <c r="D21" s="15"/>
      <c r="E21" s="14"/>
      <c r="F21" s="12"/>
      <c r="G21" s="607"/>
      <c r="H21" s="15"/>
      <c r="I21" s="432" t="str">
        <f t="shared" si="1"/>
        <v/>
      </c>
      <c r="J21" s="13"/>
      <c r="K21" s="2" t="s">
        <v>1119</v>
      </c>
    </row>
    <row r="22" spans="1:11">
      <c r="A22" s="12" t="str">
        <f t="shared" si="0"/>
        <v/>
      </c>
      <c r="B22" s="13"/>
      <c r="C22" s="14"/>
      <c r="D22" s="15"/>
      <c r="E22" s="14"/>
      <c r="F22" s="12"/>
      <c r="G22" s="607"/>
      <c r="H22" s="15"/>
      <c r="I22" s="432" t="str">
        <f t="shared" si="1"/>
        <v/>
      </c>
      <c r="J22" s="13"/>
      <c r="K22" s="2" t="s">
        <v>1120</v>
      </c>
    </row>
    <row r="23" spans="1:11">
      <c r="A23" s="12" t="str">
        <f t="shared" si="0"/>
        <v/>
      </c>
      <c r="B23" s="13"/>
      <c r="C23" s="14"/>
      <c r="D23" s="15"/>
      <c r="E23" s="14"/>
      <c r="F23" s="12"/>
      <c r="G23" s="607"/>
      <c r="H23" s="15"/>
      <c r="I23" s="432" t="str">
        <f t="shared" si="1"/>
        <v/>
      </c>
      <c r="J23" s="13"/>
      <c r="K23" s="2" t="s">
        <v>1121</v>
      </c>
    </row>
    <row r="24" spans="1:11">
      <c r="A24" s="12" t="str">
        <f t="shared" si="0"/>
        <v/>
      </c>
      <c r="B24" s="13"/>
      <c r="C24" s="14"/>
      <c r="D24" s="15"/>
      <c r="E24" s="14"/>
      <c r="F24" s="12"/>
      <c r="G24" s="607"/>
      <c r="H24" s="15"/>
      <c r="I24" s="432" t="str">
        <f t="shared" si="1"/>
        <v/>
      </c>
      <c r="J24" s="13"/>
      <c r="K24" s="2" t="s">
        <v>1122</v>
      </c>
    </row>
    <row r="25" spans="1:11">
      <c r="A25" s="12" t="str">
        <f t="shared" si="0"/>
        <v/>
      </c>
      <c r="B25" s="13"/>
      <c r="C25" s="14"/>
      <c r="D25" s="15"/>
      <c r="E25" s="14"/>
      <c r="F25" s="12"/>
      <c r="G25" s="607"/>
      <c r="H25" s="15"/>
      <c r="I25" s="432" t="str">
        <f t="shared" si="1"/>
        <v/>
      </c>
      <c r="J25" s="13"/>
      <c r="K25" s="2" t="s">
        <v>1123</v>
      </c>
    </row>
    <row r="26" spans="1:11">
      <c r="A26" s="12" t="str">
        <f t="shared" si="0"/>
        <v/>
      </c>
      <c r="B26" s="13"/>
      <c r="C26" s="14"/>
      <c r="D26" s="15"/>
      <c r="E26" s="14"/>
      <c r="F26" s="12"/>
      <c r="G26" s="607"/>
      <c r="H26" s="15"/>
      <c r="I26" s="432" t="str">
        <f t="shared" si="1"/>
        <v/>
      </c>
      <c r="J26" s="13"/>
      <c r="K26" s="2" t="s">
        <v>1124</v>
      </c>
    </row>
    <row r="27" spans="1:11">
      <c r="A27" s="12" t="str">
        <f t="shared" si="0"/>
        <v/>
      </c>
      <c r="B27" s="13"/>
      <c r="C27" s="14"/>
      <c r="D27" s="15"/>
      <c r="E27" s="14"/>
      <c r="F27" s="12"/>
      <c r="G27" s="607"/>
      <c r="H27" s="15"/>
      <c r="I27" s="432" t="str">
        <f t="shared" si="1"/>
        <v/>
      </c>
      <c r="J27" s="13"/>
      <c r="K27" s="2" t="s">
        <v>1125</v>
      </c>
    </row>
    <row r="28" spans="1:11">
      <c r="A28" s="12" t="str">
        <f t="shared" si="0"/>
        <v/>
      </c>
      <c r="B28" s="13"/>
      <c r="C28" s="14"/>
      <c r="D28" s="15"/>
      <c r="E28" s="14"/>
      <c r="F28" s="12"/>
      <c r="G28" s="607"/>
      <c r="H28" s="15"/>
      <c r="I28" s="432" t="str">
        <f t="shared" si="1"/>
        <v/>
      </c>
      <c r="J28" s="13"/>
      <c r="K28" s="2" t="s">
        <v>1126</v>
      </c>
    </row>
    <row r="29" customHeight="1" spans="1:10">
      <c r="A29" s="16" t="s">
        <v>1127</v>
      </c>
      <c r="B29" s="17"/>
      <c r="C29" s="608"/>
      <c r="D29" s="24"/>
      <c r="E29" s="20"/>
      <c r="F29" s="20"/>
      <c r="G29" s="24">
        <f>SUM(G7:G28)</f>
        <v>0</v>
      </c>
      <c r="H29" s="24">
        <f>SUM(H7:H28)</f>
        <v>0</v>
      </c>
      <c r="I29" s="432" t="str">
        <f t="shared" si="1"/>
        <v/>
      </c>
      <c r="J29" s="20"/>
    </row>
    <row r="30" customHeight="1" spans="1:11">
      <c r="A30" s="3" t="e">
        <f>#REF!&amp;"填表人："&amp;#REF!</f>
        <v>#REF!</v>
      </c>
      <c r="H30" s="3" t="e">
        <f>"评估人员："&amp;#REF!</f>
        <v>#REF!</v>
      </c>
      <c r="K30" s="11" t="s">
        <v>716</v>
      </c>
    </row>
    <row r="31" customHeight="1" spans="1:1">
      <c r="A31" s="3" t="e">
        <f>"填表日期："&amp;YEAR(#REF!)&amp;"年"&amp;MONTH(#REF!)&amp;"月"&amp;DAY(#REF!)&amp;"日"</f>
        <v>#REF!</v>
      </c>
    </row>
  </sheetData>
  <mergeCells count="3">
    <mergeCell ref="A2:J2"/>
    <mergeCell ref="A3:J3"/>
    <mergeCell ref="A29:B29"/>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29"/>
  <sheetViews>
    <sheetView showGridLines="0" workbookViewId="0">
      <selection activeCell="AA34" sqref="AA34"/>
    </sheetView>
  </sheetViews>
  <sheetFormatPr defaultColWidth="9" defaultRowHeight="15.75" customHeight="1"/>
  <cols>
    <col min="1" max="1" width="5.5" style="3" customWidth="1"/>
    <col min="2" max="2" width="16.25" style="3" customWidth="1"/>
    <col min="3" max="3" width="7.625" style="449" customWidth="1"/>
    <col min="4" max="4" width="20.625" style="3" customWidth="1"/>
    <col min="5" max="6" width="12.625" style="3" customWidth="1"/>
    <col min="7" max="7" width="11.25" style="3" customWidth="1"/>
    <col min="8" max="8" width="16.25" style="3" customWidth="1"/>
    <col min="9" max="9" width="9" style="2"/>
    <col min="10" max="16384" width="9" style="3"/>
  </cols>
  <sheetData>
    <row r="1" customHeight="1" spans="1:1">
      <c r="A1" s="4" t="s">
        <v>687</v>
      </c>
    </row>
    <row r="2" s="1" customFormat="1" ht="30" customHeight="1" spans="1:9">
      <c r="A2" s="5" t="s">
        <v>1128</v>
      </c>
      <c r="B2" s="5"/>
      <c r="C2" s="5"/>
      <c r="D2" s="5"/>
      <c r="E2" s="5"/>
      <c r="F2" s="5"/>
      <c r="G2" s="5"/>
      <c r="H2" s="5"/>
      <c r="I2" s="6"/>
    </row>
    <row r="3" customHeight="1" spans="1:8">
      <c r="A3" s="2" t="e">
        <f>"评估基准日："&amp;TEXT(#REF!,"yyyy年mm月dd日")</f>
        <v>#REF!</v>
      </c>
      <c r="B3" s="2"/>
      <c r="C3" s="2"/>
      <c r="D3" s="2"/>
      <c r="E3" s="2"/>
      <c r="F3" s="2"/>
      <c r="G3" s="2"/>
      <c r="H3" s="2"/>
    </row>
    <row r="4" ht="14.1" customHeight="1" spans="1:8">
      <c r="A4" s="2"/>
      <c r="B4" s="2"/>
      <c r="C4" s="450"/>
      <c r="D4" s="2"/>
      <c r="E4" s="2"/>
      <c r="F4" s="2"/>
      <c r="G4" s="2"/>
      <c r="H4" s="21" t="s">
        <v>1129</v>
      </c>
    </row>
    <row r="5" customHeight="1" spans="1:8">
      <c r="A5" s="3" t="e">
        <f>#REF!&amp;"："&amp;#REF!</f>
        <v>#REF!</v>
      </c>
      <c r="H5" s="26" t="s">
        <v>858</v>
      </c>
    </row>
    <row r="6" s="2" customFormat="1" customHeight="1" spans="1:9">
      <c r="A6" s="9" t="s">
        <v>721</v>
      </c>
      <c r="B6" s="9" t="s">
        <v>1026</v>
      </c>
      <c r="C6" s="594" t="s">
        <v>1079</v>
      </c>
      <c r="D6" s="9" t="s">
        <v>1130</v>
      </c>
      <c r="E6" s="9" t="s">
        <v>692</v>
      </c>
      <c r="F6" s="9" t="s">
        <v>693</v>
      </c>
      <c r="G6" s="9" t="s">
        <v>695</v>
      </c>
      <c r="H6" s="9" t="s">
        <v>848</v>
      </c>
      <c r="I6" s="11" t="s">
        <v>863</v>
      </c>
    </row>
    <row r="7" spans="1:9">
      <c r="A7" s="12" t="str">
        <f>IF(B7="","",ROW()-6)</f>
        <v/>
      </c>
      <c r="B7" s="13"/>
      <c r="C7" s="14"/>
      <c r="D7" s="14"/>
      <c r="E7" s="607"/>
      <c r="F7" s="15"/>
      <c r="G7" s="432" t="str">
        <f>IF(E7=0,"",(F7-E7)/E7*100)</f>
        <v/>
      </c>
      <c r="H7" s="13"/>
      <c r="I7" s="2" t="s">
        <v>1131</v>
      </c>
    </row>
    <row r="8" spans="1:9">
      <c r="A8" s="12" t="str">
        <f t="shared" ref="A8:A26" si="0">IF(B8="","",ROW()-6)</f>
        <v/>
      </c>
      <c r="B8" s="13"/>
      <c r="C8" s="14"/>
      <c r="D8" s="14"/>
      <c r="E8" s="607"/>
      <c r="F8" s="15"/>
      <c r="G8" s="432" t="str">
        <f t="shared" ref="G8:G27" si="1">IF(E8=0,"",(F8-E8)/E8*100)</f>
        <v/>
      </c>
      <c r="H8" s="13"/>
      <c r="I8" s="2" t="s">
        <v>1132</v>
      </c>
    </row>
    <row r="9" spans="1:9">
      <c r="A9" s="12" t="str">
        <f t="shared" si="0"/>
        <v/>
      </c>
      <c r="B9" s="13"/>
      <c r="C9" s="14"/>
      <c r="D9" s="14"/>
      <c r="E9" s="607"/>
      <c r="F9" s="15"/>
      <c r="G9" s="432" t="str">
        <f t="shared" si="1"/>
        <v/>
      </c>
      <c r="H9" s="13"/>
      <c r="I9" s="2" t="s">
        <v>1133</v>
      </c>
    </row>
    <row r="10" spans="1:9">
      <c r="A10" s="12" t="str">
        <f t="shared" si="0"/>
        <v/>
      </c>
      <c r="B10" s="13"/>
      <c r="C10" s="14"/>
      <c r="D10" s="14"/>
      <c r="E10" s="607"/>
      <c r="F10" s="15"/>
      <c r="G10" s="432" t="str">
        <f t="shared" si="1"/>
        <v/>
      </c>
      <c r="H10" s="13"/>
      <c r="I10" s="2" t="s">
        <v>1134</v>
      </c>
    </row>
    <row r="11" spans="1:9">
      <c r="A11" s="12" t="str">
        <f t="shared" si="0"/>
        <v/>
      </c>
      <c r="B11" s="13"/>
      <c r="C11" s="14"/>
      <c r="D11" s="14"/>
      <c r="E11" s="607"/>
      <c r="F11" s="15"/>
      <c r="G11" s="432" t="str">
        <f t="shared" si="1"/>
        <v/>
      </c>
      <c r="H11" s="13"/>
      <c r="I11" s="2" t="s">
        <v>1135</v>
      </c>
    </row>
    <row r="12" spans="1:9">
      <c r="A12" s="12" t="str">
        <f t="shared" si="0"/>
        <v/>
      </c>
      <c r="B12" s="13"/>
      <c r="C12" s="14"/>
      <c r="D12" s="14"/>
      <c r="E12" s="607"/>
      <c r="F12" s="15"/>
      <c r="G12" s="432" t="str">
        <f t="shared" si="1"/>
        <v/>
      </c>
      <c r="H12" s="13"/>
      <c r="I12" s="2" t="s">
        <v>1136</v>
      </c>
    </row>
    <row r="13" spans="1:9">
      <c r="A13" s="12" t="str">
        <f t="shared" si="0"/>
        <v/>
      </c>
      <c r="B13" s="13"/>
      <c r="C13" s="14"/>
      <c r="D13" s="14"/>
      <c r="E13" s="607"/>
      <c r="F13" s="15"/>
      <c r="G13" s="432" t="str">
        <f t="shared" si="1"/>
        <v/>
      </c>
      <c r="H13" s="13"/>
      <c r="I13" s="2" t="s">
        <v>1137</v>
      </c>
    </row>
    <row r="14" spans="1:9">
      <c r="A14" s="12" t="str">
        <f t="shared" si="0"/>
        <v/>
      </c>
      <c r="B14" s="13"/>
      <c r="C14" s="14"/>
      <c r="D14" s="14"/>
      <c r="E14" s="607"/>
      <c r="F14" s="15"/>
      <c r="G14" s="432" t="str">
        <f t="shared" si="1"/>
        <v/>
      </c>
      <c r="H14" s="13"/>
      <c r="I14" s="2" t="s">
        <v>1138</v>
      </c>
    </row>
    <row r="15" spans="1:9">
      <c r="A15" s="12" t="str">
        <f t="shared" si="0"/>
        <v/>
      </c>
      <c r="B15" s="13"/>
      <c r="C15" s="14"/>
      <c r="D15" s="14"/>
      <c r="E15" s="607"/>
      <c r="F15" s="15"/>
      <c r="G15" s="432" t="str">
        <f t="shared" si="1"/>
        <v/>
      </c>
      <c r="H15" s="13"/>
      <c r="I15" s="2" t="s">
        <v>1139</v>
      </c>
    </row>
    <row r="16" spans="1:9">
      <c r="A16" s="12" t="str">
        <f t="shared" si="0"/>
        <v/>
      </c>
      <c r="B16" s="13"/>
      <c r="C16" s="14"/>
      <c r="D16" s="14"/>
      <c r="E16" s="607"/>
      <c r="F16" s="15"/>
      <c r="G16" s="432" t="str">
        <f t="shared" si="1"/>
        <v/>
      </c>
      <c r="H16" s="13"/>
      <c r="I16" s="2" t="s">
        <v>1140</v>
      </c>
    </row>
    <row r="17" spans="1:9">
      <c r="A17" s="12" t="str">
        <f t="shared" si="0"/>
        <v/>
      </c>
      <c r="B17" s="13"/>
      <c r="C17" s="14"/>
      <c r="D17" s="14"/>
      <c r="E17" s="607"/>
      <c r="F17" s="15"/>
      <c r="G17" s="432" t="str">
        <f t="shared" si="1"/>
        <v/>
      </c>
      <c r="H17" s="13"/>
      <c r="I17" s="2" t="s">
        <v>1141</v>
      </c>
    </row>
    <row r="18" spans="1:9">
      <c r="A18" s="12" t="str">
        <f t="shared" si="0"/>
        <v/>
      </c>
      <c r="B18" s="13"/>
      <c r="C18" s="14"/>
      <c r="D18" s="14"/>
      <c r="E18" s="607"/>
      <c r="F18" s="15"/>
      <c r="G18" s="432" t="str">
        <f t="shared" si="1"/>
        <v/>
      </c>
      <c r="H18" s="13"/>
      <c r="I18" s="2" t="s">
        <v>1142</v>
      </c>
    </row>
    <row r="19" spans="1:9">
      <c r="A19" s="12" t="str">
        <f t="shared" si="0"/>
        <v/>
      </c>
      <c r="B19" s="13"/>
      <c r="C19" s="14"/>
      <c r="D19" s="14"/>
      <c r="E19" s="607"/>
      <c r="F19" s="15"/>
      <c r="G19" s="432" t="str">
        <f t="shared" si="1"/>
        <v/>
      </c>
      <c r="H19" s="13"/>
      <c r="I19" s="2" t="s">
        <v>1143</v>
      </c>
    </row>
    <row r="20" spans="1:9">
      <c r="A20" s="12" t="str">
        <f t="shared" si="0"/>
        <v/>
      </c>
      <c r="B20" s="13"/>
      <c r="C20" s="14"/>
      <c r="D20" s="14"/>
      <c r="E20" s="607"/>
      <c r="F20" s="15"/>
      <c r="G20" s="432" t="str">
        <f t="shared" si="1"/>
        <v/>
      </c>
      <c r="H20" s="13"/>
      <c r="I20" s="2" t="s">
        <v>1144</v>
      </c>
    </row>
    <row r="21" spans="1:9">
      <c r="A21" s="12" t="str">
        <f t="shared" si="0"/>
        <v/>
      </c>
      <c r="B21" s="13"/>
      <c r="C21" s="14"/>
      <c r="D21" s="14"/>
      <c r="E21" s="607"/>
      <c r="F21" s="15"/>
      <c r="G21" s="432" t="str">
        <f t="shared" si="1"/>
        <v/>
      </c>
      <c r="H21" s="13"/>
      <c r="I21" s="2" t="s">
        <v>1145</v>
      </c>
    </row>
    <row r="22" spans="1:9">
      <c r="A22" s="12" t="str">
        <f t="shared" si="0"/>
        <v/>
      </c>
      <c r="B22" s="13"/>
      <c r="C22" s="14"/>
      <c r="D22" s="14"/>
      <c r="E22" s="607"/>
      <c r="F22" s="15"/>
      <c r="G22" s="432" t="str">
        <f t="shared" si="1"/>
        <v/>
      </c>
      <c r="H22" s="13"/>
      <c r="I22" s="2" t="s">
        <v>1146</v>
      </c>
    </row>
    <row r="23" spans="1:9">
      <c r="A23" s="12" t="str">
        <f t="shared" si="0"/>
        <v/>
      </c>
      <c r="B23" s="13"/>
      <c r="C23" s="14"/>
      <c r="D23" s="14"/>
      <c r="E23" s="607"/>
      <c r="F23" s="15"/>
      <c r="G23" s="432" t="str">
        <f t="shared" si="1"/>
        <v/>
      </c>
      <c r="H23" s="13"/>
      <c r="I23" s="2" t="s">
        <v>1147</v>
      </c>
    </row>
    <row r="24" spans="1:9">
      <c r="A24" s="12" t="str">
        <f t="shared" si="0"/>
        <v/>
      </c>
      <c r="B24" s="13"/>
      <c r="C24" s="14"/>
      <c r="D24" s="14"/>
      <c r="E24" s="607"/>
      <c r="F24" s="15"/>
      <c r="G24" s="432" t="str">
        <f t="shared" si="1"/>
        <v/>
      </c>
      <c r="H24" s="13"/>
      <c r="I24" s="2" t="s">
        <v>1148</v>
      </c>
    </row>
    <row r="25" spans="1:9">
      <c r="A25" s="12" t="str">
        <f t="shared" si="0"/>
        <v/>
      </c>
      <c r="B25" s="13"/>
      <c r="C25" s="14"/>
      <c r="D25" s="14"/>
      <c r="E25" s="607"/>
      <c r="F25" s="15"/>
      <c r="G25" s="432" t="str">
        <f t="shared" si="1"/>
        <v/>
      </c>
      <c r="H25" s="13"/>
      <c r="I25" s="2" t="s">
        <v>1149</v>
      </c>
    </row>
    <row r="26" spans="1:9">
      <c r="A26" s="12" t="str">
        <f t="shared" si="0"/>
        <v/>
      </c>
      <c r="B26" s="13"/>
      <c r="C26" s="14"/>
      <c r="D26" s="14"/>
      <c r="E26" s="607"/>
      <c r="F26" s="15"/>
      <c r="G26" s="432" t="str">
        <f t="shared" si="1"/>
        <v/>
      </c>
      <c r="H26" s="13"/>
      <c r="I26" s="2" t="s">
        <v>1150</v>
      </c>
    </row>
    <row r="27" customHeight="1" spans="1:8">
      <c r="A27" s="16" t="s">
        <v>1127</v>
      </c>
      <c r="B27" s="17"/>
      <c r="C27" s="456"/>
      <c r="D27" s="20"/>
      <c r="E27" s="24">
        <f>SUM(E7:E26)</f>
        <v>0</v>
      </c>
      <c r="F27" s="24">
        <f>SUM(F7:F26)</f>
        <v>0</v>
      </c>
      <c r="G27" s="432" t="str">
        <f t="shared" si="1"/>
        <v/>
      </c>
      <c r="H27" s="20"/>
    </row>
    <row r="28" customHeight="1" spans="1:9">
      <c r="A28" s="3" t="e">
        <f>#REF!&amp;"填表人："&amp;#REF!</f>
        <v>#REF!</v>
      </c>
      <c r="F28" s="3" t="e">
        <f>"评估人员："&amp;#REF!</f>
        <v>#REF!</v>
      </c>
      <c r="I28" s="11" t="s">
        <v>716</v>
      </c>
    </row>
    <row r="29" customHeight="1" spans="1:1">
      <c r="A29" s="3" t="e">
        <f>"填表日期："&amp;YEAR(#REF!)&amp;"年"&amp;MONTH(#REF!)&amp;"月"&amp;DAY(#REF!)&amp;"日"</f>
        <v>#REF!</v>
      </c>
    </row>
  </sheetData>
  <mergeCells count="3">
    <mergeCell ref="A2:H2"/>
    <mergeCell ref="A3:H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M34"/>
  <sheetViews>
    <sheetView showGridLines="0" workbookViewId="0">
      <selection activeCell="AA34" sqref="AA34"/>
    </sheetView>
  </sheetViews>
  <sheetFormatPr defaultColWidth="9" defaultRowHeight="15.75" customHeight="1"/>
  <cols>
    <col min="1" max="1" width="8.875" style="3" customWidth="1"/>
    <col min="2" max="2" width="21" style="3" customWidth="1"/>
    <col min="3" max="3" width="8" style="3" customWidth="1"/>
    <col min="4" max="4" width="8" style="449" customWidth="1"/>
    <col min="5" max="5" width="9.625" style="3" customWidth="1"/>
    <col min="6" max="6" width="4.75" style="3" customWidth="1"/>
    <col min="7" max="7" width="11.375" style="3" customWidth="1"/>
    <col min="8" max="9" width="8" style="3" customWidth="1"/>
    <col min="10" max="10" width="9.625" style="3" customWidth="1"/>
    <col min="11" max="11" width="7.75" style="3" customWidth="1"/>
    <col min="12" max="12" width="16.75" style="3" customWidth="1"/>
    <col min="13" max="13" width="8.625" style="3" customWidth="1"/>
    <col min="14" max="16384" width="9" style="3"/>
  </cols>
  <sheetData>
    <row r="1" customHeight="1" spans="1:1">
      <c r="A1" s="4" t="s">
        <v>687</v>
      </c>
    </row>
    <row r="2" s="1" customFormat="1" ht="30" customHeight="1" spans="1:12">
      <c r="A2" s="5" t="s">
        <v>1151</v>
      </c>
      <c r="B2" s="5"/>
      <c r="C2" s="5"/>
      <c r="D2" s="5"/>
      <c r="E2" s="5"/>
      <c r="F2" s="5"/>
      <c r="G2" s="5"/>
      <c r="H2" s="5"/>
      <c r="I2" s="5"/>
      <c r="J2" s="5"/>
      <c r="K2" s="5"/>
      <c r="L2" s="5"/>
    </row>
    <row r="3" customHeight="1" spans="1:12">
      <c r="A3" s="2" t="e">
        <f>"评估基准日："&amp;TEXT(#REF!,"yyyy年mm月dd日")</f>
        <v>#REF!</v>
      </c>
      <c r="B3" s="2"/>
      <c r="C3" s="2"/>
      <c r="D3" s="2"/>
      <c r="E3" s="2"/>
      <c r="F3" s="2"/>
      <c r="G3" s="2"/>
      <c r="H3" s="2"/>
      <c r="I3" s="2"/>
      <c r="J3" s="2"/>
      <c r="K3" s="2"/>
      <c r="L3" s="2"/>
    </row>
    <row r="4" ht="14.1" customHeight="1" spans="1:12">
      <c r="A4" s="2"/>
      <c r="B4" s="2"/>
      <c r="C4" s="2"/>
      <c r="D4" s="450"/>
      <c r="E4" s="2"/>
      <c r="F4" s="2"/>
      <c r="G4" s="2"/>
      <c r="H4" s="2"/>
      <c r="I4" s="2"/>
      <c r="J4" s="2"/>
      <c r="K4" s="2"/>
      <c r="L4" s="21" t="s">
        <v>1152</v>
      </c>
    </row>
    <row r="5" customHeight="1" spans="1:12">
      <c r="A5" s="3" t="e">
        <f>#REF!&amp;"："&amp;#REF!</f>
        <v>#REF!</v>
      </c>
      <c r="F5" s="43"/>
      <c r="L5" s="26" t="s">
        <v>858</v>
      </c>
    </row>
    <row r="6" s="2" customFormat="1" ht="16.5" customHeight="1" spans="1:12">
      <c r="A6" s="9" t="s">
        <v>721</v>
      </c>
      <c r="B6" s="9" t="s">
        <v>1055</v>
      </c>
      <c r="C6" s="9" t="s">
        <v>1056</v>
      </c>
      <c r="D6" s="452" t="s">
        <v>1057</v>
      </c>
      <c r="E6" s="44" t="s">
        <v>1058</v>
      </c>
      <c r="F6" s="44" t="s">
        <v>860</v>
      </c>
      <c r="G6" s="44" t="s">
        <v>861</v>
      </c>
      <c r="H6" s="54" t="s">
        <v>1029</v>
      </c>
      <c r="I6" s="457" t="s">
        <v>1059</v>
      </c>
      <c r="J6" s="9" t="s">
        <v>693</v>
      </c>
      <c r="K6" s="9" t="s">
        <v>695</v>
      </c>
      <c r="L6" s="9" t="s">
        <v>848</v>
      </c>
    </row>
    <row r="7" customHeight="1" spans="1:13">
      <c r="A7" s="116"/>
      <c r="B7" s="120"/>
      <c r="C7" s="120"/>
      <c r="D7" s="123"/>
      <c r="E7" s="118"/>
      <c r="F7" s="121"/>
      <c r="G7" s="125"/>
      <c r="H7" s="436"/>
      <c r="I7" s="441"/>
      <c r="J7" s="125"/>
      <c r="K7" s="124" t="s">
        <v>1060</v>
      </c>
      <c r="L7" s="120"/>
      <c r="M7" s="11" t="s">
        <v>863</v>
      </c>
    </row>
    <row r="8" spans="1:13">
      <c r="A8" s="12" t="str">
        <f>IF(B8="","",ROW()-7)</f>
        <v/>
      </c>
      <c r="B8" s="13"/>
      <c r="C8" s="13"/>
      <c r="D8" s="14"/>
      <c r="E8" s="25"/>
      <c r="F8" s="13"/>
      <c r="G8" s="15"/>
      <c r="H8" s="458"/>
      <c r="I8" s="458"/>
      <c r="J8" s="458"/>
      <c r="K8" s="432" t="str">
        <f>IF(H8=0,"",(J8-H8)/H8*100)</f>
        <v/>
      </c>
      <c r="L8" s="13"/>
      <c r="M8" s="2" t="s">
        <v>1153</v>
      </c>
    </row>
    <row r="9" spans="1:13">
      <c r="A9" s="12"/>
      <c r="B9" s="13"/>
      <c r="C9" s="13"/>
      <c r="D9" s="14"/>
      <c r="E9" s="25"/>
      <c r="F9" s="13"/>
      <c r="G9" s="15"/>
      <c r="H9" s="458"/>
      <c r="I9" s="458"/>
      <c r="J9" s="458"/>
      <c r="K9" s="432"/>
      <c r="L9" s="13"/>
      <c r="M9" s="2" t="s">
        <v>1154</v>
      </c>
    </row>
    <row r="10" spans="1:13">
      <c r="A10" s="12"/>
      <c r="B10" s="13"/>
      <c r="C10" s="13"/>
      <c r="D10" s="14"/>
      <c r="E10" s="25"/>
      <c r="F10" s="13"/>
      <c r="G10" s="15"/>
      <c r="H10" s="458"/>
      <c r="I10" s="458"/>
      <c r="J10" s="458"/>
      <c r="K10" s="432"/>
      <c r="L10" s="13"/>
      <c r="M10" s="2" t="s">
        <v>1155</v>
      </c>
    </row>
    <row r="11" spans="1:13">
      <c r="A11" s="12"/>
      <c r="B11" s="13"/>
      <c r="C11" s="13"/>
      <c r="D11" s="14"/>
      <c r="E11" s="25"/>
      <c r="F11" s="13"/>
      <c r="G11" s="15"/>
      <c r="H11" s="458"/>
      <c r="I11" s="458"/>
      <c r="J11" s="458"/>
      <c r="K11" s="432"/>
      <c r="L11" s="13"/>
      <c r="M11" s="2" t="s">
        <v>1156</v>
      </c>
    </row>
    <row r="12" spans="1:13">
      <c r="A12" s="12"/>
      <c r="B12" s="13"/>
      <c r="C12" s="13"/>
      <c r="D12" s="14"/>
      <c r="E12" s="25"/>
      <c r="F12" s="13"/>
      <c r="G12" s="15"/>
      <c r="H12" s="458"/>
      <c r="I12" s="458"/>
      <c r="J12" s="458"/>
      <c r="K12" s="432"/>
      <c r="L12" s="13"/>
      <c r="M12" s="2" t="s">
        <v>1157</v>
      </c>
    </row>
    <row r="13" spans="1:13">
      <c r="A13" s="12"/>
      <c r="B13" s="13"/>
      <c r="C13" s="13"/>
      <c r="D13" s="14"/>
      <c r="E13" s="25"/>
      <c r="F13" s="13"/>
      <c r="G13" s="15"/>
      <c r="H13" s="458"/>
      <c r="I13" s="458"/>
      <c r="J13" s="458"/>
      <c r="K13" s="432"/>
      <c r="L13" s="13"/>
      <c r="M13" s="2" t="s">
        <v>1158</v>
      </c>
    </row>
    <row r="14" spans="1:13">
      <c r="A14" s="12"/>
      <c r="B14" s="13"/>
      <c r="C14" s="13"/>
      <c r="D14" s="14"/>
      <c r="E14" s="25"/>
      <c r="F14" s="13"/>
      <c r="G14" s="15"/>
      <c r="H14" s="458"/>
      <c r="I14" s="458"/>
      <c r="J14" s="458"/>
      <c r="K14" s="432"/>
      <c r="L14" s="13"/>
      <c r="M14" s="2" t="s">
        <v>1159</v>
      </c>
    </row>
    <row r="15" spans="1:13">
      <c r="A15" s="12"/>
      <c r="B15" s="13"/>
      <c r="C15" s="13"/>
      <c r="D15" s="14"/>
      <c r="E15" s="25"/>
      <c r="F15" s="13"/>
      <c r="G15" s="15"/>
      <c r="H15" s="458"/>
      <c r="I15" s="458"/>
      <c r="J15" s="458"/>
      <c r="K15" s="432"/>
      <c r="L15" s="13"/>
      <c r="M15" s="2" t="s">
        <v>1160</v>
      </c>
    </row>
    <row r="16" spans="1:13">
      <c r="A16" s="12"/>
      <c r="B16" s="13"/>
      <c r="C16" s="13"/>
      <c r="D16" s="14"/>
      <c r="E16" s="25"/>
      <c r="F16" s="13"/>
      <c r="G16" s="15"/>
      <c r="H16" s="458"/>
      <c r="I16" s="458"/>
      <c r="J16" s="458"/>
      <c r="K16" s="432"/>
      <c r="L16" s="13"/>
      <c r="M16" s="2" t="s">
        <v>1161</v>
      </c>
    </row>
    <row r="17" spans="1:13">
      <c r="A17" s="12"/>
      <c r="B17" s="13"/>
      <c r="C17" s="13"/>
      <c r="D17" s="14"/>
      <c r="E17" s="25"/>
      <c r="F17" s="13"/>
      <c r="G17" s="15"/>
      <c r="H17" s="458"/>
      <c r="I17" s="458"/>
      <c r="J17" s="458"/>
      <c r="K17" s="432"/>
      <c r="L17" s="13"/>
      <c r="M17" s="2" t="s">
        <v>1162</v>
      </c>
    </row>
    <row r="18" spans="1:13">
      <c r="A18" s="12"/>
      <c r="B18" s="13" t="s">
        <v>1060</v>
      </c>
      <c r="C18" s="13"/>
      <c r="D18" s="14"/>
      <c r="E18" s="25"/>
      <c r="F18" s="13"/>
      <c r="G18" s="15"/>
      <c r="H18" s="458"/>
      <c r="I18" s="458"/>
      <c r="J18" s="458"/>
      <c r="K18" s="432"/>
      <c r="L18" s="13"/>
      <c r="M18" s="2" t="s">
        <v>1163</v>
      </c>
    </row>
    <row r="19" spans="1:13">
      <c r="A19" s="12"/>
      <c r="B19" s="13"/>
      <c r="C19" s="13"/>
      <c r="D19" s="14"/>
      <c r="E19" s="25"/>
      <c r="F19" s="13"/>
      <c r="G19" s="15"/>
      <c r="H19" s="458"/>
      <c r="I19" s="458"/>
      <c r="J19" s="458"/>
      <c r="K19" s="432"/>
      <c r="L19" s="13"/>
      <c r="M19" s="2" t="s">
        <v>1164</v>
      </c>
    </row>
    <row r="20" spans="1:13">
      <c r="A20" s="12"/>
      <c r="B20" s="13"/>
      <c r="C20" s="13"/>
      <c r="D20" s="14"/>
      <c r="E20" s="25"/>
      <c r="F20" s="13"/>
      <c r="G20" s="15"/>
      <c r="H20" s="458"/>
      <c r="I20" s="458"/>
      <c r="J20" s="458"/>
      <c r="K20" s="432"/>
      <c r="L20" s="13"/>
      <c r="M20" s="2" t="s">
        <v>1165</v>
      </c>
    </row>
    <row r="21" spans="1:13">
      <c r="A21" s="12"/>
      <c r="B21" s="13"/>
      <c r="C21" s="13"/>
      <c r="D21" s="14"/>
      <c r="E21" s="25"/>
      <c r="F21" s="13"/>
      <c r="G21" s="15"/>
      <c r="H21" s="458"/>
      <c r="I21" s="458"/>
      <c r="J21" s="458"/>
      <c r="K21" s="432"/>
      <c r="L21" s="13"/>
      <c r="M21" s="2" t="s">
        <v>1166</v>
      </c>
    </row>
    <row r="22" spans="1:13">
      <c r="A22" s="12"/>
      <c r="B22" s="13"/>
      <c r="C22" s="13"/>
      <c r="D22" s="14"/>
      <c r="E22" s="25"/>
      <c r="F22" s="13"/>
      <c r="G22" s="15"/>
      <c r="H22" s="458"/>
      <c r="I22" s="458"/>
      <c r="J22" s="458"/>
      <c r="K22" s="432"/>
      <c r="L22" s="13"/>
      <c r="M22" s="2" t="s">
        <v>1167</v>
      </c>
    </row>
    <row r="23" spans="1:13">
      <c r="A23" s="12"/>
      <c r="B23" s="13"/>
      <c r="C23" s="13"/>
      <c r="D23" s="14"/>
      <c r="E23" s="25"/>
      <c r="F23" s="13"/>
      <c r="G23" s="15"/>
      <c r="H23" s="458"/>
      <c r="I23" s="458"/>
      <c r="J23" s="458"/>
      <c r="K23" s="432"/>
      <c r="L23" s="13"/>
      <c r="M23" s="2" t="s">
        <v>1168</v>
      </c>
    </row>
    <row r="24" spans="1:13">
      <c r="A24" s="12"/>
      <c r="B24" s="13"/>
      <c r="C24" s="13"/>
      <c r="D24" s="14"/>
      <c r="E24" s="25"/>
      <c r="F24" s="13"/>
      <c r="G24" s="15"/>
      <c r="H24" s="458"/>
      <c r="I24" s="458"/>
      <c r="J24" s="458"/>
      <c r="K24" s="432"/>
      <c r="L24" s="13"/>
      <c r="M24" s="2" t="s">
        <v>1169</v>
      </c>
    </row>
    <row r="25" spans="1:13">
      <c r="A25" s="12" t="str">
        <f t="shared" ref="A25:A28" si="0">IF(B25="","",ROW()-7)</f>
        <v/>
      </c>
      <c r="B25" s="13"/>
      <c r="C25" s="13"/>
      <c r="D25" s="14"/>
      <c r="E25" s="25"/>
      <c r="F25" s="13"/>
      <c r="G25" s="15"/>
      <c r="H25" s="458"/>
      <c r="I25" s="458"/>
      <c r="J25" s="458"/>
      <c r="K25" s="432" t="str">
        <f t="shared" ref="K25:K29" si="1">IF(H25=0,"",(J25-H25)/H25*100)</f>
        <v/>
      </c>
      <c r="L25" s="13"/>
      <c r="M25" s="2" t="s">
        <v>1170</v>
      </c>
    </row>
    <row r="26" spans="1:13">
      <c r="A26" s="12" t="str">
        <f t="shared" si="0"/>
        <v/>
      </c>
      <c r="B26" s="13"/>
      <c r="C26" s="13"/>
      <c r="D26" s="14"/>
      <c r="E26" s="25"/>
      <c r="F26" s="13"/>
      <c r="G26" s="15"/>
      <c r="H26" s="458"/>
      <c r="I26" s="458"/>
      <c r="J26" s="458"/>
      <c r="K26" s="432" t="str">
        <f t="shared" si="1"/>
        <v/>
      </c>
      <c r="L26" s="13"/>
      <c r="M26" s="2" t="s">
        <v>1171</v>
      </c>
    </row>
    <row r="27" spans="1:13">
      <c r="A27" s="12" t="str">
        <f t="shared" si="0"/>
        <v/>
      </c>
      <c r="B27" s="13"/>
      <c r="C27" s="13"/>
      <c r="D27" s="14"/>
      <c r="E27" s="25"/>
      <c r="F27" s="13"/>
      <c r="G27" s="15"/>
      <c r="H27" s="458"/>
      <c r="I27" s="458"/>
      <c r="J27" s="458"/>
      <c r="K27" s="432" t="str">
        <f t="shared" si="1"/>
        <v/>
      </c>
      <c r="L27" s="13"/>
      <c r="M27" s="2" t="s">
        <v>1172</v>
      </c>
    </row>
    <row r="28" spans="1:13">
      <c r="A28" s="12" t="str">
        <f t="shared" si="0"/>
        <v/>
      </c>
      <c r="B28" s="13"/>
      <c r="C28" s="13"/>
      <c r="D28" s="14"/>
      <c r="E28" s="25"/>
      <c r="F28" s="13"/>
      <c r="G28" s="15"/>
      <c r="H28" s="458"/>
      <c r="I28" s="458"/>
      <c r="J28" s="458"/>
      <c r="K28" s="432" t="str">
        <f t="shared" si="1"/>
        <v/>
      </c>
      <c r="L28" s="13"/>
      <c r="M28" s="2" t="s">
        <v>1173</v>
      </c>
    </row>
    <row r="29" spans="1:12">
      <c r="A29" s="12" t="s">
        <v>730</v>
      </c>
      <c r="B29" s="13"/>
      <c r="C29" s="13"/>
      <c r="D29" s="14"/>
      <c r="E29" s="25"/>
      <c r="F29" s="13"/>
      <c r="G29" s="15"/>
      <c r="H29" s="458">
        <f>SUM(H8:H28)</f>
        <v>0</v>
      </c>
      <c r="I29" s="458">
        <f>SUM(I8:I28)</f>
        <v>0</v>
      </c>
      <c r="J29" s="458">
        <f>SUM(J8:J28)</f>
        <v>0</v>
      </c>
      <c r="K29" s="432" t="str">
        <f t="shared" si="1"/>
        <v/>
      </c>
      <c r="L29" s="13"/>
    </row>
    <row r="30" spans="1:12">
      <c r="A30" s="12" t="s">
        <v>1073</v>
      </c>
      <c r="B30" s="13"/>
      <c r="C30" s="13"/>
      <c r="D30" s="14"/>
      <c r="E30" s="25"/>
      <c r="F30" s="13"/>
      <c r="G30" s="15"/>
      <c r="H30" s="458">
        <f>I29</f>
        <v>0</v>
      </c>
      <c r="I30" s="458"/>
      <c r="J30" s="458"/>
      <c r="K30" s="432"/>
      <c r="L30" s="13"/>
    </row>
    <row r="31" spans="1:12">
      <c r="A31" s="12" t="s">
        <v>1074</v>
      </c>
      <c r="B31" s="13"/>
      <c r="C31" s="13"/>
      <c r="D31" s="14"/>
      <c r="E31" s="25"/>
      <c r="F31" s="13"/>
      <c r="G31" s="15"/>
      <c r="H31" s="458"/>
      <c r="I31" s="458"/>
      <c r="J31" s="458">
        <f>H30</f>
        <v>0</v>
      </c>
      <c r="K31" s="432"/>
      <c r="L31" s="13"/>
    </row>
    <row r="32" customHeight="1" spans="1:12">
      <c r="A32" s="606" t="s">
        <v>833</v>
      </c>
      <c r="B32" s="455"/>
      <c r="C32" s="20"/>
      <c r="D32" s="456"/>
      <c r="E32" s="20"/>
      <c r="F32" s="20"/>
      <c r="G32" s="20"/>
      <c r="H32" s="459">
        <f>H29-H30</f>
        <v>0</v>
      </c>
      <c r="I32" s="459"/>
      <c r="J32" s="459">
        <f>J29-J31</f>
        <v>0</v>
      </c>
      <c r="K32" s="432" t="str">
        <f t="shared" ref="K32" si="2">IF(H32=0,"",(J32-H32)/H32*100)</f>
        <v/>
      </c>
      <c r="L32" s="20"/>
    </row>
    <row r="33" customHeight="1" spans="1:13">
      <c r="A33" s="3" t="e">
        <f>#REF!&amp;"填表人："&amp;#REF!</f>
        <v>#REF!</v>
      </c>
      <c r="J33" s="3" t="e">
        <f>"评估人员："&amp;#REF!</f>
        <v>#REF!</v>
      </c>
      <c r="M33" s="23" t="s">
        <v>716</v>
      </c>
    </row>
    <row r="34" customHeight="1" spans="1:1">
      <c r="A34" s="3" t="e">
        <f>"填表日期："&amp;YEAR(#REF!)&amp;"年"&amp;MONTH(#REF!)&amp;"月"&amp;DAY(#REF!)&amp;"日"</f>
        <v>#REF!</v>
      </c>
    </row>
  </sheetData>
  <mergeCells count="18">
    <mergeCell ref="A2:L2"/>
    <mergeCell ref="A3:L3"/>
    <mergeCell ref="A29:B29"/>
    <mergeCell ref="A30:B30"/>
    <mergeCell ref="A31:B31"/>
    <mergeCell ref="A32:B32"/>
    <mergeCell ref="A6:A7"/>
    <mergeCell ref="B6:B7"/>
    <mergeCell ref="C6:C7"/>
    <mergeCell ref="D6:D7"/>
    <mergeCell ref="E6:E7"/>
    <mergeCell ref="F6:F7"/>
    <mergeCell ref="G6:G7"/>
    <mergeCell ref="H6:H7"/>
    <mergeCell ref="I6:I7"/>
    <mergeCell ref="J6:J7"/>
    <mergeCell ref="K6:K7"/>
    <mergeCell ref="L6:L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5"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29"/>
  <sheetViews>
    <sheetView showGridLines="0" workbookViewId="0">
      <selection activeCell="AA34" sqref="AA34"/>
    </sheetView>
  </sheetViews>
  <sheetFormatPr defaultColWidth="9" defaultRowHeight="15.75" customHeight="1" outlineLevelCol="7"/>
  <cols>
    <col min="1" max="1" width="6.75" style="3" customWidth="1"/>
    <col min="2" max="2" width="26.75" style="3" customWidth="1"/>
    <col min="3" max="6" width="18.625" style="3" customWidth="1"/>
    <col min="7" max="7" width="12.625" style="3" customWidth="1"/>
    <col min="8" max="8" width="9" style="3"/>
    <col min="9" max="9" width="9.75" style="3" customWidth="1"/>
    <col min="10" max="16384" width="9" style="3"/>
  </cols>
  <sheetData>
    <row r="1" customHeight="1" spans="1:1">
      <c r="A1" s="4" t="s">
        <v>687</v>
      </c>
    </row>
    <row r="2" s="1" customFormat="1" ht="30" customHeight="1" spans="1:7">
      <c r="A2" s="5" t="s">
        <v>1174</v>
      </c>
      <c r="B2" s="5"/>
      <c r="C2" s="5"/>
      <c r="D2" s="5"/>
      <c r="E2" s="5"/>
      <c r="F2" s="5"/>
      <c r="G2" s="5"/>
    </row>
    <row r="3" customHeight="1" spans="1:7">
      <c r="A3" s="2" t="e">
        <f>"评估基准日："&amp;TEXT(#REF!,"yyyy年mm月dd日")</f>
        <v>#REF!</v>
      </c>
      <c r="B3" s="2"/>
      <c r="C3" s="2"/>
      <c r="D3" s="2"/>
      <c r="E3" s="2"/>
      <c r="F3" s="2"/>
      <c r="G3" s="2"/>
    </row>
    <row r="4" ht="14.1" customHeight="1" spans="1:7">
      <c r="A4" s="2"/>
      <c r="B4" s="2"/>
      <c r="C4" s="2"/>
      <c r="D4" s="2"/>
      <c r="E4" s="2"/>
      <c r="F4" s="2"/>
      <c r="G4" s="21" t="s">
        <v>1175</v>
      </c>
    </row>
    <row r="5" customHeight="1" spans="1:7">
      <c r="A5" s="8" t="e">
        <f>#REF!&amp;"："&amp;#REF!</f>
        <v>#REF!</v>
      </c>
      <c r="B5" s="8"/>
      <c r="G5" s="21" t="s">
        <v>845</v>
      </c>
    </row>
    <row r="6" s="2" customFormat="1" customHeight="1" spans="1:7">
      <c r="A6" s="32" t="s">
        <v>846</v>
      </c>
      <c r="B6" s="32" t="s">
        <v>847</v>
      </c>
      <c r="C6" s="32" t="s">
        <v>692</v>
      </c>
      <c r="D6" s="54" t="s">
        <v>1176</v>
      </c>
      <c r="E6" s="32" t="s">
        <v>693</v>
      </c>
      <c r="F6" s="35" t="s">
        <v>694</v>
      </c>
      <c r="G6" s="32" t="s">
        <v>695</v>
      </c>
    </row>
    <row r="7" customHeight="1" spans="1:7">
      <c r="A7" s="32" t="s">
        <v>1177</v>
      </c>
      <c r="B7" s="40" t="s">
        <v>1178</v>
      </c>
      <c r="C7" s="41">
        <f>'3-9-1材料采购（在途物资）'!F25</f>
        <v>0</v>
      </c>
      <c r="D7" s="41">
        <f>'3-9-1材料采购（在途物资）'!G25</f>
        <v>0</v>
      </c>
      <c r="E7" s="34">
        <f>'3-9-1材料采购（在途物资）'!J27</f>
        <v>0</v>
      </c>
      <c r="F7" s="34">
        <f t="shared" ref="F7:F18" si="0">E7-C7+D7</f>
        <v>0</v>
      </c>
      <c r="G7" s="432" t="str">
        <f>IF(C7-D7=0,"",(E7-C7+D7)/(C7-D7)*100)</f>
        <v/>
      </c>
    </row>
    <row r="8" customHeight="1" spans="1:7">
      <c r="A8" s="32" t="s">
        <v>1179</v>
      </c>
      <c r="B8" s="55" t="s">
        <v>1180</v>
      </c>
      <c r="C8" s="41">
        <f>'3-9-2原材料'!G35</f>
        <v>0</v>
      </c>
      <c r="D8" s="41">
        <f>'3-9-2原材料'!H35</f>
        <v>0</v>
      </c>
      <c r="E8" s="34">
        <f>'3-9-2原材料'!M37</f>
        <v>0</v>
      </c>
      <c r="F8" s="34">
        <f t="shared" si="0"/>
        <v>0</v>
      </c>
      <c r="G8" s="432" t="str">
        <f t="shared" ref="G8:G17" si="1">IF(C8-D8=0,"",(E8-C8+D8)/(C8-D8)*100)</f>
        <v/>
      </c>
    </row>
    <row r="9" customHeight="1" spans="1:7">
      <c r="A9" s="32" t="s">
        <v>1181</v>
      </c>
      <c r="B9" s="55" t="s">
        <v>1182</v>
      </c>
      <c r="C9" s="41">
        <f>'3-9-3在库周转材料'!G29</f>
        <v>0</v>
      </c>
      <c r="D9" s="41">
        <f>'3-9-3在库周转材料'!H29</f>
        <v>0</v>
      </c>
      <c r="E9" s="34">
        <f>'3-9-3在库周转材料'!M31</f>
        <v>0</v>
      </c>
      <c r="F9" s="34">
        <f t="shared" si="0"/>
        <v>0</v>
      </c>
      <c r="G9" s="432" t="str">
        <f t="shared" si="1"/>
        <v/>
      </c>
    </row>
    <row r="10" customHeight="1" spans="1:7">
      <c r="A10" s="32" t="s">
        <v>1183</v>
      </c>
      <c r="B10" s="55" t="s">
        <v>1184</v>
      </c>
      <c r="C10" s="41">
        <f>'3-9-4委托加工物资'!G25</f>
        <v>0</v>
      </c>
      <c r="D10" s="41">
        <f>'3-9-4委托加工物资'!H25</f>
        <v>0</v>
      </c>
      <c r="E10" s="34">
        <f>'3-9-4委托加工物资'!K27</f>
        <v>0</v>
      </c>
      <c r="F10" s="34">
        <f t="shared" si="0"/>
        <v>0</v>
      </c>
      <c r="G10" s="432" t="str">
        <f t="shared" si="1"/>
        <v/>
      </c>
    </row>
    <row r="11" customHeight="1" spans="1:7">
      <c r="A11" s="32" t="s">
        <v>1185</v>
      </c>
      <c r="B11" s="55" t="s">
        <v>1186</v>
      </c>
      <c r="C11" s="41">
        <f>'3-9-5产成品（库存商品）'!I25</f>
        <v>0</v>
      </c>
      <c r="D11" s="41">
        <f>'3-9-5产成品（库存商品）'!J25</f>
        <v>0</v>
      </c>
      <c r="E11" s="34">
        <f>'3-9-5产成品（库存商品）'!M27</f>
        <v>0</v>
      </c>
      <c r="F11" s="34">
        <f t="shared" si="0"/>
        <v>0</v>
      </c>
      <c r="G11" s="432" t="str">
        <f t="shared" si="1"/>
        <v/>
      </c>
    </row>
    <row r="12" customHeight="1" spans="1:7">
      <c r="A12" s="32" t="s">
        <v>1187</v>
      </c>
      <c r="B12" s="55" t="s">
        <v>1188</v>
      </c>
      <c r="C12" s="41">
        <f>'3-9-6在产品（自制半成品）'!F25</f>
        <v>0</v>
      </c>
      <c r="D12" s="41">
        <f>'3-9-6在产品（自制半成品）'!G25</f>
        <v>0</v>
      </c>
      <c r="E12" s="34">
        <f>'3-9-6在产品（自制半成品）'!K27</f>
        <v>0</v>
      </c>
      <c r="F12" s="34">
        <f t="shared" si="0"/>
        <v>0</v>
      </c>
      <c r="G12" s="432" t="str">
        <f t="shared" si="1"/>
        <v/>
      </c>
    </row>
    <row r="13" customHeight="1" spans="1:7">
      <c r="A13" s="32" t="s">
        <v>1189</v>
      </c>
      <c r="B13" s="55" t="s">
        <v>1190</v>
      </c>
      <c r="C13" s="41">
        <f>'3-9-7发出商品'!G25</f>
        <v>0</v>
      </c>
      <c r="D13" s="41">
        <f>'3-9-7发出商品'!H25</f>
        <v>0</v>
      </c>
      <c r="E13" s="34">
        <f>'3-9-7发出商品'!K27</f>
        <v>0</v>
      </c>
      <c r="F13" s="34">
        <f t="shared" si="0"/>
        <v>0</v>
      </c>
      <c r="G13" s="432" t="str">
        <f t="shared" si="1"/>
        <v/>
      </c>
    </row>
    <row r="14" customHeight="1" spans="1:7">
      <c r="A14" s="32" t="s">
        <v>1191</v>
      </c>
      <c r="B14" s="55" t="s">
        <v>1192</v>
      </c>
      <c r="C14" s="41">
        <f>'3-9-8在用周转材料'!G25</f>
        <v>0</v>
      </c>
      <c r="D14" s="41">
        <f>'3-9-8在用周转材料'!H25</f>
        <v>0</v>
      </c>
      <c r="E14" s="34">
        <f>'3-9-8在用周转材料'!L27</f>
        <v>0</v>
      </c>
      <c r="F14" s="34">
        <f t="shared" si="0"/>
        <v>0</v>
      </c>
      <c r="G14" s="432" t="str">
        <f t="shared" si="1"/>
        <v/>
      </c>
    </row>
    <row r="15" customHeight="1" spans="1:7">
      <c r="A15" s="32" t="s">
        <v>1193</v>
      </c>
      <c r="B15" s="42" t="s">
        <v>1194</v>
      </c>
      <c r="C15" s="41">
        <f>'3-9-9开发产品'!T25</f>
        <v>0</v>
      </c>
      <c r="D15" s="41">
        <f>'3-9-9开发产品'!U25</f>
        <v>0</v>
      </c>
      <c r="E15" s="34">
        <f>'3-9-9开发产品'!W27</f>
        <v>0</v>
      </c>
      <c r="F15" s="34">
        <f t="shared" si="0"/>
        <v>0</v>
      </c>
      <c r="G15" s="432" t="str">
        <f t="shared" si="1"/>
        <v/>
      </c>
    </row>
    <row r="16" customHeight="1" spans="1:7">
      <c r="A16" s="32" t="s">
        <v>1195</v>
      </c>
      <c r="B16" s="42" t="s">
        <v>1196</v>
      </c>
      <c r="C16" s="41">
        <f>'3-9-10开发成本'!U25</f>
        <v>0</v>
      </c>
      <c r="D16" s="41">
        <f>'3-9-10开发成本'!V25</f>
        <v>0</v>
      </c>
      <c r="E16" s="34">
        <f>'3-9-10开发成本'!X27</f>
        <v>0</v>
      </c>
      <c r="F16" s="34">
        <f t="shared" si="0"/>
        <v>0</v>
      </c>
      <c r="G16" s="432" t="str">
        <f t="shared" si="1"/>
        <v/>
      </c>
    </row>
    <row r="17" customHeight="1" spans="1:7">
      <c r="A17" s="32" t="s">
        <v>1197</v>
      </c>
      <c r="B17" s="42" t="s">
        <v>1198</v>
      </c>
      <c r="C17" s="41">
        <f>'3-9-11消耗性生物资产'!I25</f>
        <v>0</v>
      </c>
      <c r="D17" s="41">
        <f>'3-9-11消耗性生物资产'!J25</f>
        <v>0</v>
      </c>
      <c r="E17" s="34">
        <f>'3-9-11消耗性生物资产'!M27</f>
        <v>0</v>
      </c>
      <c r="F17" s="34">
        <f t="shared" si="0"/>
        <v>0</v>
      </c>
      <c r="G17" s="432" t="str">
        <f t="shared" si="1"/>
        <v/>
      </c>
    </row>
    <row r="18" customHeight="1" spans="1:7">
      <c r="A18" s="32" t="s">
        <v>1199</v>
      </c>
      <c r="B18" s="42" t="s">
        <v>403</v>
      </c>
      <c r="C18" s="41">
        <f>'3-9-12工程施工'!X27</f>
        <v>0</v>
      </c>
      <c r="D18" s="41"/>
      <c r="E18" s="34">
        <f>'3-9-12工程施工'!AA27</f>
        <v>0</v>
      </c>
      <c r="F18" s="34">
        <f t="shared" si="0"/>
        <v>0</v>
      </c>
      <c r="G18" s="432"/>
    </row>
    <row r="19" customHeight="1" spans="1:7">
      <c r="A19" s="32"/>
      <c r="B19" s="40"/>
      <c r="C19" s="41"/>
      <c r="D19" s="41"/>
      <c r="E19" s="34"/>
      <c r="F19" s="34"/>
      <c r="G19" s="432"/>
    </row>
    <row r="20" customHeight="1" spans="1:7">
      <c r="A20" s="32"/>
      <c r="B20" s="40"/>
      <c r="C20" s="41"/>
      <c r="D20" s="41"/>
      <c r="E20" s="34"/>
      <c r="F20" s="34"/>
      <c r="G20" s="432"/>
    </row>
    <row r="21" customHeight="1" spans="1:7">
      <c r="A21" s="32"/>
      <c r="B21" s="40"/>
      <c r="C21" s="41"/>
      <c r="D21" s="41"/>
      <c r="E21" s="34"/>
      <c r="F21" s="34"/>
      <c r="G21" s="432"/>
    </row>
    <row r="22" customHeight="1" spans="1:7">
      <c r="A22" s="32"/>
      <c r="B22" s="40"/>
      <c r="C22" s="41"/>
      <c r="D22" s="41"/>
      <c r="E22" s="34"/>
      <c r="F22" s="34"/>
      <c r="G22" s="432"/>
    </row>
    <row r="23" customHeight="1" spans="1:7">
      <c r="A23" s="32"/>
      <c r="B23" s="40"/>
      <c r="C23" s="41"/>
      <c r="D23" s="41"/>
      <c r="E23" s="34"/>
      <c r="F23" s="34"/>
      <c r="G23" s="432"/>
    </row>
    <row r="24" customHeight="1" spans="1:7">
      <c r="A24" s="32"/>
      <c r="B24" s="40"/>
      <c r="C24" s="41"/>
      <c r="D24" s="41"/>
      <c r="E24" s="34"/>
      <c r="F24" s="34"/>
      <c r="G24" s="432"/>
    </row>
    <row r="25" customHeight="1" spans="1:7">
      <c r="A25" s="35" t="s">
        <v>835</v>
      </c>
      <c r="B25" s="36"/>
      <c r="C25" s="41">
        <f>SUM(C7:C24)</f>
        <v>0</v>
      </c>
      <c r="D25" s="41">
        <f>SUM(D7:D24)</f>
        <v>0</v>
      </c>
      <c r="E25" s="41">
        <f>SUM(E7:E24)</f>
        <v>0</v>
      </c>
      <c r="F25" s="34">
        <f>E25-C25</f>
        <v>0</v>
      </c>
      <c r="G25" s="432" t="str">
        <f t="shared" ref="G25" si="2">IF(C25-D25=0,"",(E25-C135+D25)/(C25-D25)*100)</f>
        <v/>
      </c>
    </row>
    <row r="26" customHeight="1" spans="1:7">
      <c r="A26" s="35" t="s">
        <v>1200</v>
      </c>
      <c r="B26" s="36"/>
      <c r="C26" s="605">
        <f>D25</f>
        <v>0</v>
      </c>
      <c r="D26" s="605"/>
      <c r="E26" s="478"/>
      <c r="F26" s="34"/>
      <c r="G26" s="432"/>
    </row>
    <row r="27" customHeight="1" spans="1:7">
      <c r="A27" s="35" t="s">
        <v>837</v>
      </c>
      <c r="B27" s="36"/>
      <c r="C27" s="41">
        <f>C25-C26</f>
        <v>0</v>
      </c>
      <c r="D27" s="41"/>
      <c r="E27" s="34">
        <f>E25</f>
        <v>0</v>
      </c>
      <c r="F27" s="34">
        <f>E27-C27</f>
        <v>0</v>
      </c>
      <c r="G27" s="432" t="str">
        <f t="shared" ref="G27" si="3">IF(C27-D27=0,"",(E27-C137+D27)/(C27-D27)*100)</f>
        <v/>
      </c>
    </row>
    <row r="28" customHeight="1" spans="5:8">
      <c r="E28" s="3" t="e">
        <f>"评估人员："&amp;#REF!</f>
        <v>#REF!</v>
      </c>
      <c r="H28" s="419" t="s">
        <v>315</v>
      </c>
    </row>
    <row r="29" customHeight="1" spans="8:8">
      <c r="H29" s="23" t="s">
        <v>716</v>
      </c>
    </row>
  </sheetData>
  <mergeCells count="5">
    <mergeCell ref="A2:G2"/>
    <mergeCell ref="A3:G3"/>
    <mergeCell ref="A25:B25"/>
    <mergeCell ref="A26:B26"/>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9"/>
  <sheetViews>
    <sheetView showGridLines="0" workbookViewId="0">
      <selection activeCell="AA34" sqref="AA34"/>
    </sheetView>
  </sheetViews>
  <sheetFormatPr defaultColWidth="9" defaultRowHeight="15.75" customHeight="1"/>
  <cols>
    <col min="1" max="1" width="5.5" style="3" customWidth="1"/>
    <col min="2" max="2" width="36" style="3" customWidth="1"/>
    <col min="3" max="3" width="7.75" style="3" customWidth="1"/>
    <col min="4" max="4" width="10.625" style="3" customWidth="1"/>
    <col min="5" max="5" width="6.875" style="3" customWidth="1"/>
    <col min="6" max="6" width="7.25" style="3" customWidth="1"/>
    <col min="7" max="7" width="15" style="3" customWidth="1"/>
    <col min="8" max="8" width="8" style="3" customWidth="1"/>
    <col min="9" max="9" width="8.75" style="3" customWidth="1"/>
    <col min="10" max="10" width="9.625" style="3" customWidth="1"/>
    <col min="11" max="11" width="9" style="3" customWidth="1"/>
    <col min="12" max="12" width="13.125" style="3" customWidth="1"/>
    <col min="13" max="13" width="9" style="2"/>
    <col min="14" max="16384" width="9" style="3"/>
  </cols>
  <sheetData>
    <row r="1" customHeight="1" spans="1:1">
      <c r="A1" s="4" t="s">
        <v>687</v>
      </c>
    </row>
    <row r="2" s="1" customFormat="1" ht="30" customHeight="1" spans="1:14">
      <c r="A2" s="5" t="s">
        <v>1201</v>
      </c>
      <c r="B2" s="5"/>
      <c r="C2" s="5"/>
      <c r="D2" s="5"/>
      <c r="E2" s="5"/>
      <c r="F2" s="5"/>
      <c r="G2" s="5"/>
      <c r="H2" s="5"/>
      <c r="I2" s="5"/>
      <c r="J2" s="5"/>
      <c r="K2" s="5"/>
      <c r="L2" s="5"/>
      <c r="M2" s="2"/>
      <c r="N2" s="3"/>
    </row>
    <row r="3" customHeight="1" spans="1:13">
      <c r="A3" s="2" t="e">
        <f>"评估基准日："&amp;TEXT(#REF!,"yyyy年mm月dd日")</f>
        <v>#REF!</v>
      </c>
      <c r="B3" s="2"/>
      <c r="C3" s="2"/>
      <c r="D3" s="2"/>
      <c r="E3" s="2"/>
      <c r="F3" s="2"/>
      <c r="G3" s="2"/>
      <c r="H3" s="2"/>
      <c r="I3" s="2"/>
      <c r="J3" s="2"/>
      <c r="K3" s="2"/>
      <c r="L3" s="2"/>
      <c r="M3" s="11"/>
    </row>
    <row r="4" ht="14.1" customHeight="1" spans="1:12">
      <c r="A4" s="2"/>
      <c r="B4" s="2"/>
      <c r="C4" s="2"/>
      <c r="D4" s="2"/>
      <c r="E4" s="2"/>
      <c r="F4" s="2"/>
      <c r="G4" s="2"/>
      <c r="H4" s="2"/>
      <c r="I4" s="2"/>
      <c r="J4" s="2"/>
      <c r="K4" s="2"/>
      <c r="L4" s="21" t="s">
        <v>1202</v>
      </c>
    </row>
    <row r="5" customHeight="1" spans="1:12">
      <c r="A5" s="3" t="e">
        <f>#REF!&amp;"："&amp;#REF!</f>
        <v>#REF!</v>
      </c>
      <c r="L5" s="26" t="s">
        <v>858</v>
      </c>
    </row>
    <row r="6" s="2" customFormat="1" customHeight="1" spans="1:14">
      <c r="A6" s="32" t="s">
        <v>721</v>
      </c>
      <c r="B6" s="32" t="s">
        <v>1203</v>
      </c>
      <c r="C6" s="44" t="s">
        <v>1204</v>
      </c>
      <c r="D6" s="32" t="s">
        <v>692</v>
      </c>
      <c r="E6" s="32"/>
      <c r="F6" s="32"/>
      <c r="G6" s="595" t="s">
        <v>1176</v>
      </c>
      <c r="H6" s="32" t="s">
        <v>693</v>
      </c>
      <c r="I6" s="32"/>
      <c r="J6" s="32"/>
      <c r="K6" s="32" t="s">
        <v>695</v>
      </c>
      <c r="L6" s="32" t="s">
        <v>848</v>
      </c>
      <c r="N6" s="3"/>
    </row>
    <row r="7" s="2" customFormat="1" customHeight="1" spans="1:14">
      <c r="A7" s="76"/>
      <c r="B7" s="203"/>
      <c r="C7" s="121"/>
      <c r="D7" s="78" t="s">
        <v>1205</v>
      </c>
      <c r="E7" s="81" t="s">
        <v>1206</v>
      </c>
      <c r="F7" s="81" t="s">
        <v>1207</v>
      </c>
      <c r="G7" s="85"/>
      <c r="H7" s="78" t="s">
        <v>1208</v>
      </c>
      <c r="I7" s="81" t="s">
        <v>1209</v>
      </c>
      <c r="J7" s="81" t="s">
        <v>1207</v>
      </c>
      <c r="K7" s="86"/>
      <c r="L7" s="77"/>
      <c r="M7" s="11" t="s">
        <v>863</v>
      </c>
      <c r="N7" s="3"/>
    </row>
    <row r="8" spans="1:13">
      <c r="A8" s="12" t="str">
        <f>IF(B8="","",ROW()-7)</f>
        <v/>
      </c>
      <c r="B8" s="13"/>
      <c r="C8" s="13"/>
      <c r="D8" s="507"/>
      <c r="E8" s="90"/>
      <c r="F8" s="90"/>
      <c r="G8" s="90"/>
      <c r="H8" s="25"/>
      <c r="I8" s="15"/>
      <c r="J8" s="15"/>
      <c r="K8" s="432" t="str">
        <f>IF(F8=0,"",(J8-F8)/F8*100)</f>
        <v/>
      </c>
      <c r="L8" s="13"/>
      <c r="M8" s="2" t="s">
        <v>1210</v>
      </c>
    </row>
    <row r="9" spans="1:13">
      <c r="A9" s="12" t="str">
        <f t="shared" ref="A9:A24" si="0">IF(B9="","",ROW()-7)</f>
        <v/>
      </c>
      <c r="B9" s="13"/>
      <c r="C9" s="13"/>
      <c r="D9" s="507"/>
      <c r="E9" s="90"/>
      <c r="F9" s="90"/>
      <c r="G9" s="90"/>
      <c r="H9" s="25"/>
      <c r="I9" s="15"/>
      <c r="J9" s="15"/>
      <c r="K9" s="432" t="str">
        <f t="shared" ref="K9:K27" si="1">IF(F9=0,"",(J9-F9)/F9*100)</f>
        <v/>
      </c>
      <c r="L9" s="13"/>
      <c r="M9" s="2" t="s">
        <v>1211</v>
      </c>
    </row>
    <row r="10" spans="1:13">
      <c r="A10" s="12" t="str">
        <f t="shared" si="0"/>
        <v/>
      </c>
      <c r="B10" s="13"/>
      <c r="C10" s="13"/>
      <c r="D10" s="507"/>
      <c r="E10" s="90"/>
      <c r="F10" s="90"/>
      <c r="G10" s="90"/>
      <c r="H10" s="25"/>
      <c r="I10" s="15"/>
      <c r="J10" s="15"/>
      <c r="K10" s="432" t="str">
        <f t="shared" si="1"/>
        <v/>
      </c>
      <c r="L10" s="13"/>
      <c r="M10" s="2" t="s">
        <v>1212</v>
      </c>
    </row>
    <row r="11" spans="1:13">
      <c r="A11" s="12" t="str">
        <f t="shared" si="0"/>
        <v/>
      </c>
      <c r="B11" s="13"/>
      <c r="C11" s="13"/>
      <c r="D11" s="507"/>
      <c r="E11" s="90"/>
      <c r="F11" s="90"/>
      <c r="G11" s="90"/>
      <c r="H11" s="25"/>
      <c r="I11" s="15"/>
      <c r="J11" s="15"/>
      <c r="K11" s="432" t="str">
        <f t="shared" si="1"/>
        <v/>
      </c>
      <c r="L11" s="13"/>
      <c r="M11" s="2" t="s">
        <v>1213</v>
      </c>
    </row>
    <row r="12" spans="1:13">
      <c r="A12" s="12" t="str">
        <f t="shared" si="0"/>
        <v/>
      </c>
      <c r="B12" s="13"/>
      <c r="C12" s="13"/>
      <c r="D12" s="507"/>
      <c r="E12" s="90"/>
      <c r="F12" s="90"/>
      <c r="G12" s="90"/>
      <c r="H12" s="25"/>
      <c r="I12" s="15"/>
      <c r="J12" s="15"/>
      <c r="K12" s="432" t="str">
        <f t="shared" si="1"/>
        <v/>
      </c>
      <c r="L12" s="13"/>
      <c r="M12" s="2" t="s">
        <v>1214</v>
      </c>
    </row>
    <row r="13" spans="1:13">
      <c r="A13" s="12" t="str">
        <f t="shared" si="0"/>
        <v/>
      </c>
      <c r="B13" s="13"/>
      <c r="C13" s="13"/>
      <c r="D13" s="507"/>
      <c r="E13" s="90"/>
      <c r="F13" s="90"/>
      <c r="G13" s="90"/>
      <c r="H13" s="25"/>
      <c r="I13" s="15"/>
      <c r="J13" s="15"/>
      <c r="K13" s="432" t="str">
        <f t="shared" si="1"/>
        <v/>
      </c>
      <c r="L13" s="13"/>
      <c r="M13" s="2" t="s">
        <v>1215</v>
      </c>
    </row>
    <row r="14" spans="1:13">
      <c r="A14" s="12" t="str">
        <f t="shared" si="0"/>
        <v/>
      </c>
      <c r="B14" s="13"/>
      <c r="C14" s="13"/>
      <c r="D14" s="507"/>
      <c r="E14" s="90"/>
      <c r="F14" s="90"/>
      <c r="G14" s="90"/>
      <c r="H14" s="25"/>
      <c r="I14" s="15"/>
      <c r="J14" s="15"/>
      <c r="K14" s="432" t="str">
        <f t="shared" si="1"/>
        <v/>
      </c>
      <c r="L14" s="13"/>
      <c r="M14" s="2" t="s">
        <v>1216</v>
      </c>
    </row>
    <row r="15" spans="1:13">
      <c r="A15" s="12" t="str">
        <f t="shared" si="0"/>
        <v/>
      </c>
      <c r="B15" s="13"/>
      <c r="C15" s="13"/>
      <c r="D15" s="507"/>
      <c r="E15" s="90"/>
      <c r="F15" s="90"/>
      <c r="G15" s="90"/>
      <c r="H15" s="25"/>
      <c r="I15" s="15"/>
      <c r="J15" s="15"/>
      <c r="K15" s="432" t="str">
        <f t="shared" si="1"/>
        <v/>
      </c>
      <c r="L15" s="13"/>
      <c r="M15" s="2" t="s">
        <v>1217</v>
      </c>
    </row>
    <row r="16" spans="1:13">
      <c r="A16" s="12" t="str">
        <f t="shared" si="0"/>
        <v/>
      </c>
      <c r="B16" s="13"/>
      <c r="C16" s="13"/>
      <c r="D16" s="507"/>
      <c r="E16" s="90"/>
      <c r="F16" s="90"/>
      <c r="G16" s="90"/>
      <c r="H16" s="25"/>
      <c r="I16" s="15"/>
      <c r="J16" s="15"/>
      <c r="K16" s="432" t="str">
        <f t="shared" si="1"/>
        <v/>
      </c>
      <c r="L16" s="13"/>
      <c r="M16" s="2" t="s">
        <v>1218</v>
      </c>
    </row>
    <row r="17" spans="1:13">
      <c r="A17" s="12" t="str">
        <f t="shared" si="0"/>
        <v/>
      </c>
      <c r="B17" s="13"/>
      <c r="C17" s="13"/>
      <c r="D17" s="507"/>
      <c r="E17" s="90"/>
      <c r="F17" s="90"/>
      <c r="G17" s="90"/>
      <c r="H17" s="25"/>
      <c r="I17" s="15"/>
      <c r="J17" s="15"/>
      <c r="K17" s="432" t="str">
        <f t="shared" si="1"/>
        <v/>
      </c>
      <c r="L17" s="13"/>
      <c r="M17" s="2" t="s">
        <v>1219</v>
      </c>
    </row>
    <row r="18" spans="1:13">
      <c r="A18" s="12" t="str">
        <f t="shared" si="0"/>
        <v/>
      </c>
      <c r="B18" s="13"/>
      <c r="C18" s="13"/>
      <c r="D18" s="507"/>
      <c r="E18" s="90"/>
      <c r="F18" s="90"/>
      <c r="G18" s="90"/>
      <c r="H18" s="25"/>
      <c r="I18" s="15"/>
      <c r="J18" s="15"/>
      <c r="K18" s="432" t="str">
        <f t="shared" si="1"/>
        <v/>
      </c>
      <c r="L18" s="13"/>
      <c r="M18" s="2" t="s">
        <v>1220</v>
      </c>
    </row>
    <row r="19" spans="1:13">
      <c r="A19" s="12" t="str">
        <f t="shared" si="0"/>
        <v/>
      </c>
      <c r="B19" s="13"/>
      <c r="C19" s="13"/>
      <c r="D19" s="507"/>
      <c r="E19" s="90"/>
      <c r="F19" s="90"/>
      <c r="G19" s="90"/>
      <c r="H19" s="25"/>
      <c r="I19" s="15"/>
      <c r="J19" s="15"/>
      <c r="K19" s="432" t="str">
        <f t="shared" si="1"/>
        <v/>
      </c>
      <c r="L19" s="13"/>
      <c r="M19" s="2" t="s">
        <v>1221</v>
      </c>
    </row>
    <row r="20" spans="1:13">
      <c r="A20" s="12" t="str">
        <f t="shared" si="0"/>
        <v/>
      </c>
      <c r="B20" s="13"/>
      <c r="C20" s="13"/>
      <c r="D20" s="507"/>
      <c r="E20" s="90"/>
      <c r="F20" s="90"/>
      <c r="G20" s="90"/>
      <c r="H20" s="25"/>
      <c r="I20" s="15"/>
      <c r="J20" s="15"/>
      <c r="K20" s="432" t="str">
        <f t="shared" si="1"/>
        <v/>
      </c>
      <c r="L20" s="13"/>
      <c r="M20" s="2" t="s">
        <v>1222</v>
      </c>
    </row>
    <row r="21" spans="1:13">
      <c r="A21" s="12" t="str">
        <f t="shared" si="0"/>
        <v/>
      </c>
      <c r="B21" s="13"/>
      <c r="C21" s="13"/>
      <c r="D21" s="507"/>
      <c r="E21" s="90"/>
      <c r="F21" s="90"/>
      <c r="G21" s="90"/>
      <c r="H21" s="25"/>
      <c r="I21" s="15"/>
      <c r="J21" s="15"/>
      <c r="K21" s="432" t="str">
        <f t="shared" si="1"/>
        <v/>
      </c>
      <c r="L21" s="13"/>
      <c r="M21" s="2" t="s">
        <v>1223</v>
      </c>
    </row>
    <row r="22" spans="1:13">
      <c r="A22" s="12" t="str">
        <f t="shared" si="0"/>
        <v/>
      </c>
      <c r="B22" s="13"/>
      <c r="C22" s="13"/>
      <c r="D22" s="507"/>
      <c r="E22" s="90"/>
      <c r="F22" s="90"/>
      <c r="G22" s="90"/>
      <c r="H22" s="25"/>
      <c r="I22" s="15"/>
      <c r="J22" s="15"/>
      <c r="K22" s="432" t="str">
        <f t="shared" si="1"/>
        <v/>
      </c>
      <c r="L22" s="13"/>
      <c r="M22" s="2" t="s">
        <v>1224</v>
      </c>
    </row>
    <row r="23" spans="1:13">
      <c r="A23" s="12" t="str">
        <f t="shared" si="0"/>
        <v/>
      </c>
      <c r="B23" s="13"/>
      <c r="C23" s="13"/>
      <c r="D23" s="507"/>
      <c r="E23" s="90"/>
      <c r="F23" s="90"/>
      <c r="G23" s="90"/>
      <c r="H23" s="25"/>
      <c r="I23" s="15"/>
      <c r="J23" s="15"/>
      <c r="K23" s="432" t="str">
        <f t="shared" si="1"/>
        <v/>
      </c>
      <c r="L23" s="13"/>
      <c r="M23" s="2" t="s">
        <v>1225</v>
      </c>
    </row>
    <row r="24" spans="1:13">
      <c r="A24" s="12" t="str">
        <f t="shared" si="0"/>
        <v/>
      </c>
      <c r="B24" s="13"/>
      <c r="C24" s="13"/>
      <c r="D24" s="507"/>
      <c r="E24" s="90"/>
      <c r="F24" s="90"/>
      <c r="G24" s="90"/>
      <c r="H24" s="25"/>
      <c r="I24" s="15"/>
      <c r="J24" s="15"/>
      <c r="K24" s="432" t="str">
        <f t="shared" si="1"/>
        <v/>
      </c>
      <c r="L24" s="13"/>
      <c r="M24" s="2" t="s">
        <v>1226</v>
      </c>
    </row>
    <row r="25" spans="1:12">
      <c r="A25" s="12" t="s">
        <v>1227</v>
      </c>
      <c r="B25" s="13"/>
      <c r="C25" s="13"/>
      <c r="D25" s="507"/>
      <c r="E25" s="90"/>
      <c r="F25" s="90">
        <f>SUM(F8:F24)</f>
        <v>0</v>
      </c>
      <c r="G25" s="90">
        <f>SUM(G8:G24)</f>
        <v>0</v>
      </c>
      <c r="H25" s="507"/>
      <c r="I25" s="90"/>
      <c r="J25" s="90">
        <f>SUM(J8:J24)</f>
        <v>0</v>
      </c>
      <c r="K25" s="432" t="str">
        <f t="shared" si="1"/>
        <v/>
      </c>
      <c r="L25" s="13"/>
    </row>
    <row r="26" spans="1:12">
      <c r="A26" s="12" t="s">
        <v>1228</v>
      </c>
      <c r="B26" s="13"/>
      <c r="C26" s="13"/>
      <c r="D26" s="507"/>
      <c r="E26" s="90"/>
      <c r="F26" s="90">
        <f>G25</f>
        <v>0</v>
      </c>
      <c r="G26" s="90"/>
      <c r="H26" s="25"/>
      <c r="I26" s="15"/>
      <c r="J26" s="15"/>
      <c r="K26" s="432"/>
      <c r="L26" s="13"/>
    </row>
    <row r="27" customHeight="1" spans="1:12">
      <c r="A27" s="16" t="s">
        <v>1229</v>
      </c>
      <c r="B27" s="47"/>
      <c r="C27" s="17"/>
      <c r="D27" s="24"/>
      <c r="E27" s="24"/>
      <c r="F27" s="24">
        <f t="shared" ref="F27:J27" si="2">F25-F26</f>
        <v>0</v>
      </c>
      <c r="G27" s="24"/>
      <c r="H27" s="24"/>
      <c r="I27" s="24"/>
      <c r="J27" s="24">
        <f t="shared" si="2"/>
        <v>0</v>
      </c>
      <c r="K27" s="432" t="str">
        <f t="shared" si="1"/>
        <v/>
      </c>
      <c r="L27" s="20"/>
    </row>
    <row r="28" customHeight="1" spans="1:13">
      <c r="A28" s="3" t="e">
        <f>#REF!&amp;"填表人："&amp;#REF!</f>
        <v>#REF!</v>
      </c>
      <c r="J28" s="3" t="e">
        <f>"评估人员："&amp;#REF!</f>
        <v>#REF!</v>
      </c>
      <c r="M28" s="11" t="s">
        <v>716</v>
      </c>
    </row>
    <row r="29" customHeight="1" spans="1:1">
      <c r="A29" s="3" t="e">
        <f>"填表日期："&amp;YEAR(#REF!)&amp;"年"&amp;MONTH(#REF!)&amp;"月"&amp;DAY(#REF!)&amp;"日"</f>
        <v>#REF!</v>
      </c>
    </row>
  </sheetData>
  <mergeCells count="13">
    <mergeCell ref="A2:L2"/>
    <mergeCell ref="A3:L3"/>
    <mergeCell ref="D6:F6"/>
    <mergeCell ref="H6:J6"/>
    <mergeCell ref="A25:C25"/>
    <mergeCell ref="A26:C26"/>
    <mergeCell ref="A27:C27"/>
    <mergeCell ref="A6:A7"/>
    <mergeCell ref="B6:B7"/>
    <mergeCell ref="C6:C7"/>
    <mergeCell ref="G6:G7"/>
    <mergeCell ref="K6:K7"/>
    <mergeCell ref="L6:L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4"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P39"/>
  <sheetViews>
    <sheetView showGridLines="0" workbookViewId="0">
      <selection activeCell="AA34" sqref="AA34"/>
    </sheetView>
  </sheetViews>
  <sheetFormatPr defaultColWidth="9" defaultRowHeight="15.75" customHeight="1"/>
  <cols>
    <col min="1" max="1" width="4.75" style="2" customWidth="1"/>
    <col min="2" max="2" width="15.625" style="3" customWidth="1"/>
    <col min="3" max="4" width="8" style="3" customWidth="1"/>
    <col min="5" max="5" width="4.75" style="599" customWidth="1"/>
    <col min="6" max="6" width="5.5" style="599" customWidth="1"/>
    <col min="7" max="7" width="5.875" style="599" customWidth="1"/>
    <col min="8" max="8" width="18.5" style="599" customWidth="1"/>
    <col min="9" max="9" width="8" style="604" customWidth="1"/>
    <col min="10" max="10" width="13.125" style="599" customWidth="1"/>
    <col min="11" max="11" width="8" style="3" customWidth="1"/>
    <col min="12" max="12" width="8.75" style="3" customWidth="1"/>
    <col min="13" max="13" width="5.875" style="3" customWidth="1"/>
    <col min="14" max="14" width="7.75" style="3" customWidth="1"/>
    <col min="15" max="15" width="16.75" style="3" customWidth="1"/>
    <col min="16" max="16" width="8.5" style="3" customWidth="1"/>
    <col min="17" max="16384" width="9" style="3"/>
  </cols>
  <sheetData>
    <row r="1" customHeight="1" spans="1:1">
      <c r="A1" s="4" t="s">
        <v>687</v>
      </c>
    </row>
    <row r="2" s="1" customFormat="1" ht="30" customHeight="1" spans="1:15">
      <c r="A2" s="5" t="s">
        <v>1230</v>
      </c>
      <c r="B2" s="5"/>
      <c r="C2" s="5"/>
      <c r="D2" s="5"/>
      <c r="E2" s="5"/>
      <c r="F2" s="5"/>
      <c r="G2" s="5"/>
      <c r="H2" s="5"/>
      <c r="I2" s="5"/>
      <c r="J2" s="5"/>
      <c r="K2" s="5"/>
      <c r="L2" s="5"/>
      <c r="M2" s="5"/>
      <c r="N2" s="5"/>
      <c r="O2" s="5"/>
    </row>
    <row r="3" customHeight="1" spans="1:15">
      <c r="A3" s="2" t="e">
        <f>"评估基准日："&amp;TEXT(#REF!,"yyyy年mm月dd日")</f>
        <v>#REF!</v>
      </c>
      <c r="B3" s="2"/>
      <c r="C3" s="2"/>
      <c r="D3" s="2"/>
      <c r="E3" s="2"/>
      <c r="F3" s="2"/>
      <c r="G3" s="2"/>
      <c r="H3" s="2"/>
      <c r="I3" s="2"/>
      <c r="J3" s="2"/>
      <c r="K3" s="2"/>
      <c r="L3" s="2"/>
      <c r="M3" s="2"/>
      <c r="N3" s="2"/>
      <c r="O3" s="2"/>
    </row>
    <row r="4" ht="14.1" customHeight="1" spans="2:15">
      <c r="B4" s="2"/>
      <c r="C4" s="2"/>
      <c r="D4" s="2"/>
      <c r="E4" s="2"/>
      <c r="F4" s="2"/>
      <c r="G4" s="2"/>
      <c r="H4" s="2"/>
      <c r="I4" s="450"/>
      <c r="J4" s="2"/>
      <c r="K4" s="2"/>
      <c r="L4" s="2"/>
      <c r="M4" s="2"/>
      <c r="N4" s="2"/>
      <c r="O4" s="21" t="s">
        <v>1231</v>
      </c>
    </row>
    <row r="5" customHeight="1" spans="1:15">
      <c r="A5" s="3" t="e">
        <f>#REF!&amp;"："&amp;#REF!</f>
        <v>#REF!</v>
      </c>
      <c r="O5" s="26" t="s">
        <v>858</v>
      </c>
    </row>
    <row r="6" s="2" customFormat="1" customHeight="1" spans="1:15">
      <c r="A6" s="32" t="s">
        <v>721</v>
      </c>
      <c r="B6" s="32" t="s">
        <v>1203</v>
      </c>
      <c r="C6" s="44" t="s">
        <v>1204</v>
      </c>
      <c r="D6" s="44" t="s">
        <v>1232</v>
      </c>
      <c r="E6" s="32" t="s">
        <v>692</v>
      </c>
      <c r="F6" s="32"/>
      <c r="G6" s="32"/>
      <c r="H6" s="595" t="s">
        <v>1176</v>
      </c>
      <c r="I6" s="452" t="s">
        <v>1233</v>
      </c>
      <c r="J6" s="44" t="s">
        <v>1234</v>
      </c>
      <c r="K6" s="32" t="s">
        <v>693</v>
      </c>
      <c r="L6" s="32"/>
      <c r="M6" s="32"/>
      <c r="N6" s="32" t="s">
        <v>695</v>
      </c>
      <c r="O6" s="32" t="s">
        <v>848</v>
      </c>
    </row>
    <row r="7" s="2" customFormat="1" customHeight="1" spans="1:16">
      <c r="A7" s="76"/>
      <c r="B7" s="77"/>
      <c r="C7" s="200"/>
      <c r="D7" s="200"/>
      <c r="E7" s="78" t="s">
        <v>1205</v>
      </c>
      <c r="F7" s="81" t="s">
        <v>1206</v>
      </c>
      <c r="G7" s="81" t="s">
        <v>1207</v>
      </c>
      <c r="H7" s="85"/>
      <c r="I7" s="123"/>
      <c r="J7" s="216"/>
      <c r="K7" s="78" t="s">
        <v>1208</v>
      </c>
      <c r="L7" s="81" t="s">
        <v>1209</v>
      </c>
      <c r="M7" s="81" t="s">
        <v>1207</v>
      </c>
      <c r="N7" s="86"/>
      <c r="O7" s="77"/>
      <c r="P7" s="11" t="s">
        <v>863</v>
      </c>
    </row>
    <row r="8" s="2" customFormat="1" ht="12.75" spans="1:16">
      <c r="A8" s="12" t="str">
        <f>IF(B8="","",ROW()-7)</f>
        <v/>
      </c>
      <c r="B8" s="13"/>
      <c r="C8" s="13"/>
      <c r="D8" s="13"/>
      <c r="E8" s="507"/>
      <c r="F8" s="90"/>
      <c r="G8" s="90"/>
      <c r="H8" s="90"/>
      <c r="I8" s="602"/>
      <c r="J8" s="90"/>
      <c r="K8" s="25"/>
      <c r="L8" s="15"/>
      <c r="M8" s="15"/>
      <c r="N8" s="432" t="str">
        <f t="shared" ref="N8:N37" si="0">IF(G8-H8=0,"",(M8-G8+H8)/(G8-H8)*100)</f>
        <v/>
      </c>
      <c r="O8" s="13"/>
      <c r="P8" s="2" t="s">
        <v>1235</v>
      </c>
    </row>
    <row r="9" s="2" customFormat="1" ht="12.75" spans="1:16">
      <c r="A9" s="12"/>
      <c r="B9" s="13"/>
      <c r="C9" s="13"/>
      <c r="D9" s="13"/>
      <c r="E9" s="507"/>
      <c r="F9" s="90"/>
      <c r="G9" s="90"/>
      <c r="H9" s="90"/>
      <c r="I9" s="602"/>
      <c r="J9" s="90"/>
      <c r="K9" s="25"/>
      <c r="L9" s="15"/>
      <c r="M9" s="15"/>
      <c r="N9" s="432"/>
      <c r="O9" s="13"/>
      <c r="P9" s="2" t="s">
        <v>1236</v>
      </c>
    </row>
    <row r="10" s="2" customFormat="1" ht="12.75" spans="1:16">
      <c r="A10" s="12"/>
      <c r="B10" s="13"/>
      <c r="C10" s="13"/>
      <c r="D10" s="13"/>
      <c r="E10" s="507"/>
      <c r="F10" s="90"/>
      <c r="G10" s="90"/>
      <c r="H10" s="90"/>
      <c r="I10" s="602"/>
      <c r="J10" s="90"/>
      <c r="K10" s="25"/>
      <c r="L10" s="15"/>
      <c r="M10" s="15"/>
      <c r="N10" s="432"/>
      <c r="O10" s="13"/>
      <c r="P10" s="2" t="s">
        <v>1237</v>
      </c>
    </row>
    <row r="11" s="2" customFormat="1" ht="12.75" spans="1:16">
      <c r="A11" s="12"/>
      <c r="B11" s="13"/>
      <c r="C11" s="13"/>
      <c r="D11" s="13"/>
      <c r="E11" s="507"/>
      <c r="F11" s="90"/>
      <c r="G11" s="90"/>
      <c r="H11" s="90"/>
      <c r="I11" s="602"/>
      <c r="J11" s="90"/>
      <c r="K11" s="25"/>
      <c r="L11" s="15"/>
      <c r="M11" s="15"/>
      <c r="N11" s="432"/>
      <c r="O11" s="13"/>
      <c r="P11" s="2" t="s">
        <v>1238</v>
      </c>
    </row>
    <row r="12" s="2" customFormat="1" ht="12.75" spans="1:16">
      <c r="A12" s="12"/>
      <c r="B12" s="13"/>
      <c r="C12" s="13"/>
      <c r="D12" s="13"/>
      <c r="E12" s="507"/>
      <c r="F12" s="90"/>
      <c r="G12" s="90"/>
      <c r="H12" s="90"/>
      <c r="I12" s="602"/>
      <c r="J12" s="90"/>
      <c r="K12" s="25"/>
      <c r="L12" s="15"/>
      <c r="M12" s="15"/>
      <c r="N12" s="432"/>
      <c r="O12" s="13"/>
      <c r="P12" s="2" t="s">
        <v>1239</v>
      </c>
    </row>
    <row r="13" s="2" customFormat="1" ht="12.75" spans="1:16">
      <c r="A13" s="12"/>
      <c r="B13" s="13"/>
      <c r="C13" s="13"/>
      <c r="D13" s="13"/>
      <c r="E13" s="507"/>
      <c r="F13" s="90"/>
      <c r="G13" s="90"/>
      <c r="H13" s="90"/>
      <c r="I13" s="602"/>
      <c r="J13" s="90"/>
      <c r="K13" s="25"/>
      <c r="L13" s="15"/>
      <c r="M13" s="15"/>
      <c r="N13" s="432"/>
      <c r="O13" s="13"/>
      <c r="P13" s="2" t="s">
        <v>1240</v>
      </c>
    </row>
    <row r="14" s="2" customFormat="1" ht="12.75" spans="1:16">
      <c r="A14" s="12"/>
      <c r="B14" s="13"/>
      <c r="C14" s="13"/>
      <c r="D14" s="13"/>
      <c r="E14" s="507"/>
      <c r="F14" s="90"/>
      <c r="G14" s="90"/>
      <c r="H14" s="90"/>
      <c r="I14" s="602"/>
      <c r="J14" s="90"/>
      <c r="K14" s="25"/>
      <c r="L14" s="15"/>
      <c r="M14" s="15"/>
      <c r="N14" s="432"/>
      <c r="O14" s="13"/>
      <c r="P14" s="2" t="s">
        <v>1241</v>
      </c>
    </row>
    <row r="15" s="2" customFormat="1" ht="12.75" spans="1:16">
      <c r="A15" s="12"/>
      <c r="B15" s="13"/>
      <c r="C15" s="13"/>
      <c r="D15" s="13"/>
      <c r="E15" s="507"/>
      <c r="F15" s="90"/>
      <c r="G15" s="90"/>
      <c r="H15" s="90"/>
      <c r="I15" s="602"/>
      <c r="J15" s="90"/>
      <c r="K15" s="25"/>
      <c r="L15" s="15"/>
      <c r="M15" s="15"/>
      <c r="N15" s="432"/>
      <c r="O15" s="13"/>
      <c r="P15" s="2" t="s">
        <v>1242</v>
      </c>
    </row>
    <row r="16" s="2" customFormat="1" ht="12.75" spans="1:16">
      <c r="A16" s="12"/>
      <c r="B16" s="13"/>
      <c r="C16" s="13"/>
      <c r="D16" s="13"/>
      <c r="E16" s="507"/>
      <c r="F16" s="90"/>
      <c r="G16" s="90"/>
      <c r="H16" s="90"/>
      <c r="I16" s="602"/>
      <c r="J16" s="90"/>
      <c r="K16" s="25"/>
      <c r="L16" s="15"/>
      <c r="M16" s="15"/>
      <c r="N16" s="432"/>
      <c r="O16" s="13"/>
      <c r="P16" s="2" t="s">
        <v>1243</v>
      </c>
    </row>
    <row r="17" s="2" customFormat="1" ht="12.75" spans="1:16">
      <c r="A17" s="12"/>
      <c r="B17" s="13"/>
      <c r="C17" s="13"/>
      <c r="D17" s="13"/>
      <c r="E17" s="507"/>
      <c r="F17" s="90"/>
      <c r="G17" s="90"/>
      <c r="H17" s="90"/>
      <c r="I17" s="602"/>
      <c r="J17" s="90"/>
      <c r="K17" s="25"/>
      <c r="L17" s="15"/>
      <c r="M17" s="15"/>
      <c r="N17" s="432"/>
      <c r="O17" s="13"/>
      <c r="P17" s="2" t="s">
        <v>1244</v>
      </c>
    </row>
    <row r="18" s="2" customFormat="1" ht="12.75" spans="1:16">
      <c r="A18" s="12"/>
      <c r="B18" s="13"/>
      <c r="C18" s="13"/>
      <c r="D18" s="13"/>
      <c r="E18" s="507"/>
      <c r="F18" s="90"/>
      <c r="G18" s="90"/>
      <c r="H18" s="90"/>
      <c r="I18" s="602"/>
      <c r="J18" s="90"/>
      <c r="K18" s="25"/>
      <c r="L18" s="15"/>
      <c r="M18" s="15"/>
      <c r="N18" s="432"/>
      <c r="O18" s="13"/>
      <c r="P18" s="2" t="s">
        <v>1245</v>
      </c>
    </row>
    <row r="19" s="2" customFormat="1" ht="12.75" spans="1:16">
      <c r="A19" s="12"/>
      <c r="B19" s="13"/>
      <c r="C19" s="13"/>
      <c r="D19" s="13"/>
      <c r="E19" s="507"/>
      <c r="F19" s="90"/>
      <c r="G19" s="90"/>
      <c r="H19" s="90"/>
      <c r="I19" s="602"/>
      <c r="J19" s="90"/>
      <c r="K19" s="25"/>
      <c r="L19" s="15"/>
      <c r="M19" s="15"/>
      <c r="N19" s="432"/>
      <c r="O19" s="13"/>
      <c r="P19" s="2" t="s">
        <v>1246</v>
      </c>
    </row>
    <row r="20" s="2" customFormat="1" ht="12.75" spans="1:16">
      <c r="A20" s="12"/>
      <c r="B20" s="13"/>
      <c r="C20" s="13"/>
      <c r="D20" s="13"/>
      <c r="E20" s="507"/>
      <c r="F20" s="90"/>
      <c r="G20" s="90"/>
      <c r="H20" s="90"/>
      <c r="I20" s="602"/>
      <c r="J20" s="90"/>
      <c r="K20" s="25"/>
      <c r="L20" s="15"/>
      <c r="M20" s="15"/>
      <c r="N20" s="432"/>
      <c r="O20" s="13"/>
      <c r="P20" s="2" t="s">
        <v>1247</v>
      </c>
    </row>
    <row r="21" s="2" customFormat="1" ht="12.75" spans="1:16">
      <c r="A21" s="12"/>
      <c r="B21" s="13"/>
      <c r="C21" s="13"/>
      <c r="D21" s="13"/>
      <c r="E21" s="507"/>
      <c r="F21" s="90"/>
      <c r="G21" s="90"/>
      <c r="H21" s="90"/>
      <c r="I21" s="602"/>
      <c r="J21" s="90"/>
      <c r="K21" s="25"/>
      <c r="L21" s="15"/>
      <c r="M21" s="15"/>
      <c r="N21" s="432"/>
      <c r="O21" s="13"/>
      <c r="P21" s="2" t="s">
        <v>1248</v>
      </c>
    </row>
    <row r="22" s="2" customFormat="1" ht="12.75" spans="1:16">
      <c r="A22" s="12"/>
      <c r="B22" s="13"/>
      <c r="C22" s="13"/>
      <c r="D22" s="13"/>
      <c r="E22" s="507"/>
      <c r="F22" s="90"/>
      <c r="G22" s="90"/>
      <c r="H22" s="90"/>
      <c r="I22" s="602"/>
      <c r="J22" s="90"/>
      <c r="K22" s="25"/>
      <c r="L22" s="15"/>
      <c r="M22" s="15"/>
      <c r="N22" s="432"/>
      <c r="O22" s="13"/>
      <c r="P22" s="2" t="s">
        <v>1249</v>
      </c>
    </row>
    <row r="23" s="2" customFormat="1" ht="12.75" spans="1:16">
      <c r="A23" s="12"/>
      <c r="B23" s="13" t="s">
        <v>1060</v>
      </c>
      <c r="C23" s="13"/>
      <c r="D23" s="13"/>
      <c r="E23" s="507"/>
      <c r="F23" s="90"/>
      <c r="G23" s="90"/>
      <c r="H23" s="90"/>
      <c r="I23" s="602"/>
      <c r="J23" s="90"/>
      <c r="K23" s="25"/>
      <c r="L23" s="15"/>
      <c r="M23" s="15"/>
      <c r="N23" s="432"/>
      <c r="O23" s="13"/>
      <c r="P23" s="2" t="s">
        <v>1250</v>
      </c>
    </row>
    <row r="24" s="2" customFormat="1" ht="12.75" spans="1:16">
      <c r="A24" s="12"/>
      <c r="B24" s="13"/>
      <c r="C24" s="13"/>
      <c r="D24" s="13"/>
      <c r="E24" s="507"/>
      <c r="F24" s="90"/>
      <c r="G24" s="90"/>
      <c r="H24" s="90"/>
      <c r="I24" s="602"/>
      <c r="J24" s="90"/>
      <c r="K24" s="25"/>
      <c r="L24" s="15"/>
      <c r="M24" s="15"/>
      <c r="N24" s="432"/>
      <c r="O24" s="13"/>
      <c r="P24" s="2" t="s">
        <v>1251</v>
      </c>
    </row>
    <row r="25" s="2" customFormat="1" ht="12.75" spans="1:16">
      <c r="A25" s="12"/>
      <c r="B25" s="13"/>
      <c r="C25" s="13"/>
      <c r="D25" s="13"/>
      <c r="E25" s="507"/>
      <c r="F25" s="90"/>
      <c r="G25" s="90"/>
      <c r="H25" s="90"/>
      <c r="I25" s="602"/>
      <c r="J25" s="90"/>
      <c r="K25" s="25"/>
      <c r="L25" s="15"/>
      <c r="M25" s="15"/>
      <c r="N25" s="432"/>
      <c r="O25" s="13"/>
      <c r="P25" s="2" t="s">
        <v>1252</v>
      </c>
    </row>
    <row r="26" s="2" customFormat="1" ht="12.75" spans="1:16">
      <c r="A26" s="12"/>
      <c r="B26" s="13"/>
      <c r="C26" s="13"/>
      <c r="D26" s="13"/>
      <c r="E26" s="507"/>
      <c r="F26" s="90"/>
      <c r="G26" s="90"/>
      <c r="H26" s="90"/>
      <c r="I26" s="602"/>
      <c r="J26" s="90"/>
      <c r="K26" s="25"/>
      <c r="L26" s="15"/>
      <c r="M26" s="15"/>
      <c r="N26" s="432"/>
      <c r="O26" s="13"/>
      <c r="P26" s="2" t="s">
        <v>1253</v>
      </c>
    </row>
    <row r="27" s="2" customFormat="1" ht="12.75" spans="1:16">
      <c r="A27" s="12"/>
      <c r="B27" s="13"/>
      <c r="C27" s="13"/>
      <c r="D27" s="13"/>
      <c r="E27" s="507"/>
      <c r="F27" s="90"/>
      <c r="G27" s="90"/>
      <c r="H27" s="90"/>
      <c r="I27" s="602"/>
      <c r="J27" s="90"/>
      <c r="K27" s="25"/>
      <c r="L27" s="15"/>
      <c r="M27" s="15"/>
      <c r="N27" s="432"/>
      <c r="O27" s="13"/>
      <c r="P27" s="2" t="s">
        <v>1254</v>
      </c>
    </row>
    <row r="28" s="2" customFormat="1" ht="12.75" spans="1:16">
      <c r="A28" s="12"/>
      <c r="B28" s="13"/>
      <c r="C28" s="13"/>
      <c r="D28" s="13"/>
      <c r="E28" s="507"/>
      <c r="F28" s="90"/>
      <c r="G28" s="90"/>
      <c r="H28" s="90"/>
      <c r="I28" s="602"/>
      <c r="J28" s="90"/>
      <c r="K28" s="25"/>
      <c r="L28" s="15"/>
      <c r="M28" s="15"/>
      <c r="N28" s="432"/>
      <c r="O28" s="13"/>
      <c r="P28" s="2" t="s">
        <v>1255</v>
      </c>
    </row>
    <row r="29" s="2" customFormat="1" ht="12.75" spans="1:16">
      <c r="A29" s="12"/>
      <c r="B29" s="13"/>
      <c r="C29" s="13"/>
      <c r="D29" s="13"/>
      <c r="E29" s="507"/>
      <c r="F29" s="90"/>
      <c r="G29" s="90"/>
      <c r="H29" s="90"/>
      <c r="I29" s="602"/>
      <c r="J29" s="90"/>
      <c r="K29" s="25"/>
      <c r="L29" s="15"/>
      <c r="M29" s="15"/>
      <c r="N29" s="432"/>
      <c r="O29" s="13"/>
      <c r="P29" s="2" t="s">
        <v>1256</v>
      </c>
    </row>
    <row r="30" s="2" customFormat="1" ht="12.75" spans="1:16">
      <c r="A30" s="12"/>
      <c r="B30" s="13"/>
      <c r="C30" s="13"/>
      <c r="D30" s="13"/>
      <c r="E30" s="507"/>
      <c r="F30" s="90"/>
      <c r="G30" s="90"/>
      <c r="H30" s="90"/>
      <c r="I30" s="602"/>
      <c r="J30" s="90"/>
      <c r="K30" s="25"/>
      <c r="L30" s="15"/>
      <c r="M30" s="15"/>
      <c r="N30" s="432" t="str">
        <f t="shared" si="0"/>
        <v/>
      </c>
      <c r="O30" s="13"/>
      <c r="P30" s="2" t="s">
        <v>1257</v>
      </c>
    </row>
    <row r="31" spans="1:16">
      <c r="A31" s="12" t="str">
        <f t="shared" ref="A31:A34" si="1">IF(B31="","",ROW()-7)</f>
        <v/>
      </c>
      <c r="B31" s="13"/>
      <c r="C31" s="13"/>
      <c r="D31" s="13"/>
      <c r="E31" s="507"/>
      <c r="F31" s="90"/>
      <c r="G31" s="90"/>
      <c r="H31" s="90"/>
      <c r="I31" s="602"/>
      <c r="J31" s="90"/>
      <c r="K31" s="25"/>
      <c r="L31" s="15"/>
      <c r="M31" s="15"/>
      <c r="N31" s="432" t="str">
        <f t="shared" si="0"/>
        <v/>
      </c>
      <c r="O31" s="13"/>
      <c r="P31" s="2" t="s">
        <v>1258</v>
      </c>
    </row>
    <row r="32" spans="1:16">
      <c r="A32" s="12" t="str">
        <f t="shared" si="1"/>
        <v/>
      </c>
      <c r="B32" s="13"/>
      <c r="C32" s="13"/>
      <c r="D32" s="13"/>
      <c r="E32" s="507"/>
      <c r="F32" s="90"/>
      <c r="G32" s="90"/>
      <c r="H32" s="90"/>
      <c r="I32" s="602"/>
      <c r="J32" s="90"/>
      <c r="K32" s="25"/>
      <c r="L32" s="15"/>
      <c r="M32" s="15"/>
      <c r="N32" s="432" t="str">
        <f t="shared" si="0"/>
        <v/>
      </c>
      <c r="O32" s="13"/>
      <c r="P32" s="2" t="s">
        <v>1259</v>
      </c>
    </row>
    <row r="33" spans="1:16">
      <c r="A33" s="12" t="str">
        <f t="shared" si="1"/>
        <v/>
      </c>
      <c r="B33" s="13"/>
      <c r="C33" s="13"/>
      <c r="D33" s="13"/>
      <c r="E33" s="507"/>
      <c r="F33" s="90"/>
      <c r="G33" s="90"/>
      <c r="H33" s="90"/>
      <c r="I33" s="602"/>
      <c r="J33" s="90"/>
      <c r="K33" s="25"/>
      <c r="L33" s="15"/>
      <c r="M33" s="15"/>
      <c r="N33" s="432" t="str">
        <f t="shared" si="0"/>
        <v/>
      </c>
      <c r="O33" s="13"/>
      <c r="P33" s="2" t="s">
        <v>1260</v>
      </c>
    </row>
    <row r="34" spans="1:16">
      <c r="A34" s="12" t="str">
        <f t="shared" si="1"/>
        <v/>
      </c>
      <c r="B34" s="13"/>
      <c r="C34" s="13"/>
      <c r="D34" s="13"/>
      <c r="E34" s="507"/>
      <c r="F34" s="90"/>
      <c r="G34" s="90"/>
      <c r="H34" s="90"/>
      <c r="I34" s="602"/>
      <c r="J34" s="90"/>
      <c r="K34" s="25"/>
      <c r="L34" s="15"/>
      <c r="M34" s="15"/>
      <c r="N34" s="432" t="str">
        <f t="shared" si="0"/>
        <v/>
      </c>
      <c r="O34" s="13"/>
      <c r="P34" s="2" t="s">
        <v>1261</v>
      </c>
    </row>
    <row r="35" spans="1:15">
      <c r="A35" s="12" t="s">
        <v>1262</v>
      </c>
      <c r="B35" s="13"/>
      <c r="C35" s="13"/>
      <c r="D35" s="13"/>
      <c r="E35" s="507"/>
      <c r="F35" s="90"/>
      <c r="G35" s="90">
        <f>SUM(G8:G34)</f>
        <v>0</v>
      </c>
      <c r="H35" s="90">
        <f>SUM(H8:H34)</f>
        <v>0</v>
      </c>
      <c r="I35" s="602"/>
      <c r="J35" s="90"/>
      <c r="K35" s="25"/>
      <c r="L35" s="15"/>
      <c r="M35" s="90">
        <f>SUM(M8:M34)</f>
        <v>0</v>
      </c>
      <c r="N35" s="432" t="str">
        <f t="shared" si="0"/>
        <v/>
      </c>
      <c r="O35" s="13"/>
    </row>
    <row r="36" spans="1:15">
      <c r="A36" s="12" t="s">
        <v>1263</v>
      </c>
      <c r="B36" s="13"/>
      <c r="C36" s="13"/>
      <c r="D36" s="13"/>
      <c r="E36" s="507"/>
      <c r="F36" s="90"/>
      <c r="G36" s="90">
        <f>H35</f>
        <v>0</v>
      </c>
      <c r="H36" s="90"/>
      <c r="I36" s="602"/>
      <c r="J36" s="90"/>
      <c r="K36" s="25"/>
      <c r="L36" s="15"/>
      <c r="M36" s="15"/>
      <c r="N36" s="432"/>
      <c r="O36" s="13"/>
    </row>
    <row r="37" customHeight="1" spans="1:15">
      <c r="A37" s="16" t="s">
        <v>1264</v>
      </c>
      <c r="B37" s="47"/>
      <c r="C37" s="47"/>
      <c r="D37" s="17"/>
      <c r="E37" s="597"/>
      <c r="F37" s="597"/>
      <c r="G37" s="597">
        <f>G35-G36</f>
        <v>0</v>
      </c>
      <c r="H37" s="597"/>
      <c r="I37" s="603"/>
      <c r="J37" s="597"/>
      <c r="K37" s="597"/>
      <c r="L37" s="24"/>
      <c r="M37" s="597">
        <f>M35</f>
        <v>0</v>
      </c>
      <c r="N37" s="432" t="str">
        <f t="shared" si="0"/>
        <v/>
      </c>
      <c r="O37" s="20"/>
    </row>
    <row r="38" customHeight="1" spans="1:16">
      <c r="A38" s="3" t="e">
        <f>#REF!&amp;"填表人："&amp;#REF!</f>
        <v>#REF!</v>
      </c>
      <c r="E38" s="3"/>
      <c r="F38" s="3"/>
      <c r="G38" s="3"/>
      <c r="H38" s="3"/>
      <c r="I38" s="449"/>
      <c r="J38" s="3"/>
      <c r="M38" s="3" t="e">
        <f>"评估人员："&amp;#REF!</f>
        <v>#REF!</v>
      </c>
      <c r="P38" s="23" t="s">
        <v>716</v>
      </c>
    </row>
    <row r="39" customHeight="1" spans="1:10">
      <c r="A39" s="3" t="e">
        <f>"填表日期："&amp;YEAR(#REF!)&amp;"年"&amp;MONTH(#REF!)&amp;"月"&amp;DAY(#REF!)&amp;"日"</f>
        <v>#REF!</v>
      </c>
      <c r="E39" s="3"/>
      <c r="F39" s="3"/>
      <c r="G39" s="3"/>
      <c r="H39" s="3"/>
      <c r="I39" s="449"/>
      <c r="J39" s="3"/>
    </row>
  </sheetData>
  <mergeCells count="16">
    <mergeCell ref="A2:O2"/>
    <mergeCell ref="A3:O3"/>
    <mergeCell ref="E6:G6"/>
    <mergeCell ref="K6:M6"/>
    <mergeCell ref="A35:D35"/>
    <mergeCell ref="A36:D36"/>
    <mergeCell ref="A37:D37"/>
    <mergeCell ref="A6:A7"/>
    <mergeCell ref="B6:B7"/>
    <mergeCell ref="C6:C7"/>
    <mergeCell ref="D6:D7"/>
    <mergeCell ref="H6:H7"/>
    <mergeCell ref="I6:I7"/>
    <mergeCell ref="J6:J7"/>
    <mergeCell ref="N6:N7"/>
    <mergeCell ref="O6:O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3"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P33"/>
  <sheetViews>
    <sheetView showGridLines="0" workbookViewId="0">
      <selection activeCell="AA34" sqref="AA34"/>
    </sheetView>
  </sheetViews>
  <sheetFormatPr defaultColWidth="9" defaultRowHeight="15.75" customHeight="1"/>
  <cols>
    <col min="1" max="1" width="7.625" style="3" customWidth="1"/>
    <col min="2" max="2" width="13.375" style="3" customWidth="1"/>
    <col min="3" max="3" width="8" style="3" customWidth="1"/>
    <col min="4" max="4" width="9.625" style="3" customWidth="1"/>
    <col min="5" max="5" width="10.625" style="3" customWidth="1"/>
    <col min="6" max="6" width="5.5" style="599" customWidth="1"/>
    <col min="7" max="7" width="5.5" style="3" customWidth="1"/>
    <col min="8" max="8" width="15" style="3" customWidth="1"/>
    <col min="9" max="9" width="8" style="449" customWidth="1"/>
    <col min="10" max="10" width="13.125" style="3" customWidth="1"/>
    <col min="11" max="11" width="8" style="3" customWidth="1"/>
    <col min="12" max="12" width="8.75" style="3" customWidth="1"/>
    <col min="13" max="13" width="9.625" style="3" customWidth="1"/>
    <col min="14" max="14" width="7.75" style="3" customWidth="1"/>
    <col min="15" max="15" width="11.75" style="3" customWidth="1"/>
    <col min="16" max="16384" width="9" style="3"/>
  </cols>
  <sheetData>
    <row r="1" customHeight="1" spans="1:1">
      <c r="A1" s="4" t="s">
        <v>687</v>
      </c>
    </row>
    <row r="2" s="1" customFormat="1" ht="30" customHeight="1" spans="1:15">
      <c r="A2" s="5" t="s">
        <v>1265</v>
      </c>
      <c r="B2" s="5"/>
      <c r="C2" s="5"/>
      <c r="D2" s="5"/>
      <c r="E2" s="5"/>
      <c r="F2" s="5"/>
      <c r="G2" s="5"/>
      <c r="H2" s="5"/>
      <c r="I2" s="5"/>
      <c r="J2" s="5"/>
      <c r="K2" s="5"/>
      <c r="L2" s="5"/>
      <c r="M2" s="5"/>
      <c r="N2" s="5"/>
      <c r="O2" s="5"/>
    </row>
    <row r="3" customHeight="1" spans="1:15">
      <c r="A3" s="2" t="e">
        <f>"评估基准日："&amp;TEXT(#REF!,"yyyy年mm月dd日")</f>
        <v>#REF!</v>
      </c>
      <c r="B3" s="2"/>
      <c r="C3" s="2"/>
      <c r="D3" s="2"/>
      <c r="E3" s="2"/>
      <c r="F3" s="2"/>
      <c r="G3" s="2"/>
      <c r="H3" s="2"/>
      <c r="I3" s="2"/>
      <c r="J3" s="2"/>
      <c r="K3" s="2"/>
      <c r="L3" s="2"/>
      <c r="M3" s="2"/>
      <c r="N3" s="2"/>
      <c r="O3" s="2"/>
    </row>
    <row r="4" ht="14.1" customHeight="1" spans="1:15">
      <c r="A4" s="2"/>
      <c r="B4" s="2"/>
      <c r="C4" s="2"/>
      <c r="D4" s="2"/>
      <c r="E4" s="2"/>
      <c r="F4" s="2"/>
      <c r="G4" s="2"/>
      <c r="H4" s="2"/>
      <c r="I4" s="450"/>
      <c r="J4" s="2"/>
      <c r="K4" s="2"/>
      <c r="L4" s="2"/>
      <c r="M4" s="2"/>
      <c r="N4" s="2"/>
      <c r="O4" s="21" t="s">
        <v>1266</v>
      </c>
    </row>
    <row r="5" customHeight="1" spans="1:15">
      <c r="A5" s="3" t="e">
        <f>#REF!&amp;"："&amp;#REF!</f>
        <v>#REF!</v>
      </c>
      <c r="O5" s="26" t="s">
        <v>858</v>
      </c>
    </row>
    <row r="6" s="2" customFormat="1" customHeight="1" spans="1:15">
      <c r="A6" s="32" t="s">
        <v>721</v>
      </c>
      <c r="B6" s="32" t="s">
        <v>1203</v>
      </c>
      <c r="C6" s="44" t="s">
        <v>1204</v>
      </c>
      <c r="D6" s="44" t="s">
        <v>1232</v>
      </c>
      <c r="E6" s="32" t="s">
        <v>692</v>
      </c>
      <c r="F6" s="32"/>
      <c r="G6" s="32"/>
      <c r="H6" s="84" t="s">
        <v>1176</v>
      </c>
      <c r="I6" s="452" t="s">
        <v>1233</v>
      </c>
      <c r="J6" s="44" t="s">
        <v>1234</v>
      </c>
      <c r="K6" s="32" t="s">
        <v>693</v>
      </c>
      <c r="L6" s="32"/>
      <c r="M6" s="32"/>
      <c r="N6" s="64" t="s">
        <v>695</v>
      </c>
      <c r="O6" s="32" t="s">
        <v>848</v>
      </c>
    </row>
    <row r="7" s="2" customFormat="1" customHeight="1" spans="1:16">
      <c r="A7" s="76"/>
      <c r="B7" s="77"/>
      <c r="C7" s="200"/>
      <c r="D7" s="200"/>
      <c r="E7" s="78" t="s">
        <v>1205</v>
      </c>
      <c r="F7" s="81" t="s">
        <v>1206</v>
      </c>
      <c r="G7" s="81" t="s">
        <v>1207</v>
      </c>
      <c r="H7" s="85"/>
      <c r="I7" s="123"/>
      <c r="J7" s="216"/>
      <c r="K7" s="78" t="s">
        <v>1208</v>
      </c>
      <c r="L7" s="81" t="s">
        <v>1209</v>
      </c>
      <c r="M7" s="81" t="s">
        <v>1207</v>
      </c>
      <c r="N7" s="601"/>
      <c r="O7" s="77"/>
      <c r="P7" s="11" t="s">
        <v>863</v>
      </c>
    </row>
    <row r="8" s="2" customFormat="1" ht="12.75" spans="1:16">
      <c r="A8" s="12" t="str">
        <f>IF(B8="","",ROW()-7)</f>
        <v/>
      </c>
      <c r="B8" s="13"/>
      <c r="C8" s="13"/>
      <c r="D8" s="13"/>
      <c r="E8" s="507"/>
      <c r="F8" s="90"/>
      <c r="G8" s="90"/>
      <c r="H8" s="90"/>
      <c r="I8" s="602"/>
      <c r="J8" s="90"/>
      <c r="K8" s="25"/>
      <c r="L8" s="15"/>
      <c r="M8" s="15"/>
      <c r="N8" s="432" t="str">
        <f>IF(G8-H8=0,"",(M8-G8+H8)/(G8-H8)*100)</f>
        <v/>
      </c>
      <c r="O8" s="13"/>
      <c r="P8" s="2" t="s">
        <v>1267</v>
      </c>
    </row>
    <row r="9" spans="1:16">
      <c r="A9" s="12" t="str">
        <f t="shared" ref="A9:A28" si="0">IF(B9="","",ROW()-7)</f>
        <v/>
      </c>
      <c r="B9" s="13"/>
      <c r="C9" s="13"/>
      <c r="D9" s="13"/>
      <c r="E9" s="507"/>
      <c r="F9" s="90"/>
      <c r="G9" s="90"/>
      <c r="H9" s="90"/>
      <c r="I9" s="602"/>
      <c r="J9" s="90"/>
      <c r="K9" s="25"/>
      <c r="L9" s="15"/>
      <c r="M9" s="15"/>
      <c r="N9" s="432" t="str">
        <f t="shared" ref="N9:N31" si="1">IF(G9-H9=0,"",(M9-G9+H9)/(G9-H9)*100)</f>
        <v/>
      </c>
      <c r="O9" s="13"/>
      <c r="P9" s="2" t="s">
        <v>1268</v>
      </c>
    </row>
    <row r="10" spans="1:16">
      <c r="A10" s="12" t="str">
        <f t="shared" si="0"/>
        <v/>
      </c>
      <c r="B10" s="13"/>
      <c r="C10" s="13"/>
      <c r="D10" s="13"/>
      <c r="E10" s="507"/>
      <c r="F10" s="90"/>
      <c r="G10" s="90"/>
      <c r="H10" s="90"/>
      <c r="I10" s="602"/>
      <c r="J10" s="90"/>
      <c r="K10" s="25"/>
      <c r="L10" s="15"/>
      <c r="M10" s="15"/>
      <c r="N10" s="432" t="str">
        <f t="shared" si="1"/>
        <v/>
      </c>
      <c r="O10" s="13"/>
      <c r="P10" s="2" t="s">
        <v>1269</v>
      </c>
    </row>
    <row r="11" spans="1:16">
      <c r="A11" s="12" t="str">
        <f t="shared" si="0"/>
        <v/>
      </c>
      <c r="B11" s="13"/>
      <c r="C11" s="13"/>
      <c r="D11" s="13"/>
      <c r="E11" s="507"/>
      <c r="F11" s="90"/>
      <c r="G11" s="90"/>
      <c r="H11" s="90"/>
      <c r="I11" s="602"/>
      <c r="J11" s="90"/>
      <c r="K11" s="25"/>
      <c r="L11" s="15"/>
      <c r="M11" s="15"/>
      <c r="N11" s="432" t="str">
        <f t="shared" si="1"/>
        <v/>
      </c>
      <c r="O11" s="13"/>
      <c r="P11" s="2" t="s">
        <v>1270</v>
      </c>
    </row>
    <row r="12" spans="1:16">
      <c r="A12" s="12" t="str">
        <f t="shared" si="0"/>
        <v/>
      </c>
      <c r="B12" s="13"/>
      <c r="C12" s="13"/>
      <c r="D12" s="13"/>
      <c r="E12" s="507"/>
      <c r="F12" s="90"/>
      <c r="G12" s="90"/>
      <c r="H12" s="90"/>
      <c r="I12" s="602"/>
      <c r="J12" s="90"/>
      <c r="K12" s="25"/>
      <c r="L12" s="15"/>
      <c r="M12" s="15"/>
      <c r="N12" s="432" t="str">
        <f t="shared" si="1"/>
        <v/>
      </c>
      <c r="O12" s="13"/>
      <c r="P12" s="2" t="s">
        <v>1271</v>
      </c>
    </row>
    <row r="13" spans="1:16">
      <c r="A13" s="12" t="str">
        <f t="shared" si="0"/>
        <v/>
      </c>
      <c r="B13" s="13"/>
      <c r="C13" s="13"/>
      <c r="D13" s="13"/>
      <c r="E13" s="507"/>
      <c r="F13" s="90"/>
      <c r="G13" s="90"/>
      <c r="H13" s="90"/>
      <c r="I13" s="602"/>
      <c r="J13" s="90"/>
      <c r="K13" s="25"/>
      <c r="L13" s="15"/>
      <c r="M13" s="15"/>
      <c r="N13" s="432" t="str">
        <f t="shared" si="1"/>
        <v/>
      </c>
      <c r="O13" s="13"/>
      <c r="P13" s="2" t="s">
        <v>1272</v>
      </c>
    </row>
    <row r="14" spans="1:16">
      <c r="A14" s="12" t="str">
        <f t="shared" si="0"/>
        <v/>
      </c>
      <c r="B14" s="13"/>
      <c r="C14" s="13"/>
      <c r="D14" s="13"/>
      <c r="E14" s="507"/>
      <c r="F14" s="90"/>
      <c r="G14" s="90"/>
      <c r="H14" s="90"/>
      <c r="I14" s="602"/>
      <c r="J14" s="90"/>
      <c r="K14" s="25"/>
      <c r="L14" s="15"/>
      <c r="M14" s="15"/>
      <c r="N14" s="432" t="str">
        <f t="shared" si="1"/>
        <v/>
      </c>
      <c r="O14" s="13"/>
      <c r="P14" s="2" t="s">
        <v>1273</v>
      </c>
    </row>
    <row r="15" spans="1:16">
      <c r="A15" s="12" t="str">
        <f t="shared" si="0"/>
        <v/>
      </c>
      <c r="B15" s="13"/>
      <c r="C15" s="13"/>
      <c r="D15" s="13"/>
      <c r="E15" s="507"/>
      <c r="F15" s="90"/>
      <c r="G15" s="90"/>
      <c r="H15" s="90"/>
      <c r="I15" s="602"/>
      <c r="J15" s="90"/>
      <c r="K15" s="25"/>
      <c r="L15" s="15"/>
      <c r="M15" s="15"/>
      <c r="N15" s="432" t="str">
        <f t="shared" si="1"/>
        <v/>
      </c>
      <c r="O15" s="13"/>
      <c r="P15" s="2" t="s">
        <v>1274</v>
      </c>
    </row>
    <row r="16" spans="1:16">
      <c r="A16" s="12" t="str">
        <f t="shared" si="0"/>
        <v/>
      </c>
      <c r="B16" s="13"/>
      <c r="C16" s="13"/>
      <c r="D16" s="13"/>
      <c r="E16" s="507"/>
      <c r="F16" s="90"/>
      <c r="G16" s="90"/>
      <c r="H16" s="90"/>
      <c r="I16" s="602"/>
      <c r="J16" s="90"/>
      <c r="K16" s="25"/>
      <c r="L16" s="15"/>
      <c r="M16" s="15"/>
      <c r="N16" s="432" t="str">
        <f t="shared" si="1"/>
        <v/>
      </c>
      <c r="O16" s="13"/>
      <c r="P16" s="2" t="s">
        <v>1275</v>
      </c>
    </row>
    <row r="17" spans="1:16">
      <c r="A17" s="12" t="str">
        <f t="shared" si="0"/>
        <v/>
      </c>
      <c r="B17" s="13"/>
      <c r="C17" s="13"/>
      <c r="D17" s="13"/>
      <c r="E17" s="507"/>
      <c r="F17" s="90"/>
      <c r="G17" s="90"/>
      <c r="H17" s="90"/>
      <c r="I17" s="602"/>
      <c r="J17" s="90"/>
      <c r="K17" s="25"/>
      <c r="L17" s="15"/>
      <c r="M17" s="15"/>
      <c r="N17" s="432" t="str">
        <f t="shared" si="1"/>
        <v/>
      </c>
      <c r="O17" s="13"/>
      <c r="P17" s="2" t="s">
        <v>1276</v>
      </c>
    </row>
    <row r="18" spans="1:16">
      <c r="A18" s="12" t="str">
        <f t="shared" si="0"/>
        <v/>
      </c>
      <c r="B18" s="13"/>
      <c r="C18" s="13"/>
      <c r="D18" s="13"/>
      <c r="E18" s="507"/>
      <c r="F18" s="90"/>
      <c r="G18" s="90"/>
      <c r="H18" s="90"/>
      <c r="I18" s="602"/>
      <c r="J18" s="90"/>
      <c r="K18" s="25"/>
      <c r="L18" s="15"/>
      <c r="M18" s="15"/>
      <c r="N18" s="432" t="str">
        <f t="shared" si="1"/>
        <v/>
      </c>
      <c r="O18" s="13"/>
      <c r="P18" s="2" t="s">
        <v>1277</v>
      </c>
    </row>
    <row r="19" spans="1:16">
      <c r="A19" s="12" t="str">
        <f t="shared" si="0"/>
        <v/>
      </c>
      <c r="B19" s="13"/>
      <c r="C19" s="13"/>
      <c r="D19" s="13"/>
      <c r="E19" s="507"/>
      <c r="F19" s="90"/>
      <c r="G19" s="90"/>
      <c r="H19" s="90"/>
      <c r="I19" s="602"/>
      <c r="J19" s="90"/>
      <c r="K19" s="25"/>
      <c r="L19" s="15"/>
      <c r="M19" s="15"/>
      <c r="N19" s="432" t="str">
        <f t="shared" si="1"/>
        <v/>
      </c>
      <c r="O19" s="13"/>
      <c r="P19" s="2" t="s">
        <v>1278</v>
      </c>
    </row>
    <row r="20" spans="1:16">
      <c r="A20" s="12" t="str">
        <f t="shared" si="0"/>
        <v/>
      </c>
      <c r="B20" s="13"/>
      <c r="C20" s="13"/>
      <c r="D20" s="13"/>
      <c r="E20" s="507"/>
      <c r="F20" s="90"/>
      <c r="G20" s="90"/>
      <c r="H20" s="90"/>
      <c r="I20" s="602"/>
      <c r="J20" s="90"/>
      <c r="K20" s="25"/>
      <c r="L20" s="15"/>
      <c r="M20" s="15"/>
      <c r="N20" s="432" t="str">
        <f t="shared" si="1"/>
        <v/>
      </c>
      <c r="O20" s="13"/>
      <c r="P20" s="2" t="s">
        <v>1279</v>
      </c>
    </row>
    <row r="21" spans="1:16">
      <c r="A21" s="12" t="str">
        <f t="shared" si="0"/>
        <v/>
      </c>
      <c r="B21" s="13"/>
      <c r="C21" s="13"/>
      <c r="D21" s="13"/>
      <c r="E21" s="507"/>
      <c r="F21" s="90"/>
      <c r="G21" s="90"/>
      <c r="H21" s="90"/>
      <c r="I21" s="602"/>
      <c r="J21" s="90"/>
      <c r="K21" s="25"/>
      <c r="L21" s="15"/>
      <c r="M21" s="15"/>
      <c r="N21" s="432" t="str">
        <f t="shared" si="1"/>
        <v/>
      </c>
      <c r="O21" s="13"/>
      <c r="P21" s="2" t="s">
        <v>1280</v>
      </c>
    </row>
    <row r="22" spans="1:16">
      <c r="A22" s="12" t="str">
        <f t="shared" si="0"/>
        <v/>
      </c>
      <c r="B22" s="13"/>
      <c r="C22" s="13"/>
      <c r="D22" s="13"/>
      <c r="E22" s="507"/>
      <c r="F22" s="90"/>
      <c r="G22" s="90"/>
      <c r="H22" s="90"/>
      <c r="I22" s="602"/>
      <c r="J22" s="90"/>
      <c r="K22" s="25"/>
      <c r="L22" s="15"/>
      <c r="M22" s="15"/>
      <c r="N22" s="432" t="str">
        <f t="shared" si="1"/>
        <v/>
      </c>
      <c r="O22" s="13"/>
      <c r="P22" s="2" t="s">
        <v>1281</v>
      </c>
    </row>
    <row r="23" spans="1:16">
      <c r="A23" s="12" t="str">
        <f t="shared" si="0"/>
        <v/>
      </c>
      <c r="B23" s="13"/>
      <c r="C23" s="13"/>
      <c r="D23" s="13"/>
      <c r="E23" s="507"/>
      <c r="F23" s="90"/>
      <c r="G23" s="90"/>
      <c r="H23" s="90"/>
      <c r="I23" s="602"/>
      <c r="J23" s="90"/>
      <c r="K23" s="25"/>
      <c r="L23" s="15"/>
      <c r="M23" s="15"/>
      <c r="N23" s="432" t="str">
        <f t="shared" si="1"/>
        <v/>
      </c>
      <c r="O23" s="13"/>
      <c r="P23" s="2" t="s">
        <v>1282</v>
      </c>
    </row>
    <row r="24" spans="1:16">
      <c r="A24" s="12" t="str">
        <f t="shared" si="0"/>
        <v/>
      </c>
      <c r="B24" s="13"/>
      <c r="C24" s="13"/>
      <c r="D24" s="13"/>
      <c r="E24" s="507"/>
      <c r="F24" s="90"/>
      <c r="G24" s="90"/>
      <c r="H24" s="90"/>
      <c r="I24" s="602"/>
      <c r="J24" s="90"/>
      <c r="K24" s="25"/>
      <c r="L24" s="15"/>
      <c r="M24" s="15"/>
      <c r="N24" s="432" t="str">
        <f t="shared" si="1"/>
        <v/>
      </c>
      <c r="O24" s="13"/>
      <c r="P24" s="2" t="s">
        <v>1283</v>
      </c>
    </row>
    <row r="25" spans="1:16">
      <c r="A25" s="12" t="str">
        <f t="shared" si="0"/>
        <v/>
      </c>
      <c r="B25" s="13"/>
      <c r="C25" s="13"/>
      <c r="D25" s="13"/>
      <c r="E25" s="507"/>
      <c r="F25" s="90"/>
      <c r="G25" s="90"/>
      <c r="H25" s="90"/>
      <c r="I25" s="602"/>
      <c r="J25" s="90"/>
      <c r="K25" s="25"/>
      <c r="L25" s="15"/>
      <c r="M25" s="15"/>
      <c r="N25" s="432" t="str">
        <f t="shared" si="1"/>
        <v/>
      </c>
      <c r="O25" s="13"/>
      <c r="P25" s="2" t="s">
        <v>1284</v>
      </c>
    </row>
    <row r="26" spans="1:16">
      <c r="A26" s="12" t="str">
        <f t="shared" si="0"/>
        <v/>
      </c>
      <c r="B26" s="13"/>
      <c r="C26" s="13"/>
      <c r="D26" s="13"/>
      <c r="E26" s="507"/>
      <c r="F26" s="90"/>
      <c r="G26" s="90"/>
      <c r="H26" s="90"/>
      <c r="I26" s="602"/>
      <c r="J26" s="90"/>
      <c r="K26" s="25"/>
      <c r="L26" s="15"/>
      <c r="M26" s="15"/>
      <c r="N26" s="432" t="str">
        <f t="shared" si="1"/>
        <v/>
      </c>
      <c r="O26" s="13"/>
      <c r="P26" s="2" t="s">
        <v>1285</v>
      </c>
    </row>
    <row r="27" spans="1:16">
      <c r="A27" s="12" t="str">
        <f t="shared" si="0"/>
        <v/>
      </c>
      <c r="B27" s="13"/>
      <c r="C27" s="13"/>
      <c r="D27" s="13"/>
      <c r="E27" s="507"/>
      <c r="F27" s="90"/>
      <c r="G27" s="90"/>
      <c r="H27" s="90"/>
      <c r="I27" s="602"/>
      <c r="J27" s="90"/>
      <c r="K27" s="25"/>
      <c r="L27" s="15"/>
      <c r="M27" s="15"/>
      <c r="N27" s="432" t="str">
        <f t="shared" si="1"/>
        <v/>
      </c>
      <c r="O27" s="13"/>
      <c r="P27" s="2" t="s">
        <v>1286</v>
      </c>
    </row>
    <row r="28" spans="1:16">
      <c r="A28" s="12" t="str">
        <f t="shared" si="0"/>
        <v/>
      </c>
      <c r="B28" s="13"/>
      <c r="C28" s="13"/>
      <c r="D28" s="13"/>
      <c r="E28" s="507"/>
      <c r="F28" s="90"/>
      <c r="G28" s="90"/>
      <c r="H28" s="90"/>
      <c r="I28" s="602"/>
      <c r="J28" s="90"/>
      <c r="K28" s="25"/>
      <c r="L28" s="15"/>
      <c r="M28" s="15"/>
      <c r="N28" s="432" t="str">
        <f t="shared" si="1"/>
        <v/>
      </c>
      <c r="O28" s="13"/>
      <c r="P28" s="2" t="s">
        <v>1287</v>
      </c>
    </row>
    <row r="29" spans="1:16">
      <c r="A29" s="12" t="s">
        <v>1288</v>
      </c>
      <c r="B29" s="13"/>
      <c r="C29" s="13"/>
      <c r="D29" s="13"/>
      <c r="E29" s="507"/>
      <c r="F29" s="90"/>
      <c r="G29" s="90">
        <f>SUM(G8:G28)</f>
        <v>0</v>
      </c>
      <c r="H29" s="90">
        <f>SUM(H8:H28)</f>
        <v>0</v>
      </c>
      <c r="I29" s="602"/>
      <c r="J29" s="90"/>
      <c r="K29" s="25"/>
      <c r="L29" s="15"/>
      <c r="M29" s="90">
        <f>SUM(M8:M28)</f>
        <v>0</v>
      </c>
      <c r="N29" s="432" t="str">
        <f t="shared" si="1"/>
        <v/>
      </c>
      <c r="O29" s="13"/>
      <c r="P29" s="2"/>
    </row>
    <row r="30" spans="1:16">
      <c r="A30" s="12" t="s">
        <v>1289</v>
      </c>
      <c r="B30" s="13"/>
      <c r="C30" s="13"/>
      <c r="D30" s="13"/>
      <c r="E30" s="507"/>
      <c r="F30" s="90"/>
      <c r="G30" s="90">
        <f>H29</f>
        <v>0</v>
      </c>
      <c r="H30" s="90"/>
      <c r="I30" s="602"/>
      <c r="J30" s="90"/>
      <c r="K30" s="25"/>
      <c r="L30" s="15"/>
      <c r="M30" s="15"/>
      <c r="N30" s="432"/>
      <c r="O30" s="13"/>
      <c r="P30" s="2"/>
    </row>
    <row r="31" customHeight="1" spans="1:16">
      <c r="A31" s="16" t="s">
        <v>1290</v>
      </c>
      <c r="B31" s="47"/>
      <c r="C31" s="47"/>
      <c r="D31" s="17"/>
      <c r="E31" s="597"/>
      <c r="F31" s="24"/>
      <c r="G31" s="597">
        <f>G29-G30</f>
        <v>0</v>
      </c>
      <c r="H31" s="597"/>
      <c r="I31" s="603"/>
      <c r="J31" s="597"/>
      <c r="K31" s="597"/>
      <c r="L31" s="24"/>
      <c r="M31" s="597">
        <f>M29-M30</f>
        <v>0</v>
      </c>
      <c r="N31" s="432" t="str">
        <f t="shared" si="1"/>
        <v/>
      </c>
      <c r="O31" s="20"/>
      <c r="P31" s="2"/>
    </row>
    <row r="32" customHeight="1" spans="1:16">
      <c r="A32" s="3" t="e">
        <f>#REF!&amp;"填表人："&amp;#REF!</f>
        <v>#REF!</v>
      </c>
      <c r="F32" s="3"/>
      <c r="M32" s="3" t="e">
        <f>"评估人员："&amp;#REF!</f>
        <v>#REF!</v>
      </c>
      <c r="P32" s="2"/>
    </row>
    <row r="33" customHeight="1" spans="1:16">
      <c r="A33" s="3" t="e">
        <f>"填表日期："&amp;YEAR(#REF!)&amp;"年"&amp;MONTH(#REF!)&amp;"月"&amp;DAY(#REF!)&amp;"日"</f>
        <v>#REF!</v>
      </c>
      <c r="F33" s="3"/>
      <c r="P33" s="2"/>
    </row>
  </sheetData>
  <mergeCells count="16">
    <mergeCell ref="A2:O2"/>
    <mergeCell ref="A3:O3"/>
    <mergeCell ref="E6:G6"/>
    <mergeCell ref="K6:M6"/>
    <mergeCell ref="A29:D29"/>
    <mergeCell ref="A30:D30"/>
    <mergeCell ref="A31:D31"/>
    <mergeCell ref="A6:A7"/>
    <mergeCell ref="B6:B7"/>
    <mergeCell ref="C6:C7"/>
    <mergeCell ref="D6:D7"/>
    <mergeCell ref="H6:H7"/>
    <mergeCell ref="I6:I7"/>
    <mergeCell ref="J6:J7"/>
    <mergeCell ref="N6:N7"/>
    <mergeCell ref="O6:O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1"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2:W19"/>
  <sheetViews>
    <sheetView showGridLines="0" workbookViewId="0">
      <selection activeCell="AA34" sqref="AA34"/>
    </sheetView>
  </sheetViews>
  <sheetFormatPr defaultColWidth="9" defaultRowHeight="14.25"/>
  <cols>
    <col min="1" max="1" width="1.75" style="836" customWidth="1"/>
    <col min="2" max="2" width="4.5" style="836" customWidth="1"/>
    <col min="3" max="3" width="2.625" style="836" customWidth="1"/>
    <col min="4" max="4" width="21.625" style="836" customWidth="1"/>
    <col min="5" max="5" width="2.625" style="836" customWidth="1"/>
    <col min="6" max="6" width="4.5" style="836" customWidth="1"/>
    <col min="7" max="7" width="2.625" style="836" customWidth="1"/>
    <col min="8" max="8" width="21.625" style="836" customWidth="1"/>
    <col min="9" max="9" width="2.625" style="836" customWidth="1"/>
    <col min="10" max="10" width="4.5" style="836" customWidth="1"/>
    <col min="11" max="11" width="2.625" style="836" customWidth="1"/>
    <col min="12" max="12" width="21.625" style="836" customWidth="1"/>
    <col min="13" max="13" width="2.625" style="836" customWidth="1"/>
    <col min="14" max="14" width="4.5" style="836" customWidth="1"/>
    <col min="15" max="15" width="2.625" style="836" customWidth="1"/>
    <col min="16" max="16" width="21.625" style="836" customWidth="1"/>
    <col min="17" max="17" width="2.625" style="836" customWidth="1"/>
    <col min="18" max="18" width="4.5" style="836" customWidth="1"/>
    <col min="19" max="19" width="2.625" style="836" customWidth="1"/>
    <col min="20" max="20" width="21.625" style="836" customWidth="1"/>
    <col min="21" max="21" width="2.625" style="836" customWidth="1"/>
    <col min="22" max="22" width="4.5" style="836" customWidth="1"/>
    <col min="23" max="23" width="1.5" style="836" customWidth="1"/>
    <col min="24" max="16384" width="9" style="836"/>
  </cols>
  <sheetData>
    <row r="2" s="834" customFormat="1" ht="37.5" customHeight="1" spans="1:23">
      <c r="A2" s="837"/>
      <c r="B2" s="838" t="s">
        <v>323</v>
      </c>
      <c r="C2" s="838"/>
      <c r="D2" s="838"/>
      <c r="E2" s="838"/>
      <c r="F2" s="838"/>
      <c r="G2" s="838"/>
      <c r="H2" s="838"/>
      <c r="I2" s="838"/>
      <c r="J2" s="838"/>
      <c r="K2" s="838"/>
      <c r="L2" s="838"/>
      <c r="M2" s="838"/>
      <c r="N2" s="838"/>
      <c r="O2" s="838"/>
      <c r="P2" s="838"/>
      <c r="Q2" s="838"/>
      <c r="R2" s="838"/>
      <c r="S2" s="838"/>
      <c r="T2" s="838"/>
      <c r="U2" s="838"/>
      <c r="V2" s="838"/>
      <c r="W2" s="870"/>
    </row>
    <row r="3" ht="18.75" spans="1:23">
      <c r="A3" s="839"/>
      <c r="B3" s="840"/>
      <c r="C3" s="840"/>
      <c r="D3" s="841" t="s">
        <v>324</v>
      </c>
      <c r="E3" s="842"/>
      <c r="F3" s="842"/>
      <c r="G3" s="842"/>
      <c r="H3" s="841" t="s">
        <v>325</v>
      </c>
      <c r="I3" s="842"/>
      <c r="J3" s="842"/>
      <c r="K3" s="842"/>
      <c r="L3" s="841" t="s">
        <v>326</v>
      </c>
      <c r="M3" s="842"/>
      <c r="N3" s="842"/>
      <c r="O3" s="842"/>
      <c r="P3" s="841" t="s">
        <v>327</v>
      </c>
      <c r="Q3" s="842"/>
      <c r="R3" s="842"/>
      <c r="S3" s="842"/>
      <c r="T3" s="841" t="s">
        <v>328</v>
      </c>
      <c r="U3" s="840"/>
      <c r="V3" s="842"/>
      <c r="W3" s="871"/>
    </row>
    <row r="4" spans="1:23">
      <c r="A4" s="839"/>
      <c r="B4" s="840"/>
      <c r="C4" s="843"/>
      <c r="D4" s="844"/>
      <c r="E4" s="845"/>
      <c r="F4" s="840"/>
      <c r="G4" s="843"/>
      <c r="H4" s="844"/>
      <c r="I4" s="845"/>
      <c r="J4" s="840"/>
      <c r="K4" s="843"/>
      <c r="L4" s="844"/>
      <c r="M4" s="845"/>
      <c r="N4" s="840"/>
      <c r="O4" s="843"/>
      <c r="P4" s="844"/>
      <c r="Q4" s="845"/>
      <c r="R4" s="840"/>
      <c r="S4" s="843"/>
      <c r="T4" s="844"/>
      <c r="U4" s="845"/>
      <c r="V4" s="840"/>
      <c r="W4" s="871"/>
    </row>
    <row r="5" ht="18.75" spans="1:23">
      <c r="A5" s="839"/>
      <c r="B5" s="842"/>
      <c r="C5" s="846"/>
      <c r="D5" s="847"/>
      <c r="E5" s="848"/>
      <c r="F5" s="840"/>
      <c r="G5" s="849"/>
      <c r="H5" s="847"/>
      <c r="I5" s="848"/>
      <c r="J5" s="840"/>
      <c r="K5" s="849"/>
      <c r="L5" s="847"/>
      <c r="M5" s="848"/>
      <c r="N5" s="840"/>
      <c r="O5" s="849"/>
      <c r="P5" s="847"/>
      <c r="Q5" s="848"/>
      <c r="R5" s="840"/>
      <c r="S5" s="849"/>
      <c r="T5" s="847"/>
      <c r="U5" s="848"/>
      <c r="V5" s="840"/>
      <c r="W5" s="871"/>
    </row>
    <row r="6" ht="18.75" spans="1:23">
      <c r="A6" s="839"/>
      <c r="B6" s="841"/>
      <c r="C6" s="846"/>
      <c r="D6" s="847"/>
      <c r="E6" s="848"/>
      <c r="F6" s="850"/>
      <c r="G6" s="849"/>
      <c r="H6" s="847"/>
      <c r="I6" s="848"/>
      <c r="J6" s="850"/>
      <c r="K6" s="849"/>
      <c r="L6" s="847"/>
      <c r="M6" s="848"/>
      <c r="N6" s="850"/>
      <c r="O6" s="849"/>
      <c r="P6" s="847"/>
      <c r="Q6" s="848"/>
      <c r="R6" s="850"/>
      <c r="S6" s="849"/>
      <c r="T6" s="847"/>
      <c r="U6" s="848"/>
      <c r="V6" s="850"/>
      <c r="W6" s="871"/>
    </row>
    <row r="7" s="835" customFormat="1" ht="19.5" spans="1:23">
      <c r="A7" s="851"/>
      <c r="B7" s="852"/>
      <c r="C7" s="853"/>
      <c r="D7" s="854"/>
      <c r="E7" s="855"/>
      <c r="F7" s="856"/>
      <c r="G7" s="857"/>
      <c r="H7" s="854"/>
      <c r="I7" s="855"/>
      <c r="J7" s="856"/>
      <c r="K7" s="857"/>
      <c r="L7" s="854"/>
      <c r="M7" s="855"/>
      <c r="N7" s="856"/>
      <c r="O7" s="857"/>
      <c r="P7" s="854"/>
      <c r="Q7" s="855"/>
      <c r="R7" s="856"/>
      <c r="S7" s="857"/>
      <c r="T7" s="854"/>
      <c r="U7" s="855"/>
      <c r="V7" s="856"/>
      <c r="W7" s="872"/>
    </row>
    <row r="8" s="835" customFormat="1" ht="19.5" spans="1:23">
      <c r="A8" s="851"/>
      <c r="B8" s="841" t="s">
        <v>324</v>
      </c>
      <c r="C8" s="853"/>
      <c r="D8" s="858" t="s">
        <v>329</v>
      </c>
      <c r="E8" s="855"/>
      <c r="F8" s="850"/>
      <c r="G8" s="857"/>
      <c r="H8" s="859" t="s">
        <v>330</v>
      </c>
      <c r="I8" s="855"/>
      <c r="J8" s="850"/>
      <c r="K8" s="857"/>
      <c r="L8" s="858" t="s">
        <v>331</v>
      </c>
      <c r="M8" s="855"/>
      <c r="N8" s="850"/>
      <c r="O8" s="857"/>
      <c r="P8" s="859" t="s">
        <v>332</v>
      </c>
      <c r="Q8" s="855"/>
      <c r="R8" s="850"/>
      <c r="S8" s="857"/>
      <c r="T8" s="858" t="s">
        <v>333</v>
      </c>
      <c r="U8" s="855"/>
      <c r="V8" s="850"/>
      <c r="W8" s="872"/>
    </row>
    <row r="9" s="835" customFormat="1" ht="19.5" spans="1:23">
      <c r="A9" s="851"/>
      <c r="B9" s="852"/>
      <c r="C9" s="853"/>
      <c r="D9" s="860"/>
      <c r="E9" s="855"/>
      <c r="F9" s="856"/>
      <c r="G9" s="857"/>
      <c r="H9" s="854"/>
      <c r="I9" s="855"/>
      <c r="J9" s="856"/>
      <c r="K9" s="857"/>
      <c r="L9" s="860"/>
      <c r="M9" s="855"/>
      <c r="N9" s="856"/>
      <c r="O9" s="857"/>
      <c r="P9" s="860"/>
      <c r="Q9" s="855"/>
      <c r="R9" s="856"/>
      <c r="S9" s="857"/>
      <c r="T9" s="860"/>
      <c r="U9" s="855"/>
      <c r="V9" s="856"/>
      <c r="W9" s="872"/>
    </row>
    <row r="10" s="835" customFormat="1" ht="19.5" spans="1:23">
      <c r="A10" s="851"/>
      <c r="B10" s="841" t="s">
        <v>326</v>
      </c>
      <c r="C10" s="853"/>
      <c r="D10" s="858" t="s">
        <v>334</v>
      </c>
      <c r="E10" s="855"/>
      <c r="F10" s="850"/>
      <c r="G10" s="857"/>
      <c r="H10" s="859" t="s">
        <v>335</v>
      </c>
      <c r="I10" s="855"/>
      <c r="J10" s="850"/>
      <c r="K10" s="857"/>
      <c r="L10" s="858" t="s">
        <v>336</v>
      </c>
      <c r="M10" s="855"/>
      <c r="N10" s="850"/>
      <c r="O10" s="857"/>
      <c r="P10" s="859" t="s">
        <v>337</v>
      </c>
      <c r="Q10" s="855"/>
      <c r="R10" s="850"/>
      <c r="S10" s="857"/>
      <c r="T10" s="858" t="s">
        <v>338</v>
      </c>
      <c r="U10" s="855"/>
      <c r="V10" s="850"/>
      <c r="W10" s="872"/>
    </row>
    <row r="11" s="835" customFormat="1" ht="19.5" spans="1:23">
      <c r="A11" s="851"/>
      <c r="B11" s="852"/>
      <c r="C11" s="853"/>
      <c r="D11" s="860"/>
      <c r="E11" s="855"/>
      <c r="F11" s="856"/>
      <c r="G11" s="857"/>
      <c r="H11" s="860"/>
      <c r="I11" s="855"/>
      <c r="J11" s="856"/>
      <c r="K11" s="857"/>
      <c r="L11" s="860"/>
      <c r="M11" s="855"/>
      <c r="N11" s="856"/>
      <c r="O11" s="857"/>
      <c r="P11" s="860"/>
      <c r="Q11" s="855"/>
      <c r="R11" s="856"/>
      <c r="S11" s="857"/>
      <c r="T11" s="860"/>
      <c r="U11" s="855"/>
      <c r="V11" s="856"/>
      <c r="W11" s="872"/>
    </row>
    <row r="12" s="835" customFormat="1" ht="19.5" spans="1:23">
      <c r="A12" s="851"/>
      <c r="B12" s="841" t="s">
        <v>327</v>
      </c>
      <c r="C12" s="853"/>
      <c r="D12" s="858" t="s">
        <v>339</v>
      </c>
      <c r="E12" s="855"/>
      <c r="F12" s="850"/>
      <c r="G12" s="857"/>
      <c r="H12" s="860"/>
      <c r="I12" s="855"/>
      <c r="J12" s="850"/>
      <c r="K12" s="857"/>
      <c r="L12" s="858" t="s">
        <v>340</v>
      </c>
      <c r="M12" s="855"/>
      <c r="N12" s="850"/>
      <c r="O12" s="857"/>
      <c r="P12" s="859" t="s">
        <v>341</v>
      </c>
      <c r="Q12" s="855"/>
      <c r="R12" s="850"/>
      <c r="S12" s="857"/>
      <c r="T12" s="858" t="s">
        <v>342</v>
      </c>
      <c r="U12" s="855"/>
      <c r="V12" s="850"/>
      <c r="W12" s="872"/>
    </row>
    <row r="13" s="835" customFormat="1" ht="19.5" spans="1:23">
      <c r="A13" s="851"/>
      <c r="B13" s="852"/>
      <c r="C13" s="853"/>
      <c r="D13" s="860"/>
      <c r="E13" s="855"/>
      <c r="F13" s="856"/>
      <c r="G13" s="857"/>
      <c r="H13" s="860"/>
      <c r="I13" s="855"/>
      <c r="J13" s="856"/>
      <c r="K13" s="857"/>
      <c r="L13" s="860"/>
      <c r="M13" s="855"/>
      <c r="N13" s="856"/>
      <c r="O13" s="857"/>
      <c r="P13" s="860"/>
      <c r="Q13" s="855"/>
      <c r="R13" s="856"/>
      <c r="S13" s="857"/>
      <c r="T13" s="860"/>
      <c r="U13" s="855"/>
      <c r="V13" s="856"/>
      <c r="W13" s="872"/>
    </row>
    <row r="14" s="835" customFormat="1" ht="19.5" spans="1:23">
      <c r="A14" s="851"/>
      <c r="B14" s="841" t="s">
        <v>328</v>
      </c>
      <c r="C14" s="853"/>
      <c r="D14" s="860"/>
      <c r="E14" s="855"/>
      <c r="F14" s="850"/>
      <c r="G14" s="857"/>
      <c r="H14" s="860"/>
      <c r="I14" s="855"/>
      <c r="J14" s="850"/>
      <c r="K14" s="857"/>
      <c r="L14" s="858" t="s">
        <v>343</v>
      </c>
      <c r="M14" s="855"/>
      <c r="N14" s="850"/>
      <c r="O14" s="857"/>
      <c r="P14" s="859" t="s">
        <v>344</v>
      </c>
      <c r="Q14" s="855"/>
      <c r="R14" s="850"/>
      <c r="S14" s="857"/>
      <c r="T14" s="860"/>
      <c r="U14" s="855"/>
      <c r="V14" s="850"/>
      <c r="W14" s="872"/>
    </row>
    <row r="15" s="835" customFormat="1" ht="18.75" spans="1:23">
      <c r="A15" s="851"/>
      <c r="B15" s="852"/>
      <c r="C15" s="861"/>
      <c r="D15" s="862"/>
      <c r="E15" s="863"/>
      <c r="F15" s="856"/>
      <c r="G15" s="864"/>
      <c r="H15" s="862"/>
      <c r="I15" s="863"/>
      <c r="J15" s="856"/>
      <c r="K15" s="864"/>
      <c r="L15" s="862"/>
      <c r="M15" s="863"/>
      <c r="N15" s="856"/>
      <c r="O15" s="864"/>
      <c r="P15" s="862"/>
      <c r="Q15" s="863"/>
      <c r="R15" s="856"/>
      <c r="S15" s="864"/>
      <c r="T15" s="862"/>
      <c r="U15" s="863"/>
      <c r="V15" s="856"/>
      <c r="W15" s="872"/>
    </row>
    <row r="16" spans="1:23">
      <c r="A16" s="865"/>
      <c r="B16" s="866"/>
      <c r="C16" s="866"/>
      <c r="D16" s="866"/>
      <c r="E16" s="866"/>
      <c r="F16" s="866"/>
      <c r="G16" s="866"/>
      <c r="H16" s="866"/>
      <c r="I16" s="866"/>
      <c r="J16" s="866"/>
      <c r="K16" s="866"/>
      <c r="L16" s="866"/>
      <c r="M16" s="866"/>
      <c r="N16" s="866"/>
      <c r="O16" s="866"/>
      <c r="P16" s="866"/>
      <c r="Q16" s="866"/>
      <c r="R16" s="866"/>
      <c r="S16" s="866"/>
      <c r="T16" s="866"/>
      <c r="U16" s="866"/>
      <c r="V16" s="866"/>
      <c r="W16" s="873"/>
    </row>
    <row r="17" ht="9.75" customHeight="1" spans="1:23">
      <c r="A17" s="867"/>
      <c r="B17" s="868"/>
      <c r="C17" s="868"/>
      <c r="D17" s="868"/>
      <c r="E17" s="868"/>
      <c r="F17" s="868"/>
      <c r="G17" s="868"/>
      <c r="H17" s="868"/>
      <c r="I17" s="868"/>
      <c r="J17" s="868"/>
      <c r="K17" s="868"/>
      <c r="L17" s="868"/>
      <c r="M17" s="868"/>
      <c r="N17" s="868"/>
      <c r="O17" s="868"/>
      <c r="P17" s="868"/>
      <c r="Q17" s="868"/>
      <c r="R17" s="868"/>
      <c r="S17" s="868"/>
      <c r="T17" s="868"/>
      <c r="U17" s="868"/>
      <c r="V17" s="868"/>
      <c r="W17" s="874"/>
    </row>
    <row r="18" spans="2:2">
      <c r="B18" s="869" t="s">
        <v>345</v>
      </c>
    </row>
    <row r="19" spans="3:3">
      <c r="C19" s="869"/>
    </row>
  </sheetData>
  <mergeCells count="1">
    <mergeCell ref="B2:V2"/>
  </mergeCells>
  <hyperlinks>
    <hyperlink ref="D8" location="填表说明!A1" display="阅读填表说明"/>
    <hyperlink ref="D10" location="索引目录!A1" display="数据输入★"/>
  </hyperlinks>
  <printOptions horizontalCentered="1"/>
  <pageMargins left="0.984027777777778" right="0.707638888888889" top="0.984027777777778" bottom="0.984027777777778" header="0.471527777777778" footer="0.354166666666667"/>
  <pageSetup paperSize="9" scale="70" orientation="landscape"/>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9"/>
  <sheetViews>
    <sheetView showGridLines="0" workbookViewId="0">
      <selection activeCell="AA34" sqref="AA34"/>
    </sheetView>
  </sheetViews>
  <sheetFormatPr defaultColWidth="9" defaultRowHeight="15.75" customHeight="1"/>
  <cols>
    <col min="1" max="1" width="5.75" style="3" customWidth="1"/>
    <col min="2" max="2" width="13.125" style="3" customWidth="1"/>
    <col min="3" max="3" width="11.375" style="3" customWidth="1"/>
    <col min="4" max="4" width="8" style="3" customWidth="1"/>
    <col min="5" max="5" width="4.75" style="3" customWidth="1"/>
    <col min="6" max="7" width="5.5" style="3" customWidth="1"/>
    <col min="8" max="8" width="15" style="3" customWidth="1"/>
    <col min="9" max="9" width="8" style="3" customWidth="1"/>
    <col min="10" max="10" width="8.75" style="3" customWidth="1"/>
    <col min="11" max="11" width="9.625" style="3" customWidth="1"/>
    <col min="12" max="13" width="8.125" style="3" customWidth="1"/>
    <col min="14" max="14" width="9" style="2"/>
    <col min="15" max="16384" width="9" style="3"/>
  </cols>
  <sheetData>
    <row r="1" customHeight="1" spans="1:1">
      <c r="A1" s="4" t="s">
        <v>687</v>
      </c>
    </row>
    <row r="2" s="1" customFormat="1" ht="30" customHeight="1" spans="1:14">
      <c r="A2" s="5" t="s">
        <v>1291</v>
      </c>
      <c r="B2" s="6"/>
      <c r="C2" s="6"/>
      <c r="D2" s="6"/>
      <c r="E2" s="6"/>
      <c r="F2" s="6"/>
      <c r="G2" s="6"/>
      <c r="H2" s="6"/>
      <c r="I2" s="6"/>
      <c r="J2" s="6"/>
      <c r="K2" s="6"/>
      <c r="L2" s="6"/>
      <c r="M2" s="6"/>
      <c r="N2" s="6"/>
    </row>
    <row r="3" customHeight="1" spans="1:13">
      <c r="A3" s="2" t="e">
        <f>"评估基准日："&amp;TEXT(#REF!,"yyyy年mm月dd日")</f>
        <v>#REF!</v>
      </c>
      <c r="B3" s="2"/>
      <c r="C3" s="2"/>
      <c r="D3" s="2"/>
      <c r="E3" s="2"/>
      <c r="F3" s="2"/>
      <c r="G3" s="2"/>
      <c r="H3" s="2"/>
      <c r="I3" s="2"/>
      <c r="J3" s="2"/>
      <c r="K3" s="2"/>
      <c r="L3" s="2"/>
      <c r="M3" s="2"/>
    </row>
    <row r="4" ht="14.1" customHeight="1" spans="1:13">
      <c r="A4" s="2"/>
      <c r="B4" s="2"/>
      <c r="C4" s="2"/>
      <c r="D4" s="2"/>
      <c r="E4" s="2"/>
      <c r="F4" s="2"/>
      <c r="G4" s="2"/>
      <c r="H4" s="2"/>
      <c r="I4" s="2"/>
      <c r="J4" s="2"/>
      <c r="K4" s="2"/>
      <c r="L4" s="21" t="s">
        <v>1292</v>
      </c>
      <c r="M4" s="21"/>
    </row>
    <row r="5" customHeight="1" spans="1:13">
      <c r="A5" s="3" t="e">
        <f>#REF!&amp;"："&amp;#REF!</f>
        <v>#REF!</v>
      </c>
      <c r="M5" s="26" t="s">
        <v>858</v>
      </c>
    </row>
    <row r="6" s="2" customFormat="1" customHeight="1" spans="1:13">
      <c r="A6" s="32" t="s">
        <v>721</v>
      </c>
      <c r="B6" s="32" t="s">
        <v>1203</v>
      </c>
      <c r="C6" s="32" t="s">
        <v>1293</v>
      </c>
      <c r="D6" s="59" t="s">
        <v>1204</v>
      </c>
      <c r="E6" s="32" t="s">
        <v>692</v>
      </c>
      <c r="F6" s="32"/>
      <c r="G6" s="32"/>
      <c r="H6" s="84" t="s">
        <v>1176</v>
      </c>
      <c r="I6" s="32" t="s">
        <v>693</v>
      </c>
      <c r="J6" s="32"/>
      <c r="K6" s="32"/>
      <c r="L6" s="32" t="s">
        <v>695</v>
      </c>
      <c r="M6" s="32" t="s">
        <v>848</v>
      </c>
    </row>
    <row r="7" s="2" customFormat="1" customHeight="1" spans="1:14">
      <c r="A7" s="76"/>
      <c r="B7" s="77"/>
      <c r="C7" s="77"/>
      <c r="D7" s="429"/>
      <c r="E7" s="78" t="s">
        <v>1205</v>
      </c>
      <c r="F7" s="81" t="s">
        <v>1206</v>
      </c>
      <c r="G7" s="81" t="s">
        <v>1207</v>
      </c>
      <c r="H7" s="85"/>
      <c r="I7" s="78" t="s">
        <v>1208</v>
      </c>
      <c r="J7" s="81" t="s">
        <v>1209</v>
      </c>
      <c r="K7" s="81" t="s">
        <v>1207</v>
      </c>
      <c r="L7" s="86"/>
      <c r="M7" s="77"/>
      <c r="N7" s="11" t="s">
        <v>863</v>
      </c>
    </row>
    <row r="8" spans="1:14">
      <c r="A8" s="12" t="str">
        <f>IF(B8="","",ROW()-7)</f>
        <v/>
      </c>
      <c r="B8" s="13"/>
      <c r="C8" s="13"/>
      <c r="D8" s="13"/>
      <c r="E8" s="507"/>
      <c r="F8" s="90"/>
      <c r="G8" s="90"/>
      <c r="H8" s="90"/>
      <c r="I8" s="507"/>
      <c r="J8" s="15"/>
      <c r="K8" s="15"/>
      <c r="L8" s="432" t="str">
        <f>IF(G8-H8=0,"",(K8-G8+H8)/(G8-H8)*100)</f>
        <v/>
      </c>
      <c r="M8" s="13"/>
      <c r="N8" s="2" t="s">
        <v>1294</v>
      </c>
    </row>
    <row r="9" spans="1:14">
      <c r="A9" s="12" t="str">
        <f t="shared" ref="A9:A24" si="0">IF(B9="","",ROW()-7)</f>
        <v/>
      </c>
      <c r="B9" s="13"/>
      <c r="C9" s="13"/>
      <c r="D9" s="13"/>
      <c r="E9" s="507"/>
      <c r="F9" s="90"/>
      <c r="G9" s="90"/>
      <c r="H9" s="90"/>
      <c r="I9" s="507"/>
      <c r="J9" s="15"/>
      <c r="K9" s="15"/>
      <c r="L9" s="432" t="str">
        <f>IF(G9-H9=0,"",(K9-G9+H9)/(G9-H9)*100)</f>
        <v/>
      </c>
      <c r="M9" s="13"/>
      <c r="N9" s="2" t="s">
        <v>1295</v>
      </c>
    </row>
    <row r="10" spans="1:14">
      <c r="A10" s="12" t="str">
        <f t="shared" si="0"/>
        <v/>
      </c>
      <c r="B10" s="13"/>
      <c r="C10" s="13"/>
      <c r="D10" s="13"/>
      <c r="E10" s="507"/>
      <c r="F10" s="90"/>
      <c r="G10" s="90"/>
      <c r="H10" s="90"/>
      <c r="I10" s="507"/>
      <c r="J10" s="15"/>
      <c r="K10" s="15"/>
      <c r="L10" s="432" t="str">
        <f t="shared" ref="L10:L27" si="1">IF(G10-H10=0,"",(K10-G10+H10)/(G10-H10)*100)</f>
        <v/>
      </c>
      <c r="M10" s="13"/>
      <c r="N10" s="2" t="s">
        <v>1296</v>
      </c>
    </row>
    <row r="11" spans="1:14">
      <c r="A11" s="12" t="str">
        <f t="shared" si="0"/>
        <v/>
      </c>
      <c r="B11" s="13"/>
      <c r="C11" s="13"/>
      <c r="D11" s="13"/>
      <c r="E11" s="507"/>
      <c r="F11" s="90"/>
      <c r="G11" s="90"/>
      <c r="H11" s="90"/>
      <c r="I11" s="507"/>
      <c r="J11" s="15"/>
      <c r="K11" s="15"/>
      <c r="L11" s="432" t="str">
        <f t="shared" si="1"/>
        <v/>
      </c>
      <c r="M11" s="13"/>
      <c r="N11" s="2" t="s">
        <v>1297</v>
      </c>
    </row>
    <row r="12" spans="1:14">
      <c r="A12" s="12" t="str">
        <f t="shared" si="0"/>
        <v/>
      </c>
      <c r="B12" s="13"/>
      <c r="C12" s="13"/>
      <c r="D12" s="13"/>
      <c r="E12" s="507"/>
      <c r="F12" s="90"/>
      <c r="G12" s="90"/>
      <c r="H12" s="90"/>
      <c r="I12" s="507"/>
      <c r="J12" s="15"/>
      <c r="K12" s="15"/>
      <c r="L12" s="432" t="str">
        <f t="shared" si="1"/>
        <v/>
      </c>
      <c r="M12" s="13"/>
      <c r="N12" s="2" t="s">
        <v>1298</v>
      </c>
    </row>
    <row r="13" spans="1:14">
      <c r="A13" s="12" t="str">
        <f t="shared" si="0"/>
        <v/>
      </c>
      <c r="B13" s="13"/>
      <c r="C13" s="13"/>
      <c r="D13" s="13"/>
      <c r="E13" s="507"/>
      <c r="F13" s="90"/>
      <c r="G13" s="90"/>
      <c r="H13" s="90"/>
      <c r="I13" s="507"/>
      <c r="J13" s="15"/>
      <c r="K13" s="15"/>
      <c r="L13" s="432" t="str">
        <f t="shared" si="1"/>
        <v/>
      </c>
      <c r="M13" s="13"/>
      <c r="N13" s="2" t="s">
        <v>1299</v>
      </c>
    </row>
    <row r="14" spans="1:14">
      <c r="A14" s="12" t="str">
        <f t="shared" si="0"/>
        <v/>
      </c>
      <c r="B14" s="13"/>
      <c r="C14" s="13"/>
      <c r="D14" s="13"/>
      <c r="E14" s="507"/>
      <c r="F14" s="90"/>
      <c r="G14" s="90"/>
      <c r="H14" s="90"/>
      <c r="I14" s="507"/>
      <c r="J14" s="15"/>
      <c r="K14" s="15"/>
      <c r="L14" s="432" t="str">
        <f t="shared" si="1"/>
        <v/>
      </c>
      <c r="M14" s="13"/>
      <c r="N14" s="2" t="s">
        <v>1300</v>
      </c>
    </row>
    <row r="15" spans="1:14">
      <c r="A15" s="12" t="str">
        <f t="shared" si="0"/>
        <v/>
      </c>
      <c r="B15" s="13"/>
      <c r="C15" s="13"/>
      <c r="D15" s="13"/>
      <c r="E15" s="507"/>
      <c r="F15" s="90"/>
      <c r="G15" s="90"/>
      <c r="H15" s="90"/>
      <c r="I15" s="507"/>
      <c r="J15" s="15"/>
      <c r="K15" s="15"/>
      <c r="L15" s="432" t="str">
        <f t="shared" si="1"/>
        <v/>
      </c>
      <c r="M15" s="13"/>
      <c r="N15" s="2" t="s">
        <v>1301</v>
      </c>
    </row>
    <row r="16" spans="1:14">
      <c r="A16" s="12" t="str">
        <f t="shared" si="0"/>
        <v/>
      </c>
      <c r="B16" s="13"/>
      <c r="C16" s="13"/>
      <c r="D16" s="13"/>
      <c r="E16" s="507"/>
      <c r="F16" s="90"/>
      <c r="G16" s="90"/>
      <c r="H16" s="90"/>
      <c r="I16" s="507"/>
      <c r="J16" s="15"/>
      <c r="K16" s="15"/>
      <c r="L16" s="432" t="str">
        <f t="shared" si="1"/>
        <v/>
      </c>
      <c r="M16" s="13"/>
      <c r="N16" s="2" t="s">
        <v>1302</v>
      </c>
    </row>
    <row r="17" spans="1:14">
      <c r="A17" s="12" t="str">
        <f t="shared" si="0"/>
        <v/>
      </c>
      <c r="B17" s="13"/>
      <c r="C17" s="13"/>
      <c r="D17" s="13"/>
      <c r="E17" s="507"/>
      <c r="F17" s="90"/>
      <c r="G17" s="90"/>
      <c r="H17" s="90"/>
      <c r="I17" s="507"/>
      <c r="J17" s="15"/>
      <c r="K17" s="15"/>
      <c r="L17" s="432" t="str">
        <f t="shared" si="1"/>
        <v/>
      </c>
      <c r="M17" s="13"/>
      <c r="N17" s="2" t="s">
        <v>1303</v>
      </c>
    </row>
    <row r="18" spans="1:14">
      <c r="A18" s="12" t="str">
        <f t="shared" si="0"/>
        <v/>
      </c>
      <c r="B18" s="13"/>
      <c r="C18" s="13"/>
      <c r="D18" s="13"/>
      <c r="E18" s="507"/>
      <c r="F18" s="90"/>
      <c r="G18" s="90"/>
      <c r="H18" s="90"/>
      <c r="I18" s="507"/>
      <c r="J18" s="15"/>
      <c r="K18" s="15"/>
      <c r="L18" s="432" t="str">
        <f t="shared" si="1"/>
        <v/>
      </c>
      <c r="M18" s="13"/>
      <c r="N18" s="2" t="s">
        <v>1304</v>
      </c>
    </row>
    <row r="19" spans="1:14">
      <c r="A19" s="12" t="str">
        <f t="shared" si="0"/>
        <v/>
      </c>
      <c r="B19" s="13"/>
      <c r="C19" s="13"/>
      <c r="D19" s="13"/>
      <c r="E19" s="507"/>
      <c r="F19" s="90"/>
      <c r="G19" s="90"/>
      <c r="H19" s="90"/>
      <c r="I19" s="507"/>
      <c r="J19" s="15"/>
      <c r="K19" s="15"/>
      <c r="L19" s="432" t="str">
        <f t="shared" si="1"/>
        <v/>
      </c>
      <c r="M19" s="13"/>
      <c r="N19" s="2" t="s">
        <v>1305</v>
      </c>
    </row>
    <row r="20" spans="1:14">
      <c r="A20" s="12" t="str">
        <f t="shared" si="0"/>
        <v/>
      </c>
      <c r="B20" s="13"/>
      <c r="C20" s="13"/>
      <c r="D20" s="13"/>
      <c r="E20" s="507"/>
      <c r="F20" s="90"/>
      <c r="G20" s="90"/>
      <c r="H20" s="90"/>
      <c r="I20" s="507"/>
      <c r="J20" s="15"/>
      <c r="K20" s="15"/>
      <c r="L20" s="432" t="str">
        <f t="shared" si="1"/>
        <v/>
      </c>
      <c r="M20" s="13"/>
      <c r="N20" s="2" t="s">
        <v>1306</v>
      </c>
    </row>
    <row r="21" spans="1:14">
      <c r="A21" s="12" t="str">
        <f t="shared" si="0"/>
        <v/>
      </c>
      <c r="B21" s="13"/>
      <c r="C21" s="13"/>
      <c r="D21" s="13"/>
      <c r="E21" s="507"/>
      <c r="F21" s="90"/>
      <c r="G21" s="90"/>
      <c r="H21" s="90"/>
      <c r="I21" s="507"/>
      <c r="J21" s="15"/>
      <c r="K21" s="15"/>
      <c r="L21" s="432" t="str">
        <f t="shared" si="1"/>
        <v/>
      </c>
      <c r="M21" s="13"/>
      <c r="N21" s="2" t="s">
        <v>1307</v>
      </c>
    </row>
    <row r="22" spans="1:14">
      <c r="A22" s="12" t="str">
        <f t="shared" si="0"/>
        <v/>
      </c>
      <c r="B22" s="13"/>
      <c r="C22" s="13"/>
      <c r="D22" s="13"/>
      <c r="E22" s="507"/>
      <c r="F22" s="90"/>
      <c r="G22" s="90"/>
      <c r="H22" s="90"/>
      <c r="I22" s="507"/>
      <c r="J22" s="15"/>
      <c r="K22" s="15"/>
      <c r="L22" s="432" t="str">
        <f t="shared" si="1"/>
        <v/>
      </c>
      <c r="M22" s="13"/>
      <c r="N22" s="2" t="s">
        <v>1308</v>
      </c>
    </row>
    <row r="23" spans="1:14">
      <c r="A23" s="12" t="str">
        <f t="shared" si="0"/>
        <v/>
      </c>
      <c r="B23" s="13"/>
      <c r="C23" s="13"/>
      <c r="D23" s="13"/>
      <c r="E23" s="507"/>
      <c r="F23" s="90"/>
      <c r="G23" s="90"/>
      <c r="H23" s="90"/>
      <c r="I23" s="507"/>
      <c r="J23" s="15"/>
      <c r="K23" s="15"/>
      <c r="L23" s="432" t="str">
        <f t="shared" si="1"/>
        <v/>
      </c>
      <c r="M23" s="13"/>
      <c r="N23" s="2" t="s">
        <v>1309</v>
      </c>
    </row>
    <row r="24" spans="1:14">
      <c r="A24" s="12" t="str">
        <f t="shared" si="0"/>
        <v/>
      </c>
      <c r="B24" s="13"/>
      <c r="C24" s="13"/>
      <c r="D24" s="13"/>
      <c r="E24" s="507"/>
      <c r="F24" s="90"/>
      <c r="G24" s="90"/>
      <c r="H24" s="90"/>
      <c r="I24" s="507"/>
      <c r="J24" s="15"/>
      <c r="K24" s="15"/>
      <c r="L24" s="432" t="str">
        <f t="shared" si="1"/>
        <v/>
      </c>
      <c r="M24" s="13"/>
      <c r="N24" s="2" t="s">
        <v>1310</v>
      </c>
    </row>
    <row r="25" spans="1:13">
      <c r="A25" s="12" t="s">
        <v>1311</v>
      </c>
      <c r="B25" s="13"/>
      <c r="C25" s="13"/>
      <c r="D25" s="13"/>
      <c r="E25" s="507"/>
      <c r="F25" s="90"/>
      <c r="G25" s="90">
        <f>SUM(G8:G24)</f>
        <v>0</v>
      </c>
      <c r="H25" s="90">
        <f>SUM(H8:H24)</f>
        <v>0</v>
      </c>
      <c r="I25" s="507"/>
      <c r="J25" s="15"/>
      <c r="K25" s="90">
        <f>SUM(K8:K24)</f>
        <v>0</v>
      </c>
      <c r="L25" s="432" t="str">
        <f t="shared" si="1"/>
        <v/>
      </c>
      <c r="M25" s="13"/>
    </row>
    <row r="26" spans="1:13">
      <c r="A26" s="12" t="s">
        <v>1312</v>
      </c>
      <c r="B26" s="13"/>
      <c r="C26" s="13"/>
      <c r="D26" s="13"/>
      <c r="E26" s="507"/>
      <c r="F26" s="90"/>
      <c r="G26" s="90">
        <f>H25</f>
        <v>0</v>
      </c>
      <c r="H26" s="90"/>
      <c r="I26" s="507"/>
      <c r="J26" s="15"/>
      <c r="K26" s="15"/>
      <c r="L26" s="432"/>
      <c r="M26" s="13"/>
    </row>
    <row r="27" customHeight="1" spans="1:13">
      <c r="A27" s="16" t="s">
        <v>1313</v>
      </c>
      <c r="B27" s="47"/>
      <c r="C27" s="47"/>
      <c r="D27" s="17"/>
      <c r="E27" s="597"/>
      <c r="F27" s="24"/>
      <c r="G27" s="597">
        <f>G25-G26</f>
        <v>0</v>
      </c>
      <c r="H27" s="597"/>
      <c r="I27" s="24"/>
      <c r="J27" s="24"/>
      <c r="K27" s="597">
        <f>K25-K26</f>
        <v>0</v>
      </c>
      <c r="L27" s="432" t="str">
        <f t="shared" si="1"/>
        <v/>
      </c>
      <c r="M27" s="20"/>
    </row>
    <row r="28" customHeight="1" spans="1:14">
      <c r="A28" s="3" t="e">
        <f>#REF!&amp;"填表人："&amp;#REF!</f>
        <v>#REF!</v>
      </c>
      <c r="K28" s="3" t="e">
        <f>"评估人员："&amp;#REF!</f>
        <v>#REF!</v>
      </c>
      <c r="N28" s="11" t="s">
        <v>716</v>
      </c>
    </row>
    <row r="29" customHeight="1" spans="1:1">
      <c r="A29" s="3" t="e">
        <f>"填表日期："&amp;YEAR(#REF!)&amp;"年"&amp;MONTH(#REF!)&amp;"月"&amp;DAY(#REF!)&amp;"日"</f>
        <v>#REF!</v>
      </c>
    </row>
  </sheetData>
  <mergeCells count="15">
    <mergeCell ref="A2:M2"/>
    <mergeCell ref="A3:M3"/>
    <mergeCell ref="L4:M4"/>
    <mergeCell ref="E6:G6"/>
    <mergeCell ref="I6:K6"/>
    <mergeCell ref="A25:D25"/>
    <mergeCell ref="A26:D26"/>
    <mergeCell ref="A27:D27"/>
    <mergeCell ref="A6:A7"/>
    <mergeCell ref="B6:B7"/>
    <mergeCell ref="C6:C7"/>
    <mergeCell ref="D6:D7"/>
    <mergeCell ref="H6:H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P29"/>
  <sheetViews>
    <sheetView showGridLines="0" workbookViewId="0">
      <selection activeCell="AA34" sqref="AA34"/>
    </sheetView>
  </sheetViews>
  <sheetFormatPr defaultColWidth="9" defaultRowHeight="15.75" customHeight="1"/>
  <cols>
    <col min="1" max="1" width="4.5" style="3" customWidth="1"/>
    <col min="2" max="2" width="21.125" style="3" customWidth="1"/>
    <col min="3" max="4" width="8" style="3" customWidth="1"/>
    <col min="5" max="5" width="22.25" style="3" customWidth="1"/>
    <col min="6" max="6" width="12.5" style="3" customWidth="1"/>
    <col min="7" max="7" width="4.75" style="3" customWidth="1"/>
    <col min="8" max="8" width="5.5" style="3" customWidth="1"/>
    <col min="9" max="9" width="5.5" style="599" customWidth="1"/>
    <col min="10" max="10" width="15" style="599" customWidth="1"/>
    <col min="11" max="11" width="8" style="3" customWidth="1"/>
    <col min="12" max="12" width="8.75" style="3" customWidth="1"/>
    <col min="13" max="13" width="9.625" style="3" customWidth="1"/>
    <col min="14" max="14" width="9.125" style="3" customWidth="1"/>
    <col min="15" max="15" width="16.75" style="3" customWidth="1"/>
    <col min="16" max="16" width="8.875" style="3" customWidth="1"/>
    <col min="17" max="16384" width="9" style="3"/>
  </cols>
  <sheetData>
    <row r="1" customHeight="1" spans="1:1">
      <c r="A1" s="4" t="s">
        <v>687</v>
      </c>
    </row>
    <row r="2" s="1" customFormat="1" ht="30" customHeight="1" spans="1:15">
      <c r="A2" s="5" t="s">
        <v>1314</v>
      </c>
      <c r="B2" s="5"/>
      <c r="C2" s="5"/>
      <c r="D2" s="5"/>
      <c r="E2" s="5"/>
      <c r="F2" s="5"/>
      <c r="G2" s="5"/>
      <c r="H2" s="5"/>
      <c r="I2" s="5"/>
      <c r="J2" s="5"/>
      <c r="K2" s="5"/>
      <c r="L2" s="5"/>
      <c r="M2" s="5"/>
      <c r="N2" s="5"/>
      <c r="O2" s="5"/>
    </row>
    <row r="3" customHeight="1" spans="1:15">
      <c r="A3" s="2" t="e">
        <f>"评估基准日："&amp;TEXT(#REF!,"yyyy年mm月dd日")</f>
        <v>#REF!</v>
      </c>
      <c r="B3" s="2"/>
      <c r="C3" s="2"/>
      <c r="D3" s="2"/>
      <c r="E3" s="2"/>
      <c r="F3" s="2"/>
      <c r="G3" s="2"/>
      <c r="H3" s="2"/>
      <c r="I3" s="2"/>
      <c r="J3" s="2"/>
      <c r="K3" s="2"/>
      <c r="L3" s="2"/>
      <c r="M3" s="2"/>
      <c r="N3" s="2"/>
      <c r="O3" s="2"/>
    </row>
    <row r="4" ht="14.1" customHeight="1" spans="1:15">
      <c r="A4" s="2"/>
      <c r="B4" s="2"/>
      <c r="C4" s="2"/>
      <c r="D4" s="2"/>
      <c r="E4" s="2"/>
      <c r="F4" s="2"/>
      <c r="G4" s="2"/>
      <c r="H4" s="2"/>
      <c r="I4" s="2"/>
      <c r="J4" s="2"/>
      <c r="K4" s="2"/>
      <c r="L4" s="2"/>
      <c r="M4" s="2"/>
      <c r="N4" s="2"/>
      <c r="O4" s="21" t="s">
        <v>1315</v>
      </c>
    </row>
    <row r="5" customHeight="1" spans="1:15">
      <c r="A5" s="3" t="e">
        <f>#REF!&amp;"："&amp;#REF!</f>
        <v>#REF!</v>
      </c>
      <c r="O5" s="26" t="s">
        <v>858</v>
      </c>
    </row>
    <row r="6" s="2" customFormat="1" customHeight="1" spans="1:15">
      <c r="A6" s="32" t="s">
        <v>721</v>
      </c>
      <c r="B6" s="32" t="s">
        <v>1316</v>
      </c>
      <c r="C6" s="9" t="s">
        <v>1317</v>
      </c>
      <c r="D6" s="44" t="s">
        <v>1204</v>
      </c>
      <c r="E6" s="44" t="s">
        <v>1318</v>
      </c>
      <c r="F6" s="44" t="s">
        <v>1319</v>
      </c>
      <c r="G6" s="32" t="s">
        <v>692</v>
      </c>
      <c r="H6" s="32"/>
      <c r="I6" s="32"/>
      <c r="J6" s="84" t="s">
        <v>1320</v>
      </c>
      <c r="K6" s="32" t="s">
        <v>693</v>
      </c>
      <c r="L6" s="32"/>
      <c r="M6" s="32"/>
      <c r="N6" s="32" t="s">
        <v>695</v>
      </c>
      <c r="O6" s="32" t="s">
        <v>848</v>
      </c>
    </row>
    <row r="7" s="2" customFormat="1" customHeight="1" spans="1:16">
      <c r="A7" s="76"/>
      <c r="B7" s="77"/>
      <c r="C7" s="596"/>
      <c r="D7" s="200"/>
      <c r="E7" s="216"/>
      <c r="F7" s="200"/>
      <c r="G7" s="78" t="s">
        <v>1205</v>
      </c>
      <c r="H7" s="81" t="s">
        <v>1206</v>
      </c>
      <c r="I7" s="81" t="s">
        <v>1207</v>
      </c>
      <c r="J7" s="85"/>
      <c r="K7" s="600" t="s">
        <v>1208</v>
      </c>
      <c r="L7" s="81" t="s">
        <v>1209</v>
      </c>
      <c r="M7" s="81" t="s">
        <v>1207</v>
      </c>
      <c r="N7" s="86"/>
      <c r="O7" s="77"/>
      <c r="P7" s="11" t="s">
        <v>863</v>
      </c>
    </row>
    <row r="8" s="2" customFormat="1" ht="12.75" spans="1:16">
      <c r="A8" s="12" t="str">
        <f>IF(B8="","",ROW()-7)</f>
        <v/>
      </c>
      <c r="B8" s="13"/>
      <c r="C8" s="13"/>
      <c r="D8" s="13"/>
      <c r="E8" s="15"/>
      <c r="F8" s="13"/>
      <c r="G8" s="507"/>
      <c r="H8" s="90"/>
      <c r="I8" s="90"/>
      <c r="J8" s="90"/>
      <c r="K8" s="507"/>
      <c r="L8" s="90"/>
      <c r="M8" s="15"/>
      <c r="N8" s="432" t="str">
        <f>IF(I8-J8=0,"",(M8-I8+J8)/(I8-J8)*100)</f>
        <v/>
      </c>
      <c r="O8" s="13"/>
      <c r="P8" s="2" t="s">
        <v>1321</v>
      </c>
    </row>
    <row r="9" s="2" customFormat="1" ht="12.75" spans="1:16">
      <c r="A9" s="12"/>
      <c r="B9" s="13"/>
      <c r="C9" s="13"/>
      <c r="D9" s="13"/>
      <c r="E9" s="15"/>
      <c r="F9" s="13"/>
      <c r="G9" s="507"/>
      <c r="H9" s="90"/>
      <c r="I9" s="90"/>
      <c r="J9" s="90"/>
      <c r="K9" s="507"/>
      <c r="L9" s="90"/>
      <c r="M9" s="15"/>
      <c r="N9" s="432"/>
      <c r="O9" s="13"/>
      <c r="P9" s="2" t="s">
        <v>1322</v>
      </c>
    </row>
    <row r="10" spans="1:16">
      <c r="A10" s="12" t="str">
        <f t="shared" ref="A10:A24" si="0">IF(B10="","",ROW()-7)</f>
        <v/>
      </c>
      <c r="B10" s="13"/>
      <c r="C10" s="13"/>
      <c r="D10" s="13"/>
      <c r="E10" s="15"/>
      <c r="F10" s="13"/>
      <c r="G10" s="507"/>
      <c r="H10" s="90"/>
      <c r="I10" s="90"/>
      <c r="J10" s="90"/>
      <c r="K10" s="507"/>
      <c r="L10" s="90"/>
      <c r="M10" s="15"/>
      <c r="N10" s="432" t="str">
        <f t="shared" ref="N10:N27" si="1">IF(I10-J10=0,"",(M10-I10+J10)/(I10-J10)*100)</f>
        <v/>
      </c>
      <c r="O10" s="13"/>
      <c r="P10" s="2" t="s">
        <v>1323</v>
      </c>
    </row>
    <row r="11" spans="1:16">
      <c r="A11" s="12" t="str">
        <f t="shared" si="0"/>
        <v/>
      </c>
      <c r="B11" s="13"/>
      <c r="C11" s="13"/>
      <c r="D11" s="13"/>
      <c r="E11" s="15"/>
      <c r="F11" s="13"/>
      <c r="G11" s="507"/>
      <c r="H11" s="90"/>
      <c r="I11" s="90"/>
      <c r="J11" s="90"/>
      <c r="K11" s="507"/>
      <c r="L11" s="90"/>
      <c r="M11" s="15"/>
      <c r="N11" s="432" t="str">
        <f t="shared" si="1"/>
        <v/>
      </c>
      <c r="O11" s="13"/>
      <c r="P11" s="2" t="s">
        <v>1324</v>
      </c>
    </row>
    <row r="12" spans="1:16">
      <c r="A12" s="12" t="str">
        <f t="shared" si="0"/>
        <v/>
      </c>
      <c r="B12" s="13"/>
      <c r="C12" s="13"/>
      <c r="D12" s="13"/>
      <c r="E12" s="15"/>
      <c r="F12" s="13"/>
      <c r="G12" s="507"/>
      <c r="H12" s="90"/>
      <c r="I12" s="90"/>
      <c r="J12" s="90"/>
      <c r="K12" s="507"/>
      <c r="L12" s="90"/>
      <c r="M12" s="15"/>
      <c r="N12" s="432" t="str">
        <f t="shared" si="1"/>
        <v/>
      </c>
      <c r="O12" s="13"/>
      <c r="P12" s="2" t="s">
        <v>1325</v>
      </c>
    </row>
    <row r="13" spans="1:16">
      <c r="A13" s="12" t="str">
        <f t="shared" si="0"/>
        <v/>
      </c>
      <c r="B13" s="13"/>
      <c r="C13" s="13"/>
      <c r="D13" s="13"/>
      <c r="E13" s="15"/>
      <c r="F13" s="13"/>
      <c r="G13" s="507"/>
      <c r="H13" s="90"/>
      <c r="I13" s="90"/>
      <c r="J13" s="90"/>
      <c r="K13" s="507"/>
      <c r="L13" s="90"/>
      <c r="M13" s="15"/>
      <c r="N13" s="432" t="str">
        <f t="shared" si="1"/>
        <v/>
      </c>
      <c r="O13" s="13"/>
      <c r="P13" s="2" t="s">
        <v>1326</v>
      </c>
    </row>
    <row r="14" spans="1:16">
      <c r="A14" s="12" t="str">
        <f t="shared" si="0"/>
        <v/>
      </c>
      <c r="B14" s="13"/>
      <c r="C14" s="13"/>
      <c r="D14" s="13"/>
      <c r="E14" s="15"/>
      <c r="F14" s="13"/>
      <c r="G14" s="507"/>
      <c r="H14" s="90"/>
      <c r="I14" s="90"/>
      <c r="J14" s="90"/>
      <c r="K14" s="507"/>
      <c r="L14" s="90"/>
      <c r="M14" s="15"/>
      <c r="N14" s="432" t="str">
        <f t="shared" si="1"/>
        <v/>
      </c>
      <c r="O14" s="13"/>
      <c r="P14" s="2" t="s">
        <v>1327</v>
      </c>
    </row>
    <row r="15" spans="1:16">
      <c r="A15" s="12" t="str">
        <f t="shared" si="0"/>
        <v/>
      </c>
      <c r="B15" s="13"/>
      <c r="C15" s="13"/>
      <c r="D15" s="13"/>
      <c r="E15" s="15"/>
      <c r="F15" s="13"/>
      <c r="G15" s="507"/>
      <c r="H15" s="90"/>
      <c r="I15" s="90"/>
      <c r="J15" s="90"/>
      <c r="K15" s="507"/>
      <c r="L15" s="90"/>
      <c r="M15" s="15"/>
      <c r="N15" s="432" t="str">
        <f t="shared" si="1"/>
        <v/>
      </c>
      <c r="O15" s="13"/>
      <c r="P15" s="2" t="s">
        <v>1328</v>
      </c>
    </row>
    <row r="16" spans="1:16">
      <c r="A16" s="12" t="str">
        <f t="shared" si="0"/>
        <v/>
      </c>
      <c r="B16" s="13"/>
      <c r="C16" s="13"/>
      <c r="D16" s="13"/>
      <c r="E16" s="15"/>
      <c r="F16" s="13"/>
      <c r="G16" s="507"/>
      <c r="H16" s="90"/>
      <c r="I16" s="90"/>
      <c r="J16" s="90"/>
      <c r="K16" s="507"/>
      <c r="L16" s="90"/>
      <c r="M16" s="15"/>
      <c r="N16" s="432" t="str">
        <f t="shared" si="1"/>
        <v/>
      </c>
      <c r="O16" s="13"/>
      <c r="P16" s="2" t="s">
        <v>1329</v>
      </c>
    </row>
    <row r="17" spans="1:16">
      <c r="A17" s="12" t="str">
        <f t="shared" si="0"/>
        <v/>
      </c>
      <c r="B17" s="13"/>
      <c r="C17" s="13"/>
      <c r="D17" s="13"/>
      <c r="E17" s="15"/>
      <c r="F17" s="13"/>
      <c r="G17" s="507"/>
      <c r="H17" s="90"/>
      <c r="I17" s="90"/>
      <c r="J17" s="90"/>
      <c r="K17" s="507"/>
      <c r="L17" s="90"/>
      <c r="M17" s="15"/>
      <c r="N17" s="432" t="str">
        <f t="shared" si="1"/>
        <v/>
      </c>
      <c r="O17" s="13"/>
      <c r="P17" s="2" t="s">
        <v>1330</v>
      </c>
    </row>
    <row r="18" spans="1:16">
      <c r="A18" s="12" t="str">
        <f t="shared" si="0"/>
        <v/>
      </c>
      <c r="B18" s="13"/>
      <c r="C18" s="13"/>
      <c r="D18" s="13"/>
      <c r="E18" s="15"/>
      <c r="F18" s="13"/>
      <c r="G18" s="507"/>
      <c r="H18" s="90"/>
      <c r="I18" s="90"/>
      <c r="J18" s="90"/>
      <c r="K18" s="507"/>
      <c r="L18" s="90"/>
      <c r="M18" s="15"/>
      <c r="N18" s="432" t="str">
        <f t="shared" si="1"/>
        <v/>
      </c>
      <c r="O18" s="13"/>
      <c r="P18" s="2" t="s">
        <v>1331</v>
      </c>
    </row>
    <row r="19" spans="1:16">
      <c r="A19" s="12" t="str">
        <f t="shared" si="0"/>
        <v/>
      </c>
      <c r="B19" s="13"/>
      <c r="C19" s="13"/>
      <c r="D19" s="13"/>
      <c r="E19" s="15"/>
      <c r="F19" s="13"/>
      <c r="G19" s="507"/>
      <c r="H19" s="90"/>
      <c r="I19" s="90"/>
      <c r="J19" s="90"/>
      <c r="K19" s="507"/>
      <c r="L19" s="90"/>
      <c r="M19" s="15"/>
      <c r="N19" s="432" t="str">
        <f t="shared" si="1"/>
        <v/>
      </c>
      <c r="O19" s="13"/>
      <c r="P19" s="2" t="s">
        <v>1332</v>
      </c>
    </row>
    <row r="20" spans="1:16">
      <c r="A20" s="12" t="str">
        <f t="shared" si="0"/>
        <v/>
      </c>
      <c r="B20" s="13"/>
      <c r="C20" s="13"/>
      <c r="D20" s="13"/>
      <c r="E20" s="15"/>
      <c r="F20" s="13"/>
      <c r="G20" s="507"/>
      <c r="H20" s="90"/>
      <c r="I20" s="90"/>
      <c r="J20" s="90"/>
      <c r="K20" s="507"/>
      <c r="L20" s="90"/>
      <c r="M20" s="15"/>
      <c r="N20" s="432" t="str">
        <f t="shared" si="1"/>
        <v/>
      </c>
      <c r="O20" s="13"/>
      <c r="P20" s="2" t="s">
        <v>1333</v>
      </c>
    </row>
    <row r="21" spans="1:16">
      <c r="A21" s="12" t="str">
        <f t="shared" si="0"/>
        <v/>
      </c>
      <c r="B21" s="13"/>
      <c r="C21" s="13"/>
      <c r="D21" s="13"/>
      <c r="E21" s="15"/>
      <c r="F21" s="13"/>
      <c r="G21" s="507"/>
      <c r="H21" s="90"/>
      <c r="I21" s="90"/>
      <c r="J21" s="90"/>
      <c r="K21" s="507"/>
      <c r="L21" s="90"/>
      <c r="M21" s="15"/>
      <c r="N21" s="432" t="str">
        <f t="shared" si="1"/>
        <v/>
      </c>
      <c r="O21" s="13"/>
      <c r="P21" s="2" t="s">
        <v>1334</v>
      </c>
    </row>
    <row r="22" spans="1:16">
      <c r="A22" s="12" t="str">
        <f t="shared" si="0"/>
        <v/>
      </c>
      <c r="B22" s="13"/>
      <c r="C22" s="13"/>
      <c r="D22" s="13"/>
      <c r="E22" s="15"/>
      <c r="F22" s="13"/>
      <c r="G22" s="507"/>
      <c r="H22" s="90"/>
      <c r="I22" s="90"/>
      <c r="J22" s="90"/>
      <c r="K22" s="507"/>
      <c r="L22" s="90"/>
      <c r="M22" s="15"/>
      <c r="N22" s="432" t="str">
        <f t="shared" si="1"/>
        <v/>
      </c>
      <c r="O22" s="13"/>
      <c r="P22" s="2" t="s">
        <v>1335</v>
      </c>
    </row>
    <row r="23" spans="1:16">
      <c r="A23" s="12" t="str">
        <f t="shared" si="0"/>
        <v/>
      </c>
      <c r="B23" s="13"/>
      <c r="C23" s="13"/>
      <c r="D23" s="13"/>
      <c r="E23" s="15"/>
      <c r="F23" s="13"/>
      <c r="G23" s="507"/>
      <c r="H23" s="90"/>
      <c r="I23" s="90"/>
      <c r="J23" s="90"/>
      <c r="K23" s="507"/>
      <c r="L23" s="90"/>
      <c r="M23" s="15"/>
      <c r="N23" s="432" t="str">
        <f t="shared" si="1"/>
        <v/>
      </c>
      <c r="O23" s="13"/>
      <c r="P23" s="2" t="s">
        <v>1336</v>
      </c>
    </row>
    <row r="24" spans="1:16">
      <c r="A24" s="12" t="str">
        <f t="shared" si="0"/>
        <v/>
      </c>
      <c r="B24" s="13"/>
      <c r="C24" s="13"/>
      <c r="D24" s="13"/>
      <c r="E24" s="15"/>
      <c r="F24" s="13"/>
      <c r="G24" s="507"/>
      <c r="H24" s="90"/>
      <c r="I24" s="90"/>
      <c r="J24" s="90"/>
      <c r="K24" s="507"/>
      <c r="L24" s="90"/>
      <c r="M24" s="15"/>
      <c r="N24" s="432" t="str">
        <f t="shared" si="1"/>
        <v/>
      </c>
      <c r="O24" s="13"/>
      <c r="P24" s="2" t="s">
        <v>1337</v>
      </c>
    </row>
    <row r="25" spans="1:15">
      <c r="A25" s="12" t="s">
        <v>1338</v>
      </c>
      <c r="B25" s="13"/>
      <c r="C25" s="13"/>
      <c r="D25" s="13"/>
      <c r="E25" s="15"/>
      <c r="F25" s="13"/>
      <c r="G25" s="507"/>
      <c r="H25" s="90"/>
      <c r="I25" s="90">
        <f>SUM(I8:I24)</f>
        <v>0</v>
      </c>
      <c r="J25" s="90">
        <f>SUM(J8:J24)</f>
        <v>0</v>
      </c>
      <c r="K25" s="507"/>
      <c r="L25" s="90"/>
      <c r="M25" s="90">
        <f>SUM(M8:M24)</f>
        <v>0</v>
      </c>
      <c r="N25" s="432" t="str">
        <f t="shared" si="1"/>
        <v/>
      </c>
      <c r="O25" s="13"/>
    </row>
    <row r="26" spans="1:15">
      <c r="A26" s="12" t="s">
        <v>1339</v>
      </c>
      <c r="B26" s="13"/>
      <c r="C26" s="13"/>
      <c r="D26" s="13"/>
      <c r="E26" s="15"/>
      <c r="F26" s="13"/>
      <c r="G26" s="507"/>
      <c r="H26" s="90"/>
      <c r="I26" s="90">
        <f>J25</f>
        <v>0</v>
      </c>
      <c r="J26" s="90"/>
      <c r="K26" s="507"/>
      <c r="L26" s="90"/>
      <c r="M26" s="15"/>
      <c r="N26" s="432"/>
      <c r="O26" s="13"/>
    </row>
    <row r="27" customHeight="1" spans="1:15">
      <c r="A27" s="16" t="s">
        <v>1340</v>
      </c>
      <c r="B27" s="47"/>
      <c r="C27" s="47"/>
      <c r="D27" s="17"/>
      <c r="E27" s="20"/>
      <c r="F27" s="20"/>
      <c r="G27" s="597"/>
      <c r="H27" s="597"/>
      <c r="I27" s="597">
        <f>I25-I26</f>
        <v>0</v>
      </c>
      <c r="J27" s="24"/>
      <c r="K27" s="24"/>
      <c r="L27" s="24"/>
      <c r="M27" s="597">
        <f>M25-M26</f>
        <v>0</v>
      </c>
      <c r="N27" s="432" t="str">
        <f t="shared" si="1"/>
        <v/>
      </c>
      <c r="O27" s="20"/>
    </row>
    <row r="28" customHeight="1" spans="1:16">
      <c r="A28" s="3" t="e">
        <f>#REF!&amp;"填表人："&amp;#REF!</f>
        <v>#REF!</v>
      </c>
      <c r="I28" s="3"/>
      <c r="J28" s="3"/>
      <c r="M28" s="3" t="e">
        <f>"评估人员："&amp;#REF!</f>
        <v>#REF!</v>
      </c>
      <c r="P28" s="23" t="s">
        <v>716</v>
      </c>
    </row>
    <row r="29" customHeight="1" spans="1:10">
      <c r="A29" s="3" t="e">
        <f>"填表日期："&amp;YEAR(#REF!)&amp;"年"&amp;MONTH(#REF!)&amp;"月"&amp;DAY(#REF!)&amp;"日"</f>
        <v>#REF!</v>
      </c>
      <c r="I29" s="3"/>
      <c r="J29" s="3"/>
    </row>
  </sheetData>
  <mergeCells count="16">
    <mergeCell ref="A2:O2"/>
    <mergeCell ref="A3:O3"/>
    <mergeCell ref="G6:I6"/>
    <mergeCell ref="K6:M6"/>
    <mergeCell ref="A25:D25"/>
    <mergeCell ref="A26:D26"/>
    <mergeCell ref="A27:D27"/>
    <mergeCell ref="A6:A7"/>
    <mergeCell ref="B6:B7"/>
    <mergeCell ref="C6:C7"/>
    <mergeCell ref="D6:D7"/>
    <mergeCell ref="E6:E7"/>
    <mergeCell ref="F6:F7"/>
    <mergeCell ref="J6:J7"/>
    <mergeCell ref="N6:N7"/>
    <mergeCell ref="O6:O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3"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9"/>
  <sheetViews>
    <sheetView showGridLines="0" workbookViewId="0">
      <selection activeCell="AA34" sqref="AA34"/>
    </sheetView>
  </sheetViews>
  <sheetFormatPr defaultColWidth="9" defaultRowHeight="15.75" customHeight="1"/>
  <cols>
    <col min="1" max="1" width="7.5" style="3" customWidth="1"/>
    <col min="2" max="2" width="20.5" style="3" customWidth="1"/>
    <col min="3" max="3" width="8" style="3" customWidth="1"/>
    <col min="4" max="4" width="10.625" style="3" customWidth="1"/>
    <col min="5" max="6" width="5.5" style="3" customWidth="1"/>
    <col min="7" max="7" width="15" style="3" customWidth="1"/>
    <col min="8" max="8" width="9.375" style="3" customWidth="1"/>
    <col min="9" max="9" width="8" style="3" customWidth="1"/>
    <col min="10" max="10" width="8.75" style="3" customWidth="1"/>
    <col min="11" max="11" width="9.625" style="3" customWidth="1"/>
    <col min="12" max="12" width="8.75" style="3" customWidth="1"/>
    <col min="13" max="13" width="9.5" style="3" customWidth="1"/>
    <col min="14" max="16384" width="9" style="3"/>
  </cols>
  <sheetData>
    <row r="1" customHeight="1" spans="1:1">
      <c r="A1" s="4" t="s">
        <v>687</v>
      </c>
    </row>
    <row r="2" s="1" customFormat="1" ht="30" customHeight="1" spans="1:13">
      <c r="A2" s="5" t="s">
        <v>1341</v>
      </c>
      <c r="B2" s="5"/>
      <c r="C2" s="5"/>
      <c r="D2" s="5"/>
      <c r="E2" s="5"/>
      <c r="F2" s="5"/>
      <c r="G2" s="5"/>
      <c r="H2" s="5"/>
      <c r="I2" s="5"/>
      <c r="J2" s="5"/>
      <c r="K2" s="5"/>
      <c r="L2" s="5"/>
      <c r="M2" s="5"/>
    </row>
    <row r="3" customHeight="1" spans="1:13">
      <c r="A3" s="2" t="e">
        <f>"评估基准日："&amp;TEXT(#REF!,"yyyy年mm月dd日")</f>
        <v>#REF!</v>
      </c>
      <c r="B3" s="2"/>
      <c r="C3" s="2"/>
      <c r="D3" s="2"/>
      <c r="E3" s="2"/>
      <c r="F3" s="2"/>
      <c r="G3" s="2"/>
      <c r="H3" s="2"/>
      <c r="I3" s="2"/>
      <c r="J3" s="2"/>
      <c r="K3" s="2"/>
      <c r="L3" s="2"/>
      <c r="M3" s="2"/>
    </row>
    <row r="4" ht="14.1" customHeight="1" spans="1:13">
      <c r="A4" s="2"/>
      <c r="B4" s="2"/>
      <c r="C4" s="2"/>
      <c r="D4" s="2"/>
      <c r="E4" s="2"/>
      <c r="F4" s="2"/>
      <c r="G4" s="2"/>
      <c r="H4" s="2"/>
      <c r="I4" s="2"/>
      <c r="J4" s="2"/>
      <c r="K4" s="2"/>
      <c r="L4" s="2"/>
      <c r="M4" s="21" t="s">
        <v>1342</v>
      </c>
    </row>
    <row r="5" customHeight="1" spans="1:13">
      <c r="A5" s="3" t="e">
        <f>#REF!&amp;"："&amp;#REF!</f>
        <v>#REF!</v>
      </c>
      <c r="M5" s="26" t="s">
        <v>858</v>
      </c>
    </row>
    <row r="6" s="2" customFormat="1" customHeight="1" spans="1:13">
      <c r="A6" s="32" t="s">
        <v>721</v>
      </c>
      <c r="B6" s="32" t="s">
        <v>1203</v>
      </c>
      <c r="C6" s="44" t="s">
        <v>1204</v>
      </c>
      <c r="D6" s="32" t="s">
        <v>692</v>
      </c>
      <c r="E6" s="32"/>
      <c r="F6" s="32"/>
      <c r="G6" s="84" t="s">
        <v>1176</v>
      </c>
      <c r="H6" s="9" t="s">
        <v>1343</v>
      </c>
      <c r="I6" s="32" t="s">
        <v>693</v>
      </c>
      <c r="J6" s="32"/>
      <c r="K6" s="32"/>
      <c r="L6" s="32" t="s">
        <v>695</v>
      </c>
      <c r="M6" s="32" t="s">
        <v>848</v>
      </c>
    </row>
    <row r="7" s="2" customFormat="1" customHeight="1" spans="1:14">
      <c r="A7" s="76"/>
      <c r="B7" s="77"/>
      <c r="C7" s="200"/>
      <c r="D7" s="78" t="s">
        <v>1205</v>
      </c>
      <c r="E7" s="81" t="s">
        <v>1206</v>
      </c>
      <c r="F7" s="81" t="s">
        <v>1207</v>
      </c>
      <c r="G7" s="85"/>
      <c r="H7" s="119"/>
      <c r="I7" s="78" t="s">
        <v>1208</v>
      </c>
      <c r="J7" s="81" t="s">
        <v>1209</v>
      </c>
      <c r="K7" s="81" t="s">
        <v>1207</v>
      </c>
      <c r="L7" s="86"/>
      <c r="M7" s="77"/>
      <c r="N7" s="11" t="s">
        <v>863</v>
      </c>
    </row>
    <row r="8" s="2" customFormat="1" ht="12.75" spans="1:14">
      <c r="A8" s="12" t="str">
        <f>IF(B8="","",ROW()-7)</f>
        <v/>
      </c>
      <c r="B8" s="13"/>
      <c r="C8" s="13"/>
      <c r="D8" s="507"/>
      <c r="E8" s="90"/>
      <c r="F8" s="90"/>
      <c r="G8" s="90"/>
      <c r="H8" s="598"/>
      <c r="I8" s="507"/>
      <c r="J8" s="90"/>
      <c r="K8" s="90"/>
      <c r="L8" s="432" t="str">
        <f>IF(F8-G8=0,"",(K8-F8+G8)/(F8-G8)*100)</f>
        <v/>
      </c>
      <c r="M8" s="13"/>
      <c r="N8" s="2" t="s">
        <v>1344</v>
      </c>
    </row>
    <row r="9" spans="1:14">
      <c r="A9" s="12" t="str">
        <f t="shared" ref="A9:A24" si="0">IF(B9="","",ROW()-7)</f>
        <v/>
      </c>
      <c r="B9" s="13"/>
      <c r="C9" s="13"/>
      <c r="D9" s="507"/>
      <c r="E9" s="90"/>
      <c r="F9" s="90"/>
      <c r="G9" s="90"/>
      <c r="H9" s="598"/>
      <c r="I9" s="507"/>
      <c r="J9" s="90"/>
      <c r="K9" s="90"/>
      <c r="L9" s="432" t="str">
        <f t="shared" ref="L9:L27" si="1">IF(F9-G9=0,"",(K9-F9+G9)/(F9-G9)*100)</f>
        <v/>
      </c>
      <c r="M9" s="13"/>
      <c r="N9" s="2" t="s">
        <v>1345</v>
      </c>
    </row>
    <row r="10" spans="1:14">
      <c r="A10" s="12" t="str">
        <f t="shared" si="0"/>
        <v/>
      </c>
      <c r="B10" s="13"/>
      <c r="C10" s="13"/>
      <c r="D10" s="507"/>
      <c r="E10" s="90"/>
      <c r="F10" s="90"/>
      <c r="G10" s="90"/>
      <c r="H10" s="598"/>
      <c r="I10" s="507"/>
      <c r="J10" s="90"/>
      <c r="K10" s="90"/>
      <c r="L10" s="432" t="str">
        <f t="shared" si="1"/>
        <v/>
      </c>
      <c r="M10" s="13"/>
      <c r="N10" s="2" t="s">
        <v>1346</v>
      </c>
    </row>
    <row r="11" spans="1:14">
      <c r="A11" s="12" t="str">
        <f t="shared" si="0"/>
        <v/>
      </c>
      <c r="B11" s="13"/>
      <c r="C11" s="13"/>
      <c r="D11" s="507"/>
      <c r="E11" s="90"/>
      <c r="F11" s="90"/>
      <c r="G11" s="90"/>
      <c r="H11" s="598"/>
      <c r="I11" s="507"/>
      <c r="J11" s="90"/>
      <c r="K11" s="90"/>
      <c r="L11" s="432" t="str">
        <f t="shared" si="1"/>
        <v/>
      </c>
      <c r="M11" s="13"/>
      <c r="N11" s="2" t="s">
        <v>1347</v>
      </c>
    </row>
    <row r="12" spans="1:14">
      <c r="A12" s="12" t="str">
        <f t="shared" si="0"/>
        <v/>
      </c>
      <c r="B12" s="13"/>
      <c r="C12" s="13"/>
      <c r="D12" s="507"/>
      <c r="E12" s="90"/>
      <c r="F12" s="90"/>
      <c r="G12" s="90"/>
      <c r="H12" s="598"/>
      <c r="I12" s="507"/>
      <c r="J12" s="90"/>
      <c r="K12" s="90"/>
      <c r="L12" s="432" t="str">
        <f t="shared" si="1"/>
        <v/>
      </c>
      <c r="M12" s="13"/>
      <c r="N12" s="2" t="s">
        <v>1348</v>
      </c>
    </row>
    <row r="13" spans="1:14">
      <c r="A13" s="12" t="str">
        <f t="shared" si="0"/>
        <v/>
      </c>
      <c r="B13" s="13"/>
      <c r="C13" s="13"/>
      <c r="D13" s="507"/>
      <c r="E13" s="90"/>
      <c r="F13" s="90"/>
      <c r="G13" s="90"/>
      <c r="H13" s="598"/>
      <c r="I13" s="507"/>
      <c r="J13" s="90"/>
      <c r="K13" s="90"/>
      <c r="L13" s="432" t="str">
        <f t="shared" si="1"/>
        <v/>
      </c>
      <c r="M13" s="13"/>
      <c r="N13" s="2" t="s">
        <v>1349</v>
      </c>
    </row>
    <row r="14" spans="1:14">
      <c r="A14" s="12" t="str">
        <f t="shared" si="0"/>
        <v/>
      </c>
      <c r="B14" s="13"/>
      <c r="C14" s="13"/>
      <c r="D14" s="507"/>
      <c r="E14" s="90"/>
      <c r="F14" s="90"/>
      <c r="G14" s="90"/>
      <c r="H14" s="598"/>
      <c r="I14" s="507"/>
      <c r="J14" s="90"/>
      <c r="K14" s="90"/>
      <c r="L14" s="432" t="str">
        <f t="shared" si="1"/>
        <v/>
      </c>
      <c r="M14" s="13"/>
      <c r="N14" s="2" t="s">
        <v>1350</v>
      </c>
    </row>
    <row r="15" spans="1:14">
      <c r="A15" s="12" t="str">
        <f t="shared" si="0"/>
        <v/>
      </c>
      <c r="B15" s="13"/>
      <c r="C15" s="13"/>
      <c r="D15" s="507"/>
      <c r="E15" s="90"/>
      <c r="F15" s="90"/>
      <c r="G15" s="90"/>
      <c r="H15" s="598"/>
      <c r="I15" s="507"/>
      <c r="J15" s="90"/>
      <c r="K15" s="90"/>
      <c r="L15" s="432" t="str">
        <f t="shared" si="1"/>
        <v/>
      </c>
      <c r="M15" s="13"/>
      <c r="N15" s="2" t="s">
        <v>1351</v>
      </c>
    </row>
    <row r="16" spans="1:14">
      <c r="A16" s="12" t="str">
        <f t="shared" si="0"/>
        <v/>
      </c>
      <c r="B16" s="13"/>
      <c r="C16" s="13"/>
      <c r="D16" s="507"/>
      <c r="E16" s="90"/>
      <c r="F16" s="90"/>
      <c r="G16" s="90"/>
      <c r="H16" s="598"/>
      <c r="I16" s="507"/>
      <c r="J16" s="90"/>
      <c r="K16" s="90"/>
      <c r="L16" s="432" t="str">
        <f t="shared" si="1"/>
        <v/>
      </c>
      <c r="M16" s="13"/>
      <c r="N16" s="2" t="s">
        <v>1352</v>
      </c>
    </row>
    <row r="17" spans="1:14">
      <c r="A17" s="12" t="str">
        <f t="shared" si="0"/>
        <v/>
      </c>
      <c r="B17" s="13"/>
      <c r="C17" s="13"/>
      <c r="D17" s="507"/>
      <c r="E17" s="90"/>
      <c r="F17" s="90"/>
      <c r="G17" s="90"/>
      <c r="H17" s="598"/>
      <c r="I17" s="507"/>
      <c r="J17" s="90"/>
      <c r="K17" s="90"/>
      <c r="L17" s="432" t="str">
        <f t="shared" si="1"/>
        <v/>
      </c>
      <c r="M17" s="13"/>
      <c r="N17" s="2" t="s">
        <v>1353</v>
      </c>
    </row>
    <row r="18" spans="1:14">
      <c r="A18" s="12" t="str">
        <f t="shared" si="0"/>
        <v/>
      </c>
      <c r="B18" s="13"/>
      <c r="C18" s="13"/>
      <c r="D18" s="507"/>
      <c r="E18" s="90"/>
      <c r="F18" s="90"/>
      <c r="G18" s="90"/>
      <c r="H18" s="598"/>
      <c r="I18" s="507"/>
      <c r="J18" s="90"/>
      <c r="K18" s="90"/>
      <c r="L18" s="432" t="str">
        <f t="shared" si="1"/>
        <v/>
      </c>
      <c r="M18" s="13"/>
      <c r="N18" s="2" t="s">
        <v>1354</v>
      </c>
    </row>
    <row r="19" spans="1:14">
      <c r="A19" s="12" t="str">
        <f t="shared" si="0"/>
        <v/>
      </c>
      <c r="B19" s="13"/>
      <c r="C19" s="13"/>
      <c r="D19" s="507"/>
      <c r="E19" s="90"/>
      <c r="F19" s="90"/>
      <c r="G19" s="90"/>
      <c r="H19" s="598"/>
      <c r="I19" s="507"/>
      <c r="J19" s="90"/>
      <c r="K19" s="90"/>
      <c r="L19" s="432" t="str">
        <f t="shared" si="1"/>
        <v/>
      </c>
      <c r="M19" s="13"/>
      <c r="N19" s="2" t="s">
        <v>1355</v>
      </c>
    </row>
    <row r="20" spans="1:14">
      <c r="A20" s="12" t="str">
        <f t="shared" si="0"/>
        <v/>
      </c>
      <c r="B20" s="13"/>
      <c r="C20" s="13"/>
      <c r="D20" s="507"/>
      <c r="E20" s="90"/>
      <c r="F20" s="90"/>
      <c r="G20" s="90"/>
      <c r="H20" s="598"/>
      <c r="I20" s="507"/>
      <c r="J20" s="90"/>
      <c r="K20" s="90"/>
      <c r="L20" s="432" t="str">
        <f t="shared" si="1"/>
        <v/>
      </c>
      <c r="M20" s="13"/>
      <c r="N20" s="2" t="s">
        <v>1356</v>
      </c>
    </row>
    <row r="21" spans="1:14">
      <c r="A21" s="12" t="str">
        <f t="shared" si="0"/>
        <v/>
      </c>
      <c r="B21" s="13"/>
      <c r="C21" s="13"/>
      <c r="D21" s="507"/>
      <c r="E21" s="90"/>
      <c r="F21" s="90"/>
      <c r="G21" s="90"/>
      <c r="H21" s="598"/>
      <c r="I21" s="507"/>
      <c r="J21" s="90"/>
      <c r="K21" s="90"/>
      <c r="L21" s="432" t="str">
        <f t="shared" si="1"/>
        <v/>
      </c>
      <c r="M21" s="13"/>
      <c r="N21" s="2" t="s">
        <v>1357</v>
      </c>
    </row>
    <row r="22" spans="1:14">
      <c r="A22" s="12" t="str">
        <f t="shared" si="0"/>
        <v/>
      </c>
      <c r="B22" s="13"/>
      <c r="C22" s="13"/>
      <c r="D22" s="507"/>
      <c r="E22" s="90"/>
      <c r="F22" s="90"/>
      <c r="G22" s="90"/>
      <c r="H22" s="598"/>
      <c r="I22" s="507"/>
      <c r="J22" s="90"/>
      <c r="K22" s="90"/>
      <c r="L22" s="432" t="str">
        <f t="shared" si="1"/>
        <v/>
      </c>
      <c r="M22" s="13"/>
      <c r="N22" s="2" t="s">
        <v>1358</v>
      </c>
    </row>
    <row r="23" spans="1:14">
      <c r="A23" s="12" t="str">
        <f t="shared" si="0"/>
        <v/>
      </c>
      <c r="B23" s="13"/>
      <c r="C23" s="13"/>
      <c r="D23" s="507"/>
      <c r="E23" s="90"/>
      <c r="F23" s="90"/>
      <c r="G23" s="90"/>
      <c r="H23" s="598"/>
      <c r="I23" s="507"/>
      <c r="J23" s="90"/>
      <c r="K23" s="90"/>
      <c r="L23" s="432" t="str">
        <f t="shared" si="1"/>
        <v/>
      </c>
      <c r="M23" s="13"/>
      <c r="N23" s="2" t="s">
        <v>1359</v>
      </c>
    </row>
    <row r="24" spans="1:14">
      <c r="A24" s="12" t="str">
        <f t="shared" si="0"/>
        <v/>
      </c>
      <c r="B24" s="13"/>
      <c r="C24" s="13"/>
      <c r="D24" s="507"/>
      <c r="E24" s="90"/>
      <c r="F24" s="90"/>
      <c r="G24" s="90"/>
      <c r="H24" s="598"/>
      <c r="I24" s="507"/>
      <c r="J24" s="90"/>
      <c r="K24" s="90"/>
      <c r="L24" s="432" t="str">
        <f t="shared" si="1"/>
        <v/>
      </c>
      <c r="M24" s="13"/>
      <c r="N24" s="2" t="s">
        <v>1360</v>
      </c>
    </row>
    <row r="25" spans="1:14">
      <c r="A25" s="12" t="s">
        <v>1361</v>
      </c>
      <c r="B25" s="13"/>
      <c r="C25" s="13"/>
      <c r="D25" s="25"/>
      <c r="E25" s="90"/>
      <c r="F25" s="90">
        <f>SUM(F8:F24)</f>
        <v>0</v>
      </c>
      <c r="G25" s="90">
        <f>SUM(G8:G24)</f>
        <v>0</v>
      </c>
      <c r="H25" s="598"/>
      <c r="I25" s="507"/>
      <c r="J25" s="90"/>
      <c r="K25" s="90">
        <f>SUM(K8:K24)</f>
        <v>0</v>
      </c>
      <c r="L25" s="432" t="str">
        <f t="shared" si="1"/>
        <v/>
      </c>
      <c r="M25" s="13"/>
      <c r="N25" s="2"/>
    </row>
    <row r="26" spans="1:14">
      <c r="A26" s="12" t="s">
        <v>1362</v>
      </c>
      <c r="B26" s="13"/>
      <c r="C26" s="13"/>
      <c r="D26" s="25"/>
      <c r="E26" s="90"/>
      <c r="F26" s="90">
        <f>G25</f>
        <v>0</v>
      </c>
      <c r="G26" s="90"/>
      <c r="H26" s="598"/>
      <c r="I26" s="507"/>
      <c r="J26" s="90"/>
      <c r="K26" s="90"/>
      <c r="L26" s="432"/>
      <c r="M26" s="13"/>
      <c r="N26" s="2"/>
    </row>
    <row r="27" customHeight="1" spans="1:14">
      <c r="A27" s="18" t="s">
        <v>1363</v>
      </c>
      <c r="B27" s="18"/>
      <c r="C27" s="18"/>
      <c r="D27" s="20"/>
      <c r="E27" s="24"/>
      <c r="F27" s="597">
        <f>F25-F26</f>
        <v>0</v>
      </c>
      <c r="G27" s="597"/>
      <c r="H27" s="24"/>
      <c r="I27" s="24"/>
      <c r="J27" s="24"/>
      <c r="K27" s="597">
        <f>K25-K26</f>
        <v>0</v>
      </c>
      <c r="L27" s="432" t="str">
        <f t="shared" si="1"/>
        <v/>
      </c>
      <c r="M27" s="20"/>
      <c r="N27" s="2"/>
    </row>
    <row r="28" customHeight="1" spans="1:14">
      <c r="A28" s="3" t="e">
        <f>#REF!&amp;"填表人："&amp;#REF!</f>
        <v>#REF!</v>
      </c>
      <c r="K28" s="3" t="e">
        <f>"评估人员："&amp;#REF!</f>
        <v>#REF!</v>
      </c>
      <c r="N28" s="23" t="s">
        <v>716</v>
      </c>
    </row>
    <row r="29" customHeight="1" spans="1:1">
      <c r="A29" s="3" t="e">
        <f>"填表日期："&amp;YEAR(#REF!)&amp;"年"&amp;MONTH(#REF!)&amp;"月"&amp;DAY(#REF!)&amp;"日"</f>
        <v>#REF!</v>
      </c>
    </row>
  </sheetData>
  <mergeCells count="14">
    <mergeCell ref="A2:M2"/>
    <mergeCell ref="A3:M3"/>
    <mergeCell ref="D6:F6"/>
    <mergeCell ref="I6:K6"/>
    <mergeCell ref="A25:C25"/>
    <mergeCell ref="A26:C26"/>
    <mergeCell ref="A27:C27"/>
    <mergeCell ref="A6:A7"/>
    <mergeCell ref="B6:B7"/>
    <mergeCell ref="C6:C7"/>
    <mergeCell ref="G6:G7"/>
    <mergeCell ref="H6:H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2"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9"/>
  <sheetViews>
    <sheetView showGridLines="0" workbookViewId="0">
      <selection activeCell="AA34" sqref="AA34"/>
    </sheetView>
  </sheetViews>
  <sheetFormatPr defaultColWidth="9" defaultRowHeight="15.75" customHeight="1"/>
  <cols>
    <col min="1" max="1" width="6.125" style="3" customWidth="1"/>
    <col min="2" max="2" width="13.625" style="3" customWidth="1"/>
    <col min="3" max="3" width="11.25" style="3" customWidth="1"/>
    <col min="4" max="4" width="8" style="3" customWidth="1"/>
    <col min="5" max="5" width="4.75" style="3" customWidth="1"/>
    <col min="6" max="7" width="5.5" style="3" customWidth="1"/>
    <col min="8" max="8" width="15" style="3" customWidth="1"/>
    <col min="9" max="9" width="8" style="3" customWidth="1"/>
    <col min="10" max="10" width="8.75" style="3" customWidth="1"/>
    <col min="11" max="11" width="9.625" style="3" customWidth="1"/>
    <col min="12" max="12" width="7.75" style="3" customWidth="1"/>
    <col min="13" max="13" width="8.125" style="3" customWidth="1"/>
    <col min="14" max="14" width="13.25" style="2" customWidth="1"/>
    <col min="15" max="16384" width="9" style="3"/>
  </cols>
  <sheetData>
    <row r="1" customHeight="1" spans="1:1">
      <c r="A1" s="4" t="s">
        <v>687</v>
      </c>
    </row>
    <row r="2" s="1" customFormat="1" ht="30" customHeight="1" spans="1:14">
      <c r="A2" s="5" t="s">
        <v>1364</v>
      </c>
      <c r="B2" s="6"/>
      <c r="C2" s="6"/>
      <c r="D2" s="6"/>
      <c r="E2" s="6"/>
      <c r="F2" s="6"/>
      <c r="G2" s="6"/>
      <c r="H2" s="6"/>
      <c r="I2" s="6"/>
      <c r="J2" s="6"/>
      <c r="K2" s="6"/>
      <c r="L2" s="6"/>
      <c r="M2" s="6"/>
      <c r="N2" s="6"/>
    </row>
    <row r="3" customHeight="1" spans="1:13">
      <c r="A3" s="2" t="e">
        <f>"评估基准日："&amp;TEXT(#REF!,"yyyy年mm月dd日")</f>
        <v>#REF!</v>
      </c>
      <c r="B3" s="2"/>
      <c r="C3" s="2"/>
      <c r="D3" s="2"/>
      <c r="E3" s="2"/>
      <c r="F3" s="2"/>
      <c r="G3" s="2"/>
      <c r="H3" s="2"/>
      <c r="I3" s="2"/>
      <c r="J3" s="2"/>
      <c r="K3" s="2"/>
      <c r="L3" s="2"/>
      <c r="M3" s="2"/>
    </row>
    <row r="4" ht="14.1" customHeight="1" spans="1:13">
      <c r="A4" s="2"/>
      <c r="B4" s="2"/>
      <c r="C4" s="2"/>
      <c r="D4" s="2"/>
      <c r="E4" s="2"/>
      <c r="F4" s="2"/>
      <c r="G4" s="2"/>
      <c r="H4" s="2"/>
      <c r="I4" s="2"/>
      <c r="J4" s="2"/>
      <c r="K4" s="2"/>
      <c r="L4" s="21" t="s">
        <v>1365</v>
      </c>
      <c r="M4" s="21"/>
    </row>
    <row r="5" customHeight="1" spans="1:13">
      <c r="A5" s="3" t="e">
        <f>#REF!&amp;"："&amp;#REF!</f>
        <v>#REF!</v>
      </c>
      <c r="M5" s="26" t="s">
        <v>858</v>
      </c>
    </row>
    <row r="6" s="2" customFormat="1" customHeight="1" spans="1:13">
      <c r="A6" s="32" t="s">
        <v>721</v>
      </c>
      <c r="B6" s="32" t="s">
        <v>1366</v>
      </c>
      <c r="C6" s="32" t="s">
        <v>1367</v>
      </c>
      <c r="D6" s="44" t="s">
        <v>1204</v>
      </c>
      <c r="E6" s="32" t="s">
        <v>692</v>
      </c>
      <c r="F6" s="32"/>
      <c r="G6" s="32"/>
      <c r="H6" s="84" t="s">
        <v>1176</v>
      </c>
      <c r="I6" s="32" t="s">
        <v>693</v>
      </c>
      <c r="J6" s="32"/>
      <c r="K6" s="32"/>
      <c r="L6" s="32" t="s">
        <v>695</v>
      </c>
      <c r="M6" s="32" t="s">
        <v>848</v>
      </c>
    </row>
    <row r="7" s="2" customFormat="1" customHeight="1" spans="1:14">
      <c r="A7" s="76"/>
      <c r="B7" s="203"/>
      <c r="C7" s="203"/>
      <c r="D7" s="121"/>
      <c r="E7" s="78" t="s">
        <v>1205</v>
      </c>
      <c r="F7" s="436" t="s">
        <v>1206</v>
      </c>
      <c r="G7" s="436" t="s">
        <v>1207</v>
      </c>
      <c r="H7" s="126"/>
      <c r="I7" s="78" t="s">
        <v>1208</v>
      </c>
      <c r="J7" s="436" t="s">
        <v>1209</v>
      </c>
      <c r="K7" s="436" t="s">
        <v>1207</v>
      </c>
      <c r="L7" s="435"/>
      <c r="M7" s="203"/>
      <c r="N7" s="11" t="s">
        <v>863</v>
      </c>
    </row>
    <row r="8" spans="1:14">
      <c r="A8" s="12" t="str">
        <f>IF(B8="","",ROW()-7)</f>
        <v/>
      </c>
      <c r="B8" s="13"/>
      <c r="C8" s="13"/>
      <c r="D8" s="13"/>
      <c r="E8" s="507"/>
      <c r="F8" s="90"/>
      <c r="G8" s="90"/>
      <c r="H8" s="90"/>
      <c r="I8" s="25"/>
      <c r="J8" s="15"/>
      <c r="K8" s="15"/>
      <c r="L8" s="432" t="str">
        <f>IF(G8-H8=0,"",(K8-G8+H8)/(G8-H8)*100)</f>
        <v/>
      </c>
      <c r="M8" s="13"/>
      <c r="N8" s="2" t="s">
        <v>1368</v>
      </c>
    </row>
    <row r="9" spans="1:14">
      <c r="A9" s="12" t="str">
        <f t="shared" ref="A9:A24" si="0">IF(B9="","",ROW()-7)</f>
        <v/>
      </c>
      <c r="B9" s="13"/>
      <c r="C9" s="13"/>
      <c r="D9" s="13"/>
      <c r="E9" s="507"/>
      <c r="F9" s="90"/>
      <c r="G9" s="90"/>
      <c r="H9" s="90"/>
      <c r="I9" s="25"/>
      <c r="J9" s="15"/>
      <c r="K9" s="15"/>
      <c r="L9" s="432" t="str">
        <f t="shared" ref="L9:L27" si="1">IF(G9-H9=0,"",(K9-G9+H9)/(G9-H9)*100)</f>
        <v/>
      </c>
      <c r="M9" s="13"/>
      <c r="N9" s="2" t="s">
        <v>1369</v>
      </c>
    </row>
    <row r="10" spans="1:14">
      <c r="A10" s="12" t="str">
        <f t="shared" si="0"/>
        <v/>
      </c>
      <c r="B10" s="13"/>
      <c r="C10" s="13"/>
      <c r="D10" s="13"/>
      <c r="E10" s="507"/>
      <c r="F10" s="90"/>
      <c r="G10" s="90"/>
      <c r="H10" s="90"/>
      <c r="I10" s="25"/>
      <c r="J10" s="15"/>
      <c r="K10" s="15"/>
      <c r="L10" s="432" t="str">
        <f t="shared" si="1"/>
        <v/>
      </c>
      <c r="M10" s="13"/>
      <c r="N10" s="2" t="s">
        <v>1370</v>
      </c>
    </row>
    <row r="11" spans="1:14">
      <c r="A11" s="12" t="str">
        <f t="shared" si="0"/>
        <v/>
      </c>
      <c r="B11" s="13"/>
      <c r="C11" s="13"/>
      <c r="D11" s="13"/>
      <c r="E11" s="507"/>
      <c r="F11" s="90"/>
      <c r="G11" s="90"/>
      <c r="H11" s="90"/>
      <c r="I11" s="25"/>
      <c r="J11" s="15"/>
      <c r="K11" s="15"/>
      <c r="L11" s="432" t="str">
        <f t="shared" si="1"/>
        <v/>
      </c>
      <c r="M11" s="13"/>
      <c r="N11" s="2" t="s">
        <v>1371</v>
      </c>
    </row>
    <row r="12" spans="1:14">
      <c r="A12" s="12" t="str">
        <f t="shared" si="0"/>
        <v/>
      </c>
      <c r="B12" s="13"/>
      <c r="C12" s="13"/>
      <c r="D12" s="13"/>
      <c r="E12" s="507"/>
      <c r="F12" s="90"/>
      <c r="G12" s="90"/>
      <c r="H12" s="90"/>
      <c r="I12" s="25"/>
      <c r="J12" s="15"/>
      <c r="K12" s="15"/>
      <c r="L12" s="432" t="str">
        <f t="shared" si="1"/>
        <v/>
      </c>
      <c r="M12" s="13"/>
      <c r="N12" s="2" t="s">
        <v>1372</v>
      </c>
    </row>
    <row r="13" spans="1:14">
      <c r="A13" s="12" t="str">
        <f t="shared" si="0"/>
        <v/>
      </c>
      <c r="B13" s="13"/>
      <c r="C13" s="13"/>
      <c r="D13" s="13"/>
      <c r="E13" s="507"/>
      <c r="F13" s="90"/>
      <c r="G13" s="90"/>
      <c r="H13" s="90"/>
      <c r="I13" s="25"/>
      <c r="J13" s="15"/>
      <c r="K13" s="15"/>
      <c r="L13" s="432" t="str">
        <f t="shared" si="1"/>
        <v/>
      </c>
      <c r="M13" s="13"/>
      <c r="N13" s="2" t="s">
        <v>1373</v>
      </c>
    </row>
    <row r="14" spans="1:14">
      <c r="A14" s="12" t="str">
        <f t="shared" si="0"/>
        <v/>
      </c>
      <c r="B14" s="13"/>
      <c r="C14" s="13"/>
      <c r="D14" s="13"/>
      <c r="E14" s="507"/>
      <c r="F14" s="90"/>
      <c r="G14" s="90"/>
      <c r="H14" s="90"/>
      <c r="I14" s="25"/>
      <c r="J14" s="15"/>
      <c r="K14" s="15"/>
      <c r="L14" s="432" t="str">
        <f t="shared" si="1"/>
        <v/>
      </c>
      <c r="M14" s="13"/>
      <c r="N14" s="2" t="s">
        <v>1374</v>
      </c>
    </row>
    <row r="15" spans="1:14">
      <c r="A15" s="12" t="str">
        <f t="shared" si="0"/>
        <v/>
      </c>
      <c r="B15" s="13"/>
      <c r="C15" s="13"/>
      <c r="D15" s="13"/>
      <c r="E15" s="507"/>
      <c r="F15" s="90"/>
      <c r="G15" s="90"/>
      <c r="H15" s="90"/>
      <c r="I15" s="25"/>
      <c r="J15" s="15"/>
      <c r="K15" s="15"/>
      <c r="L15" s="432" t="str">
        <f t="shared" si="1"/>
        <v/>
      </c>
      <c r="M15" s="13"/>
      <c r="N15" s="2" t="s">
        <v>1375</v>
      </c>
    </row>
    <row r="16" spans="1:14">
      <c r="A16" s="12" t="str">
        <f t="shared" si="0"/>
        <v/>
      </c>
      <c r="B16" s="13"/>
      <c r="C16" s="13"/>
      <c r="D16" s="13"/>
      <c r="E16" s="507"/>
      <c r="F16" s="90"/>
      <c r="G16" s="90"/>
      <c r="H16" s="90"/>
      <c r="I16" s="25"/>
      <c r="J16" s="15"/>
      <c r="K16" s="15"/>
      <c r="L16" s="432" t="str">
        <f t="shared" si="1"/>
        <v/>
      </c>
      <c r="M16" s="13"/>
      <c r="N16" s="2" t="s">
        <v>1376</v>
      </c>
    </row>
    <row r="17" spans="1:14">
      <c r="A17" s="12" t="str">
        <f t="shared" si="0"/>
        <v/>
      </c>
      <c r="B17" s="13"/>
      <c r="C17" s="13"/>
      <c r="D17" s="13"/>
      <c r="E17" s="507"/>
      <c r="F17" s="90"/>
      <c r="G17" s="90"/>
      <c r="H17" s="90"/>
      <c r="I17" s="25"/>
      <c r="J17" s="15"/>
      <c r="K17" s="15"/>
      <c r="L17" s="432" t="str">
        <f t="shared" si="1"/>
        <v/>
      </c>
      <c r="M17" s="13"/>
      <c r="N17" s="2" t="s">
        <v>1377</v>
      </c>
    </row>
    <row r="18" spans="1:14">
      <c r="A18" s="12" t="str">
        <f t="shared" si="0"/>
        <v/>
      </c>
      <c r="B18" s="13"/>
      <c r="C18" s="13"/>
      <c r="D18" s="13"/>
      <c r="E18" s="507"/>
      <c r="F18" s="90"/>
      <c r="G18" s="90"/>
      <c r="H18" s="90"/>
      <c r="I18" s="25"/>
      <c r="J18" s="15"/>
      <c r="K18" s="15"/>
      <c r="L18" s="432" t="str">
        <f t="shared" si="1"/>
        <v/>
      </c>
      <c r="M18" s="13"/>
      <c r="N18" s="2" t="s">
        <v>1378</v>
      </c>
    </row>
    <row r="19" spans="1:14">
      <c r="A19" s="12" t="str">
        <f t="shared" si="0"/>
        <v/>
      </c>
      <c r="B19" s="13"/>
      <c r="C19" s="13"/>
      <c r="D19" s="13"/>
      <c r="E19" s="507"/>
      <c r="F19" s="90"/>
      <c r="G19" s="90"/>
      <c r="H19" s="90"/>
      <c r="I19" s="25"/>
      <c r="J19" s="15"/>
      <c r="K19" s="15"/>
      <c r="L19" s="432" t="str">
        <f t="shared" si="1"/>
        <v/>
      </c>
      <c r="M19" s="13"/>
      <c r="N19" s="2" t="s">
        <v>1379</v>
      </c>
    </row>
    <row r="20" spans="1:14">
      <c r="A20" s="12" t="str">
        <f t="shared" si="0"/>
        <v/>
      </c>
      <c r="B20" s="13"/>
      <c r="C20" s="13"/>
      <c r="D20" s="13"/>
      <c r="E20" s="507"/>
      <c r="F20" s="90"/>
      <c r="G20" s="90"/>
      <c r="H20" s="90"/>
      <c r="I20" s="25"/>
      <c r="J20" s="15"/>
      <c r="K20" s="15"/>
      <c r="L20" s="432" t="str">
        <f t="shared" si="1"/>
        <v/>
      </c>
      <c r="M20" s="13"/>
      <c r="N20" s="2" t="s">
        <v>1380</v>
      </c>
    </row>
    <row r="21" spans="1:14">
      <c r="A21" s="12" t="str">
        <f t="shared" si="0"/>
        <v/>
      </c>
      <c r="B21" s="13"/>
      <c r="C21" s="13"/>
      <c r="D21" s="13"/>
      <c r="E21" s="507"/>
      <c r="F21" s="90"/>
      <c r="G21" s="90"/>
      <c r="H21" s="90"/>
      <c r="I21" s="25"/>
      <c r="J21" s="15"/>
      <c r="K21" s="15"/>
      <c r="L21" s="432" t="str">
        <f t="shared" si="1"/>
        <v/>
      </c>
      <c r="M21" s="13"/>
      <c r="N21" s="2" t="s">
        <v>1381</v>
      </c>
    </row>
    <row r="22" spans="1:14">
      <c r="A22" s="12" t="str">
        <f t="shared" si="0"/>
        <v/>
      </c>
      <c r="B22" s="13"/>
      <c r="C22" s="13"/>
      <c r="D22" s="13"/>
      <c r="E22" s="507"/>
      <c r="F22" s="90"/>
      <c r="G22" s="90"/>
      <c r="H22" s="90"/>
      <c r="I22" s="25"/>
      <c r="J22" s="15"/>
      <c r="K22" s="15"/>
      <c r="L22" s="432" t="str">
        <f t="shared" si="1"/>
        <v/>
      </c>
      <c r="M22" s="13"/>
      <c r="N22" s="2" t="s">
        <v>1382</v>
      </c>
    </row>
    <row r="23" spans="1:14">
      <c r="A23" s="12" t="str">
        <f t="shared" si="0"/>
        <v/>
      </c>
      <c r="B23" s="13"/>
      <c r="C23" s="13"/>
      <c r="D23" s="13"/>
      <c r="E23" s="507"/>
      <c r="F23" s="90"/>
      <c r="G23" s="90"/>
      <c r="H23" s="90"/>
      <c r="I23" s="25"/>
      <c r="J23" s="15"/>
      <c r="K23" s="15"/>
      <c r="L23" s="432" t="str">
        <f t="shared" si="1"/>
        <v/>
      </c>
      <c r="M23" s="13"/>
      <c r="N23" s="2" t="s">
        <v>1383</v>
      </c>
    </row>
    <row r="24" spans="1:14">
      <c r="A24" s="12" t="str">
        <f t="shared" si="0"/>
        <v/>
      </c>
      <c r="B24" s="13"/>
      <c r="C24" s="13"/>
      <c r="D24" s="13"/>
      <c r="E24" s="507"/>
      <c r="F24" s="90"/>
      <c r="G24" s="90"/>
      <c r="H24" s="90"/>
      <c r="I24" s="25"/>
      <c r="J24" s="15"/>
      <c r="K24" s="15"/>
      <c r="L24" s="432" t="str">
        <f t="shared" si="1"/>
        <v/>
      </c>
      <c r="M24" s="13"/>
      <c r="N24" s="2" t="s">
        <v>1384</v>
      </c>
    </row>
    <row r="25" spans="1:13">
      <c r="A25" s="12" t="s">
        <v>1385</v>
      </c>
      <c r="B25" s="13"/>
      <c r="C25" s="13"/>
      <c r="D25" s="13"/>
      <c r="E25" s="507"/>
      <c r="F25" s="90"/>
      <c r="G25" s="90">
        <f>SUM(G8:G24)</f>
        <v>0</v>
      </c>
      <c r="H25" s="90">
        <f>SUM(H8:H24)</f>
        <v>0</v>
      </c>
      <c r="I25" s="25"/>
      <c r="J25" s="15"/>
      <c r="K25" s="90">
        <f>SUM(K8:K24)</f>
        <v>0</v>
      </c>
      <c r="L25" s="432" t="str">
        <f t="shared" si="1"/>
        <v/>
      </c>
      <c r="M25" s="13"/>
    </row>
    <row r="26" spans="1:13">
      <c r="A26" s="12" t="s">
        <v>1386</v>
      </c>
      <c r="B26" s="13"/>
      <c r="C26" s="13"/>
      <c r="D26" s="13"/>
      <c r="E26" s="507"/>
      <c r="F26" s="90"/>
      <c r="G26" s="90">
        <f>H25</f>
        <v>0</v>
      </c>
      <c r="H26" s="90"/>
      <c r="I26" s="25"/>
      <c r="J26" s="15"/>
      <c r="K26" s="15"/>
      <c r="L26" s="432"/>
      <c r="M26" s="13"/>
    </row>
    <row r="27" customHeight="1" spans="1:13">
      <c r="A27" s="16" t="s">
        <v>1387</v>
      </c>
      <c r="B27" s="47"/>
      <c r="C27" s="47"/>
      <c r="D27" s="17"/>
      <c r="E27" s="597"/>
      <c r="F27" s="24"/>
      <c r="G27" s="597">
        <f>G25-G26</f>
        <v>0</v>
      </c>
      <c r="H27" s="597"/>
      <c r="I27" s="24"/>
      <c r="J27" s="24"/>
      <c r="K27" s="597">
        <f>K25-K26</f>
        <v>0</v>
      </c>
      <c r="L27" s="432" t="str">
        <f t="shared" si="1"/>
        <v/>
      </c>
      <c r="M27" s="20"/>
    </row>
    <row r="28" customHeight="1" spans="1:11">
      <c r="A28" s="3" t="e">
        <f>#REF!&amp;"填表人："&amp;#REF!</f>
        <v>#REF!</v>
      </c>
      <c r="K28" s="3" t="e">
        <f>"评估人员："&amp;#REF!</f>
        <v>#REF!</v>
      </c>
    </row>
    <row r="29" customHeight="1" spans="1:1">
      <c r="A29" s="3" t="e">
        <f>"填表日期："&amp;YEAR(#REF!)&amp;"年"&amp;MONTH(#REF!)&amp;"月"&amp;DAY(#REF!)&amp;"日"</f>
        <v>#REF!</v>
      </c>
    </row>
  </sheetData>
  <mergeCells count="15">
    <mergeCell ref="A2:M2"/>
    <mergeCell ref="A3:M3"/>
    <mergeCell ref="L4:M4"/>
    <mergeCell ref="E6:G6"/>
    <mergeCell ref="I6:K6"/>
    <mergeCell ref="A25:D25"/>
    <mergeCell ref="A26:D26"/>
    <mergeCell ref="A27:D27"/>
    <mergeCell ref="A6:A7"/>
    <mergeCell ref="B6:B7"/>
    <mergeCell ref="C6:C7"/>
    <mergeCell ref="D6:D7"/>
    <mergeCell ref="H6:H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30"/>
  <sheetViews>
    <sheetView showGridLines="0" topLeftCell="A4" workbookViewId="0">
      <selection activeCell="AA34" sqref="AA34"/>
    </sheetView>
  </sheetViews>
  <sheetFormatPr defaultColWidth="9" defaultRowHeight="15.75" customHeight="1"/>
  <cols>
    <col min="1" max="1" width="4.625" style="3" customWidth="1"/>
    <col min="2" max="2" width="16.25" style="3" customWidth="1"/>
    <col min="3" max="3" width="8" style="3" customWidth="1"/>
    <col min="4" max="4" width="8" style="449" customWidth="1" outlineLevel="1"/>
    <col min="5" max="5" width="10.625" style="3" customWidth="1" outlineLevel="1"/>
    <col min="6" max="6" width="12.125" style="3" customWidth="1"/>
    <col min="7" max="7" width="11.5" style="3" customWidth="1"/>
    <col min="8" max="8" width="15" style="3" customWidth="1"/>
    <col min="9" max="9" width="8" style="3" customWidth="1"/>
    <col min="10" max="10" width="8.75" style="3" customWidth="1"/>
    <col min="11" max="11" width="7.75" style="3" customWidth="1"/>
    <col min="12" max="12" width="9.625" style="3" customWidth="1"/>
    <col min="13" max="13" width="7" style="3" customWidth="1"/>
    <col min="14" max="14" width="9.75" style="3" customWidth="1"/>
    <col min="15" max="15" width="9" style="2"/>
    <col min="16" max="16384" width="9" style="3"/>
  </cols>
  <sheetData>
    <row r="1" customHeight="1" spans="1:1">
      <c r="A1" s="4" t="s">
        <v>687</v>
      </c>
    </row>
    <row r="2" s="1" customFormat="1" ht="30" customHeight="1" spans="1:15">
      <c r="A2" s="5" t="s">
        <v>1388</v>
      </c>
      <c r="B2" s="6"/>
      <c r="C2" s="6"/>
      <c r="D2" s="6"/>
      <c r="E2" s="6"/>
      <c r="F2" s="6"/>
      <c r="G2" s="6"/>
      <c r="H2" s="6"/>
      <c r="I2" s="6"/>
      <c r="J2" s="6"/>
      <c r="K2" s="6"/>
      <c r="L2" s="6"/>
      <c r="M2" s="6"/>
      <c r="N2" s="6"/>
      <c r="O2" s="6"/>
    </row>
    <row r="3" customHeight="1" spans="1:14">
      <c r="A3" s="2" t="e">
        <f>"评估基准日："&amp;TEXT(#REF!,"yyyy年mm月dd日")</f>
        <v>#REF!</v>
      </c>
      <c r="B3" s="2"/>
      <c r="C3" s="2"/>
      <c r="D3" s="2"/>
      <c r="E3" s="2"/>
      <c r="F3" s="2"/>
      <c r="G3" s="2"/>
      <c r="H3" s="2"/>
      <c r="I3" s="2"/>
      <c r="J3" s="2"/>
      <c r="K3" s="2"/>
      <c r="L3" s="2"/>
      <c r="M3" s="2"/>
      <c r="N3" s="2"/>
    </row>
    <row r="4" ht="14.1" customHeight="1" spans="1:14">
      <c r="A4" s="2"/>
      <c r="B4" s="2"/>
      <c r="C4" s="2"/>
      <c r="D4" s="450"/>
      <c r="E4" s="2"/>
      <c r="F4" s="2"/>
      <c r="G4" s="2"/>
      <c r="H4" s="2"/>
      <c r="I4" s="2"/>
      <c r="J4" s="2"/>
      <c r="K4" s="2"/>
      <c r="L4" s="2"/>
      <c r="M4" s="2"/>
      <c r="N4" s="21" t="s">
        <v>1389</v>
      </c>
    </row>
    <row r="5" customHeight="1" spans="1:14">
      <c r="A5" s="3" t="e">
        <f>#REF!&amp;"："&amp;#REF!</f>
        <v>#REF!</v>
      </c>
      <c r="N5" s="26" t="s">
        <v>858</v>
      </c>
    </row>
    <row r="6" s="2" customFormat="1" customHeight="1" spans="1:14">
      <c r="A6" s="32" t="s">
        <v>721</v>
      </c>
      <c r="B6" s="32" t="s">
        <v>1203</v>
      </c>
      <c r="C6" s="397" t="s">
        <v>1390</v>
      </c>
      <c r="D6" s="594" t="s">
        <v>1391</v>
      </c>
      <c r="E6" s="44" t="s">
        <v>1392</v>
      </c>
      <c r="F6" s="32" t="s">
        <v>1393</v>
      </c>
      <c r="G6" s="32"/>
      <c r="H6" s="595" t="s">
        <v>1176</v>
      </c>
      <c r="I6" s="32" t="s">
        <v>1208</v>
      </c>
      <c r="J6" s="32" t="s">
        <v>693</v>
      </c>
      <c r="K6" s="32"/>
      <c r="L6" s="32"/>
      <c r="M6" s="32" t="s">
        <v>695</v>
      </c>
      <c r="N6" s="32" t="s">
        <v>848</v>
      </c>
    </row>
    <row r="7" s="2" customFormat="1" customHeight="1" spans="1:15">
      <c r="A7" s="76"/>
      <c r="B7" s="77"/>
      <c r="C7" s="596"/>
      <c r="D7" s="123"/>
      <c r="E7" s="216"/>
      <c r="F7" s="78" t="s">
        <v>1205</v>
      </c>
      <c r="G7" s="81" t="s">
        <v>1207</v>
      </c>
      <c r="H7" s="85"/>
      <c r="I7" s="78"/>
      <c r="J7" s="81" t="s">
        <v>1394</v>
      </c>
      <c r="K7" s="86" t="s">
        <v>1395</v>
      </c>
      <c r="L7" s="81" t="s">
        <v>1207</v>
      </c>
      <c r="M7" s="86"/>
      <c r="N7" s="77"/>
      <c r="O7" s="11" t="s">
        <v>863</v>
      </c>
    </row>
    <row r="8" spans="1:15">
      <c r="A8" s="12" t="str">
        <f>IF(B8="","",ROW()-7)</f>
        <v/>
      </c>
      <c r="B8" s="13"/>
      <c r="C8" s="13"/>
      <c r="D8" s="14"/>
      <c r="E8" s="15"/>
      <c r="F8" s="25"/>
      <c r="G8" s="15"/>
      <c r="H8" s="15"/>
      <c r="I8" s="25"/>
      <c r="J8" s="15"/>
      <c r="K8" s="28"/>
      <c r="L8" s="15"/>
      <c r="M8" s="432" t="str">
        <f>IF(G8-H8=0,"",(L8-G8+H8)/(G8-H8)*100)</f>
        <v/>
      </c>
      <c r="N8" s="13"/>
      <c r="O8" s="2" t="s">
        <v>1396</v>
      </c>
    </row>
    <row r="9" spans="1:15">
      <c r="A9" s="12" t="str">
        <f t="shared" ref="A9:A24" si="0">IF(B9="","",ROW()-7)</f>
        <v/>
      </c>
      <c r="B9" s="13"/>
      <c r="C9" s="13"/>
      <c r="D9" s="14"/>
      <c r="E9" s="15"/>
      <c r="F9" s="25"/>
      <c r="G9" s="15"/>
      <c r="H9" s="15"/>
      <c r="I9" s="25"/>
      <c r="J9" s="15"/>
      <c r="K9" s="28"/>
      <c r="L9" s="15"/>
      <c r="M9" s="432" t="str">
        <f t="shared" ref="M9:M25" si="1">IF(G9-H9=0,"",(L9-G9+H9)/(G9-H9)*100)</f>
        <v/>
      </c>
      <c r="N9" s="13"/>
      <c r="O9" s="2" t="s">
        <v>1397</v>
      </c>
    </row>
    <row r="10" spans="1:15">
      <c r="A10" s="12" t="str">
        <f t="shared" si="0"/>
        <v/>
      </c>
      <c r="B10" s="13"/>
      <c r="C10" s="13"/>
      <c r="D10" s="14"/>
      <c r="E10" s="15"/>
      <c r="F10" s="25"/>
      <c r="G10" s="15"/>
      <c r="H10" s="15"/>
      <c r="I10" s="25"/>
      <c r="J10" s="15"/>
      <c r="K10" s="28"/>
      <c r="L10" s="15"/>
      <c r="M10" s="432" t="str">
        <f t="shared" si="1"/>
        <v/>
      </c>
      <c r="N10" s="13"/>
      <c r="O10" s="2" t="s">
        <v>1398</v>
      </c>
    </row>
    <row r="11" spans="1:15">
      <c r="A11" s="12" t="str">
        <f t="shared" si="0"/>
        <v/>
      </c>
      <c r="B11" s="13"/>
      <c r="C11" s="13"/>
      <c r="D11" s="14"/>
      <c r="E11" s="15"/>
      <c r="F11" s="25"/>
      <c r="G11" s="15"/>
      <c r="H11" s="15"/>
      <c r="I11" s="25"/>
      <c r="J11" s="15"/>
      <c r="K11" s="28"/>
      <c r="L11" s="15"/>
      <c r="M11" s="432" t="str">
        <f t="shared" si="1"/>
        <v/>
      </c>
      <c r="N11" s="13"/>
      <c r="O11" s="2" t="s">
        <v>1399</v>
      </c>
    </row>
    <row r="12" spans="1:15">
      <c r="A12" s="12" t="str">
        <f t="shared" si="0"/>
        <v/>
      </c>
      <c r="B12" s="13"/>
      <c r="C12" s="13"/>
      <c r="D12" s="14"/>
      <c r="E12" s="15"/>
      <c r="F12" s="25"/>
      <c r="G12" s="15"/>
      <c r="H12" s="15"/>
      <c r="I12" s="25"/>
      <c r="J12" s="15"/>
      <c r="K12" s="28"/>
      <c r="L12" s="15"/>
      <c r="M12" s="432" t="str">
        <f t="shared" si="1"/>
        <v/>
      </c>
      <c r="N12" s="13"/>
      <c r="O12" s="2" t="s">
        <v>1400</v>
      </c>
    </row>
    <row r="13" spans="1:15">
      <c r="A13" s="12" t="str">
        <f t="shared" si="0"/>
        <v/>
      </c>
      <c r="B13" s="13"/>
      <c r="C13" s="13"/>
      <c r="D13" s="14"/>
      <c r="E13" s="15"/>
      <c r="F13" s="25"/>
      <c r="G13" s="15"/>
      <c r="H13" s="15"/>
      <c r="I13" s="25"/>
      <c r="J13" s="15"/>
      <c r="K13" s="28"/>
      <c r="L13" s="15"/>
      <c r="M13" s="432" t="str">
        <f t="shared" si="1"/>
        <v/>
      </c>
      <c r="N13" s="13"/>
      <c r="O13" s="2" t="s">
        <v>1401</v>
      </c>
    </row>
    <row r="14" spans="1:15">
      <c r="A14" s="12" t="str">
        <f t="shared" si="0"/>
        <v/>
      </c>
      <c r="B14" s="13"/>
      <c r="C14" s="13"/>
      <c r="D14" s="14"/>
      <c r="E14" s="15"/>
      <c r="F14" s="25"/>
      <c r="G14" s="15"/>
      <c r="H14" s="15"/>
      <c r="I14" s="25"/>
      <c r="J14" s="15"/>
      <c r="K14" s="28"/>
      <c r="L14" s="15"/>
      <c r="M14" s="432" t="str">
        <f t="shared" si="1"/>
        <v/>
      </c>
      <c r="N14" s="13"/>
      <c r="O14" s="2" t="s">
        <v>1402</v>
      </c>
    </row>
    <row r="15" spans="1:15">
      <c r="A15" s="12" t="str">
        <f t="shared" si="0"/>
        <v/>
      </c>
      <c r="B15" s="13"/>
      <c r="C15" s="13"/>
      <c r="D15" s="14"/>
      <c r="E15" s="15"/>
      <c r="F15" s="25"/>
      <c r="G15" s="15"/>
      <c r="H15" s="15"/>
      <c r="I15" s="25"/>
      <c r="J15" s="15"/>
      <c r="K15" s="28"/>
      <c r="L15" s="15"/>
      <c r="M15" s="432" t="str">
        <f t="shared" si="1"/>
        <v/>
      </c>
      <c r="N15" s="13"/>
      <c r="O15" s="2" t="s">
        <v>1403</v>
      </c>
    </row>
    <row r="16" spans="1:15">
      <c r="A16" s="12" t="str">
        <f t="shared" si="0"/>
        <v/>
      </c>
      <c r="B16" s="13"/>
      <c r="C16" s="13"/>
      <c r="D16" s="14"/>
      <c r="E16" s="15"/>
      <c r="F16" s="25"/>
      <c r="G16" s="15"/>
      <c r="H16" s="15"/>
      <c r="I16" s="25"/>
      <c r="J16" s="15"/>
      <c r="K16" s="28"/>
      <c r="L16" s="15"/>
      <c r="M16" s="432" t="str">
        <f t="shared" si="1"/>
        <v/>
      </c>
      <c r="N16" s="13"/>
      <c r="O16" s="2" t="s">
        <v>1404</v>
      </c>
    </row>
    <row r="17" spans="1:15">
      <c r="A17" s="12" t="str">
        <f t="shared" si="0"/>
        <v/>
      </c>
      <c r="B17" s="13"/>
      <c r="C17" s="13"/>
      <c r="D17" s="14"/>
      <c r="E17" s="15"/>
      <c r="F17" s="25"/>
      <c r="G17" s="15"/>
      <c r="H17" s="15"/>
      <c r="I17" s="25"/>
      <c r="J17" s="15"/>
      <c r="K17" s="28"/>
      <c r="L17" s="15"/>
      <c r="M17" s="432" t="str">
        <f t="shared" si="1"/>
        <v/>
      </c>
      <c r="N17" s="13"/>
      <c r="O17" s="2" t="s">
        <v>1405</v>
      </c>
    </row>
    <row r="18" spans="1:15">
      <c r="A18" s="12" t="str">
        <f t="shared" si="0"/>
        <v/>
      </c>
      <c r="B18" s="13"/>
      <c r="C18" s="13"/>
      <c r="D18" s="14"/>
      <c r="E18" s="15"/>
      <c r="F18" s="25"/>
      <c r="G18" s="15"/>
      <c r="H18" s="15"/>
      <c r="I18" s="25"/>
      <c r="J18" s="15"/>
      <c r="K18" s="28"/>
      <c r="L18" s="15"/>
      <c r="M18" s="432" t="str">
        <f t="shared" si="1"/>
        <v/>
      </c>
      <c r="N18" s="13"/>
      <c r="O18" s="2" t="s">
        <v>1406</v>
      </c>
    </row>
    <row r="19" spans="1:15">
      <c r="A19" s="12" t="str">
        <f t="shared" si="0"/>
        <v/>
      </c>
      <c r="B19" s="13"/>
      <c r="C19" s="13"/>
      <c r="D19" s="14"/>
      <c r="E19" s="15"/>
      <c r="F19" s="25"/>
      <c r="G19" s="15"/>
      <c r="H19" s="15"/>
      <c r="I19" s="25"/>
      <c r="J19" s="15"/>
      <c r="K19" s="28"/>
      <c r="L19" s="15"/>
      <c r="M19" s="432" t="str">
        <f t="shared" si="1"/>
        <v/>
      </c>
      <c r="N19" s="13"/>
      <c r="O19" s="2" t="s">
        <v>1407</v>
      </c>
    </row>
    <row r="20" spans="1:15">
      <c r="A20" s="12" t="str">
        <f t="shared" si="0"/>
        <v/>
      </c>
      <c r="B20" s="13"/>
      <c r="C20" s="13"/>
      <c r="D20" s="14"/>
      <c r="E20" s="15"/>
      <c r="F20" s="25"/>
      <c r="G20" s="15"/>
      <c r="H20" s="15"/>
      <c r="I20" s="25"/>
      <c r="J20" s="15"/>
      <c r="K20" s="28"/>
      <c r="L20" s="15"/>
      <c r="M20" s="432" t="str">
        <f t="shared" si="1"/>
        <v/>
      </c>
      <c r="N20" s="13"/>
      <c r="O20" s="2" t="s">
        <v>1408</v>
      </c>
    </row>
    <row r="21" spans="1:15">
      <c r="A21" s="12" t="str">
        <f t="shared" si="0"/>
        <v/>
      </c>
      <c r="B21" s="13"/>
      <c r="C21" s="13"/>
      <c r="D21" s="14"/>
      <c r="E21" s="15"/>
      <c r="F21" s="25"/>
      <c r="G21" s="15"/>
      <c r="H21" s="15"/>
      <c r="I21" s="25"/>
      <c r="J21" s="15"/>
      <c r="K21" s="28"/>
      <c r="L21" s="15"/>
      <c r="M21" s="432" t="str">
        <f t="shared" si="1"/>
        <v/>
      </c>
      <c r="N21" s="13"/>
      <c r="O21" s="2" t="s">
        <v>1409</v>
      </c>
    </row>
    <row r="22" spans="1:15">
      <c r="A22" s="12" t="str">
        <f t="shared" si="0"/>
        <v/>
      </c>
      <c r="B22" s="13"/>
      <c r="C22" s="13"/>
      <c r="D22" s="14"/>
      <c r="E22" s="15"/>
      <c r="F22" s="25"/>
      <c r="G22" s="15"/>
      <c r="H22" s="15"/>
      <c r="I22" s="25"/>
      <c r="J22" s="15"/>
      <c r="K22" s="28"/>
      <c r="L22" s="15"/>
      <c r="M22" s="432" t="str">
        <f t="shared" si="1"/>
        <v/>
      </c>
      <c r="N22" s="13"/>
      <c r="O22" s="2" t="s">
        <v>1410</v>
      </c>
    </row>
    <row r="23" spans="1:15">
      <c r="A23" s="12" t="str">
        <f t="shared" si="0"/>
        <v/>
      </c>
      <c r="B23" s="13"/>
      <c r="C23" s="13"/>
      <c r="D23" s="14"/>
      <c r="E23" s="15"/>
      <c r="F23" s="25"/>
      <c r="G23" s="15"/>
      <c r="H23" s="15"/>
      <c r="I23" s="25"/>
      <c r="J23" s="15"/>
      <c r="K23" s="28"/>
      <c r="L23" s="15"/>
      <c r="M23" s="432" t="str">
        <f t="shared" si="1"/>
        <v/>
      </c>
      <c r="N23" s="13"/>
      <c r="O23" s="2" t="s">
        <v>1411</v>
      </c>
    </row>
    <row r="24" spans="1:15">
      <c r="A24" s="12" t="str">
        <f t="shared" si="0"/>
        <v/>
      </c>
      <c r="B24" s="13"/>
      <c r="C24" s="13"/>
      <c r="D24" s="14"/>
      <c r="E24" s="15"/>
      <c r="F24" s="25"/>
      <c r="G24" s="15"/>
      <c r="H24" s="15"/>
      <c r="I24" s="25"/>
      <c r="J24" s="15"/>
      <c r="K24" s="28"/>
      <c r="L24" s="15"/>
      <c r="M24" s="432" t="str">
        <f t="shared" si="1"/>
        <v/>
      </c>
      <c r="N24" s="13"/>
      <c r="O24" s="2" t="s">
        <v>1412</v>
      </c>
    </row>
    <row r="25" spans="1:14">
      <c r="A25" s="12" t="s">
        <v>1288</v>
      </c>
      <c r="B25" s="13"/>
      <c r="C25" s="13"/>
      <c r="D25" s="14"/>
      <c r="E25" s="15"/>
      <c r="F25" s="25"/>
      <c r="G25" s="15">
        <f>SUM(G8:G24)</f>
        <v>0</v>
      </c>
      <c r="H25" s="15">
        <f>SUM(H8:H24)</f>
        <v>0</v>
      </c>
      <c r="I25" s="25"/>
      <c r="J25" s="15"/>
      <c r="K25" s="28"/>
      <c r="L25" s="15">
        <f>SUM(L8:L24)</f>
        <v>0</v>
      </c>
      <c r="M25" s="432" t="str">
        <f t="shared" si="1"/>
        <v/>
      </c>
      <c r="N25" s="13"/>
    </row>
    <row r="26" spans="1:14">
      <c r="A26" s="12" t="s">
        <v>1289</v>
      </c>
      <c r="B26" s="13"/>
      <c r="C26" s="13"/>
      <c r="D26" s="14"/>
      <c r="E26" s="15"/>
      <c r="F26" s="25"/>
      <c r="G26" s="15">
        <f>H25</f>
        <v>0</v>
      </c>
      <c r="H26" s="15"/>
      <c r="I26" s="25"/>
      <c r="J26" s="15"/>
      <c r="K26" s="28"/>
      <c r="L26" s="15"/>
      <c r="M26" s="432"/>
      <c r="N26" s="13"/>
    </row>
    <row r="27" customHeight="1" spans="1:14">
      <c r="A27" s="16" t="s">
        <v>1290</v>
      </c>
      <c r="B27" s="47"/>
      <c r="C27" s="47"/>
      <c r="D27" s="17"/>
      <c r="E27" s="17"/>
      <c r="F27" s="24"/>
      <c r="G27" s="24">
        <f>G25-G26</f>
        <v>0</v>
      </c>
      <c r="H27" s="24"/>
      <c r="I27" s="24"/>
      <c r="J27" s="24"/>
      <c r="K27" s="18"/>
      <c r="L27" s="24">
        <f>L25-L26</f>
        <v>0</v>
      </c>
      <c r="M27" s="432" t="str">
        <f>IF(G27-H27=0,"",(L27-G27+H27)/(G27-H27)*100)</f>
        <v/>
      </c>
      <c r="N27" s="20"/>
    </row>
    <row r="28" customHeight="1" spans="1:15">
      <c r="A28" s="3" t="e">
        <f>#REF!&amp;"填表人："&amp;#REF!</f>
        <v>#REF!</v>
      </c>
      <c r="L28" s="3" t="e">
        <f>"评估人员："&amp;#REF!</f>
        <v>#REF!</v>
      </c>
      <c r="O28" s="11" t="s">
        <v>716</v>
      </c>
    </row>
    <row r="29" customHeight="1" spans="1:1">
      <c r="A29" s="3" t="e">
        <f>"填表日期："&amp;YEAR(#REF!)&amp;"年"&amp;MONTH(#REF!)&amp;"月"&amp;DAY(#REF!)&amp;"日"</f>
        <v>#REF!</v>
      </c>
    </row>
    <row r="30" customHeight="1" spans="15:15">
      <c r="O30" s="11"/>
    </row>
  </sheetData>
  <mergeCells count="16">
    <mergeCell ref="A2:N2"/>
    <mergeCell ref="A3:N3"/>
    <mergeCell ref="F6:G6"/>
    <mergeCell ref="J6:L6"/>
    <mergeCell ref="A25:D25"/>
    <mergeCell ref="A26:D26"/>
    <mergeCell ref="A27:D27"/>
    <mergeCell ref="A6:A7"/>
    <mergeCell ref="B6:B7"/>
    <mergeCell ref="C6:C7"/>
    <mergeCell ref="D6:D7"/>
    <mergeCell ref="E6:E7"/>
    <mergeCell ref="H6:H7"/>
    <mergeCell ref="I6:I7"/>
    <mergeCell ref="M6:M7"/>
    <mergeCell ref="N6:N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5"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AG40"/>
  <sheetViews>
    <sheetView showGridLines="0" zoomScale="85" zoomScaleNormal="85" workbookViewId="0">
      <selection activeCell="AA34" sqref="AA34"/>
    </sheetView>
  </sheetViews>
  <sheetFormatPr defaultColWidth="9" defaultRowHeight="12.75"/>
  <cols>
    <col min="1" max="1" width="5.75" style="520" customWidth="1"/>
    <col min="2" max="2" width="13.125" style="520" customWidth="1"/>
    <col min="3" max="3" width="22.25" style="520" customWidth="1"/>
    <col min="4" max="4" width="11.375" style="520" customWidth="1"/>
    <col min="5" max="6" width="8" style="520" customWidth="1"/>
    <col min="7" max="7" width="4.75" style="520" customWidth="1"/>
    <col min="8" max="9" width="8" style="581" customWidth="1"/>
    <col min="10" max="12" width="11.375" style="520" customWidth="1"/>
    <col min="13" max="13" width="9.625" style="520" customWidth="1"/>
    <col min="14" max="15" width="4.75" style="520" customWidth="1"/>
    <col min="16" max="16" width="8" style="520" customWidth="1"/>
    <col min="17" max="17" width="6.375" style="520" customWidth="1"/>
    <col min="18" max="18" width="8.875" style="520" customWidth="1"/>
    <col min="19" max="19" width="4.75" style="520" customWidth="1"/>
    <col min="20" max="20" width="8.25" style="520" customWidth="1"/>
    <col min="21" max="21" width="11.625" style="520" customWidth="1"/>
    <col min="22" max="23" width="10.625" style="520" customWidth="1"/>
    <col min="24" max="24" width="7.875" style="520" customWidth="1"/>
    <col min="25" max="25" width="16.75" style="520" customWidth="1"/>
    <col min="26" max="26" width="11.625" style="552" customWidth="1"/>
    <col min="27" max="254" width="9" style="520"/>
    <col min="255" max="255" width="6.5" style="520" customWidth="1"/>
    <col min="256" max="256" width="13.25" style="520" customWidth="1"/>
    <col min="257" max="258" width="12.625" style="520" customWidth="1"/>
    <col min="259" max="259" width="15.875" style="520" customWidth="1"/>
    <col min="260" max="260" width="10" style="520" customWidth="1"/>
    <col min="261" max="261" width="9" style="520"/>
    <col min="262" max="262" width="9.125" style="520" customWidth="1"/>
    <col min="263" max="263" width="10" style="520" customWidth="1"/>
    <col min="264" max="264" width="11.375" style="520" customWidth="1"/>
    <col min="265" max="265" width="17.875" style="520" customWidth="1"/>
    <col min="266" max="266" width="14.125" style="520" customWidth="1"/>
    <col min="267" max="267" width="32" style="520" customWidth="1"/>
    <col min="268" max="269" width="9.125" style="520" customWidth="1"/>
    <col min="270" max="270" width="9" style="520"/>
    <col min="271" max="271" width="9.125" style="520" customWidth="1"/>
    <col min="272" max="272" width="9" style="520"/>
    <col min="273" max="273" width="9.125" style="520" customWidth="1"/>
    <col min="274" max="274" width="13.875" style="520" customWidth="1"/>
    <col min="275" max="275" width="12.5" style="520" customWidth="1"/>
    <col min="276" max="278" width="13.75" style="520" customWidth="1"/>
    <col min="279" max="279" width="15.625" style="520" customWidth="1"/>
    <col min="280" max="280" width="9.125" style="520" customWidth="1"/>
    <col min="281" max="281" width="22" style="520" customWidth="1"/>
    <col min="282" max="282" width="11.625" style="520" customWidth="1"/>
    <col min="283" max="510" width="9" style="520"/>
    <col min="511" max="511" width="6.5" style="520" customWidth="1"/>
    <col min="512" max="512" width="13.25" style="520" customWidth="1"/>
    <col min="513" max="514" width="12.625" style="520" customWidth="1"/>
    <col min="515" max="515" width="15.875" style="520" customWidth="1"/>
    <col min="516" max="516" width="10" style="520" customWidth="1"/>
    <col min="517" max="517" width="9" style="520"/>
    <col min="518" max="518" width="9.125" style="520" customWidth="1"/>
    <col min="519" max="519" width="10" style="520" customWidth="1"/>
    <col min="520" max="520" width="11.375" style="520" customWidth="1"/>
    <col min="521" max="521" width="17.875" style="520" customWidth="1"/>
    <col min="522" max="522" width="14.125" style="520" customWidth="1"/>
    <col min="523" max="523" width="32" style="520" customWidth="1"/>
    <col min="524" max="525" width="9.125" style="520" customWidth="1"/>
    <col min="526" max="526" width="9" style="520"/>
    <col min="527" max="527" width="9.125" style="520" customWidth="1"/>
    <col min="528" max="528" width="9" style="520"/>
    <col min="529" max="529" width="9.125" style="520" customWidth="1"/>
    <col min="530" max="530" width="13.875" style="520" customWidth="1"/>
    <col min="531" max="531" width="12.5" style="520" customWidth="1"/>
    <col min="532" max="534" width="13.75" style="520" customWidth="1"/>
    <col min="535" max="535" width="15.625" style="520" customWidth="1"/>
    <col min="536" max="536" width="9.125" style="520" customWidth="1"/>
    <col min="537" max="537" width="22" style="520" customWidth="1"/>
    <col min="538" max="538" width="11.625" style="520" customWidth="1"/>
    <col min="539" max="766" width="9" style="520"/>
    <col min="767" max="767" width="6.5" style="520" customWidth="1"/>
    <col min="768" max="768" width="13.25" style="520" customWidth="1"/>
    <col min="769" max="770" width="12.625" style="520" customWidth="1"/>
    <col min="771" max="771" width="15.875" style="520" customWidth="1"/>
    <col min="772" max="772" width="10" style="520" customWidth="1"/>
    <col min="773" max="773" width="9" style="520"/>
    <col min="774" max="774" width="9.125" style="520" customWidth="1"/>
    <col min="775" max="775" width="10" style="520" customWidth="1"/>
    <col min="776" max="776" width="11.375" style="520" customWidth="1"/>
    <col min="777" max="777" width="17.875" style="520" customWidth="1"/>
    <col min="778" max="778" width="14.125" style="520" customWidth="1"/>
    <col min="779" max="779" width="32" style="520" customWidth="1"/>
    <col min="780" max="781" width="9.125" style="520" customWidth="1"/>
    <col min="782" max="782" width="9" style="520"/>
    <col min="783" max="783" width="9.125" style="520" customWidth="1"/>
    <col min="784" max="784" width="9" style="520"/>
    <col min="785" max="785" width="9.125" style="520" customWidth="1"/>
    <col min="786" max="786" width="13.875" style="520" customWidth="1"/>
    <col min="787" max="787" width="12.5" style="520" customWidth="1"/>
    <col min="788" max="790" width="13.75" style="520" customWidth="1"/>
    <col min="791" max="791" width="15.625" style="520" customWidth="1"/>
    <col min="792" max="792" width="9.125" style="520" customWidth="1"/>
    <col min="793" max="793" width="22" style="520" customWidth="1"/>
    <col min="794" max="794" width="11.625" style="520" customWidth="1"/>
    <col min="795" max="1022" width="9" style="520"/>
    <col min="1023" max="1023" width="6.5" style="520" customWidth="1"/>
    <col min="1024" max="1024" width="13.25" style="520" customWidth="1"/>
    <col min="1025" max="1026" width="12.625" style="520" customWidth="1"/>
    <col min="1027" max="1027" width="15.875" style="520" customWidth="1"/>
    <col min="1028" max="1028" width="10" style="520" customWidth="1"/>
    <col min="1029" max="1029" width="9" style="520"/>
    <col min="1030" max="1030" width="9.125" style="520" customWidth="1"/>
    <col min="1031" max="1031" width="10" style="520" customWidth="1"/>
    <col min="1032" max="1032" width="11.375" style="520" customWidth="1"/>
    <col min="1033" max="1033" width="17.875" style="520" customWidth="1"/>
    <col min="1034" max="1034" width="14.125" style="520" customWidth="1"/>
    <col min="1035" max="1035" width="32" style="520" customWidth="1"/>
    <col min="1036" max="1037" width="9.125" style="520" customWidth="1"/>
    <col min="1038" max="1038" width="9" style="520"/>
    <col min="1039" max="1039" width="9.125" style="520" customWidth="1"/>
    <col min="1040" max="1040" width="9" style="520"/>
    <col min="1041" max="1041" width="9.125" style="520" customWidth="1"/>
    <col min="1042" max="1042" width="13.875" style="520" customWidth="1"/>
    <col min="1043" max="1043" width="12.5" style="520" customWidth="1"/>
    <col min="1044" max="1046" width="13.75" style="520" customWidth="1"/>
    <col min="1047" max="1047" width="15.625" style="520" customWidth="1"/>
    <col min="1048" max="1048" width="9.125" style="520" customWidth="1"/>
    <col min="1049" max="1049" width="22" style="520" customWidth="1"/>
    <col min="1050" max="1050" width="11.625" style="520" customWidth="1"/>
    <col min="1051" max="1278" width="9" style="520"/>
    <col min="1279" max="1279" width="6.5" style="520" customWidth="1"/>
    <col min="1280" max="1280" width="13.25" style="520" customWidth="1"/>
    <col min="1281" max="1282" width="12.625" style="520" customWidth="1"/>
    <col min="1283" max="1283" width="15.875" style="520" customWidth="1"/>
    <col min="1284" max="1284" width="10" style="520" customWidth="1"/>
    <col min="1285" max="1285" width="9" style="520"/>
    <col min="1286" max="1286" width="9.125" style="520" customWidth="1"/>
    <col min="1287" max="1287" width="10" style="520" customWidth="1"/>
    <col min="1288" max="1288" width="11.375" style="520" customWidth="1"/>
    <col min="1289" max="1289" width="17.875" style="520" customWidth="1"/>
    <col min="1290" max="1290" width="14.125" style="520" customWidth="1"/>
    <col min="1291" max="1291" width="32" style="520" customWidth="1"/>
    <col min="1292" max="1293" width="9.125" style="520" customWidth="1"/>
    <col min="1294" max="1294" width="9" style="520"/>
    <col min="1295" max="1295" width="9.125" style="520" customWidth="1"/>
    <col min="1296" max="1296" width="9" style="520"/>
    <col min="1297" max="1297" width="9.125" style="520" customWidth="1"/>
    <col min="1298" max="1298" width="13.875" style="520" customWidth="1"/>
    <col min="1299" max="1299" width="12.5" style="520" customWidth="1"/>
    <col min="1300" max="1302" width="13.75" style="520" customWidth="1"/>
    <col min="1303" max="1303" width="15.625" style="520" customWidth="1"/>
    <col min="1304" max="1304" width="9.125" style="520" customWidth="1"/>
    <col min="1305" max="1305" width="22" style="520" customWidth="1"/>
    <col min="1306" max="1306" width="11.625" style="520" customWidth="1"/>
    <col min="1307" max="1534" width="9" style="520"/>
    <col min="1535" max="1535" width="6.5" style="520" customWidth="1"/>
    <col min="1536" max="1536" width="13.25" style="520" customWidth="1"/>
    <col min="1537" max="1538" width="12.625" style="520" customWidth="1"/>
    <col min="1539" max="1539" width="15.875" style="520" customWidth="1"/>
    <col min="1540" max="1540" width="10" style="520" customWidth="1"/>
    <col min="1541" max="1541" width="9" style="520"/>
    <col min="1542" max="1542" width="9.125" style="520" customWidth="1"/>
    <col min="1543" max="1543" width="10" style="520" customWidth="1"/>
    <col min="1544" max="1544" width="11.375" style="520" customWidth="1"/>
    <col min="1545" max="1545" width="17.875" style="520" customWidth="1"/>
    <col min="1546" max="1546" width="14.125" style="520" customWidth="1"/>
    <col min="1547" max="1547" width="32" style="520" customWidth="1"/>
    <col min="1548" max="1549" width="9.125" style="520" customWidth="1"/>
    <col min="1550" max="1550" width="9" style="520"/>
    <col min="1551" max="1551" width="9.125" style="520" customWidth="1"/>
    <col min="1552" max="1552" width="9" style="520"/>
    <col min="1553" max="1553" width="9.125" style="520" customWidth="1"/>
    <col min="1554" max="1554" width="13.875" style="520" customWidth="1"/>
    <col min="1555" max="1555" width="12.5" style="520" customWidth="1"/>
    <col min="1556" max="1558" width="13.75" style="520" customWidth="1"/>
    <col min="1559" max="1559" width="15.625" style="520" customWidth="1"/>
    <col min="1560" max="1560" width="9.125" style="520" customWidth="1"/>
    <col min="1561" max="1561" width="22" style="520" customWidth="1"/>
    <col min="1562" max="1562" width="11.625" style="520" customWidth="1"/>
    <col min="1563" max="1790" width="9" style="520"/>
    <col min="1791" max="1791" width="6.5" style="520" customWidth="1"/>
    <col min="1792" max="1792" width="13.25" style="520" customWidth="1"/>
    <col min="1793" max="1794" width="12.625" style="520" customWidth="1"/>
    <col min="1795" max="1795" width="15.875" style="520" customWidth="1"/>
    <col min="1796" max="1796" width="10" style="520" customWidth="1"/>
    <col min="1797" max="1797" width="9" style="520"/>
    <col min="1798" max="1798" width="9.125" style="520" customWidth="1"/>
    <col min="1799" max="1799" width="10" style="520" customWidth="1"/>
    <col min="1800" max="1800" width="11.375" style="520" customWidth="1"/>
    <col min="1801" max="1801" width="17.875" style="520" customWidth="1"/>
    <col min="1802" max="1802" width="14.125" style="520" customWidth="1"/>
    <col min="1803" max="1803" width="32" style="520" customWidth="1"/>
    <col min="1804" max="1805" width="9.125" style="520" customWidth="1"/>
    <col min="1806" max="1806" width="9" style="520"/>
    <col min="1807" max="1807" width="9.125" style="520" customWidth="1"/>
    <col min="1808" max="1808" width="9" style="520"/>
    <col min="1809" max="1809" width="9.125" style="520" customWidth="1"/>
    <col min="1810" max="1810" width="13.875" style="520" customWidth="1"/>
    <col min="1811" max="1811" width="12.5" style="520" customWidth="1"/>
    <col min="1812" max="1814" width="13.75" style="520" customWidth="1"/>
    <col min="1815" max="1815" width="15.625" style="520" customWidth="1"/>
    <col min="1816" max="1816" width="9.125" style="520" customWidth="1"/>
    <col min="1817" max="1817" width="22" style="520" customWidth="1"/>
    <col min="1818" max="1818" width="11.625" style="520" customWidth="1"/>
    <col min="1819" max="2046" width="9" style="520"/>
    <col min="2047" max="2047" width="6.5" style="520" customWidth="1"/>
    <col min="2048" max="2048" width="13.25" style="520" customWidth="1"/>
    <col min="2049" max="2050" width="12.625" style="520" customWidth="1"/>
    <col min="2051" max="2051" width="15.875" style="520" customWidth="1"/>
    <col min="2052" max="2052" width="10" style="520" customWidth="1"/>
    <col min="2053" max="2053" width="9" style="520"/>
    <col min="2054" max="2054" width="9.125" style="520" customWidth="1"/>
    <col min="2055" max="2055" width="10" style="520" customWidth="1"/>
    <col min="2056" max="2056" width="11.375" style="520" customWidth="1"/>
    <col min="2057" max="2057" width="17.875" style="520" customWidth="1"/>
    <col min="2058" max="2058" width="14.125" style="520" customWidth="1"/>
    <col min="2059" max="2059" width="32" style="520" customWidth="1"/>
    <col min="2060" max="2061" width="9.125" style="520" customWidth="1"/>
    <col min="2062" max="2062" width="9" style="520"/>
    <col min="2063" max="2063" width="9.125" style="520" customWidth="1"/>
    <col min="2064" max="2064" width="9" style="520"/>
    <col min="2065" max="2065" width="9.125" style="520" customWidth="1"/>
    <col min="2066" max="2066" width="13.875" style="520" customWidth="1"/>
    <col min="2067" max="2067" width="12.5" style="520" customWidth="1"/>
    <col min="2068" max="2070" width="13.75" style="520" customWidth="1"/>
    <col min="2071" max="2071" width="15.625" style="520" customWidth="1"/>
    <col min="2072" max="2072" width="9.125" style="520" customWidth="1"/>
    <col min="2073" max="2073" width="22" style="520" customWidth="1"/>
    <col min="2074" max="2074" width="11.625" style="520" customWidth="1"/>
    <col min="2075" max="2302" width="9" style="520"/>
    <col min="2303" max="2303" width="6.5" style="520" customWidth="1"/>
    <col min="2304" max="2304" width="13.25" style="520" customWidth="1"/>
    <col min="2305" max="2306" width="12.625" style="520" customWidth="1"/>
    <col min="2307" max="2307" width="15.875" style="520" customWidth="1"/>
    <col min="2308" max="2308" width="10" style="520" customWidth="1"/>
    <col min="2309" max="2309" width="9" style="520"/>
    <col min="2310" max="2310" width="9.125" style="520" customWidth="1"/>
    <col min="2311" max="2311" width="10" style="520" customWidth="1"/>
    <col min="2312" max="2312" width="11.375" style="520" customWidth="1"/>
    <col min="2313" max="2313" width="17.875" style="520" customWidth="1"/>
    <col min="2314" max="2314" width="14.125" style="520" customWidth="1"/>
    <col min="2315" max="2315" width="32" style="520" customWidth="1"/>
    <col min="2316" max="2317" width="9.125" style="520" customWidth="1"/>
    <col min="2318" max="2318" width="9" style="520"/>
    <col min="2319" max="2319" width="9.125" style="520" customWidth="1"/>
    <col min="2320" max="2320" width="9" style="520"/>
    <col min="2321" max="2321" width="9.125" style="520" customWidth="1"/>
    <col min="2322" max="2322" width="13.875" style="520" customWidth="1"/>
    <col min="2323" max="2323" width="12.5" style="520" customWidth="1"/>
    <col min="2324" max="2326" width="13.75" style="520" customWidth="1"/>
    <col min="2327" max="2327" width="15.625" style="520" customWidth="1"/>
    <col min="2328" max="2328" width="9.125" style="520" customWidth="1"/>
    <col min="2329" max="2329" width="22" style="520" customWidth="1"/>
    <col min="2330" max="2330" width="11.625" style="520" customWidth="1"/>
    <col min="2331" max="2558" width="9" style="520"/>
    <col min="2559" max="2559" width="6.5" style="520" customWidth="1"/>
    <col min="2560" max="2560" width="13.25" style="520" customWidth="1"/>
    <col min="2561" max="2562" width="12.625" style="520" customWidth="1"/>
    <col min="2563" max="2563" width="15.875" style="520" customWidth="1"/>
    <col min="2564" max="2564" width="10" style="520" customWidth="1"/>
    <col min="2565" max="2565" width="9" style="520"/>
    <col min="2566" max="2566" width="9.125" style="520" customWidth="1"/>
    <col min="2567" max="2567" width="10" style="520" customWidth="1"/>
    <col min="2568" max="2568" width="11.375" style="520" customWidth="1"/>
    <col min="2569" max="2569" width="17.875" style="520" customWidth="1"/>
    <col min="2570" max="2570" width="14.125" style="520" customWidth="1"/>
    <col min="2571" max="2571" width="32" style="520" customWidth="1"/>
    <col min="2572" max="2573" width="9.125" style="520" customWidth="1"/>
    <col min="2574" max="2574" width="9" style="520"/>
    <col min="2575" max="2575" width="9.125" style="520" customWidth="1"/>
    <col min="2576" max="2576" width="9" style="520"/>
    <col min="2577" max="2577" width="9.125" style="520" customWidth="1"/>
    <col min="2578" max="2578" width="13.875" style="520" customWidth="1"/>
    <col min="2579" max="2579" width="12.5" style="520" customWidth="1"/>
    <col min="2580" max="2582" width="13.75" style="520" customWidth="1"/>
    <col min="2583" max="2583" width="15.625" style="520" customWidth="1"/>
    <col min="2584" max="2584" width="9.125" style="520" customWidth="1"/>
    <col min="2585" max="2585" width="22" style="520" customWidth="1"/>
    <col min="2586" max="2586" width="11.625" style="520" customWidth="1"/>
    <col min="2587" max="2814" width="9" style="520"/>
    <col min="2815" max="2815" width="6.5" style="520" customWidth="1"/>
    <col min="2816" max="2816" width="13.25" style="520" customWidth="1"/>
    <col min="2817" max="2818" width="12.625" style="520" customWidth="1"/>
    <col min="2819" max="2819" width="15.875" style="520" customWidth="1"/>
    <col min="2820" max="2820" width="10" style="520" customWidth="1"/>
    <col min="2821" max="2821" width="9" style="520"/>
    <col min="2822" max="2822" width="9.125" style="520" customWidth="1"/>
    <col min="2823" max="2823" width="10" style="520" customWidth="1"/>
    <col min="2824" max="2824" width="11.375" style="520" customWidth="1"/>
    <col min="2825" max="2825" width="17.875" style="520" customWidth="1"/>
    <col min="2826" max="2826" width="14.125" style="520" customWidth="1"/>
    <col min="2827" max="2827" width="32" style="520" customWidth="1"/>
    <col min="2828" max="2829" width="9.125" style="520" customWidth="1"/>
    <col min="2830" max="2830" width="9" style="520"/>
    <col min="2831" max="2831" width="9.125" style="520" customWidth="1"/>
    <col min="2832" max="2832" width="9" style="520"/>
    <col min="2833" max="2833" width="9.125" style="520" customWidth="1"/>
    <col min="2834" max="2834" width="13.875" style="520" customWidth="1"/>
    <col min="2835" max="2835" width="12.5" style="520" customWidth="1"/>
    <col min="2836" max="2838" width="13.75" style="520" customWidth="1"/>
    <col min="2839" max="2839" width="15.625" style="520" customWidth="1"/>
    <col min="2840" max="2840" width="9.125" style="520" customWidth="1"/>
    <col min="2841" max="2841" width="22" style="520" customWidth="1"/>
    <col min="2842" max="2842" width="11.625" style="520" customWidth="1"/>
    <col min="2843" max="3070" width="9" style="520"/>
    <col min="3071" max="3071" width="6.5" style="520" customWidth="1"/>
    <col min="3072" max="3072" width="13.25" style="520" customWidth="1"/>
    <col min="3073" max="3074" width="12.625" style="520" customWidth="1"/>
    <col min="3075" max="3075" width="15.875" style="520" customWidth="1"/>
    <col min="3076" max="3076" width="10" style="520" customWidth="1"/>
    <col min="3077" max="3077" width="9" style="520"/>
    <col min="3078" max="3078" width="9.125" style="520" customWidth="1"/>
    <col min="3079" max="3079" width="10" style="520" customWidth="1"/>
    <col min="3080" max="3080" width="11.375" style="520" customWidth="1"/>
    <col min="3081" max="3081" width="17.875" style="520" customWidth="1"/>
    <col min="3082" max="3082" width="14.125" style="520" customWidth="1"/>
    <col min="3083" max="3083" width="32" style="520" customWidth="1"/>
    <col min="3084" max="3085" width="9.125" style="520" customWidth="1"/>
    <col min="3086" max="3086" width="9" style="520"/>
    <col min="3087" max="3087" width="9.125" style="520" customWidth="1"/>
    <col min="3088" max="3088" width="9" style="520"/>
    <col min="3089" max="3089" width="9.125" style="520" customWidth="1"/>
    <col min="3090" max="3090" width="13.875" style="520" customWidth="1"/>
    <col min="3091" max="3091" width="12.5" style="520" customWidth="1"/>
    <col min="3092" max="3094" width="13.75" style="520" customWidth="1"/>
    <col min="3095" max="3095" width="15.625" style="520" customWidth="1"/>
    <col min="3096" max="3096" width="9.125" style="520" customWidth="1"/>
    <col min="3097" max="3097" width="22" style="520" customWidth="1"/>
    <col min="3098" max="3098" width="11.625" style="520" customWidth="1"/>
    <col min="3099" max="3326" width="9" style="520"/>
    <col min="3327" max="3327" width="6.5" style="520" customWidth="1"/>
    <col min="3328" max="3328" width="13.25" style="520" customWidth="1"/>
    <col min="3329" max="3330" width="12.625" style="520" customWidth="1"/>
    <col min="3331" max="3331" width="15.875" style="520" customWidth="1"/>
    <col min="3332" max="3332" width="10" style="520" customWidth="1"/>
    <col min="3333" max="3333" width="9" style="520"/>
    <col min="3334" max="3334" width="9.125" style="520" customWidth="1"/>
    <col min="3335" max="3335" width="10" style="520" customWidth="1"/>
    <col min="3336" max="3336" width="11.375" style="520" customWidth="1"/>
    <col min="3337" max="3337" width="17.875" style="520" customWidth="1"/>
    <col min="3338" max="3338" width="14.125" style="520" customWidth="1"/>
    <col min="3339" max="3339" width="32" style="520" customWidth="1"/>
    <col min="3340" max="3341" width="9.125" style="520" customWidth="1"/>
    <col min="3342" max="3342" width="9" style="520"/>
    <col min="3343" max="3343" width="9.125" style="520" customWidth="1"/>
    <col min="3344" max="3344" width="9" style="520"/>
    <col min="3345" max="3345" width="9.125" style="520" customWidth="1"/>
    <col min="3346" max="3346" width="13.875" style="520" customWidth="1"/>
    <col min="3347" max="3347" width="12.5" style="520" customWidth="1"/>
    <col min="3348" max="3350" width="13.75" style="520" customWidth="1"/>
    <col min="3351" max="3351" width="15.625" style="520" customWidth="1"/>
    <col min="3352" max="3352" width="9.125" style="520" customWidth="1"/>
    <col min="3353" max="3353" width="22" style="520" customWidth="1"/>
    <col min="3354" max="3354" width="11.625" style="520" customWidth="1"/>
    <col min="3355" max="3582" width="9" style="520"/>
    <col min="3583" max="3583" width="6.5" style="520" customWidth="1"/>
    <col min="3584" max="3584" width="13.25" style="520" customWidth="1"/>
    <col min="3585" max="3586" width="12.625" style="520" customWidth="1"/>
    <col min="3587" max="3587" width="15.875" style="520" customWidth="1"/>
    <col min="3588" max="3588" width="10" style="520" customWidth="1"/>
    <col min="3589" max="3589" width="9" style="520"/>
    <col min="3590" max="3590" width="9.125" style="520" customWidth="1"/>
    <col min="3591" max="3591" width="10" style="520" customWidth="1"/>
    <col min="3592" max="3592" width="11.375" style="520" customWidth="1"/>
    <col min="3593" max="3593" width="17.875" style="520" customWidth="1"/>
    <col min="3594" max="3594" width="14.125" style="520" customWidth="1"/>
    <col min="3595" max="3595" width="32" style="520" customWidth="1"/>
    <col min="3596" max="3597" width="9.125" style="520" customWidth="1"/>
    <col min="3598" max="3598" width="9" style="520"/>
    <col min="3599" max="3599" width="9.125" style="520" customWidth="1"/>
    <col min="3600" max="3600" width="9" style="520"/>
    <col min="3601" max="3601" width="9.125" style="520" customWidth="1"/>
    <col min="3602" max="3602" width="13.875" style="520" customWidth="1"/>
    <col min="3603" max="3603" width="12.5" style="520" customWidth="1"/>
    <col min="3604" max="3606" width="13.75" style="520" customWidth="1"/>
    <col min="3607" max="3607" width="15.625" style="520" customWidth="1"/>
    <col min="3608" max="3608" width="9.125" style="520" customWidth="1"/>
    <col min="3609" max="3609" width="22" style="520" customWidth="1"/>
    <col min="3610" max="3610" width="11.625" style="520" customWidth="1"/>
    <col min="3611" max="3838" width="9" style="520"/>
    <col min="3839" max="3839" width="6.5" style="520" customWidth="1"/>
    <col min="3840" max="3840" width="13.25" style="520" customWidth="1"/>
    <col min="3841" max="3842" width="12.625" style="520" customWidth="1"/>
    <col min="3843" max="3843" width="15.875" style="520" customWidth="1"/>
    <col min="3844" max="3844" width="10" style="520" customWidth="1"/>
    <col min="3845" max="3845" width="9" style="520"/>
    <col min="3846" max="3846" width="9.125" style="520" customWidth="1"/>
    <col min="3847" max="3847" width="10" style="520" customWidth="1"/>
    <col min="3848" max="3848" width="11.375" style="520" customWidth="1"/>
    <col min="3849" max="3849" width="17.875" style="520" customWidth="1"/>
    <col min="3850" max="3850" width="14.125" style="520" customWidth="1"/>
    <col min="3851" max="3851" width="32" style="520" customWidth="1"/>
    <col min="3852" max="3853" width="9.125" style="520" customWidth="1"/>
    <col min="3854" max="3854" width="9" style="520"/>
    <col min="3855" max="3855" width="9.125" style="520" customWidth="1"/>
    <col min="3856" max="3856" width="9" style="520"/>
    <col min="3857" max="3857" width="9.125" style="520" customWidth="1"/>
    <col min="3858" max="3858" width="13.875" style="520" customWidth="1"/>
    <col min="3859" max="3859" width="12.5" style="520" customWidth="1"/>
    <col min="3860" max="3862" width="13.75" style="520" customWidth="1"/>
    <col min="3863" max="3863" width="15.625" style="520" customWidth="1"/>
    <col min="3864" max="3864" width="9.125" style="520" customWidth="1"/>
    <col min="3865" max="3865" width="22" style="520" customWidth="1"/>
    <col min="3866" max="3866" width="11.625" style="520" customWidth="1"/>
    <col min="3867" max="4094" width="9" style="520"/>
    <col min="4095" max="4095" width="6.5" style="520" customWidth="1"/>
    <col min="4096" max="4096" width="13.25" style="520" customWidth="1"/>
    <col min="4097" max="4098" width="12.625" style="520" customWidth="1"/>
    <col min="4099" max="4099" width="15.875" style="520" customWidth="1"/>
    <col min="4100" max="4100" width="10" style="520" customWidth="1"/>
    <col min="4101" max="4101" width="9" style="520"/>
    <col min="4102" max="4102" width="9.125" style="520" customWidth="1"/>
    <col min="4103" max="4103" width="10" style="520" customWidth="1"/>
    <col min="4104" max="4104" width="11.375" style="520" customWidth="1"/>
    <col min="4105" max="4105" width="17.875" style="520" customWidth="1"/>
    <col min="4106" max="4106" width="14.125" style="520" customWidth="1"/>
    <col min="4107" max="4107" width="32" style="520" customWidth="1"/>
    <col min="4108" max="4109" width="9.125" style="520" customWidth="1"/>
    <col min="4110" max="4110" width="9" style="520"/>
    <col min="4111" max="4111" width="9.125" style="520" customWidth="1"/>
    <col min="4112" max="4112" width="9" style="520"/>
    <col min="4113" max="4113" width="9.125" style="520" customWidth="1"/>
    <col min="4114" max="4114" width="13.875" style="520" customWidth="1"/>
    <col min="4115" max="4115" width="12.5" style="520" customWidth="1"/>
    <col min="4116" max="4118" width="13.75" style="520" customWidth="1"/>
    <col min="4119" max="4119" width="15.625" style="520" customWidth="1"/>
    <col min="4120" max="4120" width="9.125" style="520" customWidth="1"/>
    <col min="4121" max="4121" width="22" style="520" customWidth="1"/>
    <col min="4122" max="4122" width="11.625" style="520" customWidth="1"/>
    <col min="4123" max="4350" width="9" style="520"/>
    <col min="4351" max="4351" width="6.5" style="520" customWidth="1"/>
    <col min="4352" max="4352" width="13.25" style="520" customWidth="1"/>
    <col min="4353" max="4354" width="12.625" style="520" customWidth="1"/>
    <col min="4355" max="4355" width="15.875" style="520" customWidth="1"/>
    <col min="4356" max="4356" width="10" style="520" customWidth="1"/>
    <col min="4357" max="4357" width="9" style="520"/>
    <col min="4358" max="4358" width="9.125" style="520" customWidth="1"/>
    <col min="4359" max="4359" width="10" style="520" customWidth="1"/>
    <col min="4360" max="4360" width="11.375" style="520" customWidth="1"/>
    <col min="4361" max="4361" width="17.875" style="520" customWidth="1"/>
    <col min="4362" max="4362" width="14.125" style="520" customWidth="1"/>
    <col min="4363" max="4363" width="32" style="520" customWidth="1"/>
    <col min="4364" max="4365" width="9.125" style="520" customWidth="1"/>
    <col min="4366" max="4366" width="9" style="520"/>
    <col min="4367" max="4367" width="9.125" style="520" customWidth="1"/>
    <col min="4368" max="4368" width="9" style="520"/>
    <col min="4369" max="4369" width="9.125" style="520" customWidth="1"/>
    <col min="4370" max="4370" width="13.875" style="520" customWidth="1"/>
    <col min="4371" max="4371" width="12.5" style="520" customWidth="1"/>
    <col min="4372" max="4374" width="13.75" style="520" customWidth="1"/>
    <col min="4375" max="4375" width="15.625" style="520" customWidth="1"/>
    <col min="4376" max="4376" width="9.125" style="520" customWidth="1"/>
    <col min="4377" max="4377" width="22" style="520" customWidth="1"/>
    <col min="4378" max="4378" width="11.625" style="520" customWidth="1"/>
    <col min="4379" max="4606" width="9" style="520"/>
    <col min="4607" max="4607" width="6.5" style="520" customWidth="1"/>
    <col min="4608" max="4608" width="13.25" style="520" customWidth="1"/>
    <col min="4609" max="4610" width="12.625" style="520" customWidth="1"/>
    <col min="4611" max="4611" width="15.875" style="520" customWidth="1"/>
    <col min="4612" max="4612" width="10" style="520" customWidth="1"/>
    <col min="4613" max="4613" width="9" style="520"/>
    <col min="4614" max="4614" width="9.125" style="520" customWidth="1"/>
    <col min="4615" max="4615" width="10" style="520" customWidth="1"/>
    <col min="4616" max="4616" width="11.375" style="520" customWidth="1"/>
    <col min="4617" max="4617" width="17.875" style="520" customWidth="1"/>
    <col min="4618" max="4618" width="14.125" style="520" customWidth="1"/>
    <col min="4619" max="4619" width="32" style="520" customWidth="1"/>
    <col min="4620" max="4621" width="9.125" style="520" customWidth="1"/>
    <col min="4622" max="4622" width="9" style="520"/>
    <col min="4623" max="4623" width="9.125" style="520" customWidth="1"/>
    <col min="4624" max="4624" width="9" style="520"/>
    <col min="4625" max="4625" width="9.125" style="520" customWidth="1"/>
    <col min="4626" max="4626" width="13.875" style="520" customWidth="1"/>
    <col min="4627" max="4627" width="12.5" style="520" customWidth="1"/>
    <col min="4628" max="4630" width="13.75" style="520" customWidth="1"/>
    <col min="4631" max="4631" width="15.625" style="520" customWidth="1"/>
    <col min="4632" max="4632" width="9.125" style="520" customWidth="1"/>
    <col min="4633" max="4633" width="22" style="520" customWidth="1"/>
    <col min="4634" max="4634" width="11.625" style="520" customWidth="1"/>
    <col min="4635" max="4862" width="9" style="520"/>
    <col min="4863" max="4863" width="6.5" style="520" customWidth="1"/>
    <col min="4864" max="4864" width="13.25" style="520" customWidth="1"/>
    <col min="4865" max="4866" width="12.625" style="520" customWidth="1"/>
    <col min="4867" max="4867" width="15.875" style="520" customWidth="1"/>
    <col min="4868" max="4868" width="10" style="520" customWidth="1"/>
    <col min="4869" max="4869" width="9" style="520"/>
    <col min="4870" max="4870" width="9.125" style="520" customWidth="1"/>
    <col min="4871" max="4871" width="10" style="520" customWidth="1"/>
    <col min="4872" max="4872" width="11.375" style="520" customWidth="1"/>
    <col min="4873" max="4873" width="17.875" style="520" customWidth="1"/>
    <col min="4874" max="4874" width="14.125" style="520" customWidth="1"/>
    <col min="4875" max="4875" width="32" style="520" customWidth="1"/>
    <col min="4876" max="4877" width="9.125" style="520" customWidth="1"/>
    <col min="4878" max="4878" width="9" style="520"/>
    <col min="4879" max="4879" width="9.125" style="520" customWidth="1"/>
    <col min="4880" max="4880" width="9" style="520"/>
    <col min="4881" max="4881" width="9.125" style="520" customWidth="1"/>
    <col min="4882" max="4882" width="13.875" style="520" customWidth="1"/>
    <col min="4883" max="4883" width="12.5" style="520" customWidth="1"/>
    <col min="4884" max="4886" width="13.75" style="520" customWidth="1"/>
    <col min="4887" max="4887" width="15.625" style="520" customWidth="1"/>
    <col min="4888" max="4888" width="9.125" style="520" customWidth="1"/>
    <col min="4889" max="4889" width="22" style="520" customWidth="1"/>
    <col min="4890" max="4890" width="11.625" style="520" customWidth="1"/>
    <col min="4891" max="5118" width="9" style="520"/>
    <col min="5119" max="5119" width="6.5" style="520" customWidth="1"/>
    <col min="5120" max="5120" width="13.25" style="520" customWidth="1"/>
    <col min="5121" max="5122" width="12.625" style="520" customWidth="1"/>
    <col min="5123" max="5123" width="15.875" style="520" customWidth="1"/>
    <col min="5124" max="5124" width="10" style="520" customWidth="1"/>
    <col min="5125" max="5125" width="9" style="520"/>
    <col min="5126" max="5126" width="9.125" style="520" customWidth="1"/>
    <col min="5127" max="5127" width="10" style="520" customWidth="1"/>
    <col min="5128" max="5128" width="11.375" style="520" customWidth="1"/>
    <col min="5129" max="5129" width="17.875" style="520" customWidth="1"/>
    <col min="5130" max="5130" width="14.125" style="520" customWidth="1"/>
    <col min="5131" max="5131" width="32" style="520" customWidth="1"/>
    <col min="5132" max="5133" width="9.125" style="520" customWidth="1"/>
    <col min="5134" max="5134" width="9" style="520"/>
    <col min="5135" max="5135" width="9.125" style="520" customWidth="1"/>
    <col min="5136" max="5136" width="9" style="520"/>
    <col min="5137" max="5137" width="9.125" style="520" customWidth="1"/>
    <col min="5138" max="5138" width="13.875" style="520" customWidth="1"/>
    <col min="5139" max="5139" width="12.5" style="520" customWidth="1"/>
    <col min="5140" max="5142" width="13.75" style="520" customWidth="1"/>
    <col min="5143" max="5143" width="15.625" style="520" customWidth="1"/>
    <col min="5144" max="5144" width="9.125" style="520" customWidth="1"/>
    <col min="5145" max="5145" width="22" style="520" customWidth="1"/>
    <col min="5146" max="5146" width="11.625" style="520" customWidth="1"/>
    <col min="5147" max="5374" width="9" style="520"/>
    <col min="5375" max="5375" width="6.5" style="520" customWidth="1"/>
    <col min="5376" max="5376" width="13.25" style="520" customWidth="1"/>
    <col min="5377" max="5378" width="12.625" style="520" customWidth="1"/>
    <col min="5379" max="5379" width="15.875" style="520" customWidth="1"/>
    <col min="5380" max="5380" width="10" style="520" customWidth="1"/>
    <col min="5381" max="5381" width="9" style="520"/>
    <col min="5382" max="5382" width="9.125" style="520" customWidth="1"/>
    <col min="5383" max="5383" width="10" style="520" customWidth="1"/>
    <col min="5384" max="5384" width="11.375" style="520" customWidth="1"/>
    <col min="5385" max="5385" width="17.875" style="520" customWidth="1"/>
    <col min="5386" max="5386" width="14.125" style="520" customWidth="1"/>
    <col min="5387" max="5387" width="32" style="520" customWidth="1"/>
    <col min="5388" max="5389" width="9.125" style="520" customWidth="1"/>
    <col min="5390" max="5390" width="9" style="520"/>
    <col min="5391" max="5391" width="9.125" style="520" customWidth="1"/>
    <col min="5392" max="5392" width="9" style="520"/>
    <col min="5393" max="5393" width="9.125" style="520" customWidth="1"/>
    <col min="5394" max="5394" width="13.875" style="520" customWidth="1"/>
    <col min="5395" max="5395" width="12.5" style="520" customWidth="1"/>
    <col min="5396" max="5398" width="13.75" style="520" customWidth="1"/>
    <col min="5399" max="5399" width="15.625" style="520" customWidth="1"/>
    <col min="5400" max="5400" width="9.125" style="520" customWidth="1"/>
    <col min="5401" max="5401" width="22" style="520" customWidth="1"/>
    <col min="5402" max="5402" width="11.625" style="520" customWidth="1"/>
    <col min="5403" max="5630" width="9" style="520"/>
    <col min="5631" max="5631" width="6.5" style="520" customWidth="1"/>
    <col min="5632" max="5632" width="13.25" style="520" customWidth="1"/>
    <col min="5633" max="5634" width="12.625" style="520" customWidth="1"/>
    <col min="5635" max="5635" width="15.875" style="520" customWidth="1"/>
    <col min="5636" max="5636" width="10" style="520" customWidth="1"/>
    <col min="5637" max="5637" width="9" style="520"/>
    <col min="5638" max="5638" width="9.125" style="520" customWidth="1"/>
    <col min="5639" max="5639" width="10" style="520" customWidth="1"/>
    <col min="5640" max="5640" width="11.375" style="520" customWidth="1"/>
    <col min="5641" max="5641" width="17.875" style="520" customWidth="1"/>
    <col min="5642" max="5642" width="14.125" style="520" customWidth="1"/>
    <col min="5643" max="5643" width="32" style="520" customWidth="1"/>
    <col min="5644" max="5645" width="9.125" style="520" customWidth="1"/>
    <col min="5646" max="5646" width="9" style="520"/>
    <col min="5647" max="5647" width="9.125" style="520" customWidth="1"/>
    <col min="5648" max="5648" width="9" style="520"/>
    <col min="5649" max="5649" width="9.125" style="520" customWidth="1"/>
    <col min="5650" max="5650" width="13.875" style="520" customWidth="1"/>
    <col min="5651" max="5651" width="12.5" style="520" customWidth="1"/>
    <col min="5652" max="5654" width="13.75" style="520" customWidth="1"/>
    <col min="5655" max="5655" width="15.625" style="520" customWidth="1"/>
    <col min="5656" max="5656" width="9.125" style="520" customWidth="1"/>
    <col min="5657" max="5657" width="22" style="520" customWidth="1"/>
    <col min="5658" max="5658" width="11.625" style="520" customWidth="1"/>
    <col min="5659" max="5886" width="9" style="520"/>
    <col min="5887" max="5887" width="6.5" style="520" customWidth="1"/>
    <col min="5888" max="5888" width="13.25" style="520" customWidth="1"/>
    <col min="5889" max="5890" width="12.625" style="520" customWidth="1"/>
    <col min="5891" max="5891" width="15.875" style="520" customWidth="1"/>
    <col min="5892" max="5892" width="10" style="520" customWidth="1"/>
    <col min="5893" max="5893" width="9" style="520"/>
    <col min="5894" max="5894" width="9.125" style="520" customWidth="1"/>
    <col min="5895" max="5895" width="10" style="520" customWidth="1"/>
    <col min="5896" max="5896" width="11.375" style="520" customWidth="1"/>
    <col min="5897" max="5897" width="17.875" style="520" customWidth="1"/>
    <col min="5898" max="5898" width="14.125" style="520" customWidth="1"/>
    <col min="5899" max="5899" width="32" style="520" customWidth="1"/>
    <col min="5900" max="5901" width="9.125" style="520" customWidth="1"/>
    <col min="5902" max="5902" width="9" style="520"/>
    <col min="5903" max="5903" width="9.125" style="520" customWidth="1"/>
    <col min="5904" max="5904" width="9" style="520"/>
    <col min="5905" max="5905" width="9.125" style="520" customWidth="1"/>
    <col min="5906" max="5906" width="13.875" style="520" customWidth="1"/>
    <col min="5907" max="5907" width="12.5" style="520" customWidth="1"/>
    <col min="5908" max="5910" width="13.75" style="520" customWidth="1"/>
    <col min="5911" max="5911" width="15.625" style="520" customWidth="1"/>
    <col min="5912" max="5912" width="9.125" style="520" customWidth="1"/>
    <col min="5913" max="5913" width="22" style="520" customWidth="1"/>
    <col min="5914" max="5914" width="11.625" style="520" customWidth="1"/>
    <col min="5915" max="6142" width="9" style="520"/>
    <col min="6143" max="6143" width="6.5" style="520" customWidth="1"/>
    <col min="6144" max="6144" width="13.25" style="520" customWidth="1"/>
    <col min="6145" max="6146" width="12.625" style="520" customWidth="1"/>
    <col min="6147" max="6147" width="15.875" style="520" customWidth="1"/>
    <col min="6148" max="6148" width="10" style="520" customWidth="1"/>
    <col min="6149" max="6149" width="9" style="520"/>
    <col min="6150" max="6150" width="9.125" style="520" customWidth="1"/>
    <col min="6151" max="6151" width="10" style="520" customWidth="1"/>
    <col min="6152" max="6152" width="11.375" style="520" customWidth="1"/>
    <col min="6153" max="6153" width="17.875" style="520" customWidth="1"/>
    <col min="6154" max="6154" width="14.125" style="520" customWidth="1"/>
    <col min="6155" max="6155" width="32" style="520" customWidth="1"/>
    <col min="6156" max="6157" width="9.125" style="520" customWidth="1"/>
    <col min="6158" max="6158" width="9" style="520"/>
    <col min="6159" max="6159" width="9.125" style="520" customWidth="1"/>
    <col min="6160" max="6160" width="9" style="520"/>
    <col min="6161" max="6161" width="9.125" style="520" customWidth="1"/>
    <col min="6162" max="6162" width="13.875" style="520" customWidth="1"/>
    <col min="6163" max="6163" width="12.5" style="520" customWidth="1"/>
    <col min="6164" max="6166" width="13.75" style="520" customWidth="1"/>
    <col min="6167" max="6167" width="15.625" style="520" customWidth="1"/>
    <col min="6168" max="6168" width="9.125" style="520" customWidth="1"/>
    <col min="6169" max="6169" width="22" style="520" customWidth="1"/>
    <col min="6170" max="6170" width="11.625" style="520" customWidth="1"/>
    <col min="6171" max="6398" width="9" style="520"/>
    <col min="6399" max="6399" width="6.5" style="520" customWidth="1"/>
    <col min="6400" max="6400" width="13.25" style="520" customWidth="1"/>
    <col min="6401" max="6402" width="12.625" style="520" customWidth="1"/>
    <col min="6403" max="6403" width="15.875" style="520" customWidth="1"/>
    <col min="6404" max="6404" width="10" style="520" customWidth="1"/>
    <col min="6405" max="6405" width="9" style="520"/>
    <col min="6406" max="6406" width="9.125" style="520" customWidth="1"/>
    <col min="6407" max="6407" width="10" style="520" customWidth="1"/>
    <col min="6408" max="6408" width="11.375" style="520" customWidth="1"/>
    <col min="6409" max="6409" width="17.875" style="520" customWidth="1"/>
    <col min="6410" max="6410" width="14.125" style="520" customWidth="1"/>
    <col min="6411" max="6411" width="32" style="520" customWidth="1"/>
    <col min="6412" max="6413" width="9.125" style="520" customWidth="1"/>
    <col min="6414" max="6414" width="9" style="520"/>
    <col min="6415" max="6415" width="9.125" style="520" customWidth="1"/>
    <col min="6416" max="6416" width="9" style="520"/>
    <col min="6417" max="6417" width="9.125" style="520" customWidth="1"/>
    <col min="6418" max="6418" width="13.875" style="520" customWidth="1"/>
    <col min="6419" max="6419" width="12.5" style="520" customWidth="1"/>
    <col min="6420" max="6422" width="13.75" style="520" customWidth="1"/>
    <col min="6423" max="6423" width="15.625" style="520" customWidth="1"/>
    <col min="6424" max="6424" width="9.125" style="520" customWidth="1"/>
    <col min="6425" max="6425" width="22" style="520" customWidth="1"/>
    <col min="6426" max="6426" width="11.625" style="520" customWidth="1"/>
    <col min="6427" max="6654" width="9" style="520"/>
    <col min="6655" max="6655" width="6.5" style="520" customWidth="1"/>
    <col min="6656" max="6656" width="13.25" style="520" customWidth="1"/>
    <col min="6657" max="6658" width="12.625" style="520" customWidth="1"/>
    <col min="6659" max="6659" width="15.875" style="520" customWidth="1"/>
    <col min="6660" max="6660" width="10" style="520" customWidth="1"/>
    <col min="6661" max="6661" width="9" style="520"/>
    <col min="6662" max="6662" width="9.125" style="520" customWidth="1"/>
    <col min="6663" max="6663" width="10" style="520" customWidth="1"/>
    <col min="6664" max="6664" width="11.375" style="520" customWidth="1"/>
    <col min="6665" max="6665" width="17.875" style="520" customWidth="1"/>
    <col min="6666" max="6666" width="14.125" style="520" customWidth="1"/>
    <col min="6667" max="6667" width="32" style="520" customWidth="1"/>
    <col min="6668" max="6669" width="9.125" style="520" customWidth="1"/>
    <col min="6670" max="6670" width="9" style="520"/>
    <col min="6671" max="6671" width="9.125" style="520" customWidth="1"/>
    <col min="6672" max="6672" width="9" style="520"/>
    <col min="6673" max="6673" width="9.125" style="520" customWidth="1"/>
    <col min="6674" max="6674" width="13.875" style="520" customWidth="1"/>
    <col min="6675" max="6675" width="12.5" style="520" customWidth="1"/>
    <col min="6676" max="6678" width="13.75" style="520" customWidth="1"/>
    <col min="6679" max="6679" width="15.625" style="520" customWidth="1"/>
    <col min="6680" max="6680" width="9.125" style="520" customWidth="1"/>
    <col min="6681" max="6681" width="22" style="520" customWidth="1"/>
    <col min="6682" max="6682" width="11.625" style="520" customWidth="1"/>
    <col min="6683" max="6910" width="9" style="520"/>
    <col min="6911" max="6911" width="6.5" style="520" customWidth="1"/>
    <col min="6912" max="6912" width="13.25" style="520" customWidth="1"/>
    <col min="6913" max="6914" width="12.625" style="520" customWidth="1"/>
    <col min="6915" max="6915" width="15.875" style="520" customWidth="1"/>
    <col min="6916" max="6916" width="10" style="520" customWidth="1"/>
    <col min="6917" max="6917" width="9" style="520"/>
    <col min="6918" max="6918" width="9.125" style="520" customWidth="1"/>
    <col min="6919" max="6919" width="10" style="520" customWidth="1"/>
    <col min="6920" max="6920" width="11.375" style="520" customWidth="1"/>
    <col min="6921" max="6921" width="17.875" style="520" customWidth="1"/>
    <col min="6922" max="6922" width="14.125" style="520" customWidth="1"/>
    <col min="6923" max="6923" width="32" style="520" customWidth="1"/>
    <col min="6924" max="6925" width="9.125" style="520" customWidth="1"/>
    <col min="6926" max="6926" width="9" style="520"/>
    <col min="6927" max="6927" width="9.125" style="520" customWidth="1"/>
    <col min="6928" max="6928" width="9" style="520"/>
    <col min="6929" max="6929" width="9.125" style="520" customWidth="1"/>
    <col min="6930" max="6930" width="13.875" style="520" customWidth="1"/>
    <col min="6931" max="6931" width="12.5" style="520" customWidth="1"/>
    <col min="6932" max="6934" width="13.75" style="520" customWidth="1"/>
    <col min="6935" max="6935" width="15.625" style="520" customWidth="1"/>
    <col min="6936" max="6936" width="9.125" style="520" customWidth="1"/>
    <col min="6937" max="6937" width="22" style="520" customWidth="1"/>
    <col min="6938" max="6938" width="11.625" style="520" customWidth="1"/>
    <col min="6939" max="7166" width="9" style="520"/>
    <col min="7167" max="7167" width="6.5" style="520" customWidth="1"/>
    <col min="7168" max="7168" width="13.25" style="520" customWidth="1"/>
    <col min="7169" max="7170" width="12.625" style="520" customWidth="1"/>
    <col min="7171" max="7171" width="15.875" style="520" customWidth="1"/>
    <col min="7172" max="7172" width="10" style="520" customWidth="1"/>
    <col min="7173" max="7173" width="9" style="520"/>
    <col min="7174" max="7174" width="9.125" style="520" customWidth="1"/>
    <col min="7175" max="7175" width="10" style="520" customWidth="1"/>
    <col min="7176" max="7176" width="11.375" style="520" customWidth="1"/>
    <col min="7177" max="7177" width="17.875" style="520" customWidth="1"/>
    <col min="7178" max="7178" width="14.125" style="520" customWidth="1"/>
    <col min="7179" max="7179" width="32" style="520" customWidth="1"/>
    <col min="7180" max="7181" width="9.125" style="520" customWidth="1"/>
    <col min="7182" max="7182" width="9" style="520"/>
    <col min="7183" max="7183" width="9.125" style="520" customWidth="1"/>
    <col min="7184" max="7184" width="9" style="520"/>
    <col min="7185" max="7185" width="9.125" style="520" customWidth="1"/>
    <col min="7186" max="7186" width="13.875" style="520" customWidth="1"/>
    <col min="7187" max="7187" width="12.5" style="520" customWidth="1"/>
    <col min="7188" max="7190" width="13.75" style="520" customWidth="1"/>
    <col min="7191" max="7191" width="15.625" style="520" customWidth="1"/>
    <col min="7192" max="7192" width="9.125" style="520" customWidth="1"/>
    <col min="7193" max="7193" width="22" style="520" customWidth="1"/>
    <col min="7194" max="7194" width="11.625" style="520" customWidth="1"/>
    <col min="7195" max="7422" width="9" style="520"/>
    <col min="7423" max="7423" width="6.5" style="520" customWidth="1"/>
    <col min="7424" max="7424" width="13.25" style="520" customWidth="1"/>
    <col min="7425" max="7426" width="12.625" style="520" customWidth="1"/>
    <col min="7427" max="7427" width="15.875" style="520" customWidth="1"/>
    <col min="7428" max="7428" width="10" style="520" customWidth="1"/>
    <col min="7429" max="7429" width="9" style="520"/>
    <col min="7430" max="7430" width="9.125" style="520" customWidth="1"/>
    <col min="7431" max="7431" width="10" style="520" customWidth="1"/>
    <col min="7432" max="7432" width="11.375" style="520" customWidth="1"/>
    <col min="7433" max="7433" width="17.875" style="520" customWidth="1"/>
    <col min="7434" max="7434" width="14.125" style="520" customWidth="1"/>
    <col min="7435" max="7435" width="32" style="520" customWidth="1"/>
    <col min="7436" max="7437" width="9.125" style="520" customWidth="1"/>
    <col min="7438" max="7438" width="9" style="520"/>
    <col min="7439" max="7439" width="9.125" style="520" customWidth="1"/>
    <col min="7440" max="7440" width="9" style="520"/>
    <col min="7441" max="7441" width="9.125" style="520" customWidth="1"/>
    <col min="7442" max="7442" width="13.875" style="520" customWidth="1"/>
    <col min="7443" max="7443" width="12.5" style="520" customWidth="1"/>
    <col min="7444" max="7446" width="13.75" style="520" customWidth="1"/>
    <col min="7447" max="7447" width="15.625" style="520" customWidth="1"/>
    <col min="7448" max="7448" width="9.125" style="520" customWidth="1"/>
    <col min="7449" max="7449" width="22" style="520" customWidth="1"/>
    <col min="7450" max="7450" width="11.625" style="520" customWidth="1"/>
    <col min="7451" max="7678" width="9" style="520"/>
    <col min="7679" max="7679" width="6.5" style="520" customWidth="1"/>
    <col min="7680" max="7680" width="13.25" style="520" customWidth="1"/>
    <col min="7681" max="7682" width="12.625" style="520" customWidth="1"/>
    <col min="7683" max="7683" width="15.875" style="520" customWidth="1"/>
    <col min="7684" max="7684" width="10" style="520" customWidth="1"/>
    <col min="7685" max="7685" width="9" style="520"/>
    <col min="7686" max="7686" width="9.125" style="520" customWidth="1"/>
    <col min="7687" max="7687" width="10" style="520" customWidth="1"/>
    <col min="7688" max="7688" width="11.375" style="520" customWidth="1"/>
    <col min="7689" max="7689" width="17.875" style="520" customWidth="1"/>
    <col min="7690" max="7690" width="14.125" style="520" customWidth="1"/>
    <col min="7691" max="7691" width="32" style="520" customWidth="1"/>
    <col min="7692" max="7693" width="9.125" style="520" customWidth="1"/>
    <col min="7694" max="7694" width="9" style="520"/>
    <col min="7695" max="7695" width="9.125" style="520" customWidth="1"/>
    <col min="7696" max="7696" width="9" style="520"/>
    <col min="7697" max="7697" width="9.125" style="520" customWidth="1"/>
    <col min="7698" max="7698" width="13.875" style="520" customWidth="1"/>
    <col min="7699" max="7699" width="12.5" style="520" customWidth="1"/>
    <col min="7700" max="7702" width="13.75" style="520" customWidth="1"/>
    <col min="7703" max="7703" width="15.625" style="520" customWidth="1"/>
    <col min="7704" max="7704" width="9.125" style="520" customWidth="1"/>
    <col min="7705" max="7705" width="22" style="520" customWidth="1"/>
    <col min="7706" max="7706" width="11.625" style="520" customWidth="1"/>
    <col min="7707" max="7934" width="9" style="520"/>
    <col min="7935" max="7935" width="6.5" style="520" customWidth="1"/>
    <col min="7936" max="7936" width="13.25" style="520" customWidth="1"/>
    <col min="7937" max="7938" width="12.625" style="520" customWidth="1"/>
    <col min="7939" max="7939" width="15.875" style="520" customWidth="1"/>
    <col min="7940" max="7940" width="10" style="520" customWidth="1"/>
    <col min="7941" max="7941" width="9" style="520"/>
    <col min="7942" max="7942" width="9.125" style="520" customWidth="1"/>
    <col min="7943" max="7943" width="10" style="520" customWidth="1"/>
    <col min="7944" max="7944" width="11.375" style="520" customWidth="1"/>
    <col min="7945" max="7945" width="17.875" style="520" customWidth="1"/>
    <col min="7946" max="7946" width="14.125" style="520" customWidth="1"/>
    <col min="7947" max="7947" width="32" style="520" customWidth="1"/>
    <col min="7948" max="7949" width="9.125" style="520" customWidth="1"/>
    <col min="7950" max="7950" width="9" style="520"/>
    <col min="7951" max="7951" width="9.125" style="520" customWidth="1"/>
    <col min="7952" max="7952" width="9" style="520"/>
    <col min="7953" max="7953" width="9.125" style="520" customWidth="1"/>
    <col min="7954" max="7954" width="13.875" style="520" customWidth="1"/>
    <col min="7955" max="7955" width="12.5" style="520" customWidth="1"/>
    <col min="7956" max="7958" width="13.75" style="520" customWidth="1"/>
    <col min="7959" max="7959" width="15.625" style="520" customWidth="1"/>
    <col min="7960" max="7960" width="9.125" style="520" customWidth="1"/>
    <col min="7961" max="7961" width="22" style="520" customWidth="1"/>
    <col min="7962" max="7962" width="11.625" style="520" customWidth="1"/>
    <col min="7963" max="8190" width="9" style="520"/>
    <col min="8191" max="8191" width="6.5" style="520" customWidth="1"/>
    <col min="8192" max="8192" width="13.25" style="520" customWidth="1"/>
    <col min="8193" max="8194" width="12.625" style="520" customWidth="1"/>
    <col min="8195" max="8195" width="15.875" style="520" customWidth="1"/>
    <col min="8196" max="8196" width="10" style="520" customWidth="1"/>
    <col min="8197" max="8197" width="9" style="520"/>
    <col min="8198" max="8198" width="9.125" style="520" customWidth="1"/>
    <col min="8199" max="8199" width="10" style="520" customWidth="1"/>
    <col min="8200" max="8200" width="11.375" style="520" customWidth="1"/>
    <col min="8201" max="8201" width="17.875" style="520" customWidth="1"/>
    <col min="8202" max="8202" width="14.125" style="520" customWidth="1"/>
    <col min="8203" max="8203" width="32" style="520" customWidth="1"/>
    <col min="8204" max="8205" width="9.125" style="520" customWidth="1"/>
    <col min="8206" max="8206" width="9" style="520"/>
    <col min="8207" max="8207" width="9.125" style="520" customWidth="1"/>
    <col min="8208" max="8208" width="9" style="520"/>
    <col min="8209" max="8209" width="9.125" style="520" customWidth="1"/>
    <col min="8210" max="8210" width="13.875" style="520" customWidth="1"/>
    <col min="8211" max="8211" width="12.5" style="520" customWidth="1"/>
    <col min="8212" max="8214" width="13.75" style="520" customWidth="1"/>
    <col min="8215" max="8215" width="15.625" style="520" customWidth="1"/>
    <col min="8216" max="8216" width="9.125" style="520" customWidth="1"/>
    <col min="8217" max="8217" width="22" style="520" customWidth="1"/>
    <col min="8218" max="8218" width="11.625" style="520" customWidth="1"/>
    <col min="8219" max="8446" width="9" style="520"/>
    <col min="8447" max="8447" width="6.5" style="520" customWidth="1"/>
    <col min="8448" max="8448" width="13.25" style="520" customWidth="1"/>
    <col min="8449" max="8450" width="12.625" style="520" customWidth="1"/>
    <col min="8451" max="8451" width="15.875" style="520" customWidth="1"/>
    <col min="8452" max="8452" width="10" style="520" customWidth="1"/>
    <col min="8453" max="8453" width="9" style="520"/>
    <col min="8454" max="8454" width="9.125" style="520" customWidth="1"/>
    <col min="8455" max="8455" width="10" style="520" customWidth="1"/>
    <col min="8456" max="8456" width="11.375" style="520" customWidth="1"/>
    <col min="8457" max="8457" width="17.875" style="520" customWidth="1"/>
    <col min="8458" max="8458" width="14.125" style="520" customWidth="1"/>
    <col min="8459" max="8459" width="32" style="520" customWidth="1"/>
    <col min="8460" max="8461" width="9.125" style="520" customWidth="1"/>
    <col min="8462" max="8462" width="9" style="520"/>
    <col min="8463" max="8463" width="9.125" style="520" customWidth="1"/>
    <col min="8464" max="8464" width="9" style="520"/>
    <col min="8465" max="8465" width="9.125" style="520" customWidth="1"/>
    <col min="8466" max="8466" width="13.875" style="520" customWidth="1"/>
    <col min="8467" max="8467" width="12.5" style="520" customWidth="1"/>
    <col min="8468" max="8470" width="13.75" style="520" customWidth="1"/>
    <col min="8471" max="8471" width="15.625" style="520" customWidth="1"/>
    <col min="8472" max="8472" width="9.125" style="520" customWidth="1"/>
    <col min="8473" max="8473" width="22" style="520" customWidth="1"/>
    <col min="8474" max="8474" width="11.625" style="520" customWidth="1"/>
    <col min="8475" max="8702" width="9" style="520"/>
    <col min="8703" max="8703" width="6.5" style="520" customWidth="1"/>
    <col min="8704" max="8704" width="13.25" style="520" customWidth="1"/>
    <col min="8705" max="8706" width="12.625" style="520" customWidth="1"/>
    <col min="8707" max="8707" width="15.875" style="520" customWidth="1"/>
    <col min="8708" max="8708" width="10" style="520" customWidth="1"/>
    <col min="8709" max="8709" width="9" style="520"/>
    <col min="8710" max="8710" width="9.125" style="520" customWidth="1"/>
    <col min="8711" max="8711" width="10" style="520" customWidth="1"/>
    <col min="8712" max="8712" width="11.375" style="520" customWidth="1"/>
    <col min="8713" max="8713" width="17.875" style="520" customWidth="1"/>
    <col min="8714" max="8714" width="14.125" style="520" customWidth="1"/>
    <col min="8715" max="8715" width="32" style="520" customWidth="1"/>
    <col min="8716" max="8717" width="9.125" style="520" customWidth="1"/>
    <col min="8718" max="8718" width="9" style="520"/>
    <col min="8719" max="8719" width="9.125" style="520" customWidth="1"/>
    <col min="8720" max="8720" width="9" style="520"/>
    <col min="8721" max="8721" width="9.125" style="520" customWidth="1"/>
    <col min="8722" max="8722" width="13.875" style="520" customWidth="1"/>
    <col min="8723" max="8723" width="12.5" style="520" customWidth="1"/>
    <col min="8724" max="8726" width="13.75" style="520" customWidth="1"/>
    <col min="8727" max="8727" width="15.625" style="520" customWidth="1"/>
    <col min="8728" max="8728" width="9.125" style="520" customWidth="1"/>
    <col min="8729" max="8729" width="22" style="520" customWidth="1"/>
    <col min="8730" max="8730" width="11.625" style="520" customWidth="1"/>
    <col min="8731" max="8958" width="9" style="520"/>
    <col min="8959" max="8959" width="6.5" style="520" customWidth="1"/>
    <col min="8960" max="8960" width="13.25" style="520" customWidth="1"/>
    <col min="8961" max="8962" width="12.625" style="520" customWidth="1"/>
    <col min="8963" max="8963" width="15.875" style="520" customWidth="1"/>
    <col min="8964" max="8964" width="10" style="520" customWidth="1"/>
    <col min="8965" max="8965" width="9" style="520"/>
    <col min="8966" max="8966" width="9.125" style="520" customWidth="1"/>
    <col min="8967" max="8967" width="10" style="520" customWidth="1"/>
    <col min="8968" max="8968" width="11.375" style="520" customWidth="1"/>
    <col min="8969" max="8969" width="17.875" style="520" customWidth="1"/>
    <col min="8970" max="8970" width="14.125" style="520" customWidth="1"/>
    <col min="8971" max="8971" width="32" style="520" customWidth="1"/>
    <col min="8972" max="8973" width="9.125" style="520" customWidth="1"/>
    <col min="8974" max="8974" width="9" style="520"/>
    <col min="8975" max="8975" width="9.125" style="520" customWidth="1"/>
    <col min="8976" max="8976" width="9" style="520"/>
    <col min="8977" max="8977" width="9.125" style="520" customWidth="1"/>
    <col min="8978" max="8978" width="13.875" style="520" customWidth="1"/>
    <col min="8979" max="8979" width="12.5" style="520" customWidth="1"/>
    <col min="8980" max="8982" width="13.75" style="520" customWidth="1"/>
    <col min="8983" max="8983" width="15.625" style="520" customWidth="1"/>
    <col min="8984" max="8984" width="9.125" style="520" customWidth="1"/>
    <col min="8985" max="8985" width="22" style="520" customWidth="1"/>
    <col min="8986" max="8986" width="11.625" style="520" customWidth="1"/>
    <col min="8987" max="9214" width="9" style="520"/>
    <col min="9215" max="9215" width="6.5" style="520" customWidth="1"/>
    <col min="9216" max="9216" width="13.25" style="520" customWidth="1"/>
    <col min="9217" max="9218" width="12.625" style="520" customWidth="1"/>
    <col min="9219" max="9219" width="15.875" style="520" customWidth="1"/>
    <col min="9220" max="9220" width="10" style="520" customWidth="1"/>
    <col min="9221" max="9221" width="9" style="520"/>
    <col min="9222" max="9222" width="9.125" style="520" customWidth="1"/>
    <col min="9223" max="9223" width="10" style="520" customWidth="1"/>
    <col min="9224" max="9224" width="11.375" style="520" customWidth="1"/>
    <col min="9225" max="9225" width="17.875" style="520" customWidth="1"/>
    <col min="9226" max="9226" width="14.125" style="520" customWidth="1"/>
    <col min="9227" max="9227" width="32" style="520" customWidth="1"/>
    <col min="9228" max="9229" width="9.125" style="520" customWidth="1"/>
    <col min="9230" max="9230" width="9" style="520"/>
    <col min="9231" max="9231" width="9.125" style="520" customWidth="1"/>
    <col min="9232" max="9232" width="9" style="520"/>
    <col min="9233" max="9233" width="9.125" style="520" customWidth="1"/>
    <col min="9234" max="9234" width="13.875" style="520" customWidth="1"/>
    <col min="9235" max="9235" width="12.5" style="520" customWidth="1"/>
    <col min="9236" max="9238" width="13.75" style="520" customWidth="1"/>
    <col min="9239" max="9239" width="15.625" style="520" customWidth="1"/>
    <col min="9240" max="9240" width="9.125" style="520" customWidth="1"/>
    <col min="9241" max="9241" width="22" style="520" customWidth="1"/>
    <col min="9242" max="9242" width="11.625" style="520" customWidth="1"/>
    <col min="9243" max="9470" width="9" style="520"/>
    <col min="9471" max="9471" width="6.5" style="520" customWidth="1"/>
    <col min="9472" max="9472" width="13.25" style="520" customWidth="1"/>
    <col min="9473" max="9474" width="12.625" style="520" customWidth="1"/>
    <col min="9475" max="9475" width="15.875" style="520" customWidth="1"/>
    <col min="9476" max="9476" width="10" style="520" customWidth="1"/>
    <col min="9477" max="9477" width="9" style="520"/>
    <col min="9478" max="9478" width="9.125" style="520" customWidth="1"/>
    <col min="9479" max="9479" width="10" style="520" customWidth="1"/>
    <col min="9480" max="9480" width="11.375" style="520" customWidth="1"/>
    <col min="9481" max="9481" width="17.875" style="520" customWidth="1"/>
    <col min="9482" max="9482" width="14.125" style="520" customWidth="1"/>
    <col min="9483" max="9483" width="32" style="520" customWidth="1"/>
    <col min="9484" max="9485" width="9.125" style="520" customWidth="1"/>
    <col min="9486" max="9486" width="9" style="520"/>
    <col min="9487" max="9487" width="9.125" style="520" customWidth="1"/>
    <col min="9488" max="9488" width="9" style="520"/>
    <col min="9489" max="9489" width="9.125" style="520" customWidth="1"/>
    <col min="9490" max="9490" width="13.875" style="520" customWidth="1"/>
    <col min="9491" max="9491" width="12.5" style="520" customWidth="1"/>
    <col min="9492" max="9494" width="13.75" style="520" customWidth="1"/>
    <col min="9495" max="9495" width="15.625" style="520" customWidth="1"/>
    <col min="9496" max="9496" width="9.125" style="520" customWidth="1"/>
    <col min="9497" max="9497" width="22" style="520" customWidth="1"/>
    <col min="9498" max="9498" width="11.625" style="520" customWidth="1"/>
    <col min="9499" max="9726" width="9" style="520"/>
    <col min="9727" max="9727" width="6.5" style="520" customWidth="1"/>
    <col min="9728" max="9728" width="13.25" style="520" customWidth="1"/>
    <col min="9729" max="9730" width="12.625" style="520" customWidth="1"/>
    <col min="9731" max="9731" width="15.875" style="520" customWidth="1"/>
    <col min="9732" max="9732" width="10" style="520" customWidth="1"/>
    <col min="9733" max="9733" width="9" style="520"/>
    <col min="9734" max="9734" width="9.125" style="520" customWidth="1"/>
    <col min="9735" max="9735" width="10" style="520" customWidth="1"/>
    <col min="9736" max="9736" width="11.375" style="520" customWidth="1"/>
    <col min="9737" max="9737" width="17.875" style="520" customWidth="1"/>
    <col min="9738" max="9738" width="14.125" style="520" customWidth="1"/>
    <col min="9739" max="9739" width="32" style="520" customWidth="1"/>
    <col min="9740" max="9741" width="9.125" style="520" customWidth="1"/>
    <col min="9742" max="9742" width="9" style="520"/>
    <col min="9743" max="9743" width="9.125" style="520" customWidth="1"/>
    <col min="9744" max="9744" width="9" style="520"/>
    <col min="9745" max="9745" width="9.125" style="520" customWidth="1"/>
    <col min="9746" max="9746" width="13.875" style="520" customWidth="1"/>
    <col min="9747" max="9747" width="12.5" style="520" customWidth="1"/>
    <col min="9748" max="9750" width="13.75" style="520" customWidth="1"/>
    <col min="9751" max="9751" width="15.625" style="520" customWidth="1"/>
    <col min="9752" max="9752" width="9.125" style="520" customWidth="1"/>
    <col min="9753" max="9753" width="22" style="520" customWidth="1"/>
    <col min="9754" max="9754" width="11.625" style="520" customWidth="1"/>
    <col min="9755" max="9982" width="9" style="520"/>
    <col min="9983" max="9983" width="6.5" style="520" customWidth="1"/>
    <col min="9984" max="9984" width="13.25" style="520" customWidth="1"/>
    <col min="9985" max="9986" width="12.625" style="520" customWidth="1"/>
    <col min="9987" max="9987" width="15.875" style="520" customWidth="1"/>
    <col min="9988" max="9988" width="10" style="520" customWidth="1"/>
    <col min="9989" max="9989" width="9" style="520"/>
    <col min="9990" max="9990" width="9.125" style="520" customWidth="1"/>
    <col min="9991" max="9991" width="10" style="520" customWidth="1"/>
    <col min="9992" max="9992" width="11.375" style="520" customWidth="1"/>
    <col min="9993" max="9993" width="17.875" style="520" customWidth="1"/>
    <col min="9994" max="9994" width="14.125" style="520" customWidth="1"/>
    <col min="9995" max="9995" width="32" style="520" customWidth="1"/>
    <col min="9996" max="9997" width="9.125" style="520" customWidth="1"/>
    <col min="9998" max="9998" width="9" style="520"/>
    <col min="9999" max="9999" width="9.125" style="520" customWidth="1"/>
    <col min="10000" max="10000" width="9" style="520"/>
    <col min="10001" max="10001" width="9.125" style="520" customWidth="1"/>
    <col min="10002" max="10002" width="13.875" style="520" customWidth="1"/>
    <col min="10003" max="10003" width="12.5" style="520" customWidth="1"/>
    <col min="10004" max="10006" width="13.75" style="520" customWidth="1"/>
    <col min="10007" max="10007" width="15.625" style="520" customWidth="1"/>
    <col min="10008" max="10008" width="9.125" style="520" customWidth="1"/>
    <col min="10009" max="10009" width="22" style="520" customWidth="1"/>
    <col min="10010" max="10010" width="11.625" style="520" customWidth="1"/>
    <col min="10011" max="10238" width="9" style="520"/>
    <col min="10239" max="10239" width="6.5" style="520" customWidth="1"/>
    <col min="10240" max="10240" width="13.25" style="520" customWidth="1"/>
    <col min="10241" max="10242" width="12.625" style="520" customWidth="1"/>
    <col min="10243" max="10243" width="15.875" style="520" customWidth="1"/>
    <col min="10244" max="10244" width="10" style="520" customWidth="1"/>
    <col min="10245" max="10245" width="9" style="520"/>
    <col min="10246" max="10246" width="9.125" style="520" customWidth="1"/>
    <col min="10247" max="10247" width="10" style="520" customWidth="1"/>
    <col min="10248" max="10248" width="11.375" style="520" customWidth="1"/>
    <col min="10249" max="10249" width="17.875" style="520" customWidth="1"/>
    <col min="10250" max="10250" width="14.125" style="520" customWidth="1"/>
    <col min="10251" max="10251" width="32" style="520" customWidth="1"/>
    <col min="10252" max="10253" width="9.125" style="520" customWidth="1"/>
    <col min="10254" max="10254" width="9" style="520"/>
    <col min="10255" max="10255" width="9.125" style="520" customWidth="1"/>
    <col min="10256" max="10256" width="9" style="520"/>
    <col min="10257" max="10257" width="9.125" style="520" customWidth="1"/>
    <col min="10258" max="10258" width="13.875" style="520" customWidth="1"/>
    <col min="10259" max="10259" width="12.5" style="520" customWidth="1"/>
    <col min="10260" max="10262" width="13.75" style="520" customWidth="1"/>
    <col min="10263" max="10263" width="15.625" style="520" customWidth="1"/>
    <col min="10264" max="10264" width="9.125" style="520" customWidth="1"/>
    <col min="10265" max="10265" width="22" style="520" customWidth="1"/>
    <col min="10266" max="10266" width="11.625" style="520" customWidth="1"/>
    <col min="10267" max="10494" width="9" style="520"/>
    <col min="10495" max="10495" width="6.5" style="520" customWidth="1"/>
    <col min="10496" max="10496" width="13.25" style="520" customWidth="1"/>
    <col min="10497" max="10498" width="12.625" style="520" customWidth="1"/>
    <col min="10499" max="10499" width="15.875" style="520" customWidth="1"/>
    <col min="10500" max="10500" width="10" style="520" customWidth="1"/>
    <col min="10501" max="10501" width="9" style="520"/>
    <col min="10502" max="10502" width="9.125" style="520" customWidth="1"/>
    <col min="10503" max="10503" width="10" style="520" customWidth="1"/>
    <col min="10504" max="10504" width="11.375" style="520" customWidth="1"/>
    <col min="10505" max="10505" width="17.875" style="520" customWidth="1"/>
    <col min="10506" max="10506" width="14.125" style="520" customWidth="1"/>
    <col min="10507" max="10507" width="32" style="520" customWidth="1"/>
    <col min="10508" max="10509" width="9.125" style="520" customWidth="1"/>
    <col min="10510" max="10510" width="9" style="520"/>
    <col min="10511" max="10511" width="9.125" style="520" customWidth="1"/>
    <col min="10512" max="10512" width="9" style="520"/>
    <col min="10513" max="10513" width="9.125" style="520" customWidth="1"/>
    <col min="10514" max="10514" width="13.875" style="520" customWidth="1"/>
    <col min="10515" max="10515" width="12.5" style="520" customWidth="1"/>
    <col min="10516" max="10518" width="13.75" style="520" customWidth="1"/>
    <col min="10519" max="10519" width="15.625" style="520" customWidth="1"/>
    <col min="10520" max="10520" width="9.125" style="520" customWidth="1"/>
    <col min="10521" max="10521" width="22" style="520" customWidth="1"/>
    <col min="10522" max="10522" width="11.625" style="520" customWidth="1"/>
    <col min="10523" max="10750" width="9" style="520"/>
    <col min="10751" max="10751" width="6.5" style="520" customWidth="1"/>
    <col min="10752" max="10752" width="13.25" style="520" customWidth="1"/>
    <col min="10753" max="10754" width="12.625" style="520" customWidth="1"/>
    <col min="10755" max="10755" width="15.875" style="520" customWidth="1"/>
    <col min="10756" max="10756" width="10" style="520" customWidth="1"/>
    <col min="10757" max="10757" width="9" style="520"/>
    <col min="10758" max="10758" width="9.125" style="520" customWidth="1"/>
    <col min="10759" max="10759" width="10" style="520" customWidth="1"/>
    <col min="10760" max="10760" width="11.375" style="520" customWidth="1"/>
    <col min="10761" max="10761" width="17.875" style="520" customWidth="1"/>
    <col min="10762" max="10762" width="14.125" style="520" customWidth="1"/>
    <col min="10763" max="10763" width="32" style="520" customWidth="1"/>
    <col min="10764" max="10765" width="9.125" style="520" customWidth="1"/>
    <col min="10766" max="10766" width="9" style="520"/>
    <col min="10767" max="10767" width="9.125" style="520" customWidth="1"/>
    <col min="10768" max="10768" width="9" style="520"/>
    <col min="10769" max="10769" width="9.125" style="520" customWidth="1"/>
    <col min="10770" max="10770" width="13.875" style="520" customWidth="1"/>
    <col min="10771" max="10771" width="12.5" style="520" customWidth="1"/>
    <col min="10772" max="10774" width="13.75" style="520" customWidth="1"/>
    <col min="10775" max="10775" width="15.625" style="520" customWidth="1"/>
    <col min="10776" max="10776" width="9.125" style="520" customWidth="1"/>
    <col min="10777" max="10777" width="22" style="520" customWidth="1"/>
    <col min="10778" max="10778" width="11.625" style="520" customWidth="1"/>
    <col min="10779" max="11006" width="9" style="520"/>
    <col min="11007" max="11007" width="6.5" style="520" customWidth="1"/>
    <col min="11008" max="11008" width="13.25" style="520" customWidth="1"/>
    <col min="11009" max="11010" width="12.625" style="520" customWidth="1"/>
    <col min="11011" max="11011" width="15.875" style="520" customWidth="1"/>
    <col min="11012" max="11012" width="10" style="520" customWidth="1"/>
    <col min="11013" max="11013" width="9" style="520"/>
    <col min="11014" max="11014" width="9.125" style="520" customWidth="1"/>
    <col min="11015" max="11015" width="10" style="520" customWidth="1"/>
    <col min="11016" max="11016" width="11.375" style="520" customWidth="1"/>
    <col min="11017" max="11017" width="17.875" style="520" customWidth="1"/>
    <col min="11018" max="11018" width="14.125" style="520" customWidth="1"/>
    <col min="11019" max="11019" width="32" style="520" customWidth="1"/>
    <col min="11020" max="11021" width="9.125" style="520" customWidth="1"/>
    <col min="11022" max="11022" width="9" style="520"/>
    <col min="11023" max="11023" width="9.125" style="520" customWidth="1"/>
    <col min="11024" max="11024" width="9" style="520"/>
    <col min="11025" max="11025" width="9.125" style="520" customWidth="1"/>
    <col min="11026" max="11026" width="13.875" style="520" customWidth="1"/>
    <col min="11027" max="11027" width="12.5" style="520" customWidth="1"/>
    <col min="11028" max="11030" width="13.75" style="520" customWidth="1"/>
    <col min="11031" max="11031" width="15.625" style="520" customWidth="1"/>
    <col min="11032" max="11032" width="9.125" style="520" customWidth="1"/>
    <col min="11033" max="11033" width="22" style="520" customWidth="1"/>
    <col min="11034" max="11034" width="11.625" style="520" customWidth="1"/>
    <col min="11035" max="11262" width="9" style="520"/>
    <col min="11263" max="11263" width="6.5" style="520" customWidth="1"/>
    <col min="11264" max="11264" width="13.25" style="520" customWidth="1"/>
    <col min="11265" max="11266" width="12.625" style="520" customWidth="1"/>
    <col min="11267" max="11267" width="15.875" style="520" customWidth="1"/>
    <col min="11268" max="11268" width="10" style="520" customWidth="1"/>
    <col min="11269" max="11269" width="9" style="520"/>
    <col min="11270" max="11270" width="9.125" style="520" customWidth="1"/>
    <col min="11271" max="11271" width="10" style="520" customWidth="1"/>
    <col min="11272" max="11272" width="11.375" style="520" customWidth="1"/>
    <col min="11273" max="11273" width="17.875" style="520" customWidth="1"/>
    <col min="11274" max="11274" width="14.125" style="520" customWidth="1"/>
    <col min="11275" max="11275" width="32" style="520" customWidth="1"/>
    <col min="11276" max="11277" width="9.125" style="520" customWidth="1"/>
    <col min="11278" max="11278" width="9" style="520"/>
    <col min="11279" max="11279" width="9.125" style="520" customWidth="1"/>
    <col min="11280" max="11280" width="9" style="520"/>
    <col min="11281" max="11281" width="9.125" style="520" customWidth="1"/>
    <col min="11282" max="11282" width="13.875" style="520" customWidth="1"/>
    <col min="11283" max="11283" width="12.5" style="520" customWidth="1"/>
    <col min="11284" max="11286" width="13.75" style="520" customWidth="1"/>
    <col min="11287" max="11287" width="15.625" style="520" customWidth="1"/>
    <col min="11288" max="11288" width="9.125" style="520" customWidth="1"/>
    <col min="11289" max="11289" width="22" style="520" customWidth="1"/>
    <col min="11290" max="11290" width="11.625" style="520" customWidth="1"/>
    <col min="11291" max="11518" width="9" style="520"/>
    <col min="11519" max="11519" width="6.5" style="520" customWidth="1"/>
    <col min="11520" max="11520" width="13.25" style="520" customWidth="1"/>
    <col min="11521" max="11522" width="12.625" style="520" customWidth="1"/>
    <col min="11523" max="11523" width="15.875" style="520" customWidth="1"/>
    <col min="11524" max="11524" width="10" style="520" customWidth="1"/>
    <col min="11525" max="11525" width="9" style="520"/>
    <col min="11526" max="11526" width="9.125" style="520" customWidth="1"/>
    <col min="11527" max="11527" width="10" style="520" customWidth="1"/>
    <col min="11528" max="11528" width="11.375" style="520" customWidth="1"/>
    <col min="11529" max="11529" width="17.875" style="520" customWidth="1"/>
    <col min="11530" max="11530" width="14.125" style="520" customWidth="1"/>
    <col min="11531" max="11531" width="32" style="520" customWidth="1"/>
    <col min="11532" max="11533" width="9.125" style="520" customWidth="1"/>
    <col min="11534" max="11534" width="9" style="520"/>
    <col min="11535" max="11535" width="9.125" style="520" customWidth="1"/>
    <col min="11536" max="11536" width="9" style="520"/>
    <col min="11537" max="11537" width="9.125" style="520" customWidth="1"/>
    <col min="11538" max="11538" width="13.875" style="520" customWidth="1"/>
    <col min="11539" max="11539" width="12.5" style="520" customWidth="1"/>
    <col min="11540" max="11542" width="13.75" style="520" customWidth="1"/>
    <col min="11543" max="11543" width="15.625" style="520" customWidth="1"/>
    <col min="11544" max="11544" width="9.125" style="520" customWidth="1"/>
    <col min="11545" max="11545" width="22" style="520" customWidth="1"/>
    <col min="11546" max="11546" width="11.625" style="520" customWidth="1"/>
    <col min="11547" max="11774" width="9" style="520"/>
    <col min="11775" max="11775" width="6.5" style="520" customWidth="1"/>
    <col min="11776" max="11776" width="13.25" style="520" customWidth="1"/>
    <col min="11777" max="11778" width="12.625" style="520" customWidth="1"/>
    <col min="11779" max="11779" width="15.875" style="520" customWidth="1"/>
    <col min="11780" max="11780" width="10" style="520" customWidth="1"/>
    <col min="11781" max="11781" width="9" style="520"/>
    <col min="11782" max="11782" width="9.125" style="520" customWidth="1"/>
    <col min="11783" max="11783" width="10" style="520" customWidth="1"/>
    <col min="11784" max="11784" width="11.375" style="520" customWidth="1"/>
    <col min="11785" max="11785" width="17.875" style="520" customWidth="1"/>
    <col min="11786" max="11786" width="14.125" style="520" customWidth="1"/>
    <col min="11787" max="11787" width="32" style="520" customWidth="1"/>
    <col min="11788" max="11789" width="9.125" style="520" customWidth="1"/>
    <col min="11790" max="11790" width="9" style="520"/>
    <col min="11791" max="11791" width="9.125" style="520" customWidth="1"/>
    <col min="11792" max="11792" width="9" style="520"/>
    <col min="11793" max="11793" width="9.125" style="520" customWidth="1"/>
    <col min="11794" max="11794" width="13.875" style="520" customWidth="1"/>
    <col min="11795" max="11795" width="12.5" style="520" customWidth="1"/>
    <col min="11796" max="11798" width="13.75" style="520" customWidth="1"/>
    <col min="11799" max="11799" width="15.625" style="520" customWidth="1"/>
    <col min="11800" max="11800" width="9.125" style="520" customWidth="1"/>
    <col min="11801" max="11801" width="22" style="520" customWidth="1"/>
    <col min="11802" max="11802" width="11.625" style="520" customWidth="1"/>
    <col min="11803" max="12030" width="9" style="520"/>
    <col min="12031" max="12031" width="6.5" style="520" customWidth="1"/>
    <col min="12032" max="12032" width="13.25" style="520" customWidth="1"/>
    <col min="12033" max="12034" width="12.625" style="520" customWidth="1"/>
    <col min="12035" max="12035" width="15.875" style="520" customWidth="1"/>
    <col min="12036" max="12036" width="10" style="520" customWidth="1"/>
    <col min="12037" max="12037" width="9" style="520"/>
    <col min="12038" max="12038" width="9.125" style="520" customWidth="1"/>
    <col min="12039" max="12039" width="10" style="520" customWidth="1"/>
    <col min="12040" max="12040" width="11.375" style="520" customWidth="1"/>
    <col min="12041" max="12041" width="17.875" style="520" customWidth="1"/>
    <col min="12042" max="12042" width="14.125" style="520" customWidth="1"/>
    <col min="12043" max="12043" width="32" style="520" customWidth="1"/>
    <col min="12044" max="12045" width="9.125" style="520" customWidth="1"/>
    <col min="12046" max="12046" width="9" style="520"/>
    <col min="12047" max="12047" width="9.125" style="520" customWidth="1"/>
    <col min="12048" max="12048" width="9" style="520"/>
    <col min="12049" max="12049" width="9.125" style="520" customWidth="1"/>
    <col min="12050" max="12050" width="13.875" style="520" customWidth="1"/>
    <col min="12051" max="12051" width="12.5" style="520" customWidth="1"/>
    <col min="12052" max="12054" width="13.75" style="520" customWidth="1"/>
    <col min="12055" max="12055" width="15.625" style="520" customWidth="1"/>
    <col min="12056" max="12056" width="9.125" style="520" customWidth="1"/>
    <col min="12057" max="12057" width="22" style="520" customWidth="1"/>
    <col min="12058" max="12058" width="11.625" style="520" customWidth="1"/>
    <col min="12059" max="12286" width="9" style="520"/>
    <col min="12287" max="12287" width="6.5" style="520" customWidth="1"/>
    <col min="12288" max="12288" width="13.25" style="520" customWidth="1"/>
    <col min="12289" max="12290" width="12.625" style="520" customWidth="1"/>
    <col min="12291" max="12291" width="15.875" style="520" customWidth="1"/>
    <col min="12292" max="12292" width="10" style="520" customWidth="1"/>
    <col min="12293" max="12293" width="9" style="520"/>
    <col min="12294" max="12294" width="9.125" style="520" customWidth="1"/>
    <col min="12295" max="12295" width="10" style="520" customWidth="1"/>
    <col min="12296" max="12296" width="11.375" style="520" customWidth="1"/>
    <col min="12297" max="12297" width="17.875" style="520" customWidth="1"/>
    <col min="12298" max="12298" width="14.125" style="520" customWidth="1"/>
    <col min="12299" max="12299" width="32" style="520" customWidth="1"/>
    <col min="12300" max="12301" width="9.125" style="520" customWidth="1"/>
    <col min="12302" max="12302" width="9" style="520"/>
    <col min="12303" max="12303" width="9.125" style="520" customWidth="1"/>
    <col min="12304" max="12304" width="9" style="520"/>
    <col min="12305" max="12305" width="9.125" style="520" customWidth="1"/>
    <col min="12306" max="12306" width="13.875" style="520" customWidth="1"/>
    <col min="12307" max="12307" width="12.5" style="520" customWidth="1"/>
    <col min="12308" max="12310" width="13.75" style="520" customWidth="1"/>
    <col min="12311" max="12311" width="15.625" style="520" customWidth="1"/>
    <col min="12312" max="12312" width="9.125" style="520" customWidth="1"/>
    <col min="12313" max="12313" width="22" style="520" customWidth="1"/>
    <col min="12314" max="12314" width="11.625" style="520" customWidth="1"/>
    <col min="12315" max="12542" width="9" style="520"/>
    <col min="12543" max="12543" width="6.5" style="520" customWidth="1"/>
    <col min="12544" max="12544" width="13.25" style="520" customWidth="1"/>
    <col min="12545" max="12546" width="12.625" style="520" customWidth="1"/>
    <col min="12547" max="12547" width="15.875" style="520" customWidth="1"/>
    <col min="12548" max="12548" width="10" style="520" customWidth="1"/>
    <col min="12549" max="12549" width="9" style="520"/>
    <col min="12550" max="12550" width="9.125" style="520" customWidth="1"/>
    <col min="12551" max="12551" width="10" style="520" customWidth="1"/>
    <col min="12552" max="12552" width="11.375" style="520" customWidth="1"/>
    <col min="12553" max="12553" width="17.875" style="520" customWidth="1"/>
    <col min="12554" max="12554" width="14.125" style="520" customWidth="1"/>
    <col min="12555" max="12555" width="32" style="520" customWidth="1"/>
    <col min="12556" max="12557" width="9.125" style="520" customWidth="1"/>
    <col min="12558" max="12558" width="9" style="520"/>
    <col min="12559" max="12559" width="9.125" style="520" customWidth="1"/>
    <col min="12560" max="12560" width="9" style="520"/>
    <col min="12561" max="12561" width="9.125" style="520" customWidth="1"/>
    <col min="12562" max="12562" width="13.875" style="520" customWidth="1"/>
    <col min="12563" max="12563" width="12.5" style="520" customWidth="1"/>
    <col min="12564" max="12566" width="13.75" style="520" customWidth="1"/>
    <col min="12567" max="12567" width="15.625" style="520" customWidth="1"/>
    <col min="12568" max="12568" width="9.125" style="520" customWidth="1"/>
    <col min="12569" max="12569" width="22" style="520" customWidth="1"/>
    <col min="12570" max="12570" width="11.625" style="520" customWidth="1"/>
    <col min="12571" max="12798" width="9" style="520"/>
    <col min="12799" max="12799" width="6.5" style="520" customWidth="1"/>
    <col min="12800" max="12800" width="13.25" style="520" customWidth="1"/>
    <col min="12801" max="12802" width="12.625" style="520" customWidth="1"/>
    <col min="12803" max="12803" width="15.875" style="520" customWidth="1"/>
    <col min="12804" max="12804" width="10" style="520" customWidth="1"/>
    <col min="12805" max="12805" width="9" style="520"/>
    <col min="12806" max="12806" width="9.125" style="520" customWidth="1"/>
    <col min="12807" max="12807" width="10" style="520" customWidth="1"/>
    <col min="12808" max="12808" width="11.375" style="520" customWidth="1"/>
    <col min="12809" max="12809" width="17.875" style="520" customWidth="1"/>
    <col min="12810" max="12810" width="14.125" style="520" customWidth="1"/>
    <col min="12811" max="12811" width="32" style="520" customWidth="1"/>
    <col min="12812" max="12813" width="9.125" style="520" customWidth="1"/>
    <col min="12814" max="12814" width="9" style="520"/>
    <col min="12815" max="12815" width="9.125" style="520" customWidth="1"/>
    <col min="12816" max="12816" width="9" style="520"/>
    <col min="12817" max="12817" width="9.125" style="520" customWidth="1"/>
    <col min="12818" max="12818" width="13.875" style="520" customWidth="1"/>
    <col min="12819" max="12819" width="12.5" style="520" customWidth="1"/>
    <col min="12820" max="12822" width="13.75" style="520" customWidth="1"/>
    <col min="12823" max="12823" width="15.625" style="520" customWidth="1"/>
    <col min="12824" max="12824" width="9.125" style="520" customWidth="1"/>
    <col min="12825" max="12825" width="22" style="520" customWidth="1"/>
    <col min="12826" max="12826" width="11.625" style="520" customWidth="1"/>
    <col min="12827" max="13054" width="9" style="520"/>
    <col min="13055" max="13055" width="6.5" style="520" customWidth="1"/>
    <col min="13056" max="13056" width="13.25" style="520" customWidth="1"/>
    <col min="13057" max="13058" width="12.625" style="520" customWidth="1"/>
    <col min="13059" max="13059" width="15.875" style="520" customWidth="1"/>
    <col min="13060" max="13060" width="10" style="520" customWidth="1"/>
    <col min="13061" max="13061" width="9" style="520"/>
    <col min="13062" max="13062" width="9.125" style="520" customWidth="1"/>
    <col min="13063" max="13063" width="10" style="520" customWidth="1"/>
    <col min="13064" max="13064" width="11.375" style="520" customWidth="1"/>
    <col min="13065" max="13065" width="17.875" style="520" customWidth="1"/>
    <col min="13066" max="13066" width="14.125" style="520" customWidth="1"/>
    <col min="13067" max="13067" width="32" style="520" customWidth="1"/>
    <col min="13068" max="13069" width="9.125" style="520" customWidth="1"/>
    <col min="13070" max="13070" width="9" style="520"/>
    <col min="13071" max="13071" width="9.125" style="520" customWidth="1"/>
    <col min="13072" max="13072" width="9" style="520"/>
    <col min="13073" max="13073" width="9.125" style="520" customWidth="1"/>
    <col min="13074" max="13074" width="13.875" style="520" customWidth="1"/>
    <col min="13075" max="13075" width="12.5" style="520" customWidth="1"/>
    <col min="13076" max="13078" width="13.75" style="520" customWidth="1"/>
    <col min="13079" max="13079" width="15.625" style="520" customWidth="1"/>
    <col min="13080" max="13080" width="9.125" style="520" customWidth="1"/>
    <col min="13081" max="13081" width="22" style="520" customWidth="1"/>
    <col min="13082" max="13082" width="11.625" style="520" customWidth="1"/>
    <col min="13083" max="13310" width="9" style="520"/>
    <col min="13311" max="13311" width="6.5" style="520" customWidth="1"/>
    <col min="13312" max="13312" width="13.25" style="520" customWidth="1"/>
    <col min="13313" max="13314" width="12.625" style="520" customWidth="1"/>
    <col min="13315" max="13315" width="15.875" style="520" customWidth="1"/>
    <col min="13316" max="13316" width="10" style="520" customWidth="1"/>
    <col min="13317" max="13317" width="9" style="520"/>
    <col min="13318" max="13318" width="9.125" style="520" customWidth="1"/>
    <col min="13319" max="13319" width="10" style="520" customWidth="1"/>
    <col min="13320" max="13320" width="11.375" style="520" customWidth="1"/>
    <col min="13321" max="13321" width="17.875" style="520" customWidth="1"/>
    <col min="13322" max="13322" width="14.125" style="520" customWidth="1"/>
    <col min="13323" max="13323" width="32" style="520" customWidth="1"/>
    <col min="13324" max="13325" width="9.125" style="520" customWidth="1"/>
    <col min="13326" max="13326" width="9" style="520"/>
    <col min="13327" max="13327" width="9.125" style="520" customWidth="1"/>
    <col min="13328" max="13328" width="9" style="520"/>
    <col min="13329" max="13329" width="9.125" style="520" customWidth="1"/>
    <col min="13330" max="13330" width="13.875" style="520" customWidth="1"/>
    <col min="13331" max="13331" width="12.5" style="520" customWidth="1"/>
    <col min="13332" max="13334" width="13.75" style="520" customWidth="1"/>
    <col min="13335" max="13335" width="15.625" style="520" customWidth="1"/>
    <col min="13336" max="13336" width="9.125" style="520" customWidth="1"/>
    <col min="13337" max="13337" width="22" style="520" customWidth="1"/>
    <col min="13338" max="13338" width="11.625" style="520" customWidth="1"/>
    <col min="13339" max="13566" width="9" style="520"/>
    <col min="13567" max="13567" width="6.5" style="520" customWidth="1"/>
    <col min="13568" max="13568" width="13.25" style="520" customWidth="1"/>
    <col min="13569" max="13570" width="12.625" style="520" customWidth="1"/>
    <col min="13571" max="13571" width="15.875" style="520" customWidth="1"/>
    <col min="13572" max="13572" width="10" style="520" customWidth="1"/>
    <col min="13573" max="13573" width="9" style="520"/>
    <col min="13574" max="13574" width="9.125" style="520" customWidth="1"/>
    <col min="13575" max="13575" width="10" style="520" customWidth="1"/>
    <col min="13576" max="13576" width="11.375" style="520" customWidth="1"/>
    <col min="13577" max="13577" width="17.875" style="520" customWidth="1"/>
    <col min="13578" max="13578" width="14.125" style="520" customWidth="1"/>
    <col min="13579" max="13579" width="32" style="520" customWidth="1"/>
    <col min="13580" max="13581" width="9.125" style="520" customWidth="1"/>
    <col min="13582" max="13582" width="9" style="520"/>
    <col min="13583" max="13583" width="9.125" style="520" customWidth="1"/>
    <col min="13584" max="13584" width="9" style="520"/>
    <col min="13585" max="13585" width="9.125" style="520" customWidth="1"/>
    <col min="13586" max="13586" width="13.875" style="520" customWidth="1"/>
    <col min="13587" max="13587" width="12.5" style="520" customWidth="1"/>
    <col min="13588" max="13590" width="13.75" style="520" customWidth="1"/>
    <col min="13591" max="13591" width="15.625" style="520" customWidth="1"/>
    <col min="13592" max="13592" width="9.125" style="520" customWidth="1"/>
    <col min="13593" max="13593" width="22" style="520" customWidth="1"/>
    <col min="13594" max="13594" width="11.625" style="520" customWidth="1"/>
    <col min="13595" max="13822" width="9" style="520"/>
    <col min="13823" max="13823" width="6.5" style="520" customWidth="1"/>
    <col min="13824" max="13824" width="13.25" style="520" customWidth="1"/>
    <col min="13825" max="13826" width="12.625" style="520" customWidth="1"/>
    <col min="13827" max="13827" width="15.875" style="520" customWidth="1"/>
    <col min="13828" max="13828" width="10" style="520" customWidth="1"/>
    <col min="13829" max="13829" width="9" style="520"/>
    <col min="13830" max="13830" width="9.125" style="520" customWidth="1"/>
    <col min="13831" max="13831" width="10" style="520" customWidth="1"/>
    <col min="13832" max="13832" width="11.375" style="520" customWidth="1"/>
    <col min="13833" max="13833" width="17.875" style="520" customWidth="1"/>
    <col min="13834" max="13834" width="14.125" style="520" customWidth="1"/>
    <col min="13835" max="13835" width="32" style="520" customWidth="1"/>
    <col min="13836" max="13837" width="9.125" style="520" customWidth="1"/>
    <col min="13838" max="13838" width="9" style="520"/>
    <col min="13839" max="13839" width="9.125" style="520" customWidth="1"/>
    <col min="13840" max="13840" width="9" style="520"/>
    <col min="13841" max="13841" width="9.125" style="520" customWidth="1"/>
    <col min="13842" max="13842" width="13.875" style="520" customWidth="1"/>
    <col min="13843" max="13843" width="12.5" style="520" customWidth="1"/>
    <col min="13844" max="13846" width="13.75" style="520" customWidth="1"/>
    <col min="13847" max="13847" width="15.625" style="520" customWidth="1"/>
    <col min="13848" max="13848" width="9.125" style="520" customWidth="1"/>
    <col min="13849" max="13849" width="22" style="520" customWidth="1"/>
    <col min="13850" max="13850" width="11.625" style="520" customWidth="1"/>
    <col min="13851" max="14078" width="9" style="520"/>
    <col min="14079" max="14079" width="6.5" style="520" customWidth="1"/>
    <col min="14080" max="14080" width="13.25" style="520" customWidth="1"/>
    <col min="14081" max="14082" width="12.625" style="520" customWidth="1"/>
    <col min="14083" max="14083" width="15.875" style="520" customWidth="1"/>
    <col min="14084" max="14084" width="10" style="520" customWidth="1"/>
    <col min="14085" max="14085" width="9" style="520"/>
    <col min="14086" max="14086" width="9.125" style="520" customWidth="1"/>
    <col min="14087" max="14087" width="10" style="520" customWidth="1"/>
    <col min="14088" max="14088" width="11.375" style="520" customWidth="1"/>
    <col min="14089" max="14089" width="17.875" style="520" customWidth="1"/>
    <col min="14090" max="14090" width="14.125" style="520" customWidth="1"/>
    <col min="14091" max="14091" width="32" style="520" customWidth="1"/>
    <col min="14092" max="14093" width="9.125" style="520" customWidth="1"/>
    <col min="14094" max="14094" width="9" style="520"/>
    <col min="14095" max="14095" width="9.125" style="520" customWidth="1"/>
    <col min="14096" max="14096" width="9" style="520"/>
    <col min="14097" max="14097" width="9.125" style="520" customWidth="1"/>
    <col min="14098" max="14098" width="13.875" style="520" customWidth="1"/>
    <col min="14099" max="14099" width="12.5" style="520" customWidth="1"/>
    <col min="14100" max="14102" width="13.75" style="520" customWidth="1"/>
    <col min="14103" max="14103" width="15.625" style="520" customWidth="1"/>
    <col min="14104" max="14104" width="9.125" style="520" customWidth="1"/>
    <col min="14105" max="14105" width="22" style="520" customWidth="1"/>
    <col min="14106" max="14106" width="11.625" style="520" customWidth="1"/>
    <col min="14107" max="14334" width="9" style="520"/>
    <col min="14335" max="14335" width="6.5" style="520" customWidth="1"/>
    <col min="14336" max="14336" width="13.25" style="520" customWidth="1"/>
    <col min="14337" max="14338" width="12.625" style="520" customWidth="1"/>
    <col min="14339" max="14339" width="15.875" style="520" customWidth="1"/>
    <col min="14340" max="14340" width="10" style="520" customWidth="1"/>
    <col min="14341" max="14341" width="9" style="520"/>
    <col min="14342" max="14342" width="9.125" style="520" customWidth="1"/>
    <col min="14343" max="14343" width="10" style="520" customWidth="1"/>
    <col min="14344" max="14344" width="11.375" style="520" customWidth="1"/>
    <col min="14345" max="14345" width="17.875" style="520" customWidth="1"/>
    <col min="14346" max="14346" width="14.125" style="520" customWidth="1"/>
    <col min="14347" max="14347" width="32" style="520" customWidth="1"/>
    <col min="14348" max="14349" width="9.125" style="520" customWidth="1"/>
    <col min="14350" max="14350" width="9" style="520"/>
    <col min="14351" max="14351" width="9.125" style="520" customWidth="1"/>
    <col min="14352" max="14352" width="9" style="520"/>
    <col min="14353" max="14353" width="9.125" style="520" customWidth="1"/>
    <col min="14354" max="14354" width="13.875" style="520" customWidth="1"/>
    <col min="14355" max="14355" width="12.5" style="520" customWidth="1"/>
    <col min="14356" max="14358" width="13.75" style="520" customWidth="1"/>
    <col min="14359" max="14359" width="15.625" style="520" customWidth="1"/>
    <col min="14360" max="14360" width="9.125" style="520" customWidth="1"/>
    <col min="14361" max="14361" width="22" style="520" customWidth="1"/>
    <col min="14362" max="14362" width="11.625" style="520" customWidth="1"/>
    <col min="14363" max="14590" width="9" style="520"/>
    <col min="14591" max="14591" width="6.5" style="520" customWidth="1"/>
    <col min="14592" max="14592" width="13.25" style="520" customWidth="1"/>
    <col min="14593" max="14594" width="12.625" style="520" customWidth="1"/>
    <col min="14595" max="14595" width="15.875" style="520" customWidth="1"/>
    <col min="14596" max="14596" width="10" style="520" customWidth="1"/>
    <col min="14597" max="14597" width="9" style="520"/>
    <col min="14598" max="14598" width="9.125" style="520" customWidth="1"/>
    <col min="14599" max="14599" width="10" style="520" customWidth="1"/>
    <col min="14600" max="14600" width="11.375" style="520" customWidth="1"/>
    <col min="14601" max="14601" width="17.875" style="520" customWidth="1"/>
    <col min="14602" max="14602" width="14.125" style="520" customWidth="1"/>
    <col min="14603" max="14603" width="32" style="520" customWidth="1"/>
    <col min="14604" max="14605" width="9.125" style="520" customWidth="1"/>
    <col min="14606" max="14606" width="9" style="520"/>
    <col min="14607" max="14607" width="9.125" style="520" customWidth="1"/>
    <col min="14608" max="14608" width="9" style="520"/>
    <col min="14609" max="14609" width="9.125" style="520" customWidth="1"/>
    <col min="14610" max="14610" width="13.875" style="520" customWidth="1"/>
    <col min="14611" max="14611" width="12.5" style="520" customWidth="1"/>
    <col min="14612" max="14614" width="13.75" style="520" customWidth="1"/>
    <col min="14615" max="14615" width="15.625" style="520" customWidth="1"/>
    <col min="14616" max="14616" width="9.125" style="520" customWidth="1"/>
    <col min="14617" max="14617" width="22" style="520" customWidth="1"/>
    <col min="14618" max="14618" width="11.625" style="520" customWidth="1"/>
    <col min="14619" max="14846" width="9" style="520"/>
    <col min="14847" max="14847" width="6.5" style="520" customWidth="1"/>
    <col min="14848" max="14848" width="13.25" style="520" customWidth="1"/>
    <col min="14849" max="14850" width="12.625" style="520" customWidth="1"/>
    <col min="14851" max="14851" width="15.875" style="520" customWidth="1"/>
    <col min="14852" max="14852" width="10" style="520" customWidth="1"/>
    <col min="14853" max="14853" width="9" style="520"/>
    <col min="14854" max="14854" width="9.125" style="520" customWidth="1"/>
    <col min="14855" max="14855" width="10" style="520" customWidth="1"/>
    <col min="14856" max="14856" width="11.375" style="520" customWidth="1"/>
    <col min="14857" max="14857" width="17.875" style="520" customWidth="1"/>
    <col min="14858" max="14858" width="14.125" style="520" customWidth="1"/>
    <col min="14859" max="14859" width="32" style="520" customWidth="1"/>
    <col min="14860" max="14861" width="9.125" style="520" customWidth="1"/>
    <col min="14862" max="14862" width="9" style="520"/>
    <col min="14863" max="14863" width="9.125" style="520" customWidth="1"/>
    <col min="14864" max="14864" width="9" style="520"/>
    <col min="14865" max="14865" width="9.125" style="520" customWidth="1"/>
    <col min="14866" max="14866" width="13.875" style="520" customWidth="1"/>
    <col min="14867" max="14867" width="12.5" style="520" customWidth="1"/>
    <col min="14868" max="14870" width="13.75" style="520" customWidth="1"/>
    <col min="14871" max="14871" width="15.625" style="520" customWidth="1"/>
    <col min="14872" max="14872" width="9.125" style="520" customWidth="1"/>
    <col min="14873" max="14873" width="22" style="520" customWidth="1"/>
    <col min="14874" max="14874" width="11.625" style="520" customWidth="1"/>
    <col min="14875" max="15102" width="9" style="520"/>
    <col min="15103" max="15103" width="6.5" style="520" customWidth="1"/>
    <col min="15104" max="15104" width="13.25" style="520" customWidth="1"/>
    <col min="15105" max="15106" width="12.625" style="520" customWidth="1"/>
    <col min="15107" max="15107" width="15.875" style="520" customWidth="1"/>
    <col min="15108" max="15108" width="10" style="520" customWidth="1"/>
    <col min="15109" max="15109" width="9" style="520"/>
    <col min="15110" max="15110" width="9.125" style="520" customWidth="1"/>
    <col min="15111" max="15111" width="10" style="520" customWidth="1"/>
    <col min="15112" max="15112" width="11.375" style="520" customWidth="1"/>
    <col min="15113" max="15113" width="17.875" style="520" customWidth="1"/>
    <col min="15114" max="15114" width="14.125" style="520" customWidth="1"/>
    <col min="15115" max="15115" width="32" style="520" customWidth="1"/>
    <col min="15116" max="15117" width="9.125" style="520" customWidth="1"/>
    <col min="15118" max="15118" width="9" style="520"/>
    <col min="15119" max="15119" width="9.125" style="520" customWidth="1"/>
    <col min="15120" max="15120" width="9" style="520"/>
    <col min="15121" max="15121" width="9.125" style="520" customWidth="1"/>
    <col min="15122" max="15122" width="13.875" style="520" customWidth="1"/>
    <col min="15123" max="15123" width="12.5" style="520" customWidth="1"/>
    <col min="15124" max="15126" width="13.75" style="520" customWidth="1"/>
    <col min="15127" max="15127" width="15.625" style="520" customWidth="1"/>
    <col min="15128" max="15128" width="9.125" style="520" customWidth="1"/>
    <col min="15129" max="15129" width="22" style="520" customWidth="1"/>
    <col min="15130" max="15130" width="11.625" style="520" customWidth="1"/>
    <col min="15131" max="15358" width="9" style="520"/>
    <col min="15359" max="15359" width="6.5" style="520" customWidth="1"/>
    <col min="15360" max="15360" width="13.25" style="520" customWidth="1"/>
    <col min="15361" max="15362" width="12.625" style="520" customWidth="1"/>
    <col min="15363" max="15363" width="15.875" style="520" customWidth="1"/>
    <col min="15364" max="15364" width="10" style="520" customWidth="1"/>
    <col min="15365" max="15365" width="9" style="520"/>
    <col min="15366" max="15366" width="9.125" style="520" customWidth="1"/>
    <col min="15367" max="15367" width="10" style="520" customWidth="1"/>
    <col min="15368" max="15368" width="11.375" style="520" customWidth="1"/>
    <col min="15369" max="15369" width="17.875" style="520" customWidth="1"/>
    <col min="15370" max="15370" width="14.125" style="520" customWidth="1"/>
    <col min="15371" max="15371" width="32" style="520" customWidth="1"/>
    <col min="15372" max="15373" width="9.125" style="520" customWidth="1"/>
    <col min="15374" max="15374" width="9" style="520"/>
    <col min="15375" max="15375" width="9.125" style="520" customWidth="1"/>
    <col min="15376" max="15376" width="9" style="520"/>
    <col min="15377" max="15377" width="9.125" style="520" customWidth="1"/>
    <col min="15378" max="15378" width="13.875" style="520" customWidth="1"/>
    <col min="15379" max="15379" width="12.5" style="520" customWidth="1"/>
    <col min="15380" max="15382" width="13.75" style="520" customWidth="1"/>
    <col min="15383" max="15383" width="15.625" style="520" customWidth="1"/>
    <col min="15384" max="15384" width="9.125" style="520" customWidth="1"/>
    <col min="15385" max="15385" width="22" style="520" customWidth="1"/>
    <col min="15386" max="15386" width="11.625" style="520" customWidth="1"/>
    <col min="15387" max="15614" width="9" style="520"/>
    <col min="15615" max="15615" width="6.5" style="520" customWidth="1"/>
    <col min="15616" max="15616" width="13.25" style="520" customWidth="1"/>
    <col min="15617" max="15618" width="12.625" style="520" customWidth="1"/>
    <col min="15619" max="15619" width="15.875" style="520" customWidth="1"/>
    <col min="15620" max="15620" width="10" style="520" customWidth="1"/>
    <col min="15621" max="15621" width="9" style="520"/>
    <col min="15622" max="15622" width="9.125" style="520" customWidth="1"/>
    <col min="15623" max="15623" width="10" style="520" customWidth="1"/>
    <col min="15624" max="15624" width="11.375" style="520" customWidth="1"/>
    <col min="15625" max="15625" width="17.875" style="520" customWidth="1"/>
    <col min="15626" max="15626" width="14.125" style="520" customWidth="1"/>
    <col min="15627" max="15627" width="32" style="520" customWidth="1"/>
    <col min="15628" max="15629" width="9.125" style="520" customWidth="1"/>
    <col min="15630" max="15630" width="9" style="520"/>
    <col min="15631" max="15631" width="9.125" style="520" customWidth="1"/>
    <col min="15632" max="15632" width="9" style="520"/>
    <col min="15633" max="15633" width="9.125" style="520" customWidth="1"/>
    <col min="15634" max="15634" width="13.875" style="520" customWidth="1"/>
    <col min="15635" max="15635" width="12.5" style="520" customWidth="1"/>
    <col min="15636" max="15638" width="13.75" style="520" customWidth="1"/>
    <col min="15639" max="15639" width="15.625" style="520" customWidth="1"/>
    <col min="15640" max="15640" width="9.125" style="520" customWidth="1"/>
    <col min="15641" max="15641" width="22" style="520" customWidth="1"/>
    <col min="15642" max="15642" width="11.625" style="520" customWidth="1"/>
    <col min="15643" max="15870" width="9" style="520"/>
    <col min="15871" max="15871" width="6.5" style="520" customWidth="1"/>
    <col min="15872" max="15872" width="13.25" style="520" customWidth="1"/>
    <col min="15873" max="15874" width="12.625" style="520" customWidth="1"/>
    <col min="15875" max="15875" width="15.875" style="520" customWidth="1"/>
    <col min="15876" max="15876" width="10" style="520" customWidth="1"/>
    <col min="15877" max="15877" width="9" style="520"/>
    <col min="15878" max="15878" width="9.125" style="520" customWidth="1"/>
    <col min="15879" max="15879" width="10" style="520" customWidth="1"/>
    <col min="15880" max="15880" width="11.375" style="520" customWidth="1"/>
    <col min="15881" max="15881" width="17.875" style="520" customWidth="1"/>
    <col min="15882" max="15882" width="14.125" style="520" customWidth="1"/>
    <col min="15883" max="15883" width="32" style="520" customWidth="1"/>
    <col min="15884" max="15885" width="9.125" style="520" customWidth="1"/>
    <col min="15886" max="15886" width="9" style="520"/>
    <col min="15887" max="15887" width="9.125" style="520" customWidth="1"/>
    <col min="15888" max="15888" width="9" style="520"/>
    <col min="15889" max="15889" width="9.125" style="520" customWidth="1"/>
    <col min="15890" max="15890" width="13.875" style="520" customWidth="1"/>
    <col min="15891" max="15891" width="12.5" style="520" customWidth="1"/>
    <col min="15892" max="15894" width="13.75" style="520" customWidth="1"/>
    <col min="15895" max="15895" width="15.625" style="520" customWidth="1"/>
    <col min="15896" max="15896" width="9.125" style="520" customWidth="1"/>
    <col min="15897" max="15897" width="22" style="520" customWidth="1"/>
    <col min="15898" max="15898" width="11.625" style="520" customWidth="1"/>
    <col min="15899" max="16126" width="9" style="520"/>
    <col min="16127" max="16127" width="6.5" style="520" customWidth="1"/>
    <col min="16128" max="16128" width="13.25" style="520" customWidth="1"/>
    <col min="16129" max="16130" width="12.625" style="520" customWidth="1"/>
    <col min="16131" max="16131" width="15.875" style="520" customWidth="1"/>
    <col min="16132" max="16132" width="10" style="520" customWidth="1"/>
    <col min="16133" max="16133" width="9" style="520"/>
    <col min="16134" max="16134" width="9.125" style="520" customWidth="1"/>
    <col min="16135" max="16135" width="10" style="520" customWidth="1"/>
    <col min="16136" max="16136" width="11.375" style="520" customWidth="1"/>
    <col min="16137" max="16137" width="17.875" style="520" customWidth="1"/>
    <col min="16138" max="16138" width="14.125" style="520" customWidth="1"/>
    <col min="16139" max="16139" width="32" style="520" customWidth="1"/>
    <col min="16140" max="16141" width="9.125" style="520" customWidth="1"/>
    <col min="16142" max="16142" width="9" style="520"/>
    <col min="16143" max="16143" width="9.125" style="520" customWidth="1"/>
    <col min="16144" max="16144" width="9" style="520"/>
    <col min="16145" max="16145" width="9.125" style="520" customWidth="1"/>
    <col min="16146" max="16146" width="13.875" style="520" customWidth="1"/>
    <col min="16147" max="16147" width="12.5" style="520" customWidth="1"/>
    <col min="16148" max="16150" width="13.75" style="520" customWidth="1"/>
    <col min="16151" max="16151" width="15.625" style="520" customWidth="1"/>
    <col min="16152" max="16152" width="9.125" style="520" customWidth="1"/>
    <col min="16153" max="16153" width="22" style="520" customWidth="1"/>
    <col min="16154" max="16154" width="11.625" style="520" customWidth="1"/>
    <col min="16155" max="16384" width="9" style="520"/>
  </cols>
  <sheetData>
    <row r="1" spans="1:1">
      <c r="A1" s="460" t="s">
        <v>687</v>
      </c>
    </row>
    <row r="2" s="518" customFormat="1" ht="30" customHeight="1" spans="1:26">
      <c r="A2" s="522" t="s">
        <v>1413</v>
      </c>
      <c r="B2" s="522"/>
      <c r="C2" s="522"/>
      <c r="D2" s="522"/>
      <c r="E2" s="522"/>
      <c r="F2" s="522"/>
      <c r="G2" s="522"/>
      <c r="H2" s="522"/>
      <c r="I2" s="522"/>
      <c r="J2" s="522"/>
      <c r="K2" s="522"/>
      <c r="L2" s="522"/>
      <c r="M2" s="522"/>
      <c r="N2" s="522"/>
      <c r="O2" s="522"/>
      <c r="P2" s="522"/>
      <c r="Q2" s="522"/>
      <c r="R2" s="522"/>
      <c r="S2" s="522"/>
      <c r="T2" s="522"/>
      <c r="U2" s="522"/>
      <c r="V2" s="522"/>
      <c r="W2" s="522"/>
      <c r="X2" s="522"/>
      <c r="Y2" s="522"/>
      <c r="Z2" s="552"/>
    </row>
    <row r="3" s="518" customFormat="1" spans="1:26">
      <c r="A3" s="523" t="e">
        <f>"评估基准日："&amp;TEXT(#REF!,"yyyy年mm月dd日")</f>
        <v>#REF!</v>
      </c>
      <c r="B3" s="523"/>
      <c r="C3" s="523"/>
      <c r="D3" s="523"/>
      <c r="E3" s="523"/>
      <c r="F3" s="523"/>
      <c r="G3" s="523"/>
      <c r="H3" s="523"/>
      <c r="I3" s="523"/>
      <c r="J3" s="523"/>
      <c r="K3" s="523"/>
      <c r="L3" s="523"/>
      <c r="M3" s="523"/>
      <c r="N3" s="523"/>
      <c r="O3" s="523"/>
      <c r="P3" s="523"/>
      <c r="Q3" s="523"/>
      <c r="R3" s="523"/>
      <c r="S3" s="523"/>
      <c r="T3" s="523"/>
      <c r="U3" s="523"/>
      <c r="V3" s="523"/>
      <c r="W3" s="523"/>
      <c r="X3" s="523"/>
      <c r="Y3" s="523"/>
      <c r="Z3" s="552"/>
    </row>
    <row r="4" s="518" customFormat="1" ht="14.1" customHeight="1" spans="1:26">
      <c r="A4" s="523"/>
      <c r="B4" s="523"/>
      <c r="C4" s="523"/>
      <c r="D4" s="523"/>
      <c r="E4" s="523"/>
      <c r="F4" s="523"/>
      <c r="G4" s="523"/>
      <c r="H4" s="582"/>
      <c r="I4" s="582"/>
      <c r="J4" s="552"/>
      <c r="K4" s="552"/>
      <c r="L4" s="553"/>
      <c r="M4" s="553"/>
      <c r="X4" s="553" t="s">
        <v>1414</v>
      </c>
      <c r="Y4" s="553"/>
      <c r="Z4" s="552"/>
    </row>
    <row r="5" s="518" customFormat="1" ht="15.75" customHeight="1" spans="1:26">
      <c r="A5" s="3" t="e">
        <f>#REF!&amp;"："&amp;#REF!</f>
        <v>#REF!</v>
      </c>
      <c r="E5" s="528"/>
      <c r="F5" s="528"/>
      <c r="G5" s="528"/>
      <c r="H5" s="583"/>
      <c r="I5" s="583"/>
      <c r="J5" s="528"/>
      <c r="K5" s="528"/>
      <c r="L5" s="528"/>
      <c r="M5" s="553"/>
      <c r="X5" s="528"/>
      <c r="Y5" s="26" t="s">
        <v>858</v>
      </c>
      <c r="Z5" s="552"/>
    </row>
    <row r="6" s="519" customFormat="1" spans="1:30">
      <c r="A6" s="584" t="s">
        <v>721</v>
      </c>
      <c r="B6" s="530" t="s">
        <v>1415</v>
      </c>
      <c r="C6" s="531" t="s">
        <v>1416</v>
      </c>
      <c r="D6" s="530" t="s">
        <v>1417</v>
      </c>
      <c r="E6" s="530" t="s">
        <v>1418</v>
      </c>
      <c r="F6" s="532" t="s">
        <v>1419</v>
      </c>
      <c r="G6" s="530" t="s">
        <v>1420</v>
      </c>
      <c r="H6" s="585" t="s">
        <v>1421</v>
      </c>
      <c r="I6" s="585" t="s">
        <v>1422</v>
      </c>
      <c r="J6" s="531" t="s">
        <v>1423</v>
      </c>
      <c r="K6" s="531" t="s">
        <v>1424</v>
      </c>
      <c r="L6" s="531" t="s">
        <v>1425</v>
      </c>
      <c r="M6" s="531" t="s">
        <v>1426</v>
      </c>
      <c r="N6" s="530" t="s">
        <v>1427</v>
      </c>
      <c r="O6" s="530"/>
      <c r="P6" s="530"/>
      <c r="Q6" s="530"/>
      <c r="R6" s="530"/>
      <c r="S6" s="530"/>
      <c r="T6" s="576" t="s">
        <v>692</v>
      </c>
      <c r="U6" s="560" t="s">
        <v>1428</v>
      </c>
      <c r="V6" s="561" t="s">
        <v>1429</v>
      </c>
      <c r="W6" s="576" t="s">
        <v>693</v>
      </c>
      <c r="X6" s="576" t="s">
        <v>695</v>
      </c>
      <c r="Y6" s="576" t="s">
        <v>848</v>
      </c>
      <c r="Z6" s="552"/>
      <c r="AA6" s="518"/>
      <c r="AB6" s="518"/>
      <c r="AC6" s="518"/>
      <c r="AD6" s="518"/>
    </row>
    <row r="7" s="519" customFormat="1" ht="24" spans="1:30">
      <c r="A7" s="533"/>
      <c r="B7" s="534"/>
      <c r="C7" s="533"/>
      <c r="D7" s="534"/>
      <c r="E7" s="534"/>
      <c r="F7" s="535"/>
      <c r="G7" s="534"/>
      <c r="H7" s="554"/>
      <c r="I7" s="554"/>
      <c r="J7" s="533" t="s">
        <v>1430</v>
      </c>
      <c r="K7" s="533" t="s">
        <v>1430</v>
      </c>
      <c r="L7" s="533" t="s">
        <v>1430</v>
      </c>
      <c r="M7" s="533" t="s">
        <v>1430</v>
      </c>
      <c r="N7" s="555" t="s">
        <v>1431</v>
      </c>
      <c r="O7" s="555" t="s">
        <v>1432</v>
      </c>
      <c r="P7" s="562" t="s">
        <v>1433</v>
      </c>
      <c r="Q7" s="562" t="s">
        <v>1434</v>
      </c>
      <c r="R7" s="562" t="s">
        <v>1435</v>
      </c>
      <c r="S7" s="555" t="s">
        <v>1436</v>
      </c>
      <c r="T7" s="563"/>
      <c r="U7" s="564"/>
      <c r="V7" s="565"/>
      <c r="W7" s="563" t="s">
        <v>1207</v>
      </c>
      <c r="X7" s="577"/>
      <c r="Y7" s="578"/>
      <c r="Z7" s="11" t="s">
        <v>863</v>
      </c>
      <c r="AA7" s="518"/>
      <c r="AB7" s="518"/>
      <c r="AC7" s="518"/>
      <c r="AD7" s="518"/>
    </row>
    <row r="8" s="580" customFormat="1" spans="1:26">
      <c r="A8" s="12" t="str">
        <f>IF(C8="","",ROW()-7)</f>
        <v/>
      </c>
      <c r="B8" s="537"/>
      <c r="C8" s="538"/>
      <c r="D8" s="537"/>
      <c r="E8" s="539"/>
      <c r="F8" s="539"/>
      <c r="G8" s="539"/>
      <c r="H8" s="557"/>
      <c r="I8" s="557"/>
      <c r="J8" s="543"/>
      <c r="K8" s="543"/>
      <c r="L8" s="543"/>
      <c r="M8" s="543"/>
      <c r="N8" s="544"/>
      <c r="O8" s="544"/>
      <c r="P8" s="544"/>
      <c r="Q8" s="544"/>
      <c r="R8" s="544"/>
      <c r="S8" s="544"/>
      <c r="T8" s="567"/>
      <c r="U8" s="567"/>
      <c r="V8" s="567"/>
      <c r="W8" s="567"/>
      <c r="X8" s="432" t="str">
        <f t="shared" ref="X8:X15" si="0">IF(T8-U8=0,"",(W8-T8+U8)/(T8-U8)*100)</f>
        <v/>
      </c>
      <c r="Y8" s="539"/>
      <c r="Z8" s="592" t="s">
        <v>1437</v>
      </c>
    </row>
    <row r="9" s="580" customFormat="1" spans="1:26">
      <c r="A9" s="12" t="str">
        <f t="shared" ref="A9:A24" si="1">IF(C9="","",ROW()-7)</f>
        <v/>
      </c>
      <c r="B9" s="537"/>
      <c r="C9" s="538"/>
      <c r="D9" s="537"/>
      <c r="E9" s="537"/>
      <c r="F9" s="537"/>
      <c r="G9" s="537"/>
      <c r="H9" s="558"/>
      <c r="I9" s="558"/>
      <c r="J9" s="538"/>
      <c r="K9" s="538"/>
      <c r="L9" s="538"/>
      <c r="M9" s="538"/>
      <c r="N9" s="544"/>
      <c r="O9" s="544"/>
      <c r="P9" s="544"/>
      <c r="Q9" s="544"/>
      <c r="R9" s="544"/>
      <c r="S9" s="544"/>
      <c r="T9" s="567"/>
      <c r="U9" s="567"/>
      <c r="V9" s="567"/>
      <c r="W9" s="567"/>
      <c r="X9" s="432" t="str">
        <f t="shared" si="0"/>
        <v/>
      </c>
      <c r="Y9" s="539"/>
      <c r="Z9" s="592" t="s">
        <v>1438</v>
      </c>
    </row>
    <row r="10" s="580" customFormat="1" spans="1:26">
      <c r="A10" s="12" t="str">
        <f t="shared" si="1"/>
        <v/>
      </c>
      <c r="B10" s="537"/>
      <c r="C10" s="538"/>
      <c r="D10" s="537"/>
      <c r="E10" s="539"/>
      <c r="F10" s="539"/>
      <c r="G10" s="539"/>
      <c r="H10" s="557"/>
      <c r="I10" s="557"/>
      <c r="J10" s="543"/>
      <c r="K10" s="543"/>
      <c r="L10" s="543"/>
      <c r="M10" s="543"/>
      <c r="N10" s="544"/>
      <c r="O10" s="544"/>
      <c r="P10" s="544"/>
      <c r="Q10" s="544"/>
      <c r="R10" s="544"/>
      <c r="S10" s="544"/>
      <c r="T10" s="567"/>
      <c r="U10" s="567"/>
      <c r="V10" s="567"/>
      <c r="W10" s="567"/>
      <c r="X10" s="432" t="str">
        <f t="shared" si="0"/>
        <v/>
      </c>
      <c r="Y10" s="539"/>
      <c r="Z10" s="592" t="s">
        <v>1439</v>
      </c>
    </row>
    <row r="11" s="580" customFormat="1" spans="1:26">
      <c r="A11" s="12" t="str">
        <f t="shared" si="1"/>
        <v/>
      </c>
      <c r="B11" s="537"/>
      <c r="C11" s="538"/>
      <c r="D11" s="537"/>
      <c r="E11" s="539"/>
      <c r="F11" s="539"/>
      <c r="G11" s="539"/>
      <c r="H11" s="557"/>
      <c r="I11" s="557"/>
      <c r="J11" s="543"/>
      <c r="K11" s="543"/>
      <c r="L11" s="543"/>
      <c r="M11" s="543"/>
      <c r="N11" s="544"/>
      <c r="O11" s="544"/>
      <c r="P11" s="544"/>
      <c r="Q11" s="544"/>
      <c r="R11" s="544"/>
      <c r="S11" s="544"/>
      <c r="T11" s="567"/>
      <c r="U11" s="567"/>
      <c r="V11" s="567"/>
      <c r="W11" s="567"/>
      <c r="X11" s="432" t="str">
        <f t="shared" si="0"/>
        <v/>
      </c>
      <c r="Y11" s="539"/>
      <c r="Z11" s="592" t="s">
        <v>1440</v>
      </c>
    </row>
    <row r="12" s="580" customFormat="1" spans="1:26">
      <c r="A12" s="12" t="str">
        <f t="shared" si="1"/>
        <v/>
      </c>
      <c r="B12" s="537"/>
      <c r="C12" s="538"/>
      <c r="D12" s="537"/>
      <c r="E12" s="537"/>
      <c r="F12" s="537"/>
      <c r="G12" s="537"/>
      <c r="H12" s="558"/>
      <c r="I12" s="558"/>
      <c r="J12" s="538"/>
      <c r="K12" s="538"/>
      <c r="L12" s="538"/>
      <c r="M12" s="538"/>
      <c r="N12" s="545"/>
      <c r="O12" s="545"/>
      <c r="P12" s="545"/>
      <c r="Q12" s="545"/>
      <c r="R12" s="545"/>
      <c r="S12" s="545"/>
      <c r="T12" s="567"/>
      <c r="U12" s="567"/>
      <c r="V12" s="567"/>
      <c r="W12" s="567"/>
      <c r="X12" s="432" t="str">
        <f t="shared" si="0"/>
        <v/>
      </c>
      <c r="Y12" s="537"/>
      <c r="Z12" s="592" t="s">
        <v>1441</v>
      </c>
    </row>
    <row r="13" s="580" customFormat="1" spans="1:26">
      <c r="A13" s="12" t="str">
        <f t="shared" si="1"/>
        <v/>
      </c>
      <c r="B13" s="537"/>
      <c r="C13" s="538"/>
      <c r="D13" s="537"/>
      <c r="E13" s="537"/>
      <c r="F13" s="537"/>
      <c r="G13" s="537"/>
      <c r="H13" s="558"/>
      <c r="I13" s="558"/>
      <c r="J13" s="538"/>
      <c r="K13" s="538"/>
      <c r="L13" s="538"/>
      <c r="M13" s="538"/>
      <c r="N13" s="545"/>
      <c r="O13" s="545"/>
      <c r="P13" s="545"/>
      <c r="Q13" s="545"/>
      <c r="R13" s="545"/>
      <c r="S13" s="545"/>
      <c r="T13" s="567"/>
      <c r="U13" s="567"/>
      <c r="V13" s="567"/>
      <c r="W13" s="567"/>
      <c r="X13" s="432" t="str">
        <f t="shared" si="0"/>
        <v/>
      </c>
      <c r="Y13" s="537"/>
      <c r="Z13" s="592" t="s">
        <v>1442</v>
      </c>
    </row>
    <row r="14" s="580" customFormat="1" spans="1:26">
      <c r="A14" s="12" t="str">
        <f t="shared" si="1"/>
        <v/>
      </c>
      <c r="B14" s="537"/>
      <c r="C14" s="538"/>
      <c r="D14" s="537"/>
      <c r="E14" s="539"/>
      <c r="F14" s="539"/>
      <c r="G14" s="539"/>
      <c r="H14" s="557"/>
      <c r="I14" s="557"/>
      <c r="J14" s="543"/>
      <c r="K14" s="538"/>
      <c r="L14" s="538"/>
      <c r="M14" s="538"/>
      <c r="N14" s="545"/>
      <c r="O14" s="545"/>
      <c r="P14" s="545"/>
      <c r="Q14" s="545"/>
      <c r="R14" s="545"/>
      <c r="S14" s="545"/>
      <c r="T14" s="567"/>
      <c r="U14" s="567"/>
      <c r="V14" s="567"/>
      <c r="W14" s="567"/>
      <c r="X14" s="432" t="str">
        <f t="shared" si="0"/>
        <v/>
      </c>
      <c r="Y14" s="537"/>
      <c r="Z14" s="592" t="s">
        <v>1443</v>
      </c>
    </row>
    <row r="15" s="580" customFormat="1" spans="1:26">
      <c r="A15" s="12" t="str">
        <f t="shared" si="1"/>
        <v/>
      </c>
      <c r="B15" s="537"/>
      <c r="C15" s="538"/>
      <c r="D15" s="537"/>
      <c r="E15" s="537"/>
      <c r="F15" s="537"/>
      <c r="G15" s="537"/>
      <c r="H15" s="558"/>
      <c r="I15" s="558"/>
      <c r="J15" s="538"/>
      <c r="K15" s="538"/>
      <c r="L15" s="538"/>
      <c r="M15" s="538"/>
      <c r="N15" s="545"/>
      <c r="O15" s="545"/>
      <c r="P15" s="545"/>
      <c r="Q15" s="545"/>
      <c r="R15" s="545"/>
      <c r="S15" s="545"/>
      <c r="T15" s="567"/>
      <c r="U15" s="567"/>
      <c r="V15" s="567"/>
      <c r="W15" s="567"/>
      <c r="X15" s="432" t="str">
        <f t="shared" si="0"/>
        <v/>
      </c>
      <c r="Y15" s="537"/>
      <c r="Z15" s="592" t="s">
        <v>1444</v>
      </c>
    </row>
    <row r="16" s="580" customFormat="1" spans="1:26">
      <c r="A16" s="12" t="str">
        <f t="shared" si="1"/>
        <v/>
      </c>
      <c r="B16" s="537"/>
      <c r="C16" s="538"/>
      <c r="D16" s="537"/>
      <c r="E16" s="537"/>
      <c r="F16" s="537"/>
      <c r="G16" s="537"/>
      <c r="H16" s="558"/>
      <c r="I16" s="558"/>
      <c r="J16" s="538"/>
      <c r="K16" s="538"/>
      <c r="L16" s="538"/>
      <c r="M16" s="538"/>
      <c r="N16" s="545"/>
      <c r="O16" s="545"/>
      <c r="P16" s="545"/>
      <c r="Q16" s="545"/>
      <c r="R16" s="545"/>
      <c r="S16" s="545"/>
      <c r="T16" s="567"/>
      <c r="U16" s="567"/>
      <c r="V16" s="567"/>
      <c r="W16" s="567"/>
      <c r="X16" s="432"/>
      <c r="Y16" s="537"/>
      <c r="Z16" s="592" t="s">
        <v>1445</v>
      </c>
    </row>
    <row r="17" s="580" customFormat="1" spans="1:26">
      <c r="A17" s="12" t="str">
        <f t="shared" si="1"/>
        <v/>
      </c>
      <c r="B17" s="537"/>
      <c r="C17" s="538"/>
      <c r="D17" s="537"/>
      <c r="E17" s="537"/>
      <c r="F17" s="537"/>
      <c r="G17" s="537"/>
      <c r="H17" s="558"/>
      <c r="I17" s="558"/>
      <c r="J17" s="538"/>
      <c r="K17" s="538"/>
      <c r="L17" s="538"/>
      <c r="M17" s="538"/>
      <c r="N17" s="545"/>
      <c r="O17" s="545"/>
      <c r="P17" s="545"/>
      <c r="Q17" s="545"/>
      <c r="R17" s="545"/>
      <c r="S17" s="545"/>
      <c r="T17" s="567"/>
      <c r="U17" s="567"/>
      <c r="V17" s="567"/>
      <c r="W17" s="567"/>
      <c r="X17" s="432" t="str">
        <f t="shared" ref="X17:X27" si="2">IF(T17-U17=0,"",(W17-T17+U17)/(T17-U17)*100)</f>
        <v/>
      </c>
      <c r="Y17" s="537"/>
      <c r="Z17" s="592" t="s">
        <v>1446</v>
      </c>
    </row>
    <row r="18" s="580" customFormat="1" spans="1:26">
      <c r="A18" s="12" t="str">
        <f t="shared" si="1"/>
        <v/>
      </c>
      <c r="B18" s="537"/>
      <c r="C18" s="538"/>
      <c r="D18" s="537"/>
      <c r="E18" s="537"/>
      <c r="F18" s="537"/>
      <c r="G18" s="537"/>
      <c r="H18" s="558"/>
      <c r="I18" s="558"/>
      <c r="J18" s="538"/>
      <c r="K18" s="538"/>
      <c r="L18" s="538"/>
      <c r="M18" s="538"/>
      <c r="N18" s="545"/>
      <c r="O18" s="545"/>
      <c r="P18" s="545"/>
      <c r="Q18" s="545"/>
      <c r="R18" s="545"/>
      <c r="S18" s="545"/>
      <c r="T18" s="567"/>
      <c r="U18" s="567"/>
      <c r="V18" s="567"/>
      <c r="W18" s="567"/>
      <c r="X18" s="432" t="str">
        <f t="shared" si="2"/>
        <v/>
      </c>
      <c r="Y18" s="537"/>
      <c r="Z18" s="592" t="s">
        <v>1447</v>
      </c>
    </row>
    <row r="19" s="580" customFormat="1" spans="1:26">
      <c r="A19" s="12" t="str">
        <f t="shared" si="1"/>
        <v/>
      </c>
      <c r="B19" s="537"/>
      <c r="C19" s="538"/>
      <c r="D19" s="537"/>
      <c r="E19" s="537"/>
      <c r="F19" s="537"/>
      <c r="G19" s="537"/>
      <c r="H19" s="558"/>
      <c r="I19" s="558"/>
      <c r="J19" s="538"/>
      <c r="K19" s="538"/>
      <c r="L19" s="538"/>
      <c r="M19" s="538"/>
      <c r="N19" s="545"/>
      <c r="O19" s="545"/>
      <c r="P19" s="545"/>
      <c r="Q19" s="545"/>
      <c r="R19" s="545"/>
      <c r="S19" s="545"/>
      <c r="T19" s="567"/>
      <c r="U19" s="567"/>
      <c r="V19" s="567"/>
      <c r="W19" s="567"/>
      <c r="X19" s="432" t="str">
        <f t="shared" si="2"/>
        <v/>
      </c>
      <c r="Y19" s="537"/>
      <c r="Z19" s="592" t="s">
        <v>1448</v>
      </c>
    </row>
    <row r="20" s="580" customFormat="1" spans="1:26">
      <c r="A20" s="12" t="str">
        <f t="shared" si="1"/>
        <v/>
      </c>
      <c r="B20" s="537"/>
      <c r="C20" s="538"/>
      <c r="D20" s="537"/>
      <c r="E20" s="537"/>
      <c r="F20" s="537"/>
      <c r="G20" s="537"/>
      <c r="H20" s="558"/>
      <c r="I20" s="558"/>
      <c r="J20" s="538"/>
      <c r="K20" s="538"/>
      <c r="L20" s="538"/>
      <c r="M20" s="538"/>
      <c r="N20" s="545"/>
      <c r="O20" s="545"/>
      <c r="P20" s="545"/>
      <c r="Q20" s="545"/>
      <c r="R20" s="545"/>
      <c r="S20" s="545"/>
      <c r="T20" s="567"/>
      <c r="U20" s="567"/>
      <c r="V20" s="567"/>
      <c r="W20" s="567"/>
      <c r="X20" s="432" t="str">
        <f t="shared" si="2"/>
        <v/>
      </c>
      <c r="Y20" s="537"/>
      <c r="Z20" s="592" t="s">
        <v>1449</v>
      </c>
    </row>
    <row r="21" s="519" customFormat="1" spans="1:26">
      <c r="A21" s="12" t="str">
        <f t="shared" si="1"/>
        <v/>
      </c>
      <c r="B21" s="537"/>
      <c r="C21" s="538"/>
      <c r="D21" s="537"/>
      <c r="E21" s="537"/>
      <c r="F21" s="537"/>
      <c r="G21" s="537"/>
      <c r="H21" s="558"/>
      <c r="I21" s="558"/>
      <c r="J21" s="538"/>
      <c r="K21" s="538"/>
      <c r="L21" s="538"/>
      <c r="M21" s="538"/>
      <c r="N21" s="545"/>
      <c r="O21" s="545"/>
      <c r="P21" s="545"/>
      <c r="Q21" s="545"/>
      <c r="R21" s="545"/>
      <c r="S21" s="545"/>
      <c r="T21" s="567"/>
      <c r="U21" s="567"/>
      <c r="V21" s="567"/>
      <c r="W21" s="567"/>
      <c r="X21" s="432" t="str">
        <f t="shared" si="2"/>
        <v/>
      </c>
      <c r="Y21" s="537"/>
      <c r="Z21" s="592" t="s">
        <v>1450</v>
      </c>
    </row>
    <row r="22" s="519" customFormat="1" spans="1:26">
      <c r="A22" s="12" t="str">
        <f t="shared" si="1"/>
        <v/>
      </c>
      <c r="B22" s="537"/>
      <c r="C22" s="538"/>
      <c r="D22" s="537"/>
      <c r="E22" s="537"/>
      <c r="F22" s="537"/>
      <c r="G22" s="537"/>
      <c r="H22" s="558"/>
      <c r="I22" s="558"/>
      <c r="J22" s="538"/>
      <c r="K22" s="538"/>
      <c r="L22" s="538"/>
      <c r="M22" s="538"/>
      <c r="N22" s="545"/>
      <c r="O22" s="545"/>
      <c r="P22" s="545"/>
      <c r="Q22" s="545"/>
      <c r="R22" s="545"/>
      <c r="S22" s="545"/>
      <c r="T22" s="588"/>
      <c r="U22" s="588"/>
      <c r="V22" s="567"/>
      <c r="W22" s="588"/>
      <c r="X22" s="432" t="str">
        <f t="shared" si="2"/>
        <v/>
      </c>
      <c r="Y22" s="537"/>
      <c r="Z22" s="592" t="s">
        <v>1451</v>
      </c>
    </row>
    <row r="23" s="519" customFormat="1" spans="1:26">
      <c r="A23" s="12" t="str">
        <f t="shared" si="1"/>
        <v/>
      </c>
      <c r="B23" s="537"/>
      <c r="C23" s="538"/>
      <c r="D23" s="537"/>
      <c r="E23" s="537"/>
      <c r="F23" s="537"/>
      <c r="G23" s="537"/>
      <c r="H23" s="558"/>
      <c r="I23" s="558"/>
      <c r="J23" s="538"/>
      <c r="K23" s="538"/>
      <c r="L23" s="538"/>
      <c r="M23" s="538"/>
      <c r="N23" s="545"/>
      <c r="O23" s="545"/>
      <c r="P23" s="545"/>
      <c r="Q23" s="545"/>
      <c r="R23" s="545"/>
      <c r="S23" s="545"/>
      <c r="T23" s="588"/>
      <c r="U23" s="588"/>
      <c r="V23" s="567"/>
      <c r="W23" s="588"/>
      <c r="X23" s="432" t="str">
        <f t="shared" si="2"/>
        <v/>
      </c>
      <c r="Y23" s="537"/>
      <c r="Z23" s="592" t="s">
        <v>1452</v>
      </c>
    </row>
    <row r="24" s="519" customFormat="1" spans="1:33">
      <c r="A24" s="12" t="str">
        <f t="shared" si="1"/>
        <v/>
      </c>
      <c r="B24" s="539"/>
      <c r="C24" s="543"/>
      <c r="D24" s="539"/>
      <c r="E24" s="539"/>
      <c r="F24" s="539"/>
      <c r="G24" s="539"/>
      <c r="H24" s="557"/>
      <c r="I24" s="557"/>
      <c r="J24" s="543"/>
      <c r="K24" s="543"/>
      <c r="L24" s="543"/>
      <c r="M24" s="543"/>
      <c r="N24" s="544"/>
      <c r="O24" s="544"/>
      <c r="P24" s="544"/>
      <c r="Q24" s="544"/>
      <c r="R24" s="544"/>
      <c r="S24" s="544"/>
      <c r="T24" s="568"/>
      <c r="U24" s="568"/>
      <c r="V24" s="567"/>
      <c r="W24" s="568"/>
      <c r="X24" s="432" t="str">
        <f t="shared" si="2"/>
        <v/>
      </c>
      <c r="Y24" s="539"/>
      <c r="Z24" s="592" t="s">
        <v>1453</v>
      </c>
      <c r="AA24" s="518"/>
      <c r="AB24" s="518"/>
      <c r="AC24" s="518"/>
      <c r="AD24" s="518"/>
      <c r="AE24" s="518"/>
      <c r="AF24" s="518"/>
      <c r="AG24" s="518"/>
    </row>
    <row r="25" s="519" customFormat="1" spans="1:33">
      <c r="A25" s="12" t="s">
        <v>1454</v>
      </c>
      <c r="B25" s="13"/>
      <c r="C25" s="543"/>
      <c r="D25" s="539"/>
      <c r="E25" s="539"/>
      <c r="F25" s="539"/>
      <c r="G25" s="539"/>
      <c r="H25" s="557"/>
      <c r="I25" s="557"/>
      <c r="J25" s="543"/>
      <c r="K25" s="543"/>
      <c r="L25" s="543"/>
      <c r="M25" s="543"/>
      <c r="N25" s="544"/>
      <c r="O25" s="544"/>
      <c r="P25" s="544"/>
      <c r="Q25" s="544"/>
      <c r="R25" s="544"/>
      <c r="S25" s="544"/>
      <c r="T25" s="568">
        <f>SUM(T8:T24)</f>
        <v>0</v>
      </c>
      <c r="U25" s="568">
        <f>SUM(U8:U24)</f>
        <v>0</v>
      </c>
      <c r="V25" s="568">
        <f>SUM(V8:V24)</f>
        <v>0</v>
      </c>
      <c r="W25" s="568">
        <f>SUM(W8:W24)</f>
        <v>0</v>
      </c>
      <c r="X25" s="432" t="str">
        <f t="shared" si="2"/>
        <v/>
      </c>
      <c r="Y25" s="539"/>
      <c r="Z25" s="592"/>
      <c r="AA25" s="518"/>
      <c r="AB25" s="518"/>
      <c r="AC25" s="518"/>
      <c r="AD25" s="518"/>
      <c r="AE25" s="518"/>
      <c r="AF25" s="518"/>
      <c r="AG25" s="518"/>
    </row>
    <row r="26" s="519" customFormat="1" spans="1:33">
      <c r="A26" s="12" t="s">
        <v>1455</v>
      </c>
      <c r="B26" s="13"/>
      <c r="C26" s="543"/>
      <c r="D26" s="539"/>
      <c r="E26" s="539"/>
      <c r="F26" s="539"/>
      <c r="G26" s="539"/>
      <c r="H26" s="557"/>
      <c r="I26" s="557"/>
      <c r="J26" s="543"/>
      <c r="K26" s="543"/>
      <c r="L26" s="543"/>
      <c r="M26" s="543"/>
      <c r="N26" s="544"/>
      <c r="O26" s="544"/>
      <c r="P26" s="544"/>
      <c r="Q26" s="544"/>
      <c r="R26" s="544"/>
      <c r="S26" s="544"/>
      <c r="T26" s="568">
        <f>U25</f>
        <v>0</v>
      </c>
      <c r="U26" s="568"/>
      <c r="V26" s="568"/>
      <c r="W26" s="568"/>
      <c r="X26" s="432" t="str">
        <f t="shared" si="2"/>
        <v/>
      </c>
      <c r="Y26" s="539"/>
      <c r="Z26" s="592"/>
      <c r="AA26" s="518"/>
      <c r="AB26" s="518"/>
      <c r="AC26" s="518"/>
      <c r="AD26" s="518"/>
      <c r="AE26" s="518"/>
      <c r="AF26" s="518"/>
      <c r="AG26" s="518"/>
    </row>
    <row r="27" s="519" customFormat="1" ht="15" customHeight="1" spans="1:33">
      <c r="A27" s="16" t="s">
        <v>1456</v>
      </c>
      <c r="B27" s="17"/>
      <c r="C27" s="586"/>
      <c r="D27" s="550"/>
      <c r="E27" s="550"/>
      <c r="F27" s="550"/>
      <c r="G27" s="550"/>
      <c r="H27" s="587"/>
      <c r="I27" s="587"/>
      <c r="J27" s="550"/>
      <c r="K27" s="550"/>
      <c r="L27" s="550"/>
      <c r="M27" s="550"/>
      <c r="N27" s="550"/>
      <c r="O27" s="550"/>
      <c r="P27" s="550"/>
      <c r="Q27" s="550"/>
      <c r="R27" s="550"/>
      <c r="S27" s="550"/>
      <c r="T27" s="589">
        <f>T25-T26</f>
        <v>0</v>
      </c>
      <c r="U27" s="589"/>
      <c r="V27" s="589">
        <f>V25</f>
        <v>0</v>
      </c>
      <c r="W27" s="589">
        <f>W25-W26</f>
        <v>0</v>
      </c>
      <c r="X27" s="432" t="str">
        <f t="shared" si="2"/>
        <v/>
      </c>
      <c r="Y27" s="550"/>
      <c r="Z27" s="592"/>
      <c r="AA27" s="518"/>
      <c r="AB27" s="518"/>
      <c r="AC27" s="518"/>
      <c r="AD27" s="518"/>
      <c r="AE27" s="518"/>
      <c r="AF27" s="518"/>
      <c r="AG27" s="518"/>
    </row>
    <row r="28" spans="1:26">
      <c r="A28" s="3" t="e">
        <f>#REF!&amp;"填表人："&amp;#REF!</f>
        <v>#REF!</v>
      </c>
      <c r="W28" s="3" t="e">
        <f>"评估人员："&amp;#REF!</f>
        <v>#REF!</v>
      </c>
      <c r="Z28" s="11" t="s">
        <v>716</v>
      </c>
    </row>
    <row r="29" spans="1:1">
      <c r="A29" s="3" t="e">
        <f>"填表日期："&amp;YEAR(#REF!)&amp;"年"&amp;MONTH(#REF!)&amp;"月"&amp;DAY(#REF!)&amp;"日"</f>
        <v>#REF!</v>
      </c>
    </row>
    <row r="30" spans="20:22">
      <c r="T30" s="590"/>
      <c r="U30" s="590"/>
      <c r="V30" s="590"/>
    </row>
    <row r="31" spans="20:22">
      <c r="T31" s="591"/>
      <c r="U31" s="591"/>
      <c r="V31" s="591"/>
    </row>
    <row r="32" spans="20:22">
      <c r="T32" s="590"/>
      <c r="U32" s="590"/>
      <c r="V32" s="590"/>
    </row>
    <row r="38" spans="26:26">
      <c r="Z38" s="593"/>
    </row>
    <row r="39" spans="26:26">
      <c r="Z39" s="593"/>
    </row>
    <row r="40" spans="26:26">
      <c r="Z40" s="593"/>
    </row>
  </sheetData>
  <mergeCells count="23">
    <mergeCell ref="A2:Y2"/>
    <mergeCell ref="A3:Y3"/>
    <mergeCell ref="L4:M4"/>
    <mergeCell ref="X4:Y4"/>
    <mergeCell ref="N6:S6"/>
    <mergeCell ref="A25:B25"/>
    <mergeCell ref="A26:B26"/>
    <mergeCell ref="A27:B27"/>
    <mergeCell ref="A6:A7"/>
    <mergeCell ref="B6:B7"/>
    <mergeCell ref="C6:C7"/>
    <mergeCell ref="D6:D7"/>
    <mergeCell ref="E6:E7"/>
    <mergeCell ref="F6:F7"/>
    <mergeCell ref="G6:G7"/>
    <mergeCell ref="H6:H7"/>
    <mergeCell ref="I6:I7"/>
    <mergeCell ref="T6:T7"/>
    <mergeCell ref="U6:U7"/>
    <mergeCell ref="V6:V7"/>
    <mergeCell ref="W6:W7"/>
    <mergeCell ref="X6:X7"/>
    <mergeCell ref="Y6:Y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4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colBreaks count="2" manualBreakCount="2">
    <brk id="7" max="28" man="1"/>
    <brk id="19" max="1048575" man="1"/>
  </colBreak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AH47"/>
  <sheetViews>
    <sheetView showGridLines="0" topLeftCell="D1" workbookViewId="0">
      <selection activeCell="AA34" sqref="AA34"/>
    </sheetView>
  </sheetViews>
  <sheetFormatPr defaultColWidth="9" defaultRowHeight="12.75"/>
  <cols>
    <col min="1" max="1" width="5.5" style="520" customWidth="1"/>
    <col min="2" max="2" width="16.625" style="521" customWidth="1"/>
    <col min="3" max="3" width="22.25" style="521" customWidth="1"/>
    <col min="4" max="4" width="11.375" style="521" customWidth="1"/>
    <col min="5" max="5" width="8" style="521" customWidth="1"/>
    <col min="6" max="6" width="8" style="520" customWidth="1"/>
    <col min="7" max="7" width="19" style="520" customWidth="1"/>
    <col min="8" max="8" width="4.75" style="520" customWidth="1"/>
    <col min="9" max="9" width="8" style="520" customWidth="1"/>
    <col min="10" max="13" width="11.375" style="520" customWidth="1"/>
    <col min="14" max="14" width="8" style="520" customWidth="1"/>
    <col min="15" max="16" width="4.75" style="520" customWidth="1"/>
    <col min="17" max="17" width="8" style="520" customWidth="1"/>
    <col min="18" max="18" width="6.375" style="520" customWidth="1"/>
    <col min="19" max="19" width="8.875" style="520" customWidth="1"/>
    <col min="20" max="20" width="4.75" style="520" customWidth="1"/>
    <col min="21" max="23" width="7.75" style="520" customWidth="1"/>
    <col min="24" max="24" width="9.5" style="520" customWidth="1"/>
    <col min="25" max="25" width="7.75" style="520" customWidth="1"/>
    <col min="26" max="26" width="16.75" style="520" customWidth="1"/>
    <col min="27" max="27" width="17.125" style="520" customWidth="1"/>
    <col min="28" max="28" width="15.125" style="520" customWidth="1"/>
    <col min="29" max="254" width="9" style="520"/>
    <col min="255" max="255" width="4.625" style="520" customWidth="1"/>
    <col min="256" max="256" width="13.5" style="520" customWidth="1"/>
    <col min="257" max="257" width="11" style="520" customWidth="1"/>
    <col min="258" max="258" width="8.875" style="520" customWidth="1"/>
    <col min="259" max="259" width="8.375" style="520" customWidth="1"/>
    <col min="260" max="260" width="7.125" style="520" customWidth="1"/>
    <col min="261" max="261" width="10" style="520" customWidth="1"/>
    <col min="262" max="262" width="5" style="520" customWidth="1"/>
    <col min="263" max="264" width="13.5" style="520" customWidth="1"/>
    <col min="265" max="265" width="13.125" style="520" customWidth="1"/>
    <col min="266" max="266" width="11.375" style="520" customWidth="1"/>
    <col min="267" max="267" width="11.625" style="520" customWidth="1"/>
    <col min="268" max="268" width="23.625" style="520" customWidth="1"/>
    <col min="269" max="269" width="10.75" style="520" customWidth="1"/>
    <col min="270" max="272" width="9.125" style="520" customWidth="1"/>
    <col min="273" max="274" width="9" style="520"/>
    <col min="275" max="275" width="20.875" style="520" customWidth="1"/>
    <col min="276" max="276" width="15.375" style="520" customWidth="1"/>
    <col min="277" max="279" width="16.125" style="520" customWidth="1"/>
    <col min="280" max="280" width="20.125" style="520" customWidth="1"/>
    <col min="281" max="281" width="11" style="520" customWidth="1"/>
    <col min="282" max="282" width="31.125" style="520" customWidth="1"/>
    <col min="283" max="283" width="17.125" style="520" customWidth="1"/>
    <col min="284" max="510" width="9" style="520"/>
    <col min="511" max="511" width="4.625" style="520" customWidth="1"/>
    <col min="512" max="512" width="13.5" style="520" customWidth="1"/>
    <col min="513" max="513" width="11" style="520" customWidth="1"/>
    <col min="514" max="514" width="8.875" style="520" customWidth="1"/>
    <col min="515" max="515" width="8.375" style="520" customWidth="1"/>
    <col min="516" max="516" width="7.125" style="520" customWidth="1"/>
    <col min="517" max="517" width="10" style="520" customWidth="1"/>
    <col min="518" max="518" width="5" style="520" customWidth="1"/>
    <col min="519" max="520" width="13.5" style="520" customWidth="1"/>
    <col min="521" max="521" width="13.125" style="520" customWidth="1"/>
    <col min="522" max="522" width="11.375" style="520" customWidth="1"/>
    <col min="523" max="523" width="11.625" style="520" customWidth="1"/>
    <col min="524" max="524" width="23.625" style="520" customWidth="1"/>
    <col min="525" max="525" width="10.75" style="520" customWidth="1"/>
    <col min="526" max="528" width="9.125" style="520" customWidth="1"/>
    <col min="529" max="530" width="9" style="520"/>
    <col min="531" max="531" width="20.875" style="520" customWidth="1"/>
    <col min="532" max="532" width="15.375" style="520" customWidth="1"/>
    <col min="533" max="535" width="16.125" style="520" customWidth="1"/>
    <col min="536" max="536" width="20.125" style="520" customWidth="1"/>
    <col min="537" max="537" width="11" style="520" customWidth="1"/>
    <col min="538" max="538" width="31.125" style="520" customWidth="1"/>
    <col min="539" max="539" width="17.125" style="520" customWidth="1"/>
    <col min="540" max="766" width="9" style="520"/>
    <col min="767" max="767" width="4.625" style="520" customWidth="1"/>
    <col min="768" max="768" width="13.5" style="520" customWidth="1"/>
    <col min="769" max="769" width="11" style="520" customWidth="1"/>
    <col min="770" max="770" width="8.875" style="520" customWidth="1"/>
    <col min="771" max="771" width="8.375" style="520" customWidth="1"/>
    <col min="772" max="772" width="7.125" style="520" customWidth="1"/>
    <col min="773" max="773" width="10" style="520" customWidth="1"/>
    <col min="774" max="774" width="5" style="520" customWidth="1"/>
    <col min="775" max="776" width="13.5" style="520" customWidth="1"/>
    <col min="777" max="777" width="13.125" style="520" customWidth="1"/>
    <col min="778" max="778" width="11.375" style="520" customWidth="1"/>
    <col min="779" max="779" width="11.625" style="520" customWidth="1"/>
    <col min="780" max="780" width="23.625" style="520" customWidth="1"/>
    <col min="781" max="781" width="10.75" style="520" customWidth="1"/>
    <col min="782" max="784" width="9.125" style="520" customWidth="1"/>
    <col min="785" max="786" width="9" style="520"/>
    <col min="787" max="787" width="20.875" style="520" customWidth="1"/>
    <col min="788" max="788" width="15.375" style="520" customWidth="1"/>
    <col min="789" max="791" width="16.125" style="520" customWidth="1"/>
    <col min="792" max="792" width="20.125" style="520" customWidth="1"/>
    <col min="793" max="793" width="11" style="520" customWidth="1"/>
    <col min="794" max="794" width="31.125" style="520" customWidth="1"/>
    <col min="795" max="795" width="17.125" style="520" customWidth="1"/>
    <col min="796" max="1022" width="9" style="520"/>
    <col min="1023" max="1023" width="4.625" style="520" customWidth="1"/>
    <col min="1024" max="1024" width="13.5" style="520" customWidth="1"/>
    <col min="1025" max="1025" width="11" style="520" customWidth="1"/>
    <col min="1026" max="1026" width="8.875" style="520" customWidth="1"/>
    <col min="1027" max="1027" width="8.375" style="520" customWidth="1"/>
    <col min="1028" max="1028" width="7.125" style="520" customWidth="1"/>
    <col min="1029" max="1029" width="10" style="520" customWidth="1"/>
    <col min="1030" max="1030" width="5" style="520" customWidth="1"/>
    <col min="1031" max="1032" width="13.5" style="520" customWidth="1"/>
    <col min="1033" max="1033" width="13.125" style="520" customWidth="1"/>
    <col min="1034" max="1034" width="11.375" style="520" customWidth="1"/>
    <col min="1035" max="1035" width="11.625" style="520" customWidth="1"/>
    <col min="1036" max="1036" width="23.625" style="520" customWidth="1"/>
    <col min="1037" max="1037" width="10.75" style="520" customWidth="1"/>
    <col min="1038" max="1040" width="9.125" style="520" customWidth="1"/>
    <col min="1041" max="1042" width="9" style="520"/>
    <col min="1043" max="1043" width="20.875" style="520" customWidth="1"/>
    <col min="1044" max="1044" width="15.375" style="520" customWidth="1"/>
    <col min="1045" max="1047" width="16.125" style="520" customWidth="1"/>
    <col min="1048" max="1048" width="20.125" style="520" customWidth="1"/>
    <col min="1049" max="1049" width="11" style="520" customWidth="1"/>
    <col min="1050" max="1050" width="31.125" style="520" customWidth="1"/>
    <col min="1051" max="1051" width="17.125" style="520" customWidth="1"/>
    <col min="1052" max="1278" width="9" style="520"/>
    <col min="1279" max="1279" width="4.625" style="520" customWidth="1"/>
    <col min="1280" max="1280" width="13.5" style="520" customWidth="1"/>
    <col min="1281" max="1281" width="11" style="520" customWidth="1"/>
    <col min="1282" max="1282" width="8.875" style="520" customWidth="1"/>
    <col min="1283" max="1283" width="8.375" style="520" customWidth="1"/>
    <col min="1284" max="1284" width="7.125" style="520" customWidth="1"/>
    <col min="1285" max="1285" width="10" style="520" customWidth="1"/>
    <col min="1286" max="1286" width="5" style="520" customWidth="1"/>
    <col min="1287" max="1288" width="13.5" style="520" customWidth="1"/>
    <col min="1289" max="1289" width="13.125" style="520" customWidth="1"/>
    <col min="1290" max="1290" width="11.375" style="520" customWidth="1"/>
    <col min="1291" max="1291" width="11.625" style="520" customWidth="1"/>
    <col min="1292" max="1292" width="23.625" style="520" customWidth="1"/>
    <col min="1293" max="1293" width="10.75" style="520" customWidth="1"/>
    <col min="1294" max="1296" width="9.125" style="520" customWidth="1"/>
    <col min="1297" max="1298" width="9" style="520"/>
    <col min="1299" max="1299" width="20.875" style="520" customWidth="1"/>
    <col min="1300" max="1300" width="15.375" style="520" customWidth="1"/>
    <col min="1301" max="1303" width="16.125" style="520" customWidth="1"/>
    <col min="1304" max="1304" width="20.125" style="520" customWidth="1"/>
    <col min="1305" max="1305" width="11" style="520" customWidth="1"/>
    <col min="1306" max="1306" width="31.125" style="520" customWidth="1"/>
    <col min="1307" max="1307" width="17.125" style="520" customWidth="1"/>
    <col min="1308" max="1534" width="9" style="520"/>
    <col min="1535" max="1535" width="4.625" style="520" customWidth="1"/>
    <col min="1536" max="1536" width="13.5" style="520" customWidth="1"/>
    <col min="1537" max="1537" width="11" style="520" customWidth="1"/>
    <col min="1538" max="1538" width="8.875" style="520" customWidth="1"/>
    <col min="1539" max="1539" width="8.375" style="520" customWidth="1"/>
    <col min="1540" max="1540" width="7.125" style="520" customWidth="1"/>
    <col min="1541" max="1541" width="10" style="520" customWidth="1"/>
    <col min="1542" max="1542" width="5" style="520" customWidth="1"/>
    <col min="1543" max="1544" width="13.5" style="520" customWidth="1"/>
    <col min="1545" max="1545" width="13.125" style="520" customWidth="1"/>
    <col min="1546" max="1546" width="11.375" style="520" customWidth="1"/>
    <col min="1547" max="1547" width="11.625" style="520" customWidth="1"/>
    <col min="1548" max="1548" width="23.625" style="520" customWidth="1"/>
    <col min="1549" max="1549" width="10.75" style="520" customWidth="1"/>
    <col min="1550" max="1552" width="9.125" style="520" customWidth="1"/>
    <col min="1553" max="1554" width="9" style="520"/>
    <col min="1555" max="1555" width="20.875" style="520" customWidth="1"/>
    <col min="1556" max="1556" width="15.375" style="520" customWidth="1"/>
    <col min="1557" max="1559" width="16.125" style="520" customWidth="1"/>
    <col min="1560" max="1560" width="20.125" style="520" customWidth="1"/>
    <col min="1561" max="1561" width="11" style="520" customWidth="1"/>
    <col min="1562" max="1562" width="31.125" style="520" customWidth="1"/>
    <col min="1563" max="1563" width="17.125" style="520" customWidth="1"/>
    <col min="1564" max="1790" width="9" style="520"/>
    <col min="1791" max="1791" width="4.625" style="520" customWidth="1"/>
    <col min="1792" max="1792" width="13.5" style="520" customWidth="1"/>
    <col min="1793" max="1793" width="11" style="520" customWidth="1"/>
    <col min="1794" max="1794" width="8.875" style="520" customWidth="1"/>
    <col min="1795" max="1795" width="8.375" style="520" customWidth="1"/>
    <col min="1796" max="1796" width="7.125" style="520" customWidth="1"/>
    <col min="1797" max="1797" width="10" style="520" customWidth="1"/>
    <col min="1798" max="1798" width="5" style="520" customWidth="1"/>
    <col min="1799" max="1800" width="13.5" style="520" customWidth="1"/>
    <col min="1801" max="1801" width="13.125" style="520" customWidth="1"/>
    <col min="1802" max="1802" width="11.375" style="520" customWidth="1"/>
    <col min="1803" max="1803" width="11.625" style="520" customWidth="1"/>
    <col min="1804" max="1804" width="23.625" style="520" customWidth="1"/>
    <col min="1805" max="1805" width="10.75" style="520" customWidth="1"/>
    <col min="1806" max="1808" width="9.125" style="520" customWidth="1"/>
    <col min="1809" max="1810" width="9" style="520"/>
    <col min="1811" max="1811" width="20.875" style="520" customWidth="1"/>
    <col min="1812" max="1812" width="15.375" style="520" customWidth="1"/>
    <col min="1813" max="1815" width="16.125" style="520" customWidth="1"/>
    <col min="1816" max="1816" width="20.125" style="520" customWidth="1"/>
    <col min="1817" max="1817" width="11" style="520" customWidth="1"/>
    <col min="1818" max="1818" width="31.125" style="520" customWidth="1"/>
    <col min="1819" max="1819" width="17.125" style="520" customWidth="1"/>
    <col min="1820" max="2046" width="9" style="520"/>
    <col min="2047" max="2047" width="4.625" style="520" customWidth="1"/>
    <col min="2048" max="2048" width="13.5" style="520" customWidth="1"/>
    <col min="2049" max="2049" width="11" style="520" customWidth="1"/>
    <col min="2050" max="2050" width="8.875" style="520" customWidth="1"/>
    <col min="2051" max="2051" width="8.375" style="520" customWidth="1"/>
    <col min="2052" max="2052" width="7.125" style="520" customWidth="1"/>
    <col min="2053" max="2053" width="10" style="520" customWidth="1"/>
    <col min="2054" max="2054" width="5" style="520" customWidth="1"/>
    <col min="2055" max="2056" width="13.5" style="520" customWidth="1"/>
    <col min="2057" max="2057" width="13.125" style="520" customWidth="1"/>
    <col min="2058" max="2058" width="11.375" style="520" customWidth="1"/>
    <col min="2059" max="2059" width="11.625" style="520" customWidth="1"/>
    <col min="2060" max="2060" width="23.625" style="520" customWidth="1"/>
    <col min="2061" max="2061" width="10.75" style="520" customWidth="1"/>
    <col min="2062" max="2064" width="9.125" style="520" customWidth="1"/>
    <col min="2065" max="2066" width="9" style="520"/>
    <col min="2067" max="2067" width="20.875" style="520" customWidth="1"/>
    <col min="2068" max="2068" width="15.375" style="520" customWidth="1"/>
    <col min="2069" max="2071" width="16.125" style="520" customWidth="1"/>
    <col min="2072" max="2072" width="20.125" style="520" customWidth="1"/>
    <col min="2073" max="2073" width="11" style="520" customWidth="1"/>
    <col min="2074" max="2074" width="31.125" style="520" customWidth="1"/>
    <col min="2075" max="2075" width="17.125" style="520" customWidth="1"/>
    <col min="2076" max="2302" width="9" style="520"/>
    <col min="2303" max="2303" width="4.625" style="520" customWidth="1"/>
    <col min="2304" max="2304" width="13.5" style="520" customWidth="1"/>
    <col min="2305" max="2305" width="11" style="520" customWidth="1"/>
    <col min="2306" max="2306" width="8.875" style="520" customWidth="1"/>
    <col min="2307" max="2307" width="8.375" style="520" customWidth="1"/>
    <col min="2308" max="2308" width="7.125" style="520" customWidth="1"/>
    <col min="2309" max="2309" width="10" style="520" customWidth="1"/>
    <col min="2310" max="2310" width="5" style="520" customWidth="1"/>
    <col min="2311" max="2312" width="13.5" style="520" customWidth="1"/>
    <col min="2313" max="2313" width="13.125" style="520" customWidth="1"/>
    <col min="2314" max="2314" width="11.375" style="520" customWidth="1"/>
    <col min="2315" max="2315" width="11.625" style="520" customWidth="1"/>
    <col min="2316" max="2316" width="23.625" style="520" customWidth="1"/>
    <col min="2317" max="2317" width="10.75" style="520" customWidth="1"/>
    <col min="2318" max="2320" width="9.125" style="520" customWidth="1"/>
    <col min="2321" max="2322" width="9" style="520"/>
    <col min="2323" max="2323" width="20.875" style="520" customWidth="1"/>
    <col min="2324" max="2324" width="15.375" style="520" customWidth="1"/>
    <col min="2325" max="2327" width="16.125" style="520" customWidth="1"/>
    <col min="2328" max="2328" width="20.125" style="520" customWidth="1"/>
    <col min="2329" max="2329" width="11" style="520" customWidth="1"/>
    <col min="2330" max="2330" width="31.125" style="520" customWidth="1"/>
    <col min="2331" max="2331" width="17.125" style="520" customWidth="1"/>
    <col min="2332" max="2558" width="9" style="520"/>
    <col min="2559" max="2559" width="4.625" style="520" customWidth="1"/>
    <col min="2560" max="2560" width="13.5" style="520" customWidth="1"/>
    <col min="2561" max="2561" width="11" style="520" customWidth="1"/>
    <col min="2562" max="2562" width="8.875" style="520" customWidth="1"/>
    <col min="2563" max="2563" width="8.375" style="520" customWidth="1"/>
    <col min="2564" max="2564" width="7.125" style="520" customWidth="1"/>
    <col min="2565" max="2565" width="10" style="520" customWidth="1"/>
    <col min="2566" max="2566" width="5" style="520" customWidth="1"/>
    <col min="2567" max="2568" width="13.5" style="520" customWidth="1"/>
    <col min="2569" max="2569" width="13.125" style="520" customWidth="1"/>
    <col min="2570" max="2570" width="11.375" style="520" customWidth="1"/>
    <col min="2571" max="2571" width="11.625" style="520" customWidth="1"/>
    <col min="2572" max="2572" width="23.625" style="520" customWidth="1"/>
    <col min="2573" max="2573" width="10.75" style="520" customWidth="1"/>
    <col min="2574" max="2576" width="9.125" style="520" customWidth="1"/>
    <col min="2577" max="2578" width="9" style="520"/>
    <col min="2579" max="2579" width="20.875" style="520" customWidth="1"/>
    <col min="2580" max="2580" width="15.375" style="520" customWidth="1"/>
    <col min="2581" max="2583" width="16.125" style="520" customWidth="1"/>
    <col min="2584" max="2584" width="20.125" style="520" customWidth="1"/>
    <col min="2585" max="2585" width="11" style="520" customWidth="1"/>
    <col min="2586" max="2586" width="31.125" style="520" customWidth="1"/>
    <col min="2587" max="2587" width="17.125" style="520" customWidth="1"/>
    <col min="2588" max="2814" width="9" style="520"/>
    <col min="2815" max="2815" width="4.625" style="520" customWidth="1"/>
    <col min="2816" max="2816" width="13.5" style="520" customWidth="1"/>
    <col min="2817" max="2817" width="11" style="520" customWidth="1"/>
    <col min="2818" max="2818" width="8.875" style="520" customWidth="1"/>
    <col min="2819" max="2819" width="8.375" style="520" customWidth="1"/>
    <col min="2820" max="2820" width="7.125" style="520" customWidth="1"/>
    <col min="2821" max="2821" width="10" style="520" customWidth="1"/>
    <col min="2822" max="2822" width="5" style="520" customWidth="1"/>
    <col min="2823" max="2824" width="13.5" style="520" customWidth="1"/>
    <col min="2825" max="2825" width="13.125" style="520" customWidth="1"/>
    <col min="2826" max="2826" width="11.375" style="520" customWidth="1"/>
    <col min="2827" max="2827" width="11.625" style="520" customWidth="1"/>
    <col min="2828" max="2828" width="23.625" style="520" customWidth="1"/>
    <col min="2829" max="2829" width="10.75" style="520" customWidth="1"/>
    <col min="2830" max="2832" width="9.125" style="520" customWidth="1"/>
    <col min="2833" max="2834" width="9" style="520"/>
    <col min="2835" max="2835" width="20.875" style="520" customWidth="1"/>
    <col min="2836" max="2836" width="15.375" style="520" customWidth="1"/>
    <col min="2837" max="2839" width="16.125" style="520" customWidth="1"/>
    <col min="2840" max="2840" width="20.125" style="520" customWidth="1"/>
    <col min="2841" max="2841" width="11" style="520" customWidth="1"/>
    <col min="2842" max="2842" width="31.125" style="520" customWidth="1"/>
    <col min="2843" max="2843" width="17.125" style="520" customWidth="1"/>
    <col min="2844" max="3070" width="9" style="520"/>
    <col min="3071" max="3071" width="4.625" style="520" customWidth="1"/>
    <col min="3072" max="3072" width="13.5" style="520" customWidth="1"/>
    <col min="3073" max="3073" width="11" style="520" customWidth="1"/>
    <col min="3074" max="3074" width="8.875" style="520" customWidth="1"/>
    <col min="3075" max="3075" width="8.375" style="520" customWidth="1"/>
    <col min="3076" max="3076" width="7.125" style="520" customWidth="1"/>
    <col min="3077" max="3077" width="10" style="520" customWidth="1"/>
    <col min="3078" max="3078" width="5" style="520" customWidth="1"/>
    <col min="3079" max="3080" width="13.5" style="520" customWidth="1"/>
    <col min="3081" max="3081" width="13.125" style="520" customWidth="1"/>
    <col min="3082" max="3082" width="11.375" style="520" customWidth="1"/>
    <col min="3083" max="3083" width="11.625" style="520" customWidth="1"/>
    <col min="3084" max="3084" width="23.625" style="520" customWidth="1"/>
    <col min="3085" max="3085" width="10.75" style="520" customWidth="1"/>
    <col min="3086" max="3088" width="9.125" style="520" customWidth="1"/>
    <col min="3089" max="3090" width="9" style="520"/>
    <col min="3091" max="3091" width="20.875" style="520" customWidth="1"/>
    <col min="3092" max="3092" width="15.375" style="520" customWidth="1"/>
    <col min="3093" max="3095" width="16.125" style="520" customWidth="1"/>
    <col min="3096" max="3096" width="20.125" style="520" customWidth="1"/>
    <col min="3097" max="3097" width="11" style="520" customWidth="1"/>
    <col min="3098" max="3098" width="31.125" style="520" customWidth="1"/>
    <col min="3099" max="3099" width="17.125" style="520" customWidth="1"/>
    <col min="3100" max="3326" width="9" style="520"/>
    <col min="3327" max="3327" width="4.625" style="520" customWidth="1"/>
    <col min="3328" max="3328" width="13.5" style="520" customWidth="1"/>
    <col min="3329" max="3329" width="11" style="520" customWidth="1"/>
    <col min="3330" max="3330" width="8.875" style="520" customWidth="1"/>
    <col min="3331" max="3331" width="8.375" style="520" customWidth="1"/>
    <col min="3332" max="3332" width="7.125" style="520" customWidth="1"/>
    <col min="3333" max="3333" width="10" style="520" customWidth="1"/>
    <col min="3334" max="3334" width="5" style="520" customWidth="1"/>
    <col min="3335" max="3336" width="13.5" style="520" customWidth="1"/>
    <col min="3337" max="3337" width="13.125" style="520" customWidth="1"/>
    <col min="3338" max="3338" width="11.375" style="520" customWidth="1"/>
    <col min="3339" max="3339" width="11.625" style="520" customWidth="1"/>
    <col min="3340" max="3340" width="23.625" style="520" customWidth="1"/>
    <col min="3341" max="3341" width="10.75" style="520" customWidth="1"/>
    <col min="3342" max="3344" width="9.125" style="520" customWidth="1"/>
    <col min="3345" max="3346" width="9" style="520"/>
    <col min="3347" max="3347" width="20.875" style="520" customWidth="1"/>
    <col min="3348" max="3348" width="15.375" style="520" customWidth="1"/>
    <col min="3349" max="3351" width="16.125" style="520" customWidth="1"/>
    <col min="3352" max="3352" width="20.125" style="520" customWidth="1"/>
    <col min="3353" max="3353" width="11" style="520" customWidth="1"/>
    <col min="3354" max="3354" width="31.125" style="520" customWidth="1"/>
    <col min="3355" max="3355" width="17.125" style="520" customWidth="1"/>
    <col min="3356" max="3582" width="9" style="520"/>
    <col min="3583" max="3583" width="4.625" style="520" customWidth="1"/>
    <col min="3584" max="3584" width="13.5" style="520" customWidth="1"/>
    <col min="3585" max="3585" width="11" style="520" customWidth="1"/>
    <col min="3586" max="3586" width="8.875" style="520" customWidth="1"/>
    <col min="3587" max="3587" width="8.375" style="520" customWidth="1"/>
    <col min="3588" max="3588" width="7.125" style="520" customWidth="1"/>
    <col min="3589" max="3589" width="10" style="520" customWidth="1"/>
    <col min="3590" max="3590" width="5" style="520" customWidth="1"/>
    <col min="3591" max="3592" width="13.5" style="520" customWidth="1"/>
    <col min="3593" max="3593" width="13.125" style="520" customWidth="1"/>
    <col min="3594" max="3594" width="11.375" style="520" customWidth="1"/>
    <col min="3595" max="3595" width="11.625" style="520" customWidth="1"/>
    <col min="3596" max="3596" width="23.625" style="520" customWidth="1"/>
    <col min="3597" max="3597" width="10.75" style="520" customWidth="1"/>
    <col min="3598" max="3600" width="9.125" style="520" customWidth="1"/>
    <col min="3601" max="3602" width="9" style="520"/>
    <col min="3603" max="3603" width="20.875" style="520" customWidth="1"/>
    <col min="3604" max="3604" width="15.375" style="520" customWidth="1"/>
    <col min="3605" max="3607" width="16.125" style="520" customWidth="1"/>
    <col min="3608" max="3608" width="20.125" style="520" customWidth="1"/>
    <col min="3609" max="3609" width="11" style="520" customWidth="1"/>
    <col min="3610" max="3610" width="31.125" style="520" customWidth="1"/>
    <col min="3611" max="3611" width="17.125" style="520" customWidth="1"/>
    <col min="3612" max="3838" width="9" style="520"/>
    <col min="3839" max="3839" width="4.625" style="520" customWidth="1"/>
    <col min="3840" max="3840" width="13.5" style="520" customWidth="1"/>
    <col min="3841" max="3841" width="11" style="520" customWidth="1"/>
    <col min="3842" max="3842" width="8.875" style="520" customWidth="1"/>
    <col min="3843" max="3843" width="8.375" style="520" customWidth="1"/>
    <col min="3844" max="3844" width="7.125" style="520" customWidth="1"/>
    <col min="3845" max="3845" width="10" style="520" customWidth="1"/>
    <col min="3846" max="3846" width="5" style="520" customWidth="1"/>
    <col min="3847" max="3848" width="13.5" style="520" customWidth="1"/>
    <col min="3849" max="3849" width="13.125" style="520" customWidth="1"/>
    <col min="3850" max="3850" width="11.375" style="520" customWidth="1"/>
    <col min="3851" max="3851" width="11.625" style="520" customWidth="1"/>
    <col min="3852" max="3852" width="23.625" style="520" customWidth="1"/>
    <col min="3853" max="3853" width="10.75" style="520" customWidth="1"/>
    <col min="3854" max="3856" width="9.125" style="520" customWidth="1"/>
    <col min="3857" max="3858" width="9" style="520"/>
    <col min="3859" max="3859" width="20.875" style="520" customWidth="1"/>
    <col min="3860" max="3860" width="15.375" style="520" customWidth="1"/>
    <col min="3861" max="3863" width="16.125" style="520" customWidth="1"/>
    <col min="3864" max="3864" width="20.125" style="520" customWidth="1"/>
    <col min="3865" max="3865" width="11" style="520" customWidth="1"/>
    <col min="3866" max="3866" width="31.125" style="520" customWidth="1"/>
    <col min="3867" max="3867" width="17.125" style="520" customWidth="1"/>
    <col min="3868" max="4094" width="9" style="520"/>
    <col min="4095" max="4095" width="4.625" style="520" customWidth="1"/>
    <col min="4096" max="4096" width="13.5" style="520" customWidth="1"/>
    <col min="4097" max="4097" width="11" style="520" customWidth="1"/>
    <col min="4098" max="4098" width="8.875" style="520" customWidth="1"/>
    <col min="4099" max="4099" width="8.375" style="520" customWidth="1"/>
    <col min="4100" max="4100" width="7.125" style="520" customWidth="1"/>
    <col min="4101" max="4101" width="10" style="520" customWidth="1"/>
    <col min="4102" max="4102" width="5" style="520" customWidth="1"/>
    <col min="4103" max="4104" width="13.5" style="520" customWidth="1"/>
    <col min="4105" max="4105" width="13.125" style="520" customWidth="1"/>
    <col min="4106" max="4106" width="11.375" style="520" customWidth="1"/>
    <col min="4107" max="4107" width="11.625" style="520" customWidth="1"/>
    <col min="4108" max="4108" width="23.625" style="520" customWidth="1"/>
    <col min="4109" max="4109" width="10.75" style="520" customWidth="1"/>
    <col min="4110" max="4112" width="9.125" style="520" customWidth="1"/>
    <col min="4113" max="4114" width="9" style="520"/>
    <col min="4115" max="4115" width="20.875" style="520" customWidth="1"/>
    <col min="4116" max="4116" width="15.375" style="520" customWidth="1"/>
    <col min="4117" max="4119" width="16.125" style="520" customWidth="1"/>
    <col min="4120" max="4120" width="20.125" style="520" customWidth="1"/>
    <col min="4121" max="4121" width="11" style="520" customWidth="1"/>
    <col min="4122" max="4122" width="31.125" style="520" customWidth="1"/>
    <col min="4123" max="4123" width="17.125" style="520" customWidth="1"/>
    <col min="4124" max="4350" width="9" style="520"/>
    <col min="4351" max="4351" width="4.625" style="520" customWidth="1"/>
    <col min="4352" max="4352" width="13.5" style="520" customWidth="1"/>
    <col min="4353" max="4353" width="11" style="520" customWidth="1"/>
    <col min="4354" max="4354" width="8.875" style="520" customWidth="1"/>
    <col min="4355" max="4355" width="8.375" style="520" customWidth="1"/>
    <col min="4356" max="4356" width="7.125" style="520" customWidth="1"/>
    <col min="4357" max="4357" width="10" style="520" customWidth="1"/>
    <col min="4358" max="4358" width="5" style="520" customWidth="1"/>
    <col min="4359" max="4360" width="13.5" style="520" customWidth="1"/>
    <col min="4361" max="4361" width="13.125" style="520" customWidth="1"/>
    <col min="4362" max="4362" width="11.375" style="520" customWidth="1"/>
    <col min="4363" max="4363" width="11.625" style="520" customWidth="1"/>
    <col min="4364" max="4364" width="23.625" style="520" customWidth="1"/>
    <col min="4365" max="4365" width="10.75" style="520" customWidth="1"/>
    <col min="4366" max="4368" width="9.125" style="520" customWidth="1"/>
    <col min="4369" max="4370" width="9" style="520"/>
    <col min="4371" max="4371" width="20.875" style="520" customWidth="1"/>
    <col min="4372" max="4372" width="15.375" style="520" customWidth="1"/>
    <col min="4373" max="4375" width="16.125" style="520" customWidth="1"/>
    <col min="4376" max="4376" width="20.125" style="520" customWidth="1"/>
    <col min="4377" max="4377" width="11" style="520" customWidth="1"/>
    <col min="4378" max="4378" width="31.125" style="520" customWidth="1"/>
    <col min="4379" max="4379" width="17.125" style="520" customWidth="1"/>
    <col min="4380" max="4606" width="9" style="520"/>
    <col min="4607" max="4607" width="4.625" style="520" customWidth="1"/>
    <col min="4608" max="4608" width="13.5" style="520" customWidth="1"/>
    <col min="4609" max="4609" width="11" style="520" customWidth="1"/>
    <col min="4610" max="4610" width="8.875" style="520" customWidth="1"/>
    <col min="4611" max="4611" width="8.375" style="520" customWidth="1"/>
    <col min="4612" max="4612" width="7.125" style="520" customWidth="1"/>
    <col min="4613" max="4613" width="10" style="520" customWidth="1"/>
    <col min="4614" max="4614" width="5" style="520" customWidth="1"/>
    <col min="4615" max="4616" width="13.5" style="520" customWidth="1"/>
    <col min="4617" max="4617" width="13.125" style="520" customWidth="1"/>
    <col min="4618" max="4618" width="11.375" style="520" customWidth="1"/>
    <col min="4619" max="4619" width="11.625" style="520" customWidth="1"/>
    <col min="4620" max="4620" width="23.625" style="520" customWidth="1"/>
    <col min="4621" max="4621" width="10.75" style="520" customWidth="1"/>
    <col min="4622" max="4624" width="9.125" style="520" customWidth="1"/>
    <col min="4625" max="4626" width="9" style="520"/>
    <col min="4627" max="4627" width="20.875" style="520" customWidth="1"/>
    <col min="4628" max="4628" width="15.375" style="520" customWidth="1"/>
    <col min="4629" max="4631" width="16.125" style="520" customWidth="1"/>
    <col min="4632" max="4632" width="20.125" style="520" customWidth="1"/>
    <col min="4633" max="4633" width="11" style="520" customWidth="1"/>
    <col min="4634" max="4634" width="31.125" style="520" customWidth="1"/>
    <col min="4635" max="4635" width="17.125" style="520" customWidth="1"/>
    <col min="4636" max="4862" width="9" style="520"/>
    <col min="4863" max="4863" width="4.625" style="520" customWidth="1"/>
    <col min="4864" max="4864" width="13.5" style="520" customWidth="1"/>
    <col min="4865" max="4865" width="11" style="520" customWidth="1"/>
    <col min="4866" max="4866" width="8.875" style="520" customWidth="1"/>
    <col min="4867" max="4867" width="8.375" style="520" customWidth="1"/>
    <col min="4868" max="4868" width="7.125" style="520" customWidth="1"/>
    <col min="4869" max="4869" width="10" style="520" customWidth="1"/>
    <col min="4870" max="4870" width="5" style="520" customWidth="1"/>
    <col min="4871" max="4872" width="13.5" style="520" customWidth="1"/>
    <col min="4873" max="4873" width="13.125" style="520" customWidth="1"/>
    <col min="4874" max="4874" width="11.375" style="520" customWidth="1"/>
    <col min="4875" max="4875" width="11.625" style="520" customWidth="1"/>
    <col min="4876" max="4876" width="23.625" style="520" customWidth="1"/>
    <col min="4877" max="4877" width="10.75" style="520" customWidth="1"/>
    <col min="4878" max="4880" width="9.125" style="520" customWidth="1"/>
    <col min="4881" max="4882" width="9" style="520"/>
    <col min="4883" max="4883" width="20.875" style="520" customWidth="1"/>
    <col min="4884" max="4884" width="15.375" style="520" customWidth="1"/>
    <col min="4885" max="4887" width="16.125" style="520" customWidth="1"/>
    <col min="4888" max="4888" width="20.125" style="520" customWidth="1"/>
    <col min="4889" max="4889" width="11" style="520" customWidth="1"/>
    <col min="4890" max="4890" width="31.125" style="520" customWidth="1"/>
    <col min="4891" max="4891" width="17.125" style="520" customWidth="1"/>
    <col min="4892" max="5118" width="9" style="520"/>
    <col min="5119" max="5119" width="4.625" style="520" customWidth="1"/>
    <col min="5120" max="5120" width="13.5" style="520" customWidth="1"/>
    <col min="5121" max="5121" width="11" style="520" customWidth="1"/>
    <col min="5122" max="5122" width="8.875" style="520" customWidth="1"/>
    <col min="5123" max="5123" width="8.375" style="520" customWidth="1"/>
    <col min="5124" max="5124" width="7.125" style="520" customWidth="1"/>
    <col min="5125" max="5125" width="10" style="520" customWidth="1"/>
    <col min="5126" max="5126" width="5" style="520" customWidth="1"/>
    <col min="5127" max="5128" width="13.5" style="520" customWidth="1"/>
    <col min="5129" max="5129" width="13.125" style="520" customWidth="1"/>
    <col min="5130" max="5130" width="11.375" style="520" customWidth="1"/>
    <col min="5131" max="5131" width="11.625" style="520" customWidth="1"/>
    <col min="5132" max="5132" width="23.625" style="520" customWidth="1"/>
    <col min="5133" max="5133" width="10.75" style="520" customWidth="1"/>
    <col min="5134" max="5136" width="9.125" style="520" customWidth="1"/>
    <col min="5137" max="5138" width="9" style="520"/>
    <col min="5139" max="5139" width="20.875" style="520" customWidth="1"/>
    <col min="5140" max="5140" width="15.375" style="520" customWidth="1"/>
    <col min="5141" max="5143" width="16.125" style="520" customWidth="1"/>
    <col min="5144" max="5144" width="20.125" style="520" customWidth="1"/>
    <col min="5145" max="5145" width="11" style="520" customWidth="1"/>
    <col min="5146" max="5146" width="31.125" style="520" customWidth="1"/>
    <col min="5147" max="5147" width="17.125" style="520" customWidth="1"/>
    <col min="5148" max="5374" width="9" style="520"/>
    <col min="5375" max="5375" width="4.625" style="520" customWidth="1"/>
    <col min="5376" max="5376" width="13.5" style="520" customWidth="1"/>
    <col min="5377" max="5377" width="11" style="520" customWidth="1"/>
    <col min="5378" max="5378" width="8.875" style="520" customWidth="1"/>
    <col min="5379" max="5379" width="8.375" style="520" customWidth="1"/>
    <col min="5380" max="5380" width="7.125" style="520" customWidth="1"/>
    <col min="5381" max="5381" width="10" style="520" customWidth="1"/>
    <col min="5382" max="5382" width="5" style="520" customWidth="1"/>
    <col min="5383" max="5384" width="13.5" style="520" customWidth="1"/>
    <col min="5385" max="5385" width="13.125" style="520" customWidth="1"/>
    <col min="5386" max="5386" width="11.375" style="520" customWidth="1"/>
    <col min="5387" max="5387" width="11.625" style="520" customWidth="1"/>
    <col min="5388" max="5388" width="23.625" style="520" customWidth="1"/>
    <col min="5389" max="5389" width="10.75" style="520" customWidth="1"/>
    <col min="5390" max="5392" width="9.125" style="520" customWidth="1"/>
    <col min="5393" max="5394" width="9" style="520"/>
    <col min="5395" max="5395" width="20.875" style="520" customWidth="1"/>
    <col min="5396" max="5396" width="15.375" style="520" customWidth="1"/>
    <col min="5397" max="5399" width="16.125" style="520" customWidth="1"/>
    <col min="5400" max="5400" width="20.125" style="520" customWidth="1"/>
    <col min="5401" max="5401" width="11" style="520" customWidth="1"/>
    <col min="5402" max="5402" width="31.125" style="520" customWidth="1"/>
    <col min="5403" max="5403" width="17.125" style="520" customWidth="1"/>
    <col min="5404" max="5630" width="9" style="520"/>
    <col min="5631" max="5631" width="4.625" style="520" customWidth="1"/>
    <col min="5632" max="5632" width="13.5" style="520" customWidth="1"/>
    <col min="5633" max="5633" width="11" style="520" customWidth="1"/>
    <col min="5634" max="5634" width="8.875" style="520" customWidth="1"/>
    <col min="5635" max="5635" width="8.375" style="520" customWidth="1"/>
    <col min="5636" max="5636" width="7.125" style="520" customWidth="1"/>
    <col min="5637" max="5637" width="10" style="520" customWidth="1"/>
    <col min="5638" max="5638" width="5" style="520" customWidth="1"/>
    <col min="5639" max="5640" width="13.5" style="520" customWidth="1"/>
    <col min="5641" max="5641" width="13.125" style="520" customWidth="1"/>
    <col min="5642" max="5642" width="11.375" style="520" customWidth="1"/>
    <col min="5643" max="5643" width="11.625" style="520" customWidth="1"/>
    <col min="5644" max="5644" width="23.625" style="520" customWidth="1"/>
    <col min="5645" max="5645" width="10.75" style="520" customWidth="1"/>
    <col min="5646" max="5648" width="9.125" style="520" customWidth="1"/>
    <col min="5649" max="5650" width="9" style="520"/>
    <col min="5651" max="5651" width="20.875" style="520" customWidth="1"/>
    <col min="5652" max="5652" width="15.375" style="520" customWidth="1"/>
    <col min="5653" max="5655" width="16.125" style="520" customWidth="1"/>
    <col min="5656" max="5656" width="20.125" style="520" customWidth="1"/>
    <col min="5657" max="5657" width="11" style="520" customWidth="1"/>
    <col min="5658" max="5658" width="31.125" style="520" customWidth="1"/>
    <col min="5659" max="5659" width="17.125" style="520" customWidth="1"/>
    <col min="5660" max="5886" width="9" style="520"/>
    <col min="5887" max="5887" width="4.625" style="520" customWidth="1"/>
    <col min="5888" max="5888" width="13.5" style="520" customWidth="1"/>
    <col min="5889" max="5889" width="11" style="520" customWidth="1"/>
    <col min="5890" max="5890" width="8.875" style="520" customWidth="1"/>
    <col min="5891" max="5891" width="8.375" style="520" customWidth="1"/>
    <col min="5892" max="5892" width="7.125" style="520" customWidth="1"/>
    <col min="5893" max="5893" width="10" style="520" customWidth="1"/>
    <col min="5894" max="5894" width="5" style="520" customWidth="1"/>
    <col min="5895" max="5896" width="13.5" style="520" customWidth="1"/>
    <col min="5897" max="5897" width="13.125" style="520" customWidth="1"/>
    <col min="5898" max="5898" width="11.375" style="520" customWidth="1"/>
    <col min="5899" max="5899" width="11.625" style="520" customWidth="1"/>
    <col min="5900" max="5900" width="23.625" style="520" customWidth="1"/>
    <col min="5901" max="5901" width="10.75" style="520" customWidth="1"/>
    <col min="5902" max="5904" width="9.125" style="520" customWidth="1"/>
    <col min="5905" max="5906" width="9" style="520"/>
    <col min="5907" max="5907" width="20.875" style="520" customWidth="1"/>
    <col min="5908" max="5908" width="15.375" style="520" customWidth="1"/>
    <col min="5909" max="5911" width="16.125" style="520" customWidth="1"/>
    <col min="5912" max="5912" width="20.125" style="520" customWidth="1"/>
    <col min="5913" max="5913" width="11" style="520" customWidth="1"/>
    <col min="5914" max="5914" width="31.125" style="520" customWidth="1"/>
    <col min="5915" max="5915" width="17.125" style="520" customWidth="1"/>
    <col min="5916" max="6142" width="9" style="520"/>
    <col min="6143" max="6143" width="4.625" style="520" customWidth="1"/>
    <col min="6144" max="6144" width="13.5" style="520" customWidth="1"/>
    <col min="6145" max="6145" width="11" style="520" customWidth="1"/>
    <col min="6146" max="6146" width="8.875" style="520" customWidth="1"/>
    <col min="6147" max="6147" width="8.375" style="520" customWidth="1"/>
    <col min="6148" max="6148" width="7.125" style="520" customWidth="1"/>
    <col min="6149" max="6149" width="10" style="520" customWidth="1"/>
    <col min="6150" max="6150" width="5" style="520" customWidth="1"/>
    <col min="6151" max="6152" width="13.5" style="520" customWidth="1"/>
    <col min="6153" max="6153" width="13.125" style="520" customWidth="1"/>
    <col min="6154" max="6154" width="11.375" style="520" customWidth="1"/>
    <col min="6155" max="6155" width="11.625" style="520" customWidth="1"/>
    <col min="6156" max="6156" width="23.625" style="520" customWidth="1"/>
    <col min="6157" max="6157" width="10.75" style="520" customWidth="1"/>
    <col min="6158" max="6160" width="9.125" style="520" customWidth="1"/>
    <col min="6161" max="6162" width="9" style="520"/>
    <col min="6163" max="6163" width="20.875" style="520" customWidth="1"/>
    <col min="6164" max="6164" width="15.375" style="520" customWidth="1"/>
    <col min="6165" max="6167" width="16.125" style="520" customWidth="1"/>
    <col min="6168" max="6168" width="20.125" style="520" customWidth="1"/>
    <col min="6169" max="6169" width="11" style="520" customWidth="1"/>
    <col min="6170" max="6170" width="31.125" style="520" customWidth="1"/>
    <col min="6171" max="6171" width="17.125" style="520" customWidth="1"/>
    <col min="6172" max="6398" width="9" style="520"/>
    <col min="6399" max="6399" width="4.625" style="520" customWidth="1"/>
    <col min="6400" max="6400" width="13.5" style="520" customWidth="1"/>
    <col min="6401" max="6401" width="11" style="520" customWidth="1"/>
    <col min="6402" max="6402" width="8.875" style="520" customWidth="1"/>
    <col min="6403" max="6403" width="8.375" style="520" customWidth="1"/>
    <col min="6404" max="6404" width="7.125" style="520" customWidth="1"/>
    <col min="6405" max="6405" width="10" style="520" customWidth="1"/>
    <col min="6406" max="6406" width="5" style="520" customWidth="1"/>
    <col min="6407" max="6408" width="13.5" style="520" customWidth="1"/>
    <col min="6409" max="6409" width="13.125" style="520" customWidth="1"/>
    <col min="6410" max="6410" width="11.375" style="520" customWidth="1"/>
    <col min="6411" max="6411" width="11.625" style="520" customWidth="1"/>
    <col min="6412" max="6412" width="23.625" style="520" customWidth="1"/>
    <col min="6413" max="6413" width="10.75" style="520" customWidth="1"/>
    <col min="6414" max="6416" width="9.125" style="520" customWidth="1"/>
    <col min="6417" max="6418" width="9" style="520"/>
    <col min="6419" max="6419" width="20.875" style="520" customWidth="1"/>
    <col min="6420" max="6420" width="15.375" style="520" customWidth="1"/>
    <col min="6421" max="6423" width="16.125" style="520" customWidth="1"/>
    <col min="6424" max="6424" width="20.125" style="520" customWidth="1"/>
    <col min="6425" max="6425" width="11" style="520" customWidth="1"/>
    <col min="6426" max="6426" width="31.125" style="520" customWidth="1"/>
    <col min="6427" max="6427" width="17.125" style="520" customWidth="1"/>
    <col min="6428" max="6654" width="9" style="520"/>
    <col min="6655" max="6655" width="4.625" style="520" customWidth="1"/>
    <col min="6656" max="6656" width="13.5" style="520" customWidth="1"/>
    <col min="6657" max="6657" width="11" style="520" customWidth="1"/>
    <col min="6658" max="6658" width="8.875" style="520" customWidth="1"/>
    <col min="6659" max="6659" width="8.375" style="520" customWidth="1"/>
    <col min="6660" max="6660" width="7.125" style="520" customWidth="1"/>
    <col min="6661" max="6661" width="10" style="520" customWidth="1"/>
    <col min="6662" max="6662" width="5" style="520" customWidth="1"/>
    <col min="6663" max="6664" width="13.5" style="520" customWidth="1"/>
    <col min="6665" max="6665" width="13.125" style="520" customWidth="1"/>
    <col min="6666" max="6666" width="11.375" style="520" customWidth="1"/>
    <col min="6667" max="6667" width="11.625" style="520" customWidth="1"/>
    <col min="6668" max="6668" width="23.625" style="520" customWidth="1"/>
    <col min="6669" max="6669" width="10.75" style="520" customWidth="1"/>
    <col min="6670" max="6672" width="9.125" style="520" customWidth="1"/>
    <col min="6673" max="6674" width="9" style="520"/>
    <col min="6675" max="6675" width="20.875" style="520" customWidth="1"/>
    <col min="6676" max="6676" width="15.375" style="520" customWidth="1"/>
    <col min="6677" max="6679" width="16.125" style="520" customWidth="1"/>
    <col min="6680" max="6680" width="20.125" style="520" customWidth="1"/>
    <col min="6681" max="6681" width="11" style="520" customWidth="1"/>
    <col min="6682" max="6682" width="31.125" style="520" customWidth="1"/>
    <col min="6683" max="6683" width="17.125" style="520" customWidth="1"/>
    <col min="6684" max="6910" width="9" style="520"/>
    <col min="6911" max="6911" width="4.625" style="520" customWidth="1"/>
    <col min="6912" max="6912" width="13.5" style="520" customWidth="1"/>
    <col min="6913" max="6913" width="11" style="520" customWidth="1"/>
    <col min="6914" max="6914" width="8.875" style="520" customWidth="1"/>
    <col min="6915" max="6915" width="8.375" style="520" customWidth="1"/>
    <col min="6916" max="6916" width="7.125" style="520" customWidth="1"/>
    <col min="6917" max="6917" width="10" style="520" customWidth="1"/>
    <col min="6918" max="6918" width="5" style="520" customWidth="1"/>
    <col min="6919" max="6920" width="13.5" style="520" customWidth="1"/>
    <col min="6921" max="6921" width="13.125" style="520" customWidth="1"/>
    <col min="6922" max="6922" width="11.375" style="520" customWidth="1"/>
    <col min="6923" max="6923" width="11.625" style="520" customWidth="1"/>
    <col min="6924" max="6924" width="23.625" style="520" customWidth="1"/>
    <col min="6925" max="6925" width="10.75" style="520" customWidth="1"/>
    <col min="6926" max="6928" width="9.125" style="520" customWidth="1"/>
    <col min="6929" max="6930" width="9" style="520"/>
    <col min="6931" max="6931" width="20.875" style="520" customWidth="1"/>
    <col min="6932" max="6932" width="15.375" style="520" customWidth="1"/>
    <col min="6933" max="6935" width="16.125" style="520" customWidth="1"/>
    <col min="6936" max="6936" width="20.125" style="520" customWidth="1"/>
    <col min="6937" max="6937" width="11" style="520" customWidth="1"/>
    <col min="6938" max="6938" width="31.125" style="520" customWidth="1"/>
    <col min="6939" max="6939" width="17.125" style="520" customWidth="1"/>
    <col min="6940" max="7166" width="9" style="520"/>
    <col min="7167" max="7167" width="4.625" style="520" customWidth="1"/>
    <col min="7168" max="7168" width="13.5" style="520" customWidth="1"/>
    <col min="7169" max="7169" width="11" style="520" customWidth="1"/>
    <col min="7170" max="7170" width="8.875" style="520" customWidth="1"/>
    <col min="7171" max="7171" width="8.375" style="520" customWidth="1"/>
    <col min="7172" max="7172" width="7.125" style="520" customWidth="1"/>
    <col min="7173" max="7173" width="10" style="520" customWidth="1"/>
    <col min="7174" max="7174" width="5" style="520" customWidth="1"/>
    <col min="7175" max="7176" width="13.5" style="520" customWidth="1"/>
    <col min="7177" max="7177" width="13.125" style="520" customWidth="1"/>
    <col min="7178" max="7178" width="11.375" style="520" customWidth="1"/>
    <col min="7179" max="7179" width="11.625" style="520" customWidth="1"/>
    <col min="7180" max="7180" width="23.625" style="520" customWidth="1"/>
    <col min="7181" max="7181" width="10.75" style="520" customWidth="1"/>
    <col min="7182" max="7184" width="9.125" style="520" customWidth="1"/>
    <col min="7185" max="7186" width="9" style="520"/>
    <col min="7187" max="7187" width="20.875" style="520" customWidth="1"/>
    <col min="7188" max="7188" width="15.375" style="520" customWidth="1"/>
    <col min="7189" max="7191" width="16.125" style="520" customWidth="1"/>
    <col min="7192" max="7192" width="20.125" style="520" customWidth="1"/>
    <col min="7193" max="7193" width="11" style="520" customWidth="1"/>
    <col min="7194" max="7194" width="31.125" style="520" customWidth="1"/>
    <col min="7195" max="7195" width="17.125" style="520" customWidth="1"/>
    <col min="7196" max="7422" width="9" style="520"/>
    <col min="7423" max="7423" width="4.625" style="520" customWidth="1"/>
    <col min="7424" max="7424" width="13.5" style="520" customWidth="1"/>
    <col min="7425" max="7425" width="11" style="520" customWidth="1"/>
    <col min="7426" max="7426" width="8.875" style="520" customWidth="1"/>
    <col min="7427" max="7427" width="8.375" style="520" customWidth="1"/>
    <col min="7428" max="7428" width="7.125" style="520" customWidth="1"/>
    <col min="7429" max="7429" width="10" style="520" customWidth="1"/>
    <col min="7430" max="7430" width="5" style="520" customWidth="1"/>
    <col min="7431" max="7432" width="13.5" style="520" customWidth="1"/>
    <col min="7433" max="7433" width="13.125" style="520" customWidth="1"/>
    <col min="7434" max="7434" width="11.375" style="520" customWidth="1"/>
    <col min="7435" max="7435" width="11.625" style="520" customWidth="1"/>
    <col min="7436" max="7436" width="23.625" style="520" customWidth="1"/>
    <col min="7437" max="7437" width="10.75" style="520" customWidth="1"/>
    <col min="7438" max="7440" width="9.125" style="520" customWidth="1"/>
    <col min="7441" max="7442" width="9" style="520"/>
    <col min="7443" max="7443" width="20.875" style="520" customWidth="1"/>
    <col min="7444" max="7444" width="15.375" style="520" customWidth="1"/>
    <col min="7445" max="7447" width="16.125" style="520" customWidth="1"/>
    <col min="7448" max="7448" width="20.125" style="520" customWidth="1"/>
    <col min="7449" max="7449" width="11" style="520" customWidth="1"/>
    <col min="7450" max="7450" width="31.125" style="520" customWidth="1"/>
    <col min="7451" max="7451" width="17.125" style="520" customWidth="1"/>
    <col min="7452" max="7678" width="9" style="520"/>
    <col min="7679" max="7679" width="4.625" style="520" customWidth="1"/>
    <col min="7680" max="7680" width="13.5" style="520" customWidth="1"/>
    <col min="7681" max="7681" width="11" style="520" customWidth="1"/>
    <col min="7682" max="7682" width="8.875" style="520" customWidth="1"/>
    <col min="7683" max="7683" width="8.375" style="520" customWidth="1"/>
    <col min="7684" max="7684" width="7.125" style="520" customWidth="1"/>
    <col min="7685" max="7685" width="10" style="520" customWidth="1"/>
    <col min="7686" max="7686" width="5" style="520" customWidth="1"/>
    <col min="7687" max="7688" width="13.5" style="520" customWidth="1"/>
    <col min="7689" max="7689" width="13.125" style="520" customWidth="1"/>
    <col min="7690" max="7690" width="11.375" style="520" customWidth="1"/>
    <col min="7691" max="7691" width="11.625" style="520" customWidth="1"/>
    <col min="7692" max="7692" width="23.625" style="520" customWidth="1"/>
    <col min="7693" max="7693" width="10.75" style="520" customWidth="1"/>
    <col min="7694" max="7696" width="9.125" style="520" customWidth="1"/>
    <col min="7697" max="7698" width="9" style="520"/>
    <col min="7699" max="7699" width="20.875" style="520" customWidth="1"/>
    <col min="7700" max="7700" width="15.375" style="520" customWidth="1"/>
    <col min="7701" max="7703" width="16.125" style="520" customWidth="1"/>
    <col min="7704" max="7704" width="20.125" style="520" customWidth="1"/>
    <col min="7705" max="7705" width="11" style="520" customWidth="1"/>
    <col min="7706" max="7706" width="31.125" style="520" customWidth="1"/>
    <col min="7707" max="7707" width="17.125" style="520" customWidth="1"/>
    <col min="7708" max="7934" width="9" style="520"/>
    <col min="7935" max="7935" width="4.625" style="520" customWidth="1"/>
    <col min="7936" max="7936" width="13.5" style="520" customWidth="1"/>
    <col min="7937" max="7937" width="11" style="520" customWidth="1"/>
    <col min="7938" max="7938" width="8.875" style="520" customWidth="1"/>
    <col min="7939" max="7939" width="8.375" style="520" customWidth="1"/>
    <col min="7940" max="7940" width="7.125" style="520" customWidth="1"/>
    <col min="7941" max="7941" width="10" style="520" customWidth="1"/>
    <col min="7942" max="7942" width="5" style="520" customWidth="1"/>
    <col min="7943" max="7944" width="13.5" style="520" customWidth="1"/>
    <col min="7945" max="7945" width="13.125" style="520" customWidth="1"/>
    <col min="7946" max="7946" width="11.375" style="520" customWidth="1"/>
    <col min="7947" max="7947" width="11.625" style="520" customWidth="1"/>
    <col min="7948" max="7948" width="23.625" style="520" customWidth="1"/>
    <col min="7949" max="7949" width="10.75" style="520" customWidth="1"/>
    <col min="7950" max="7952" width="9.125" style="520" customWidth="1"/>
    <col min="7953" max="7954" width="9" style="520"/>
    <col min="7955" max="7955" width="20.875" style="520" customWidth="1"/>
    <col min="7956" max="7956" width="15.375" style="520" customWidth="1"/>
    <col min="7957" max="7959" width="16.125" style="520" customWidth="1"/>
    <col min="7960" max="7960" width="20.125" style="520" customWidth="1"/>
    <col min="7961" max="7961" width="11" style="520" customWidth="1"/>
    <col min="7962" max="7962" width="31.125" style="520" customWidth="1"/>
    <col min="7963" max="7963" width="17.125" style="520" customWidth="1"/>
    <col min="7964" max="8190" width="9" style="520"/>
    <col min="8191" max="8191" width="4.625" style="520" customWidth="1"/>
    <col min="8192" max="8192" width="13.5" style="520" customWidth="1"/>
    <col min="8193" max="8193" width="11" style="520" customWidth="1"/>
    <col min="8194" max="8194" width="8.875" style="520" customWidth="1"/>
    <col min="8195" max="8195" width="8.375" style="520" customWidth="1"/>
    <col min="8196" max="8196" width="7.125" style="520" customWidth="1"/>
    <col min="8197" max="8197" width="10" style="520" customWidth="1"/>
    <col min="8198" max="8198" width="5" style="520" customWidth="1"/>
    <col min="8199" max="8200" width="13.5" style="520" customWidth="1"/>
    <col min="8201" max="8201" width="13.125" style="520" customWidth="1"/>
    <col min="8202" max="8202" width="11.375" style="520" customWidth="1"/>
    <col min="8203" max="8203" width="11.625" style="520" customWidth="1"/>
    <col min="8204" max="8204" width="23.625" style="520" customWidth="1"/>
    <col min="8205" max="8205" width="10.75" style="520" customWidth="1"/>
    <col min="8206" max="8208" width="9.125" style="520" customWidth="1"/>
    <col min="8209" max="8210" width="9" style="520"/>
    <col min="8211" max="8211" width="20.875" style="520" customWidth="1"/>
    <col min="8212" max="8212" width="15.375" style="520" customWidth="1"/>
    <col min="8213" max="8215" width="16.125" style="520" customWidth="1"/>
    <col min="8216" max="8216" width="20.125" style="520" customWidth="1"/>
    <col min="8217" max="8217" width="11" style="520" customWidth="1"/>
    <col min="8218" max="8218" width="31.125" style="520" customWidth="1"/>
    <col min="8219" max="8219" width="17.125" style="520" customWidth="1"/>
    <col min="8220" max="8446" width="9" style="520"/>
    <col min="8447" max="8447" width="4.625" style="520" customWidth="1"/>
    <col min="8448" max="8448" width="13.5" style="520" customWidth="1"/>
    <col min="8449" max="8449" width="11" style="520" customWidth="1"/>
    <col min="8450" max="8450" width="8.875" style="520" customWidth="1"/>
    <col min="8451" max="8451" width="8.375" style="520" customWidth="1"/>
    <col min="8452" max="8452" width="7.125" style="520" customWidth="1"/>
    <col min="8453" max="8453" width="10" style="520" customWidth="1"/>
    <col min="8454" max="8454" width="5" style="520" customWidth="1"/>
    <col min="8455" max="8456" width="13.5" style="520" customWidth="1"/>
    <col min="8457" max="8457" width="13.125" style="520" customWidth="1"/>
    <col min="8458" max="8458" width="11.375" style="520" customWidth="1"/>
    <col min="8459" max="8459" width="11.625" style="520" customWidth="1"/>
    <col min="8460" max="8460" width="23.625" style="520" customWidth="1"/>
    <col min="8461" max="8461" width="10.75" style="520" customWidth="1"/>
    <col min="8462" max="8464" width="9.125" style="520" customWidth="1"/>
    <col min="8465" max="8466" width="9" style="520"/>
    <col min="8467" max="8467" width="20.875" style="520" customWidth="1"/>
    <col min="8468" max="8468" width="15.375" style="520" customWidth="1"/>
    <col min="8469" max="8471" width="16.125" style="520" customWidth="1"/>
    <col min="8472" max="8472" width="20.125" style="520" customWidth="1"/>
    <col min="8473" max="8473" width="11" style="520" customWidth="1"/>
    <col min="8474" max="8474" width="31.125" style="520" customWidth="1"/>
    <col min="8475" max="8475" width="17.125" style="520" customWidth="1"/>
    <col min="8476" max="8702" width="9" style="520"/>
    <col min="8703" max="8703" width="4.625" style="520" customWidth="1"/>
    <col min="8704" max="8704" width="13.5" style="520" customWidth="1"/>
    <col min="8705" max="8705" width="11" style="520" customWidth="1"/>
    <col min="8706" max="8706" width="8.875" style="520" customWidth="1"/>
    <col min="8707" max="8707" width="8.375" style="520" customWidth="1"/>
    <col min="8708" max="8708" width="7.125" style="520" customWidth="1"/>
    <col min="8709" max="8709" width="10" style="520" customWidth="1"/>
    <col min="8710" max="8710" width="5" style="520" customWidth="1"/>
    <col min="8711" max="8712" width="13.5" style="520" customWidth="1"/>
    <col min="8713" max="8713" width="13.125" style="520" customWidth="1"/>
    <col min="8714" max="8714" width="11.375" style="520" customWidth="1"/>
    <col min="8715" max="8715" width="11.625" style="520" customWidth="1"/>
    <col min="8716" max="8716" width="23.625" style="520" customWidth="1"/>
    <col min="8717" max="8717" width="10.75" style="520" customWidth="1"/>
    <col min="8718" max="8720" width="9.125" style="520" customWidth="1"/>
    <col min="8721" max="8722" width="9" style="520"/>
    <col min="8723" max="8723" width="20.875" style="520" customWidth="1"/>
    <col min="8724" max="8724" width="15.375" style="520" customWidth="1"/>
    <col min="8725" max="8727" width="16.125" style="520" customWidth="1"/>
    <col min="8728" max="8728" width="20.125" style="520" customWidth="1"/>
    <col min="8729" max="8729" width="11" style="520" customWidth="1"/>
    <col min="8730" max="8730" width="31.125" style="520" customWidth="1"/>
    <col min="8731" max="8731" width="17.125" style="520" customWidth="1"/>
    <col min="8732" max="8958" width="9" style="520"/>
    <col min="8959" max="8959" width="4.625" style="520" customWidth="1"/>
    <col min="8960" max="8960" width="13.5" style="520" customWidth="1"/>
    <col min="8961" max="8961" width="11" style="520" customWidth="1"/>
    <col min="8962" max="8962" width="8.875" style="520" customWidth="1"/>
    <col min="8963" max="8963" width="8.375" style="520" customWidth="1"/>
    <col min="8964" max="8964" width="7.125" style="520" customWidth="1"/>
    <col min="8965" max="8965" width="10" style="520" customWidth="1"/>
    <col min="8966" max="8966" width="5" style="520" customWidth="1"/>
    <col min="8967" max="8968" width="13.5" style="520" customWidth="1"/>
    <col min="8969" max="8969" width="13.125" style="520" customWidth="1"/>
    <col min="8970" max="8970" width="11.375" style="520" customWidth="1"/>
    <col min="8971" max="8971" width="11.625" style="520" customWidth="1"/>
    <col min="8972" max="8972" width="23.625" style="520" customWidth="1"/>
    <col min="8973" max="8973" width="10.75" style="520" customWidth="1"/>
    <col min="8974" max="8976" width="9.125" style="520" customWidth="1"/>
    <col min="8977" max="8978" width="9" style="520"/>
    <col min="8979" max="8979" width="20.875" style="520" customWidth="1"/>
    <col min="8980" max="8980" width="15.375" style="520" customWidth="1"/>
    <col min="8981" max="8983" width="16.125" style="520" customWidth="1"/>
    <col min="8984" max="8984" width="20.125" style="520" customWidth="1"/>
    <col min="8985" max="8985" width="11" style="520" customWidth="1"/>
    <col min="8986" max="8986" width="31.125" style="520" customWidth="1"/>
    <col min="8987" max="8987" width="17.125" style="520" customWidth="1"/>
    <col min="8988" max="9214" width="9" style="520"/>
    <col min="9215" max="9215" width="4.625" style="520" customWidth="1"/>
    <col min="9216" max="9216" width="13.5" style="520" customWidth="1"/>
    <col min="9217" max="9217" width="11" style="520" customWidth="1"/>
    <col min="9218" max="9218" width="8.875" style="520" customWidth="1"/>
    <col min="9219" max="9219" width="8.375" style="520" customWidth="1"/>
    <col min="9220" max="9220" width="7.125" style="520" customWidth="1"/>
    <col min="9221" max="9221" width="10" style="520" customWidth="1"/>
    <col min="9222" max="9222" width="5" style="520" customWidth="1"/>
    <col min="9223" max="9224" width="13.5" style="520" customWidth="1"/>
    <col min="9225" max="9225" width="13.125" style="520" customWidth="1"/>
    <col min="9226" max="9226" width="11.375" style="520" customWidth="1"/>
    <col min="9227" max="9227" width="11.625" style="520" customWidth="1"/>
    <col min="9228" max="9228" width="23.625" style="520" customWidth="1"/>
    <col min="9229" max="9229" width="10.75" style="520" customWidth="1"/>
    <col min="9230" max="9232" width="9.125" style="520" customWidth="1"/>
    <col min="9233" max="9234" width="9" style="520"/>
    <col min="9235" max="9235" width="20.875" style="520" customWidth="1"/>
    <col min="9236" max="9236" width="15.375" style="520" customWidth="1"/>
    <col min="9237" max="9239" width="16.125" style="520" customWidth="1"/>
    <col min="9240" max="9240" width="20.125" style="520" customWidth="1"/>
    <col min="9241" max="9241" width="11" style="520" customWidth="1"/>
    <col min="9242" max="9242" width="31.125" style="520" customWidth="1"/>
    <col min="9243" max="9243" width="17.125" style="520" customWidth="1"/>
    <col min="9244" max="9470" width="9" style="520"/>
    <col min="9471" max="9471" width="4.625" style="520" customWidth="1"/>
    <col min="9472" max="9472" width="13.5" style="520" customWidth="1"/>
    <col min="9473" max="9473" width="11" style="520" customWidth="1"/>
    <col min="9474" max="9474" width="8.875" style="520" customWidth="1"/>
    <col min="9475" max="9475" width="8.375" style="520" customWidth="1"/>
    <col min="9476" max="9476" width="7.125" style="520" customWidth="1"/>
    <col min="9477" max="9477" width="10" style="520" customWidth="1"/>
    <col min="9478" max="9478" width="5" style="520" customWidth="1"/>
    <col min="9479" max="9480" width="13.5" style="520" customWidth="1"/>
    <col min="9481" max="9481" width="13.125" style="520" customWidth="1"/>
    <col min="9482" max="9482" width="11.375" style="520" customWidth="1"/>
    <col min="9483" max="9483" width="11.625" style="520" customWidth="1"/>
    <col min="9484" max="9484" width="23.625" style="520" customWidth="1"/>
    <col min="9485" max="9485" width="10.75" style="520" customWidth="1"/>
    <col min="9486" max="9488" width="9.125" style="520" customWidth="1"/>
    <col min="9489" max="9490" width="9" style="520"/>
    <col min="9491" max="9491" width="20.875" style="520" customWidth="1"/>
    <col min="9492" max="9492" width="15.375" style="520" customWidth="1"/>
    <col min="9493" max="9495" width="16.125" style="520" customWidth="1"/>
    <col min="9496" max="9496" width="20.125" style="520" customWidth="1"/>
    <col min="9497" max="9497" width="11" style="520" customWidth="1"/>
    <col min="9498" max="9498" width="31.125" style="520" customWidth="1"/>
    <col min="9499" max="9499" width="17.125" style="520" customWidth="1"/>
    <col min="9500" max="9726" width="9" style="520"/>
    <col min="9727" max="9727" width="4.625" style="520" customWidth="1"/>
    <col min="9728" max="9728" width="13.5" style="520" customWidth="1"/>
    <col min="9729" max="9729" width="11" style="520" customWidth="1"/>
    <col min="9730" max="9730" width="8.875" style="520" customWidth="1"/>
    <col min="9731" max="9731" width="8.375" style="520" customWidth="1"/>
    <col min="9732" max="9732" width="7.125" style="520" customWidth="1"/>
    <col min="9733" max="9733" width="10" style="520" customWidth="1"/>
    <col min="9734" max="9734" width="5" style="520" customWidth="1"/>
    <col min="9735" max="9736" width="13.5" style="520" customWidth="1"/>
    <col min="9737" max="9737" width="13.125" style="520" customWidth="1"/>
    <col min="9738" max="9738" width="11.375" style="520" customWidth="1"/>
    <col min="9739" max="9739" width="11.625" style="520" customWidth="1"/>
    <col min="9740" max="9740" width="23.625" style="520" customWidth="1"/>
    <col min="9741" max="9741" width="10.75" style="520" customWidth="1"/>
    <col min="9742" max="9744" width="9.125" style="520" customWidth="1"/>
    <col min="9745" max="9746" width="9" style="520"/>
    <col min="9747" max="9747" width="20.875" style="520" customWidth="1"/>
    <col min="9748" max="9748" width="15.375" style="520" customWidth="1"/>
    <col min="9749" max="9751" width="16.125" style="520" customWidth="1"/>
    <col min="9752" max="9752" width="20.125" style="520" customWidth="1"/>
    <col min="9753" max="9753" width="11" style="520" customWidth="1"/>
    <col min="9754" max="9754" width="31.125" style="520" customWidth="1"/>
    <col min="9755" max="9755" width="17.125" style="520" customWidth="1"/>
    <col min="9756" max="9982" width="9" style="520"/>
    <col min="9983" max="9983" width="4.625" style="520" customWidth="1"/>
    <col min="9984" max="9984" width="13.5" style="520" customWidth="1"/>
    <col min="9985" max="9985" width="11" style="520" customWidth="1"/>
    <col min="9986" max="9986" width="8.875" style="520" customWidth="1"/>
    <col min="9987" max="9987" width="8.375" style="520" customWidth="1"/>
    <col min="9988" max="9988" width="7.125" style="520" customWidth="1"/>
    <col min="9989" max="9989" width="10" style="520" customWidth="1"/>
    <col min="9990" max="9990" width="5" style="520" customWidth="1"/>
    <col min="9991" max="9992" width="13.5" style="520" customWidth="1"/>
    <col min="9993" max="9993" width="13.125" style="520" customWidth="1"/>
    <col min="9994" max="9994" width="11.375" style="520" customWidth="1"/>
    <col min="9995" max="9995" width="11.625" style="520" customWidth="1"/>
    <col min="9996" max="9996" width="23.625" style="520" customWidth="1"/>
    <col min="9997" max="9997" width="10.75" style="520" customWidth="1"/>
    <col min="9998" max="10000" width="9.125" style="520" customWidth="1"/>
    <col min="10001" max="10002" width="9" style="520"/>
    <col min="10003" max="10003" width="20.875" style="520" customWidth="1"/>
    <col min="10004" max="10004" width="15.375" style="520" customWidth="1"/>
    <col min="10005" max="10007" width="16.125" style="520" customWidth="1"/>
    <col min="10008" max="10008" width="20.125" style="520" customWidth="1"/>
    <col min="10009" max="10009" width="11" style="520" customWidth="1"/>
    <col min="10010" max="10010" width="31.125" style="520" customWidth="1"/>
    <col min="10011" max="10011" width="17.125" style="520" customWidth="1"/>
    <col min="10012" max="10238" width="9" style="520"/>
    <col min="10239" max="10239" width="4.625" style="520" customWidth="1"/>
    <col min="10240" max="10240" width="13.5" style="520" customWidth="1"/>
    <col min="10241" max="10241" width="11" style="520" customWidth="1"/>
    <col min="10242" max="10242" width="8.875" style="520" customWidth="1"/>
    <col min="10243" max="10243" width="8.375" style="520" customWidth="1"/>
    <col min="10244" max="10244" width="7.125" style="520" customWidth="1"/>
    <col min="10245" max="10245" width="10" style="520" customWidth="1"/>
    <col min="10246" max="10246" width="5" style="520" customWidth="1"/>
    <col min="10247" max="10248" width="13.5" style="520" customWidth="1"/>
    <col min="10249" max="10249" width="13.125" style="520" customWidth="1"/>
    <col min="10250" max="10250" width="11.375" style="520" customWidth="1"/>
    <col min="10251" max="10251" width="11.625" style="520" customWidth="1"/>
    <col min="10252" max="10252" width="23.625" style="520" customWidth="1"/>
    <col min="10253" max="10253" width="10.75" style="520" customWidth="1"/>
    <col min="10254" max="10256" width="9.125" style="520" customWidth="1"/>
    <col min="10257" max="10258" width="9" style="520"/>
    <col min="10259" max="10259" width="20.875" style="520" customWidth="1"/>
    <col min="10260" max="10260" width="15.375" style="520" customWidth="1"/>
    <col min="10261" max="10263" width="16.125" style="520" customWidth="1"/>
    <col min="10264" max="10264" width="20.125" style="520" customWidth="1"/>
    <col min="10265" max="10265" width="11" style="520" customWidth="1"/>
    <col min="10266" max="10266" width="31.125" style="520" customWidth="1"/>
    <col min="10267" max="10267" width="17.125" style="520" customWidth="1"/>
    <col min="10268" max="10494" width="9" style="520"/>
    <col min="10495" max="10495" width="4.625" style="520" customWidth="1"/>
    <col min="10496" max="10496" width="13.5" style="520" customWidth="1"/>
    <col min="10497" max="10497" width="11" style="520" customWidth="1"/>
    <col min="10498" max="10498" width="8.875" style="520" customWidth="1"/>
    <col min="10499" max="10499" width="8.375" style="520" customWidth="1"/>
    <col min="10500" max="10500" width="7.125" style="520" customWidth="1"/>
    <col min="10501" max="10501" width="10" style="520" customWidth="1"/>
    <col min="10502" max="10502" width="5" style="520" customWidth="1"/>
    <col min="10503" max="10504" width="13.5" style="520" customWidth="1"/>
    <col min="10505" max="10505" width="13.125" style="520" customWidth="1"/>
    <col min="10506" max="10506" width="11.375" style="520" customWidth="1"/>
    <col min="10507" max="10507" width="11.625" style="520" customWidth="1"/>
    <col min="10508" max="10508" width="23.625" style="520" customWidth="1"/>
    <col min="10509" max="10509" width="10.75" style="520" customWidth="1"/>
    <col min="10510" max="10512" width="9.125" style="520" customWidth="1"/>
    <col min="10513" max="10514" width="9" style="520"/>
    <col min="10515" max="10515" width="20.875" style="520" customWidth="1"/>
    <col min="10516" max="10516" width="15.375" style="520" customWidth="1"/>
    <col min="10517" max="10519" width="16.125" style="520" customWidth="1"/>
    <col min="10520" max="10520" width="20.125" style="520" customWidth="1"/>
    <col min="10521" max="10521" width="11" style="520" customWidth="1"/>
    <col min="10522" max="10522" width="31.125" style="520" customWidth="1"/>
    <col min="10523" max="10523" width="17.125" style="520" customWidth="1"/>
    <col min="10524" max="10750" width="9" style="520"/>
    <col min="10751" max="10751" width="4.625" style="520" customWidth="1"/>
    <col min="10752" max="10752" width="13.5" style="520" customWidth="1"/>
    <col min="10753" max="10753" width="11" style="520" customWidth="1"/>
    <col min="10754" max="10754" width="8.875" style="520" customWidth="1"/>
    <col min="10755" max="10755" width="8.375" style="520" customWidth="1"/>
    <col min="10756" max="10756" width="7.125" style="520" customWidth="1"/>
    <col min="10757" max="10757" width="10" style="520" customWidth="1"/>
    <col min="10758" max="10758" width="5" style="520" customWidth="1"/>
    <col min="10759" max="10760" width="13.5" style="520" customWidth="1"/>
    <col min="10761" max="10761" width="13.125" style="520" customWidth="1"/>
    <col min="10762" max="10762" width="11.375" style="520" customWidth="1"/>
    <col min="10763" max="10763" width="11.625" style="520" customWidth="1"/>
    <col min="10764" max="10764" width="23.625" style="520" customWidth="1"/>
    <col min="10765" max="10765" width="10.75" style="520" customWidth="1"/>
    <col min="10766" max="10768" width="9.125" style="520" customWidth="1"/>
    <col min="10769" max="10770" width="9" style="520"/>
    <col min="10771" max="10771" width="20.875" style="520" customWidth="1"/>
    <col min="10772" max="10772" width="15.375" style="520" customWidth="1"/>
    <col min="10773" max="10775" width="16.125" style="520" customWidth="1"/>
    <col min="10776" max="10776" width="20.125" style="520" customWidth="1"/>
    <col min="10777" max="10777" width="11" style="520" customWidth="1"/>
    <col min="10778" max="10778" width="31.125" style="520" customWidth="1"/>
    <col min="10779" max="10779" width="17.125" style="520" customWidth="1"/>
    <col min="10780" max="11006" width="9" style="520"/>
    <col min="11007" max="11007" width="4.625" style="520" customWidth="1"/>
    <col min="11008" max="11008" width="13.5" style="520" customWidth="1"/>
    <col min="11009" max="11009" width="11" style="520" customWidth="1"/>
    <col min="11010" max="11010" width="8.875" style="520" customWidth="1"/>
    <col min="11011" max="11011" width="8.375" style="520" customWidth="1"/>
    <col min="11012" max="11012" width="7.125" style="520" customWidth="1"/>
    <col min="11013" max="11013" width="10" style="520" customWidth="1"/>
    <col min="11014" max="11014" width="5" style="520" customWidth="1"/>
    <col min="11015" max="11016" width="13.5" style="520" customWidth="1"/>
    <col min="11017" max="11017" width="13.125" style="520" customWidth="1"/>
    <col min="11018" max="11018" width="11.375" style="520" customWidth="1"/>
    <col min="11019" max="11019" width="11.625" style="520" customWidth="1"/>
    <col min="11020" max="11020" width="23.625" style="520" customWidth="1"/>
    <col min="11021" max="11021" width="10.75" style="520" customWidth="1"/>
    <col min="11022" max="11024" width="9.125" style="520" customWidth="1"/>
    <col min="11025" max="11026" width="9" style="520"/>
    <col min="11027" max="11027" width="20.875" style="520" customWidth="1"/>
    <col min="11028" max="11028" width="15.375" style="520" customWidth="1"/>
    <col min="11029" max="11031" width="16.125" style="520" customWidth="1"/>
    <col min="11032" max="11032" width="20.125" style="520" customWidth="1"/>
    <col min="11033" max="11033" width="11" style="520" customWidth="1"/>
    <col min="11034" max="11034" width="31.125" style="520" customWidth="1"/>
    <col min="11035" max="11035" width="17.125" style="520" customWidth="1"/>
    <col min="11036" max="11262" width="9" style="520"/>
    <col min="11263" max="11263" width="4.625" style="520" customWidth="1"/>
    <col min="11264" max="11264" width="13.5" style="520" customWidth="1"/>
    <col min="11265" max="11265" width="11" style="520" customWidth="1"/>
    <col min="11266" max="11266" width="8.875" style="520" customWidth="1"/>
    <col min="11267" max="11267" width="8.375" style="520" customWidth="1"/>
    <col min="11268" max="11268" width="7.125" style="520" customWidth="1"/>
    <col min="11269" max="11269" width="10" style="520" customWidth="1"/>
    <col min="11270" max="11270" width="5" style="520" customWidth="1"/>
    <col min="11271" max="11272" width="13.5" style="520" customWidth="1"/>
    <col min="11273" max="11273" width="13.125" style="520" customWidth="1"/>
    <col min="11274" max="11274" width="11.375" style="520" customWidth="1"/>
    <col min="11275" max="11275" width="11.625" style="520" customWidth="1"/>
    <col min="11276" max="11276" width="23.625" style="520" customWidth="1"/>
    <col min="11277" max="11277" width="10.75" style="520" customWidth="1"/>
    <col min="11278" max="11280" width="9.125" style="520" customWidth="1"/>
    <col min="11281" max="11282" width="9" style="520"/>
    <col min="11283" max="11283" width="20.875" style="520" customWidth="1"/>
    <col min="11284" max="11284" width="15.375" style="520" customWidth="1"/>
    <col min="11285" max="11287" width="16.125" style="520" customWidth="1"/>
    <col min="11288" max="11288" width="20.125" style="520" customWidth="1"/>
    <col min="11289" max="11289" width="11" style="520" customWidth="1"/>
    <col min="11290" max="11290" width="31.125" style="520" customWidth="1"/>
    <col min="11291" max="11291" width="17.125" style="520" customWidth="1"/>
    <col min="11292" max="11518" width="9" style="520"/>
    <col min="11519" max="11519" width="4.625" style="520" customWidth="1"/>
    <col min="11520" max="11520" width="13.5" style="520" customWidth="1"/>
    <col min="11521" max="11521" width="11" style="520" customWidth="1"/>
    <col min="11522" max="11522" width="8.875" style="520" customWidth="1"/>
    <col min="11523" max="11523" width="8.375" style="520" customWidth="1"/>
    <col min="11524" max="11524" width="7.125" style="520" customWidth="1"/>
    <col min="11525" max="11525" width="10" style="520" customWidth="1"/>
    <col min="11526" max="11526" width="5" style="520" customWidth="1"/>
    <col min="11527" max="11528" width="13.5" style="520" customWidth="1"/>
    <col min="11529" max="11529" width="13.125" style="520" customWidth="1"/>
    <col min="11530" max="11530" width="11.375" style="520" customWidth="1"/>
    <col min="11531" max="11531" width="11.625" style="520" customWidth="1"/>
    <col min="11532" max="11532" width="23.625" style="520" customWidth="1"/>
    <col min="11533" max="11533" width="10.75" style="520" customWidth="1"/>
    <col min="11534" max="11536" width="9.125" style="520" customWidth="1"/>
    <col min="11537" max="11538" width="9" style="520"/>
    <col min="11539" max="11539" width="20.875" style="520" customWidth="1"/>
    <col min="11540" max="11540" width="15.375" style="520" customWidth="1"/>
    <col min="11541" max="11543" width="16.125" style="520" customWidth="1"/>
    <col min="11544" max="11544" width="20.125" style="520" customWidth="1"/>
    <col min="11545" max="11545" width="11" style="520" customWidth="1"/>
    <col min="11546" max="11546" width="31.125" style="520" customWidth="1"/>
    <col min="11547" max="11547" width="17.125" style="520" customWidth="1"/>
    <col min="11548" max="11774" width="9" style="520"/>
    <col min="11775" max="11775" width="4.625" style="520" customWidth="1"/>
    <col min="11776" max="11776" width="13.5" style="520" customWidth="1"/>
    <col min="11777" max="11777" width="11" style="520" customWidth="1"/>
    <col min="11778" max="11778" width="8.875" style="520" customWidth="1"/>
    <col min="11779" max="11779" width="8.375" style="520" customWidth="1"/>
    <col min="11780" max="11780" width="7.125" style="520" customWidth="1"/>
    <col min="11781" max="11781" width="10" style="520" customWidth="1"/>
    <col min="11782" max="11782" width="5" style="520" customWidth="1"/>
    <col min="11783" max="11784" width="13.5" style="520" customWidth="1"/>
    <col min="11785" max="11785" width="13.125" style="520" customWidth="1"/>
    <col min="11786" max="11786" width="11.375" style="520" customWidth="1"/>
    <col min="11787" max="11787" width="11.625" style="520" customWidth="1"/>
    <col min="11788" max="11788" width="23.625" style="520" customWidth="1"/>
    <col min="11789" max="11789" width="10.75" style="520" customWidth="1"/>
    <col min="11790" max="11792" width="9.125" style="520" customWidth="1"/>
    <col min="11793" max="11794" width="9" style="520"/>
    <col min="11795" max="11795" width="20.875" style="520" customWidth="1"/>
    <col min="11796" max="11796" width="15.375" style="520" customWidth="1"/>
    <col min="11797" max="11799" width="16.125" style="520" customWidth="1"/>
    <col min="11800" max="11800" width="20.125" style="520" customWidth="1"/>
    <col min="11801" max="11801" width="11" style="520" customWidth="1"/>
    <col min="11802" max="11802" width="31.125" style="520" customWidth="1"/>
    <col min="11803" max="11803" width="17.125" style="520" customWidth="1"/>
    <col min="11804" max="12030" width="9" style="520"/>
    <col min="12031" max="12031" width="4.625" style="520" customWidth="1"/>
    <col min="12032" max="12032" width="13.5" style="520" customWidth="1"/>
    <col min="12033" max="12033" width="11" style="520" customWidth="1"/>
    <col min="12034" max="12034" width="8.875" style="520" customWidth="1"/>
    <col min="12035" max="12035" width="8.375" style="520" customWidth="1"/>
    <col min="12036" max="12036" width="7.125" style="520" customWidth="1"/>
    <col min="12037" max="12037" width="10" style="520" customWidth="1"/>
    <col min="12038" max="12038" width="5" style="520" customWidth="1"/>
    <col min="12039" max="12040" width="13.5" style="520" customWidth="1"/>
    <col min="12041" max="12041" width="13.125" style="520" customWidth="1"/>
    <col min="12042" max="12042" width="11.375" style="520" customWidth="1"/>
    <col min="12043" max="12043" width="11.625" style="520" customWidth="1"/>
    <col min="12044" max="12044" width="23.625" style="520" customWidth="1"/>
    <col min="12045" max="12045" width="10.75" style="520" customWidth="1"/>
    <col min="12046" max="12048" width="9.125" style="520" customWidth="1"/>
    <col min="12049" max="12050" width="9" style="520"/>
    <col min="12051" max="12051" width="20.875" style="520" customWidth="1"/>
    <col min="12052" max="12052" width="15.375" style="520" customWidth="1"/>
    <col min="12053" max="12055" width="16.125" style="520" customWidth="1"/>
    <col min="12056" max="12056" width="20.125" style="520" customWidth="1"/>
    <col min="12057" max="12057" width="11" style="520" customWidth="1"/>
    <col min="12058" max="12058" width="31.125" style="520" customWidth="1"/>
    <col min="12059" max="12059" width="17.125" style="520" customWidth="1"/>
    <col min="12060" max="12286" width="9" style="520"/>
    <col min="12287" max="12287" width="4.625" style="520" customWidth="1"/>
    <col min="12288" max="12288" width="13.5" style="520" customWidth="1"/>
    <col min="12289" max="12289" width="11" style="520" customWidth="1"/>
    <col min="12290" max="12290" width="8.875" style="520" customWidth="1"/>
    <col min="12291" max="12291" width="8.375" style="520" customWidth="1"/>
    <col min="12292" max="12292" width="7.125" style="520" customWidth="1"/>
    <col min="12293" max="12293" width="10" style="520" customWidth="1"/>
    <col min="12294" max="12294" width="5" style="520" customWidth="1"/>
    <col min="12295" max="12296" width="13.5" style="520" customWidth="1"/>
    <col min="12297" max="12297" width="13.125" style="520" customWidth="1"/>
    <col min="12298" max="12298" width="11.375" style="520" customWidth="1"/>
    <col min="12299" max="12299" width="11.625" style="520" customWidth="1"/>
    <col min="12300" max="12300" width="23.625" style="520" customWidth="1"/>
    <col min="12301" max="12301" width="10.75" style="520" customWidth="1"/>
    <col min="12302" max="12304" width="9.125" style="520" customWidth="1"/>
    <col min="12305" max="12306" width="9" style="520"/>
    <col min="12307" max="12307" width="20.875" style="520" customWidth="1"/>
    <col min="12308" max="12308" width="15.375" style="520" customWidth="1"/>
    <col min="12309" max="12311" width="16.125" style="520" customWidth="1"/>
    <col min="12312" max="12312" width="20.125" style="520" customWidth="1"/>
    <col min="12313" max="12313" width="11" style="520" customWidth="1"/>
    <col min="12314" max="12314" width="31.125" style="520" customWidth="1"/>
    <col min="12315" max="12315" width="17.125" style="520" customWidth="1"/>
    <col min="12316" max="12542" width="9" style="520"/>
    <col min="12543" max="12543" width="4.625" style="520" customWidth="1"/>
    <col min="12544" max="12544" width="13.5" style="520" customWidth="1"/>
    <col min="12545" max="12545" width="11" style="520" customWidth="1"/>
    <col min="12546" max="12546" width="8.875" style="520" customWidth="1"/>
    <col min="12547" max="12547" width="8.375" style="520" customWidth="1"/>
    <col min="12548" max="12548" width="7.125" style="520" customWidth="1"/>
    <col min="12549" max="12549" width="10" style="520" customWidth="1"/>
    <col min="12550" max="12550" width="5" style="520" customWidth="1"/>
    <col min="12551" max="12552" width="13.5" style="520" customWidth="1"/>
    <col min="12553" max="12553" width="13.125" style="520" customWidth="1"/>
    <col min="12554" max="12554" width="11.375" style="520" customWidth="1"/>
    <col min="12555" max="12555" width="11.625" style="520" customWidth="1"/>
    <col min="12556" max="12556" width="23.625" style="520" customWidth="1"/>
    <col min="12557" max="12557" width="10.75" style="520" customWidth="1"/>
    <col min="12558" max="12560" width="9.125" style="520" customWidth="1"/>
    <col min="12561" max="12562" width="9" style="520"/>
    <col min="12563" max="12563" width="20.875" style="520" customWidth="1"/>
    <col min="12564" max="12564" width="15.375" style="520" customWidth="1"/>
    <col min="12565" max="12567" width="16.125" style="520" customWidth="1"/>
    <col min="12568" max="12568" width="20.125" style="520" customWidth="1"/>
    <col min="12569" max="12569" width="11" style="520" customWidth="1"/>
    <col min="12570" max="12570" width="31.125" style="520" customWidth="1"/>
    <col min="12571" max="12571" width="17.125" style="520" customWidth="1"/>
    <col min="12572" max="12798" width="9" style="520"/>
    <col min="12799" max="12799" width="4.625" style="520" customWidth="1"/>
    <col min="12800" max="12800" width="13.5" style="520" customWidth="1"/>
    <col min="12801" max="12801" width="11" style="520" customWidth="1"/>
    <col min="12802" max="12802" width="8.875" style="520" customWidth="1"/>
    <col min="12803" max="12803" width="8.375" style="520" customWidth="1"/>
    <col min="12804" max="12804" width="7.125" style="520" customWidth="1"/>
    <col min="12805" max="12805" width="10" style="520" customWidth="1"/>
    <col min="12806" max="12806" width="5" style="520" customWidth="1"/>
    <col min="12807" max="12808" width="13.5" style="520" customWidth="1"/>
    <col min="12809" max="12809" width="13.125" style="520" customWidth="1"/>
    <col min="12810" max="12810" width="11.375" style="520" customWidth="1"/>
    <col min="12811" max="12811" width="11.625" style="520" customWidth="1"/>
    <col min="12812" max="12812" width="23.625" style="520" customWidth="1"/>
    <col min="12813" max="12813" width="10.75" style="520" customWidth="1"/>
    <col min="12814" max="12816" width="9.125" style="520" customWidth="1"/>
    <col min="12817" max="12818" width="9" style="520"/>
    <col min="12819" max="12819" width="20.875" style="520" customWidth="1"/>
    <col min="12820" max="12820" width="15.375" style="520" customWidth="1"/>
    <col min="12821" max="12823" width="16.125" style="520" customWidth="1"/>
    <col min="12824" max="12824" width="20.125" style="520" customWidth="1"/>
    <col min="12825" max="12825" width="11" style="520" customWidth="1"/>
    <col min="12826" max="12826" width="31.125" style="520" customWidth="1"/>
    <col min="12827" max="12827" width="17.125" style="520" customWidth="1"/>
    <col min="12828" max="13054" width="9" style="520"/>
    <col min="13055" max="13055" width="4.625" style="520" customWidth="1"/>
    <col min="13056" max="13056" width="13.5" style="520" customWidth="1"/>
    <col min="13057" max="13057" width="11" style="520" customWidth="1"/>
    <col min="13058" max="13058" width="8.875" style="520" customWidth="1"/>
    <col min="13059" max="13059" width="8.375" style="520" customWidth="1"/>
    <col min="13060" max="13060" width="7.125" style="520" customWidth="1"/>
    <col min="13061" max="13061" width="10" style="520" customWidth="1"/>
    <col min="13062" max="13062" width="5" style="520" customWidth="1"/>
    <col min="13063" max="13064" width="13.5" style="520" customWidth="1"/>
    <col min="13065" max="13065" width="13.125" style="520" customWidth="1"/>
    <col min="13066" max="13066" width="11.375" style="520" customWidth="1"/>
    <col min="13067" max="13067" width="11.625" style="520" customWidth="1"/>
    <col min="13068" max="13068" width="23.625" style="520" customWidth="1"/>
    <col min="13069" max="13069" width="10.75" style="520" customWidth="1"/>
    <col min="13070" max="13072" width="9.125" style="520" customWidth="1"/>
    <col min="13073" max="13074" width="9" style="520"/>
    <col min="13075" max="13075" width="20.875" style="520" customWidth="1"/>
    <col min="13076" max="13076" width="15.375" style="520" customWidth="1"/>
    <col min="13077" max="13079" width="16.125" style="520" customWidth="1"/>
    <col min="13080" max="13080" width="20.125" style="520" customWidth="1"/>
    <col min="13081" max="13081" width="11" style="520" customWidth="1"/>
    <col min="13082" max="13082" width="31.125" style="520" customWidth="1"/>
    <col min="13083" max="13083" width="17.125" style="520" customWidth="1"/>
    <col min="13084" max="13310" width="9" style="520"/>
    <col min="13311" max="13311" width="4.625" style="520" customWidth="1"/>
    <col min="13312" max="13312" width="13.5" style="520" customWidth="1"/>
    <col min="13313" max="13313" width="11" style="520" customWidth="1"/>
    <col min="13314" max="13314" width="8.875" style="520" customWidth="1"/>
    <col min="13315" max="13315" width="8.375" style="520" customWidth="1"/>
    <col min="13316" max="13316" width="7.125" style="520" customWidth="1"/>
    <col min="13317" max="13317" width="10" style="520" customWidth="1"/>
    <col min="13318" max="13318" width="5" style="520" customWidth="1"/>
    <col min="13319" max="13320" width="13.5" style="520" customWidth="1"/>
    <col min="13321" max="13321" width="13.125" style="520" customWidth="1"/>
    <col min="13322" max="13322" width="11.375" style="520" customWidth="1"/>
    <col min="13323" max="13323" width="11.625" style="520" customWidth="1"/>
    <col min="13324" max="13324" width="23.625" style="520" customWidth="1"/>
    <col min="13325" max="13325" width="10.75" style="520" customWidth="1"/>
    <col min="13326" max="13328" width="9.125" style="520" customWidth="1"/>
    <col min="13329" max="13330" width="9" style="520"/>
    <col min="13331" max="13331" width="20.875" style="520" customWidth="1"/>
    <col min="13332" max="13332" width="15.375" style="520" customWidth="1"/>
    <col min="13333" max="13335" width="16.125" style="520" customWidth="1"/>
    <col min="13336" max="13336" width="20.125" style="520" customWidth="1"/>
    <col min="13337" max="13337" width="11" style="520" customWidth="1"/>
    <col min="13338" max="13338" width="31.125" style="520" customWidth="1"/>
    <col min="13339" max="13339" width="17.125" style="520" customWidth="1"/>
    <col min="13340" max="13566" width="9" style="520"/>
    <col min="13567" max="13567" width="4.625" style="520" customWidth="1"/>
    <col min="13568" max="13568" width="13.5" style="520" customWidth="1"/>
    <col min="13569" max="13569" width="11" style="520" customWidth="1"/>
    <col min="13570" max="13570" width="8.875" style="520" customWidth="1"/>
    <col min="13571" max="13571" width="8.375" style="520" customWidth="1"/>
    <col min="13572" max="13572" width="7.125" style="520" customWidth="1"/>
    <col min="13573" max="13573" width="10" style="520" customWidth="1"/>
    <col min="13574" max="13574" width="5" style="520" customWidth="1"/>
    <col min="13575" max="13576" width="13.5" style="520" customWidth="1"/>
    <col min="13577" max="13577" width="13.125" style="520" customWidth="1"/>
    <col min="13578" max="13578" width="11.375" style="520" customWidth="1"/>
    <col min="13579" max="13579" width="11.625" style="520" customWidth="1"/>
    <col min="13580" max="13580" width="23.625" style="520" customWidth="1"/>
    <col min="13581" max="13581" width="10.75" style="520" customWidth="1"/>
    <col min="13582" max="13584" width="9.125" style="520" customWidth="1"/>
    <col min="13585" max="13586" width="9" style="520"/>
    <col min="13587" max="13587" width="20.875" style="520" customWidth="1"/>
    <col min="13588" max="13588" width="15.375" style="520" customWidth="1"/>
    <col min="13589" max="13591" width="16.125" style="520" customWidth="1"/>
    <col min="13592" max="13592" width="20.125" style="520" customWidth="1"/>
    <col min="13593" max="13593" width="11" style="520" customWidth="1"/>
    <col min="13594" max="13594" width="31.125" style="520" customWidth="1"/>
    <col min="13595" max="13595" width="17.125" style="520" customWidth="1"/>
    <col min="13596" max="13822" width="9" style="520"/>
    <col min="13823" max="13823" width="4.625" style="520" customWidth="1"/>
    <col min="13824" max="13824" width="13.5" style="520" customWidth="1"/>
    <col min="13825" max="13825" width="11" style="520" customWidth="1"/>
    <col min="13826" max="13826" width="8.875" style="520" customWidth="1"/>
    <col min="13827" max="13827" width="8.375" style="520" customWidth="1"/>
    <col min="13828" max="13828" width="7.125" style="520" customWidth="1"/>
    <col min="13829" max="13829" width="10" style="520" customWidth="1"/>
    <col min="13830" max="13830" width="5" style="520" customWidth="1"/>
    <col min="13831" max="13832" width="13.5" style="520" customWidth="1"/>
    <col min="13833" max="13833" width="13.125" style="520" customWidth="1"/>
    <col min="13834" max="13834" width="11.375" style="520" customWidth="1"/>
    <col min="13835" max="13835" width="11.625" style="520" customWidth="1"/>
    <col min="13836" max="13836" width="23.625" style="520" customWidth="1"/>
    <col min="13837" max="13837" width="10.75" style="520" customWidth="1"/>
    <col min="13838" max="13840" width="9.125" style="520" customWidth="1"/>
    <col min="13841" max="13842" width="9" style="520"/>
    <col min="13843" max="13843" width="20.875" style="520" customWidth="1"/>
    <col min="13844" max="13844" width="15.375" style="520" customWidth="1"/>
    <col min="13845" max="13847" width="16.125" style="520" customWidth="1"/>
    <col min="13848" max="13848" width="20.125" style="520" customWidth="1"/>
    <col min="13849" max="13849" width="11" style="520" customWidth="1"/>
    <col min="13850" max="13850" width="31.125" style="520" customWidth="1"/>
    <col min="13851" max="13851" width="17.125" style="520" customWidth="1"/>
    <col min="13852" max="14078" width="9" style="520"/>
    <col min="14079" max="14079" width="4.625" style="520" customWidth="1"/>
    <col min="14080" max="14080" width="13.5" style="520" customWidth="1"/>
    <col min="14081" max="14081" width="11" style="520" customWidth="1"/>
    <col min="14082" max="14082" width="8.875" style="520" customWidth="1"/>
    <col min="14083" max="14083" width="8.375" style="520" customWidth="1"/>
    <col min="14084" max="14084" width="7.125" style="520" customWidth="1"/>
    <col min="14085" max="14085" width="10" style="520" customWidth="1"/>
    <col min="14086" max="14086" width="5" style="520" customWidth="1"/>
    <col min="14087" max="14088" width="13.5" style="520" customWidth="1"/>
    <col min="14089" max="14089" width="13.125" style="520" customWidth="1"/>
    <col min="14090" max="14090" width="11.375" style="520" customWidth="1"/>
    <col min="14091" max="14091" width="11.625" style="520" customWidth="1"/>
    <col min="14092" max="14092" width="23.625" style="520" customWidth="1"/>
    <col min="14093" max="14093" width="10.75" style="520" customWidth="1"/>
    <col min="14094" max="14096" width="9.125" style="520" customWidth="1"/>
    <col min="14097" max="14098" width="9" style="520"/>
    <col min="14099" max="14099" width="20.875" style="520" customWidth="1"/>
    <col min="14100" max="14100" width="15.375" style="520" customWidth="1"/>
    <col min="14101" max="14103" width="16.125" style="520" customWidth="1"/>
    <col min="14104" max="14104" width="20.125" style="520" customWidth="1"/>
    <col min="14105" max="14105" width="11" style="520" customWidth="1"/>
    <col min="14106" max="14106" width="31.125" style="520" customWidth="1"/>
    <col min="14107" max="14107" width="17.125" style="520" customWidth="1"/>
    <col min="14108" max="14334" width="9" style="520"/>
    <col min="14335" max="14335" width="4.625" style="520" customWidth="1"/>
    <col min="14336" max="14336" width="13.5" style="520" customWidth="1"/>
    <col min="14337" max="14337" width="11" style="520" customWidth="1"/>
    <col min="14338" max="14338" width="8.875" style="520" customWidth="1"/>
    <col min="14339" max="14339" width="8.375" style="520" customWidth="1"/>
    <col min="14340" max="14340" width="7.125" style="520" customWidth="1"/>
    <col min="14341" max="14341" width="10" style="520" customWidth="1"/>
    <col min="14342" max="14342" width="5" style="520" customWidth="1"/>
    <col min="14343" max="14344" width="13.5" style="520" customWidth="1"/>
    <col min="14345" max="14345" width="13.125" style="520" customWidth="1"/>
    <col min="14346" max="14346" width="11.375" style="520" customWidth="1"/>
    <col min="14347" max="14347" width="11.625" style="520" customWidth="1"/>
    <col min="14348" max="14348" width="23.625" style="520" customWidth="1"/>
    <col min="14349" max="14349" width="10.75" style="520" customWidth="1"/>
    <col min="14350" max="14352" width="9.125" style="520" customWidth="1"/>
    <col min="14353" max="14354" width="9" style="520"/>
    <col min="14355" max="14355" width="20.875" style="520" customWidth="1"/>
    <col min="14356" max="14356" width="15.375" style="520" customWidth="1"/>
    <col min="14357" max="14359" width="16.125" style="520" customWidth="1"/>
    <col min="14360" max="14360" width="20.125" style="520" customWidth="1"/>
    <col min="14361" max="14361" width="11" style="520" customWidth="1"/>
    <col min="14362" max="14362" width="31.125" style="520" customWidth="1"/>
    <col min="14363" max="14363" width="17.125" style="520" customWidth="1"/>
    <col min="14364" max="14590" width="9" style="520"/>
    <col min="14591" max="14591" width="4.625" style="520" customWidth="1"/>
    <col min="14592" max="14592" width="13.5" style="520" customWidth="1"/>
    <col min="14593" max="14593" width="11" style="520" customWidth="1"/>
    <col min="14594" max="14594" width="8.875" style="520" customWidth="1"/>
    <col min="14595" max="14595" width="8.375" style="520" customWidth="1"/>
    <col min="14596" max="14596" width="7.125" style="520" customWidth="1"/>
    <col min="14597" max="14597" width="10" style="520" customWidth="1"/>
    <col min="14598" max="14598" width="5" style="520" customWidth="1"/>
    <col min="14599" max="14600" width="13.5" style="520" customWidth="1"/>
    <col min="14601" max="14601" width="13.125" style="520" customWidth="1"/>
    <col min="14602" max="14602" width="11.375" style="520" customWidth="1"/>
    <col min="14603" max="14603" width="11.625" style="520" customWidth="1"/>
    <col min="14604" max="14604" width="23.625" style="520" customWidth="1"/>
    <col min="14605" max="14605" width="10.75" style="520" customWidth="1"/>
    <col min="14606" max="14608" width="9.125" style="520" customWidth="1"/>
    <col min="14609" max="14610" width="9" style="520"/>
    <col min="14611" max="14611" width="20.875" style="520" customWidth="1"/>
    <col min="14612" max="14612" width="15.375" style="520" customWidth="1"/>
    <col min="14613" max="14615" width="16.125" style="520" customWidth="1"/>
    <col min="14616" max="14616" width="20.125" style="520" customWidth="1"/>
    <col min="14617" max="14617" width="11" style="520" customWidth="1"/>
    <col min="14618" max="14618" width="31.125" style="520" customWidth="1"/>
    <col min="14619" max="14619" width="17.125" style="520" customWidth="1"/>
    <col min="14620" max="14846" width="9" style="520"/>
    <col min="14847" max="14847" width="4.625" style="520" customWidth="1"/>
    <col min="14848" max="14848" width="13.5" style="520" customWidth="1"/>
    <col min="14849" max="14849" width="11" style="520" customWidth="1"/>
    <col min="14850" max="14850" width="8.875" style="520" customWidth="1"/>
    <col min="14851" max="14851" width="8.375" style="520" customWidth="1"/>
    <col min="14852" max="14852" width="7.125" style="520" customWidth="1"/>
    <col min="14853" max="14853" width="10" style="520" customWidth="1"/>
    <col min="14854" max="14854" width="5" style="520" customWidth="1"/>
    <col min="14855" max="14856" width="13.5" style="520" customWidth="1"/>
    <col min="14857" max="14857" width="13.125" style="520" customWidth="1"/>
    <col min="14858" max="14858" width="11.375" style="520" customWidth="1"/>
    <col min="14859" max="14859" width="11.625" style="520" customWidth="1"/>
    <col min="14860" max="14860" width="23.625" style="520" customWidth="1"/>
    <col min="14861" max="14861" width="10.75" style="520" customWidth="1"/>
    <col min="14862" max="14864" width="9.125" style="520" customWidth="1"/>
    <col min="14865" max="14866" width="9" style="520"/>
    <col min="14867" max="14867" width="20.875" style="520" customWidth="1"/>
    <col min="14868" max="14868" width="15.375" style="520" customWidth="1"/>
    <col min="14869" max="14871" width="16.125" style="520" customWidth="1"/>
    <col min="14872" max="14872" width="20.125" style="520" customWidth="1"/>
    <col min="14873" max="14873" width="11" style="520" customWidth="1"/>
    <col min="14874" max="14874" width="31.125" style="520" customWidth="1"/>
    <col min="14875" max="14875" width="17.125" style="520" customWidth="1"/>
    <col min="14876" max="15102" width="9" style="520"/>
    <col min="15103" max="15103" width="4.625" style="520" customWidth="1"/>
    <col min="15104" max="15104" width="13.5" style="520" customWidth="1"/>
    <col min="15105" max="15105" width="11" style="520" customWidth="1"/>
    <col min="15106" max="15106" width="8.875" style="520" customWidth="1"/>
    <col min="15107" max="15107" width="8.375" style="520" customWidth="1"/>
    <col min="15108" max="15108" width="7.125" style="520" customWidth="1"/>
    <col min="15109" max="15109" width="10" style="520" customWidth="1"/>
    <col min="15110" max="15110" width="5" style="520" customWidth="1"/>
    <col min="15111" max="15112" width="13.5" style="520" customWidth="1"/>
    <col min="15113" max="15113" width="13.125" style="520" customWidth="1"/>
    <col min="15114" max="15114" width="11.375" style="520" customWidth="1"/>
    <col min="15115" max="15115" width="11.625" style="520" customWidth="1"/>
    <col min="15116" max="15116" width="23.625" style="520" customWidth="1"/>
    <col min="15117" max="15117" width="10.75" style="520" customWidth="1"/>
    <col min="15118" max="15120" width="9.125" style="520" customWidth="1"/>
    <col min="15121" max="15122" width="9" style="520"/>
    <col min="15123" max="15123" width="20.875" style="520" customWidth="1"/>
    <col min="15124" max="15124" width="15.375" style="520" customWidth="1"/>
    <col min="15125" max="15127" width="16.125" style="520" customWidth="1"/>
    <col min="15128" max="15128" width="20.125" style="520" customWidth="1"/>
    <col min="15129" max="15129" width="11" style="520" customWidth="1"/>
    <col min="15130" max="15130" width="31.125" style="520" customWidth="1"/>
    <col min="15131" max="15131" width="17.125" style="520" customWidth="1"/>
    <col min="15132" max="15358" width="9" style="520"/>
    <col min="15359" max="15359" width="4.625" style="520" customWidth="1"/>
    <col min="15360" max="15360" width="13.5" style="520" customWidth="1"/>
    <col min="15361" max="15361" width="11" style="520" customWidth="1"/>
    <col min="15362" max="15362" width="8.875" style="520" customWidth="1"/>
    <col min="15363" max="15363" width="8.375" style="520" customWidth="1"/>
    <col min="15364" max="15364" width="7.125" style="520" customWidth="1"/>
    <col min="15365" max="15365" width="10" style="520" customWidth="1"/>
    <col min="15366" max="15366" width="5" style="520" customWidth="1"/>
    <col min="15367" max="15368" width="13.5" style="520" customWidth="1"/>
    <col min="15369" max="15369" width="13.125" style="520" customWidth="1"/>
    <col min="15370" max="15370" width="11.375" style="520" customWidth="1"/>
    <col min="15371" max="15371" width="11.625" style="520" customWidth="1"/>
    <col min="15372" max="15372" width="23.625" style="520" customWidth="1"/>
    <col min="15373" max="15373" width="10.75" style="520" customWidth="1"/>
    <col min="15374" max="15376" width="9.125" style="520" customWidth="1"/>
    <col min="15377" max="15378" width="9" style="520"/>
    <col min="15379" max="15379" width="20.875" style="520" customWidth="1"/>
    <col min="15380" max="15380" width="15.375" style="520" customWidth="1"/>
    <col min="15381" max="15383" width="16.125" style="520" customWidth="1"/>
    <col min="15384" max="15384" width="20.125" style="520" customWidth="1"/>
    <col min="15385" max="15385" width="11" style="520" customWidth="1"/>
    <col min="15386" max="15386" width="31.125" style="520" customWidth="1"/>
    <col min="15387" max="15387" width="17.125" style="520" customWidth="1"/>
    <col min="15388" max="15614" width="9" style="520"/>
    <col min="15615" max="15615" width="4.625" style="520" customWidth="1"/>
    <col min="15616" max="15616" width="13.5" style="520" customWidth="1"/>
    <col min="15617" max="15617" width="11" style="520" customWidth="1"/>
    <col min="15618" max="15618" width="8.875" style="520" customWidth="1"/>
    <col min="15619" max="15619" width="8.375" style="520" customWidth="1"/>
    <col min="15620" max="15620" width="7.125" style="520" customWidth="1"/>
    <col min="15621" max="15621" width="10" style="520" customWidth="1"/>
    <col min="15622" max="15622" width="5" style="520" customWidth="1"/>
    <col min="15623" max="15624" width="13.5" style="520" customWidth="1"/>
    <col min="15625" max="15625" width="13.125" style="520" customWidth="1"/>
    <col min="15626" max="15626" width="11.375" style="520" customWidth="1"/>
    <col min="15627" max="15627" width="11.625" style="520" customWidth="1"/>
    <col min="15628" max="15628" width="23.625" style="520" customWidth="1"/>
    <col min="15629" max="15629" width="10.75" style="520" customWidth="1"/>
    <col min="15630" max="15632" width="9.125" style="520" customWidth="1"/>
    <col min="15633" max="15634" width="9" style="520"/>
    <col min="15635" max="15635" width="20.875" style="520" customWidth="1"/>
    <col min="15636" max="15636" width="15.375" style="520" customWidth="1"/>
    <col min="15637" max="15639" width="16.125" style="520" customWidth="1"/>
    <col min="15640" max="15640" width="20.125" style="520" customWidth="1"/>
    <col min="15641" max="15641" width="11" style="520" customWidth="1"/>
    <col min="15642" max="15642" width="31.125" style="520" customWidth="1"/>
    <col min="15643" max="15643" width="17.125" style="520" customWidth="1"/>
    <col min="15644" max="15870" width="9" style="520"/>
    <col min="15871" max="15871" width="4.625" style="520" customWidth="1"/>
    <col min="15872" max="15872" width="13.5" style="520" customWidth="1"/>
    <col min="15873" max="15873" width="11" style="520" customWidth="1"/>
    <col min="15874" max="15874" width="8.875" style="520" customWidth="1"/>
    <col min="15875" max="15875" width="8.375" style="520" customWidth="1"/>
    <col min="15876" max="15876" width="7.125" style="520" customWidth="1"/>
    <col min="15877" max="15877" width="10" style="520" customWidth="1"/>
    <col min="15878" max="15878" width="5" style="520" customWidth="1"/>
    <col min="15879" max="15880" width="13.5" style="520" customWidth="1"/>
    <col min="15881" max="15881" width="13.125" style="520" customWidth="1"/>
    <col min="15882" max="15882" width="11.375" style="520" customWidth="1"/>
    <col min="15883" max="15883" width="11.625" style="520" customWidth="1"/>
    <col min="15884" max="15884" width="23.625" style="520" customWidth="1"/>
    <col min="15885" max="15885" width="10.75" style="520" customWidth="1"/>
    <col min="15886" max="15888" width="9.125" style="520" customWidth="1"/>
    <col min="15889" max="15890" width="9" style="520"/>
    <col min="15891" max="15891" width="20.875" style="520" customWidth="1"/>
    <col min="15892" max="15892" width="15.375" style="520" customWidth="1"/>
    <col min="15893" max="15895" width="16.125" style="520" customWidth="1"/>
    <col min="15896" max="15896" width="20.125" style="520" customWidth="1"/>
    <col min="15897" max="15897" width="11" style="520" customWidth="1"/>
    <col min="15898" max="15898" width="31.125" style="520" customWidth="1"/>
    <col min="15899" max="15899" width="17.125" style="520" customWidth="1"/>
    <col min="15900" max="16126" width="9" style="520"/>
    <col min="16127" max="16127" width="4.625" style="520" customWidth="1"/>
    <col min="16128" max="16128" width="13.5" style="520" customWidth="1"/>
    <col min="16129" max="16129" width="11" style="520" customWidth="1"/>
    <col min="16130" max="16130" width="8.875" style="520" customWidth="1"/>
    <col min="16131" max="16131" width="8.375" style="520" customWidth="1"/>
    <col min="16132" max="16132" width="7.125" style="520" customWidth="1"/>
    <col min="16133" max="16133" width="10" style="520" customWidth="1"/>
    <col min="16134" max="16134" width="5" style="520" customWidth="1"/>
    <col min="16135" max="16136" width="13.5" style="520" customWidth="1"/>
    <col min="16137" max="16137" width="13.125" style="520" customWidth="1"/>
    <col min="16138" max="16138" width="11.375" style="520" customWidth="1"/>
    <col min="16139" max="16139" width="11.625" style="520" customWidth="1"/>
    <col min="16140" max="16140" width="23.625" style="520" customWidth="1"/>
    <col min="16141" max="16141" width="10.75" style="520" customWidth="1"/>
    <col min="16142" max="16144" width="9.125" style="520" customWidth="1"/>
    <col min="16145" max="16146" width="9" style="520"/>
    <col min="16147" max="16147" width="20.875" style="520" customWidth="1"/>
    <col min="16148" max="16148" width="15.375" style="520" customWidth="1"/>
    <col min="16149" max="16151" width="16.125" style="520" customWidth="1"/>
    <col min="16152" max="16152" width="20.125" style="520" customWidth="1"/>
    <col min="16153" max="16153" width="11" style="520" customWidth="1"/>
    <col min="16154" max="16154" width="31.125" style="520" customWidth="1"/>
    <col min="16155" max="16155" width="17.125" style="520" customWidth="1"/>
    <col min="16156" max="16384" width="9" style="520"/>
  </cols>
  <sheetData>
    <row r="1" spans="1:1">
      <c r="A1" s="460" t="s">
        <v>687</v>
      </c>
    </row>
    <row r="2" s="518" customFormat="1" ht="30" customHeight="1" spans="1:26">
      <c r="A2" s="522" t="s">
        <v>1457</v>
      </c>
      <c r="B2" s="522"/>
      <c r="C2" s="522"/>
      <c r="D2" s="522"/>
      <c r="E2" s="522"/>
      <c r="F2" s="522"/>
      <c r="G2" s="522"/>
      <c r="H2" s="522"/>
      <c r="I2" s="522"/>
      <c r="J2" s="522"/>
      <c r="K2" s="522"/>
      <c r="L2" s="522"/>
      <c r="M2" s="522"/>
      <c r="N2" s="522"/>
      <c r="O2" s="522"/>
      <c r="P2" s="522"/>
      <c r="Q2" s="522"/>
      <c r="R2" s="522"/>
      <c r="S2" s="522"/>
      <c r="T2" s="522"/>
      <c r="U2" s="522"/>
      <c r="V2" s="522"/>
      <c r="W2" s="522"/>
      <c r="X2" s="522"/>
      <c r="Y2" s="522"/>
      <c r="Z2" s="522"/>
    </row>
    <row r="3" s="518" customFormat="1" spans="1:26">
      <c r="A3" s="523" t="e">
        <f>"评估基准日："&amp;TEXT(#REF!,"yyyy年mm月dd日")</f>
        <v>#REF!</v>
      </c>
      <c r="B3" s="523"/>
      <c r="C3" s="523"/>
      <c r="D3" s="523"/>
      <c r="E3" s="523"/>
      <c r="F3" s="523"/>
      <c r="G3" s="523"/>
      <c r="H3" s="523"/>
      <c r="I3" s="523"/>
      <c r="J3" s="523"/>
      <c r="K3" s="523"/>
      <c r="L3" s="523"/>
      <c r="M3" s="523"/>
      <c r="N3" s="523"/>
      <c r="O3" s="523"/>
      <c r="P3" s="523"/>
      <c r="Q3" s="523"/>
      <c r="R3" s="523"/>
      <c r="S3" s="523"/>
      <c r="T3" s="523"/>
      <c r="U3" s="523"/>
      <c r="V3" s="523"/>
      <c r="W3" s="523"/>
      <c r="X3" s="523"/>
      <c r="Y3" s="523"/>
      <c r="Z3" s="523"/>
    </row>
    <row r="4" s="518" customFormat="1" ht="14.1" customHeight="1" spans="1:26">
      <c r="A4" s="523"/>
      <c r="B4" s="524"/>
      <c r="C4" s="524"/>
      <c r="D4" s="524"/>
      <c r="E4" s="524"/>
      <c r="F4" s="523"/>
      <c r="G4" s="523"/>
      <c r="H4" s="523"/>
      <c r="I4" s="552"/>
      <c r="J4" s="552"/>
      <c r="K4" s="552"/>
      <c r="L4" s="552"/>
      <c r="M4" s="553"/>
      <c r="N4" s="553"/>
      <c r="Y4" s="553" t="s">
        <v>1458</v>
      </c>
      <c r="Z4" s="553"/>
    </row>
    <row r="5" s="518" customFormat="1" ht="15.75" customHeight="1" spans="1:26">
      <c r="A5" s="525" t="e">
        <f>#REF!&amp;"："&amp;#REF!</f>
        <v>#REF!</v>
      </c>
      <c r="B5" s="526"/>
      <c r="C5" s="526"/>
      <c r="D5" s="526"/>
      <c r="E5" s="527"/>
      <c r="F5" s="528"/>
      <c r="G5" s="528"/>
      <c r="H5" s="528"/>
      <c r="I5" s="528"/>
      <c r="J5" s="528"/>
      <c r="K5" s="528"/>
      <c r="L5" s="528"/>
      <c r="M5" s="528"/>
      <c r="N5" s="553"/>
      <c r="Y5" s="528"/>
      <c r="Z5" s="26" t="s">
        <v>858</v>
      </c>
    </row>
    <row r="6" s="519" customFormat="1" ht="15.75" customHeight="1" spans="1:31">
      <c r="A6" s="529" t="s">
        <v>721</v>
      </c>
      <c r="B6" s="530" t="s">
        <v>1415</v>
      </c>
      <c r="C6" s="531" t="s">
        <v>1416</v>
      </c>
      <c r="D6" s="530" t="s">
        <v>1417</v>
      </c>
      <c r="E6" s="530" t="s">
        <v>1418</v>
      </c>
      <c r="F6" s="532" t="s">
        <v>1419</v>
      </c>
      <c r="G6" s="532" t="s">
        <v>1459</v>
      </c>
      <c r="H6" s="530" t="s">
        <v>1420</v>
      </c>
      <c r="I6" s="530" t="s">
        <v>1421</v>
      </c>
      <c r="J6" s="530" t="s">
        <v>1460</v>
      </c>
      <c r="K6" s="531" t="s">
        <v>1423</v>
      </c>
      <c r="L6" s="531" t="s">
        <v>1424</v>
      </c>
      <c r="M6" s="531" t="s">
        <v>1425</v>
      </c>
      <c r="N6" s="531" t="s">
        <v>1461</v>
      </c>
      <c r="O6" s="531" t="s">
        <v>1462</v>
      </c>
      <c r="P6" s="530"/>
      <c r="Q6" s="530"/>
      <c r="R6" s="530"/>
      <c r="S6" s="530"/>
      <c r="T6" s="530"/>
      <c r="U6" s="559" t="s">
        <v>1463</v>
      </c>
      <c r="V6" s="560" t="s">
        <v>1464</v>
      </c>
      <c r="W6" s="561" t="s">
        <v>1429</v>
      </c>
      <c r="X6" s="559" t="s">
        <v>1465</v>
      </c>
      <c r="Y6" s="576" t="s">
        <v>695</v>
      </c>
      <c r="Z6" s="576" t="s">
        <v>848</v>
      </c>
      <c r="AA6" s="518"/>
      <c r="AB6" s="518"/>
      <c r="AC6" s="518"/>
      <c r="AD6" s="518"/>
      <c r="AE6" s="518"/>
    </row>
    <row r="7" s="519" customFormat="1" ht="24" spans="1:31">
      <c r="A7" s="533"/>
      <c r="B7" s="534"/>
      <c r="C7" s="533"/>
      <c r="D7" s="534"/>
      <c r="E7" s="534"/>
      <c r="F7" s="535"/>
      <c r="G7" s="536"/>
      <c r="H7" s="534"/>
      <c r="I7" s="554"/>
      <c r="J7" s="554"/>
      <c r="K7" s="533" t="s">
        <v>1430</v>
      </c>
      <c r="L7" s="533" t="s">
        <v>1430</v>
      </c>
      <c r="M7" s="533" t="s">
        <v>1430</v>
      </c>
      <c r="N7" s="533" t="s">
        <v>1430</v>
      </c>
      <c r="O7" s="555" t="s">
        <v>1431</v>
      </c>
      <c r="P7" s="555" t="s">
        <v>1432</v>
      </c>
      <c r="Q7" s="555" t="s">
        <v>1466</v>
      </c>
      <c r="R7" s="562" t="s">
        <v>1434</v>
      </c>
      <c r="S7" s="562" t="s">
        <v>1435</v>
      </c>
      <c r="T7" s="555" t="s">
        <v>1436</v>
      </c>
      <c r="U7" s="563"/>
      <c r="V7" s="564"/>
      <c r="W7" s="565"/>
      <c r="X7" s="563"/>
      <c r="Y7" s="577"/>
      <c r="Z7" s="578"/>
      <c r="AA7" s="11" t="s">
        <v>863</v>
      </c>
      <c r="AB7" s="518"/>
      <c r="AC7" s="518"/>
      <c r="AD7" s="518"/>
      <c r="AE7" s="518"/>
    </row>
    <row r="8" s="519" customFormat="1" spans="1:31">
      <c r="A8" s="12" t="str">
        <f>IF(C8="","",ROW()-7)</f>
        <v/>
      </c>
      <c r="B8" s="537"/>
      <c r="C8" s="538"/>
      <c r="D8" s="537"/>
      <c r="E8" s="539"/>
      <c r="F8" s="539"/>
      <c r="G8" s="540"/>
      <c r="H8" s="539"/>
      <c r="I8" s="14"/>
      <c r="J8" s="14"/>
      <c r="K8" s="543"/>
      <c r="L8" s="538"/>
      <c r="M8" s="538"/>
      <c r="N8" s="538"/>
      <c r="O8" s="556"/>
      <c r="P8" s="556"/>
      <c r="Q8" s="556"/>
      <c r="R8" s="556"/>
      <c r="S8" s="545"/>
      <c r="T8" s="566"/>
      <c r="U8" s="567"/>
      <c r="V8" s="568"/>
      <c r="W8" s="567"/>
      <c r="X8" s="567"/>
      <c r="Y8" s="432" t="str">
        <f>IF(W8=0,"",(X8-W8)/W8*100)</f>
        <v/>
      </c>
      <c r="Z8" s="539"/>
      <c r="AA8" s="518" t="s">
        <v>1467</v>
      </c>
      <c r="AB8" s="518"/>
      <c r="AC8" s="518"/>
      <c r="AD8" s="518"/>
      <c r="AE8" s="518"/>
    </row>
    <row r="9" s="519" customFormat="1" spans="1:31">
      <c r="A9" s="12" t="str">
        <f t="shared" ref="A9:A24" si="0">IF(C9="","",ROW()-7)</f>
        <v/>
      </c>
      <c r="B9" s="537"/>
      <c r="C9" s="538"/>
      <c r="D9" s="537"/>
      <c r="E9" s="537"/>
      <c r="F9" s="539"/>
      <c r="G9" s="541"/>
      <c r="H9" s="537"/>
      <c r="I9" s="14"/>
      <c r="J9" s="14"/>
      <c r="K9" s="538"/>
      <c r="L9" s="538"/>
      <c r="M9" s="538"/>
      <c r="N9" s="538"/>
      <c r="O9" s="556"/>
      <c r="P9" s="556"/>
      <c r="Q9" s="556"/>
      <c r="R9" s="556"/>
      <c r="S9" s="545"/>
      <c r="T9" s="566"/>
      <c r="U9" s="567"/>
      <c r="V9" s="568"/>
      <c r="W9" s="567"/>
      <c r="X9" s="567"/>
      <c r="Y9" s="432" t="str">
        <f t="shared" ref="Y9:Y27" si="1">IF(W9=0,"",(X9-W9)/W9*100)</f>
        <v/>
      </c>
      <c r="Z9" s="539"/>
      <c r="AA9" s="518" t="s">
        <v>1468</v>
      </c>
      <c r="AB9" s="518"/>
      <c r="AC9" s="518"/>
      <c r="AD9" s="518"/>
      <c r="AE9" s="518"/>
    </row>
    <row r="10" s="519" customFormat="1" spans="1:31">
      <c r="A10" s="12" t="str">
        <f t="shared" si="0"/>
        <v/>
      </c>
      <c r="B10" s="537"/>
      <c r="C10" s="538"/>
      <c r="D10" s="537"/>
      <c r="E10" s="537"/>
      <c r="F10" s="537"/>
      <c r="G10" s="541"/>
      <c r="H10" s="537"/>
      <c r="I10" s="14"/>
      <c r="J10" s="14"/>
      <c r="K10" s="538"/>
      <c r="L10" s="538"/>
      <c r="M10" s="538"/>
      <c r="N10" s="538"/>
      <c r="O10" s="545"/>
      <c r="P10" s="545"/>
      <c r="Q10" s="545"/>
      <c r="R10" s="545"/>
      <c r="S10" s="545"/>
      <c r="T10" s="566"/>
      <c r="U10" s="567"/>
      <c r="V10" s="568"/>
      <c r="W10" s="567"/>
      <c r="X10" s="567"/>
      <c r="Y10" s="432" t="str">
        <f t="shared" si="1"/>
        <v/>
      </c>
      <c r="Z10" s="539"/>
      <c r="AA10" s="518" t="s">
        <v>1469</v>
      </c>
      <c r="AB10" s="518"/>
      <c r="AC10" s="518"/>
      <c r="AD10" s="518"/>
      <c r="AE10" s="518"/>
    </row>
    <row r="11" s="519" customFormat="1" spans="1:31">
      <c r="A11" s="12" t="str">
        <f t="shared" si="0"/>
        <v/>
      </c>
      <c r="B11" s="537"/>
      <c r="C11" s="538"/>
      <c r="D11" s="537"/>
      <c r="E11" s="537"/>
      <c r="F11" s="539"/>
      <c r="G11" s="540"/>
      <c r="H11" s="537"/>
      <c r="I11" s="14"/>
      <c r="J11" s="14"/>
      <c r="K11" s="538"/>
      <c r="L11" s="538"/>
      <c r="M11" s="538"/>
      <c r="N11" s="538"/>
      <c r="O11" s="545"/>
      <c r="P11" s="545"/>
      <c r="Q11" s="545"/>
      <c r="R11" s="545"/>
      <c r="S11" s="545"/>
      <c r="T11" s="566"/>
      <c r="U11" s="567"/>
      <c r="V11" s="568"/>
      <c r="W11" s="567"/>
      <c r="X11" s="567"/>
      <c r="Y11" s="432" t="str">
        <f t="shared" si="1"/>
        <v/>
      </c>
      <c r="Z11" s="539"/>
      <c r="AA11" s="518" t="s">
        <v>1470</v>
      </c>
      <c r="AB11" s="518"/>
      <c r="AC11" s="518"/>
      <c r="AD11" s="518"/>
      <c r="AE11" s="518"/>
    </row>
    <row r="12" s="519" customFormat="1" spans="1:34">
      <c r="A12" s="12" t="str">
        <f t="shared" si="0"/>
        <v/>
      </c>
      <c r="B12" s="542"/>
      <c r="C12" s="543"/>
      <c r="D12" s="539"/>
      <c r="E12" s="539"/>
      <c r="F12" s="539"/>
      <c r="G12" s="544"/>
      <c r="H12" s="539"/>
      <c r="I12" s="557"/>
      <c r="J12" s="557"/>
      <c r="K12" s="543"/>
      <c r="L12" s="543"/>
      <c r="M12" s="543"/>
      <c r="N12" s="543"/>
      <c r="O12" s="544"/>
      <c r="P12" s="544"/>
      <c r="Q12" s="544"/>
      <c r="R12" s="544"/>
      <c r="S12" s="544"/>
      <c r="T12" s="544"/>
      <c r="U12" s="567"/>
      <c r="V12" s="567"/>
      <c r="W12" s="567"/>
      <c r="X12" s="569"/>
      <c r="Y12" s="432" t="str">
        <f t="shared" si="1"/>
        <v/>
      </c>
      <c r="Z12" s="539"/>
      <c r="AA12" s="518" t="s">
        <v>1471</v>
      </c>
      <c r="AB12" s="518"/>
      <c r="AC12" s="518"/>
      <c r="AD12" s="518"/>
      <c r="AE12" s="518"/>
      <c r="AF12" s="518"/>
      <c r="AG12" s="518"/>
      <c r="AH12" s="518"/>
    </row>
    <row r="13" s="519" customFormat="1" spans="1:27">
      <c r="A13" s="12" t="str">
        <f t="shared" si="0"/>
        <v/>
      </c>
      <c r="B13" s="542"/>
      <c r="C13" s="538"/>
      <c r="D13" s="537"/>
      <c r="E13" s="537"/>
      <c r="F13" s="539"/>
      <c r="G13" s="540"/>
      <c r="H13" s="537"/>
      <c r="I13" s="558"/>
      <c r="J13" s="558"/>
      <c r="K13" s="538"/>
      <c r="L13" s="538"/>
      <c r="M13" s="538"/>
      <c r="N13" s="538"/>
      <c r="O13" s="556"/>
      <c r="P13" s="545"/>
      <c r="Q13" s="545"/>
      <c r="R13" s="556"/>
      <c r="S13" s="566"/>
      <c r="T13" s="566"/>
      <c r="U13" s="567"/>
      <c r="V13" s="567"/>
      <c r="W13" s="567"/>
      <c r="X13" s="569"/>
      <c r="Y13" s="432" t="str">
        <f t="shared" si="1"/>
        <v/>
      </c>
      <c r="Z13" s="539"/>
      <c r="AA13" s="518" t="s">
        <v>1472</v>
      </c>
    </row>
    <row r="14" s="519" customFormat="1" spans="1:27">
      <c r="A14" s="12" t="str">
        <f t="shared" si="0"/>
        <v/>
      </c>
      <c r="B14" s="542"/>
      <c r="C14" s="538"/>
      <c r="D14" s="537"/>
      <c r="E14" s="537"/>
      <c r="F14" s="537"/>
      <c r="G14" s="545"/>
      <c r="H14" s="537"/>
      <c r="I14" s="558"/>
      <c r="J14" s="558"/>
      <c r="K14" s="538"/>
      <c r="L14" s="538"/>
      <c r="M14" s="538"/>
      <c r="N14" s="538"/>
      <c r="O14" s="545"/>
      <c r="P14" s="545"/>
      <c r="Q14" s="545"/>
      <c r="R14" s="545"/>
      <c r="S14" s="545"/>
      <c r="T14" s="545"/>
      <c r="U14" s="567"/>
      <c r="V14" s="567"/>
      <c r="W14" s="567"/>
      <c r="X14" s="569"/>
      <c r="Y14" s="432" t="str">
        <f t="shared" si="1"/>
        <v/>
      </c>
      <c r="Z14" s="539"/>
      <c r="AA14" s="518" t="s">
        <v>1473</v>
      </c>
    </row>
    <row r="15" s="519" customFormat="1" spans="1:27">
      <c r="A15" s="12" t="str">
        <f t="shared" si="0"/>
        <v/>
      </c>
      <c r="B15" s="542"/>
      <c r="C15" s="538"/>
      <c r="D15" s="537"/>
      <c r="E15" s="537"/>
      <c r="F15" s="537"/>
      <c r="G15" s="545"/>
      <c r="H15" s="537"/>
      <c r="I15" s="558"/>
      <c r="J15" s="558"/>
      <c r="K15" s="538"/>
      <c r="L15" s="538"/>
      <c r="M15" s="538"/>
      <c r="N15" s="538"/>
      <c r="O15" s="545"/>
      <c r="P15" s="545"/>
      <c r="Q15" s="545"/>
      <c r="R15" s="545"/>
      <c r="S15" s="545"/>
      <c r="T15" s="545"/>
      <c r="U15" s="567"/>
      <c r="V15" s="567"/>
      <c r="W15" s="567"/>
      <c r="X15" s="569"/>
      <c r="Y15" s="432" t="str">
        <f t="shared" si="1"/>
        <v/>
      </c>
      <c r="Z15" s="539"/>
      <c r="AA15" s="518" t="s">
        <v>1474</v>
      </c>
    </row>
    <row r="16" s="519" customFormat="1" spans="1:27">
      <c r="A16" s="12" t="str">
        <f t="shared" si="0"/>
        <v/>
      </c>
      <c r="B16" s="542"/>
      <c r="C16" s="538"/>
      <c r="D16" s="537"/>
      <c r="E16" s="537"/>
      <c r="F16" s="537"/>
      <c r="G16" s="545"/>
      <c r="H16" s="537"/>
      <c r="I16" s="558"/>
      <c r="J16" s="558"/>
      <c r="K16" s="538"/>
      <c r="L16" s="538"/>
      <c r="M16" s="538"/>
      <c r="N16" s="538"/>
      <c r="O16" s="545"/>
      <c r="P16" s="545"/>
      <c r="Q16" s="545"/>
      <c r="R16" s="545"/>
      <c r="S16" s="545"/>
      <c r="T16" s="545"/>
      <c r="U16" s="567"/>
      <c r="V16" s="567"/>
      <c r="W16" s="567"/>
      <c r="X16" s="569"/>
      <c r="Y16" s="432" t="str">
        <f t="shared" si="1"/>
        <v/>
      </c>
      <c r="Z16" s="539"/>
      <c r="AA16" s="518" t="s">
        <v>1475</v>
      </c>
    </row>
    <row r="17" s="519" customFormat="1" spans="1:27">
      <c r="A17" s="12" t="str">
        <f t="shared" si="0"/>
        <v/>
      </c>
      <c r="B17" s="542"/>
      <c r="C17" s="538"/>
      <c r="D17" s="537"/>
      <c r="E17" s="537"/>
      <c r="F17" s="537"/>
      <c r="G17" s="545"/>
      <c r="H17" s="537"/>
      <c r="I17" s="558"/>
      <c r="J17" s="558"/>
      <c r="K17" s="538"/>
      <c r="L17" s="538"/>
      <c r="M17" s="538"/>
      <c r="N17" s="538"/>
      <c r="O17" s="545"/>
      <c r="P17" s="545"/>
      <c r="Q17" s="545"/>
      <c r="R17" s="545"/>
      <c r="S17" s="545"/>
      <c r="T17" s="545"/>
      <c r="U17" s="567"/>
      <c r="V17" s="567"/>
      <c r="W17" s="567"/>
      <c r="X17" s="569"/>
      <c r="Y17" s="432" t="str">
        <f t="shared" si="1"/>
        <v/>
      </c>
      <c r="Z17" s="539"/>
      <c r="AA17" s="518" t="s">
        <v>1476</v>
      </c>
    </row>
    <row r="18" s="519" customFormat="1" spans="1:27">
      <c r="A18" s="12" t="str">
        <f t="shared" si="0"/>
        <v/>
      </c>
      <c r="B18" s="542"/>
      <c r="C18" s="538"/>
      <c r="D18" s="537"/>
      <c r="E18" s="537"/>
      <c r="F18" s="537"/>
      <c r="G18" s="545"/>
      <c r="H18" s="537"/>
      <c r="I18" s="558"/>
      <c r="J18" s="558"/>
      <c r="K18" s="538"/>
      <c r="L18" s="538"/>
      <c r="M18" s="538"/>
      <c r="N18" s="538"/>
      <c r="O18" s="545"/>
      <c r="P18" s="545"/>
      <c r="Q18" s="545"/>
      <c r="R18" s="545"/>
      <c r="S18" s="545"/>
      <c r="T18" s="545"/>
      <c r="U18" s="567"/>
      <c r="V18" s="567"/>
      <c r="W18" s="567"/>
      <c r="X18" s="569"/>
      <c r="Y18" s="432" t="str">
        <f t="shared" si="1"/>
        <v/>
      </c>
      <c r="Z18" s="539"/>
      <c r="AA18" s="518" t="s">
        <v>1477</v>
      </c>
    </row>
    <row r="19" s="519" customFormat="1" spans="1:27">
      <c r="A19" s="12" t="str">
        <f t="shared" si="0"/>
        <v/>
      </c>
      <c r="B19" s="542"/>
      <c r="C19" s="538"/>
      <c r="D19" s="537"/>
      <c r="E19" s="537"/>
      <c r="F19" s="537"/>
      <c r="G19" s="545"/>
      <c r="H19" s="537"/>
      <c r="I19" s="558"/>
      <c r="J19" s="558"/>
      <c r="K19" s="538"/>
      <c r="L19" s="538"/>
      <c r="M19" s="538"/>
      <c r="N19" s="538"/>
      <c r="O19" s="545"/>
      <c r="P19" s="545"/>
      <c r="Q19" s="545"/>
      <c r="R19" s="545"/>
      <c r="S19" s="545"/>
      <c r="T19" s="545"/>
      <c r="U19" s="567"/>
      <c r="V19" s="567"/>
      <c r="W19" s="567"/>
      <c r="X19" s="569"/>
      <c r="Y19" s="432" t="str">
        <f t="shared" si="1"/>
        <v/>
      </c>
      <c r="Z19" s="539"/>
      <c r="AA19" s="518" t="s">
        <v>1478</v>
      </c>
    </row>
    <row r="20" s="519" customFormat="1" spans="1:27">
      <c r="A20" s="12" t="str">
        <f t="shared" si="0"/>
        <v/>
      </c>
      <c r="B20" s="542"/>
      <c r="C20" s="538"/>
      <c r="D20" s="537"/>
      <c r="E20" s="537"/>
      <c r="F20" s="537"/>
      <c r="G20" s="545"/>
      <c r="H20" s="537"/>
      <c r="I20" s="558"/>
      <c r="J20" s="558"/>
      <c r="K20" s="538"/>
      <c r="L20" s="538"/>
      <c r="M20" s="538"/>
      <c r="N20" s="538"/>
      <c r="O20" s="545"/>
      <c r="P20" s="545"/>
      <c r="Q20" s="545"/>
      <c r="R20" s="545"/>
      <c r="S20" s="545"/>
      <c r="T20" s="545"/>
      <c r="U20" s="567"/>
      <c r="V20" s="567"/>
      <c r="W20" s="567"/>
      <c r="X20" s="569"/>
      <c r="Y20" s="432" t="str">
        <f t="shared" si="1"/>
        <v/>
      </c>
      <c r="Z20" s="539"/>
      <c r="AA20" s="518" t="s">
        <v>1479</v>
      </c>
    </row>
    <row r="21" s="519" customFormat="1" spans="1:34">
      <c r="A21" s="12" t="str">
        <f t="shared" si="0"/>
        <v/>
      </c>
      <c r="B21" s="542"/>
      <c r="C21" s="543"/>
      <c r="D21" s="539"/>
      <c r="E21" s="539"/>
      <c r="F21" s="539"/>
      <c r="G21" s="544"/>
      <c r="H21" s="539"/>
      <c r="I21" s="557"/>
      <c r="J21" s="557"/>
      <c r="K21" s="543"/>
      <c r="L21" s="543"/>
      <c r="M21" s="543"/>
      <c r="N21" s="543"/>
      <c r="O21" s="544"/>
      <c r="P21" s="544"/>
      <c r="Q21" s="544"/>
      <c r="R21" s="544"/>
      <c r="S21" s="544"/>
      <c r="T21" s="544"/>
      <c r="U21" s="567"/>
      <c r="V21" s="567"/>
      <c r="W21" s="567"/>
      <c r="X21" s="569"/>
      <c r="Y21" s="432" t="str">
        <f t="shared" si="1"/>
        <v/>
      </c>
      <c r="Z21" s="539"/>
      <c r="AA21" s="518" t="s">
        <v>1480</v>
      </c>
      <c r="AB21" s="518"/>
      <c r="AC21" s="518"/>
      <c r="AD21" s="518"/>
      <c r="AE21" s="518"/>
      <c r="AF21" s="518"/>
      <c r="AG21" s="518"/>
      <c r="AH21" s="518"/>
    </row>
    <row r="22" s="519" customFormat="1" spans="1:34">
      <c r="A22" s="12" t="str">
        <f t="shared" si="0"/>
        <v/>
      </c>
      <c r="B22" s="537"/>
      <c r="C22" s="543"/>
      <c r="D22" s="539"/>
      <c r="E22" s="539"/>
      <c r="F22" s="539"/>
      <c r="G22" s="544"/>
      <c r="H22" s="539"/>
      <c r="I22" s="557"/>
      <c r="J22" s="557"/>
      <c r="K22" s="543"/>
      <c r="L22" s="543"/>
      <c r="M22" s="543"/>
      <c r="N22" s="543"/>
      <c r="O22" s="544"/>
      <c r="P22" s="544"/>
      <c r="Q22" s="544"/>
      <c r="R22" s="544"/>
      <c r="S22" s="544"/>
      <c r="T22" s="544"/>
      <c r="U22" s="567"/>
      <c r="V22" s="567"/>
      <c r="W22" s="567"/>
      <c r="X22" s="570"/>
      <c r="Y22" s="432" t="str">
        <f t="shared" si="1"/>
        <v/>
      </c>
      <c r="Z22" s="539"/>
      <c r="AA22" s="518" t="s">
        <v>1481</v>
      </c>
      <c r="AB22" s="518"/>
      <c r="AC22" s="518"/>
      <c r="AD22" s="518"/>
      <c r="AE22" s="518"/>
      <c r="AF22" s="518"/>
      <c r="AG22" s="518"/>
      <c r="AH22" s="518"/>
    </row>
    <row r="23" s="519" customFormat="1" spans="1:34">
      <c r="A23" s="12" t="str">
        <f t="shared" si="0"/>
        <v/>
      </c>
      <c r="B23" s="537"/>
      <c r="C23" s="543"/>
      <c r="D23" s="539"/>
      <c r="E23" s="539"/>
      <c r="F23" s="539"/>
      <c r="G23" s="544"/>
      <c r="H23" s="539"/>
      <c r="I23" s="557"/>
      <c r="J23" s="557"/>
      <c r="K23" s="543"/>
      <c r="L23" s="543"/>
      <c r="M23" s="543"/>
      <c r="N23" s="543"/>
      <c r="O23" s="544"/>
      <c r="P23" s="544"/>
      <c r="Q23" s="544"/>
      <c r="R23" s="544"/>
      <c r="S23" s="544"/>
      <c r="T23" s="544"/>
      <c r="U23" s="567"/>
      <c r="V23" s="567"/>
      <c r="W23" s="567"/>
      <c r="X23" s="570"/>
      <c r="Y23" s="432" t="str">
        <f t="shared" si="1"/>
        <v/>
      </c>
      <c r="Z23" s="539"/>
      <c r="AA23" s="518" t="s">
        <v>1482</v>
      </c>
      <c r="AB23" s="518"/>
      <c r="AC23" s="518"/>
      <c r="AD23" s="518"/>
      <c r="AE23" s="518"/>
      <c r="AF23" s="518"/>
      <c r="AG23" s="518"/>
      <c r="AH23" s="518"/>
    </row>
    <row r="24" s="519" customFormat="1" spans="1:34">
      <c r="A24" s="12" t="str">
        <f t="shared" si="0"/>
        <v/>
      </c>
      <c r="B24" s="537"/>
      <c r="C24" s="543"/>
      <c r="D24" s="539"/>
      <c r="E24" s="539"/>
      <c r="F24" s="539"/>
      <c r="G24" s="544"/>
      <c r="H24" s="539"/>
      <c r="I24" s="557"/>
      <c r="J24" s="557"/>
      <c r="K24" s="543"/>
      <c r="L24" s="543"/>
      <c r="M24" s="543"/>
      <c r="N24" s="543"/>
      <c r="O24" s="544"/>
      <c r="P24" s="544"/>
      <c r="Q24" s="544"/>
      <c r="R24" s="544"/>
      <c r="S24" s="544"/>
      <c r="T24" s="544"/>
      <c r="U24" s="567"/>
      <c r="V24" s="567"/>
      <c r="W24" s="567"/>
      <c r="X24" s="570"/>
      <c r="Y24" s="432" t="str">
        <f t="shared" si="1"/>
        <v/>
      </c>
      <c r="Z24" s="539"/>
      <c r="AA24" s="518" t="s">
        <v>1483</v>
      </c>
      <c r="AB24" s="518"/>
      <c r="AC24" s="518"/>
      <c r="AD24" s="518"/>
      <c r="AE24" s="518"/>
      <c r="AF24" s="518"/>
      <c r="AG24" s="518"/>
      <c r="AH24" s="518"/>
    </row>
    <row r="25" s="519" customFormat="1" spans="1:34">
      <c r="A25" s="543" t="s">
        <v>1484</v>
      </c>
      <c r="B25" s="539"/>
      <c r="C25" s="543"/>
      <c r="D25" s="539"/>
      <c r="E25" s="539"/>
      <c r="F25" s="539"/>
      <c r="G25" s="544"/>
      <c r="H25" s="539"/>
      <c r="I25" s="557"/>
      <c r="J25" s="557"/>
      <c r="K25" s="543"/>
      <c r="L25" s="543"/>
      <c r="M25" s="543"/>
      <c r="N25" s="543"/>
      <c r="O25" s="544"/>
      <c r="P25" s="544"/>
      <c r="Q25" s="544"/>
      <c r="R25" s="544"/>
      <c r="S25" s="544"/>
      <c r="T25" s="544"/>
      <c r="U25" s="571">
        <f>SUM(U8:U24)</f>
        <v>0</v>
      </c>
      <c r="V25" s="571">
        <f t="shared" ref="V25:X25" si="2">SUM(V8:V24)</f>
        <v>0</v>
      </c>
      <c r="W25" s="571">
        <f t="shared" si="2"/>
        <v>0</v>
      </c>
      <c r="X25" s="571">
        <f t="shared" si="2"/>
        <v>0</v>
      </c>
      <c r="Y25" s="432" t="str">
        <f t="shared" si="1"/>
        <v/>
      </c>
      <c r="Z25" s="539"/>
      <c r="AA25" s="518"/>
      <c r="AB25" s="518"/>
      <c r="AC25" s="518"/>
      <c r="AD25" s="518"/>
      <c r="AE25" s="518"/>
      <c r="AF25" s="518"/>
      <c r="AG25" s="518"/>
      <c r="AH25" s="518"/>
    </row>
    <row r="26" s="519" customFormat="1" spans="1:34">
      <c r="A26" s="543" t="s">
        <v>1485</v>
      </c>
      <c r="B26" s="539"/>
      <c r="C26" s="543"/>
      <c r="D26" s="539"/>
      <c r="E26" s="539"/>
      <c r="F26" s="539"/>
      <c r="G26" s="544"/>
      <c r="H26" s="539"/>
      <c r="I26" s="557"/>
      <c r="J26" s="557"/>
      <c r="K26" s="543"/>
      <c r="L26" s="543"/>
      <c r="M26" s="543"/>
      <c r="N26" s="543"/>
      <c r="O26" s="544"/>
      <c r="P26" s="544"/>
      <c r="Q26" s="544"/>
      <c r="R26" s="544"/>
      <c r="S26" s="544"/>
      <c r="T26" s="544"/>
      <c r="U26" s="571">
        <f>V25</f>
        <v>0</v>
      </c>
      <c r="V26" s="571"/>
      <c r="W26" s="571"/>
      <c r="X26" s="571"/>
      <c r="Y26" s="432" t="str">
        <f t="shared" si="1"/>
        <v/>
      </c>
      <c r="Z26" s="539"/>
      <c r="AA26" s="518"/>
      <c r="AB26" s="518"/>
      <c r="AC26" s="518"/>
      <c r="AD26" s="518"/>
      <c r="AE26" s="518"/>
      <c r="AF26" s="518"/>
      <c r="AG26" s="518"/>
      <c r="AH26" s="518"/>
    </row>
    <row r="27" s="519" customFormat="1" ht="18.75" customHeight="1" spans="1:34">
      <c r="A27" s="546" t="s">
        <v>1486</v>
      </c>
      <c r="B27" s="547"/>
      <c r="C27" s="548"/>
      <c r="D27" s="549"/>
      <c r="E27" s="549"/>
      <c r="F27" s="550"/>
      <c r="G27" s="550"/>
      <c r="H27" s="550"/>
      <c r="I27" s="550"/>
      <c r="J27" s="550"/>
      <c r="K27" s="550"/>
      <c r="L27" s="550"/>
      <c r="M27" s="550"/>
      <c r="N27" s="550"/>
      <c r="O27" s="550"/>
      <c r="P27" s="550"/>
      <c r="Q27" s="550"/>
      <c r="R27" s="550"/>
      <c r="S27" s="550"/>
      <c r="T27" s="550"/>
      <c r="U27" s="572">
        <f>U25-U26</f>
        <v>0</v>
      </c>
      <c r="V27" s="572"/>
      <c r="W27" s="572">
        <f>W25-W26</f>
        <v>0</v>
      </c>
      <c r="X27" s="572">
        <f>X25-X26</f>
        <v>0</v>
      </c>
      <c r="Y27" s="432" t="str">
        <f t="shared" si="1"/>
        <v/>
      </c>
      <c r="Z27" s="550"/>
      <c r="AA27" s="518"/>
      <c r="AB27" s="518"/>
      <c r="AC27" s="518"/>
      <c r="AD27" s="518"/>
      <c r="AE27" s="518"/>
      <c r="AF27" s="518"/>
      <c r="AG27" s="518"/>
      <c r="AH27" s="518"/>
    </row>
    <row r="28" spans="1:27">
      <c r="A28" s="3" t="e">
        <f>#REF!&amp;"填表人："&amp;#REF!</f>
        <v>#REF!</v>
      </c>
      <c r="U28" s="573"/>
      <c r="V28" s="573"/>
      <c r="W28" s="573"/>
      <c r="X28" s="3" t="e">
        <f>"评估人员："&amp;#REF!</f>
        <v>#REF!</v>
      </c>
      <c r="AA28" s="579" t="s">
        <v>716</v>
      </c>
    </row>
    <row r="29" spans="1:23">
      <c r="A29" s="3" t="e">
        <f>"填表日期："&amp;YEAR(#REF!)&amp;"年"&amp;MONTH(#REF!)&amp;"月"&amp;DAY(#REF!)&amp;"日"</f>
        <v>#REF!</v>
      </c>
      <c r="U29" s="573"/>
      <c r="V29" s="573"/>
      <c r="W29" s="573"/>
    </row>
    <row r="30" spans="21:27">
      <c r="U30" s="573"/>
      <c r="V30" s="573"/>
      <c r="W30" s="573"/>
      <c r="X30" s="574"/>
      <c r="Y30" s="574"/>
      <c r="AA30" s="23"/>
    </row>
    <row r="31" spans="21:23">
      <c r="U31" s="573"/>
      <c r="V31" s="573"/>
      <c r="W31" s="573"/>
    </row>
    <row r="32" spans="21:24">
      <c r="U32" s="573"/>
      <c r="V32" s="573"/>
      <c r="W32" s="573"/>
      <c r="X32" s="574"/>
    </row>
    <row r="33" spans="21:23">
      <c r="U33" s="573"/>
      <c r="V33" s="573"/>
      <c r="W33" s="573"/>
    </row>
    <row r="34" spans="21:23">
      <c r="U34" s="573"/>
      <c r="V34" s="573"/>
      <c r="W34" s="573"/>
    </row>
    <row r="36" spans="21:23">
      <c r="U36" s="575"/>
      <c r="V36" s="575"/>
      <c r="W36" s="575"/>
    </row>
    <row r="37" spans="21:23">
      <c r="U37" s="574"/>
      <c r="V37" s="574"/>
      <c r="W37" s="574"/>
    </row>
    <row r="38" spans="21:23">
      <c r="U38" s="574"/>
      <c r="V38" s="574"/>
      <c r="W38" s="574"/>
    </row>
    <row r="40" spans="7:23">
      <c r="G40" s="551"/>
      <c r="U40" s="574"/>
      <c r="V40" s="574"/>
      <c r="W40" s="574"/>
    </row>
    <row r="41" spans="7:7">
      <c r="G41" s="551"/>
    </row>
    <row r="42" spans="7:7">
      <c r="G42" s="551"/>
    </row>
    <row r="43" spans="7:7">
      <c r="G43" s="551"/>
    </row>
    <row r="44" spans="7:23">
      <c r="G44" s="551"/>
      <c r="U44" s="574"/>
      <c r="V44" s="574"/>
      <c r="W44" s="574"/>
    </row>
    <row r="45" spans="7:7">
      <c r="G45" s="551"/>
    </row>
    <row r="46" spans="7:7">
      <c r="G46" s="551"/>
    </row>
    <row r="47" spans="7:7">
      <c r="G47" s="551"/>
    </row>
  </sheetData>
  <mergeCells count="24">
    <mergeCell ref="A2:Z2"/>
    <mergeCell ref="A3:Z3"/>
    <mergeCell ref="M4:N4"/>
    <mergeCell ref="Y4:Z4"/>
    <mergeCell ref="O6:T6"/>
    <mergeCell ref="A25:B25"/>
    <mergeCell ref="A26:B26"/>
    <mergeCell ref="A27:B27"/>
    <mergeCell ref="A6:A7"/>
    <mergeCell ref="B6:B7"/>
    <mergeCell ref="C6:C7"/>
    <mergeCell ref="D6:D7"/>
    <mergeCell ref="E6:E7"/>
    <mergeCell ref="F6:F7"/>
    <mergeCell ref="G6:G7"/>
    <mergeCell ref="H6:H7"/>
    <mergeCell ref="I6:I7"/>
    <mergeCell ref="J6:J7"/>
    <mergeCell ref="U6:U7"/>
    <mergeCell ref="V6:V7"/>
    <mergeCell ref="W6:W7"/>
    <mergeCell ref="X6:X7"/>
    <mergeCell ref="Y6:Y7"/>
    <mergeCell ref="Z6:Z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46"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colBreaks count="2" manualBreakCount="2">
    <brk id="12" max="28" man="1"/>
    <brk id="20" max="28" man="1"/>
  </colBreak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P67"/>
  <sheetViews>
    <sheetView showGridLines="0" workbookViewId="0">
      <selection activeCell="AA34" sqref="AA34"/>
    </sheetView>
  </sheetViews>
  <sheetFormatPr defaultColWidth="9" defaultRowHeight="12.75"/>
  <cols>
    <col min="1" max="1" width="6.75" style="494" customWidth="1"/>
    <col min="2" max="2" width="19.875" style="494" customWidth="1"/>
    <col min="3" max="4" width="8" style="494" customWidth="1"/>
    <col min="5" max="5" width="22.25" style="494" customWidth="1"/>
    <col min="6" max="6" width="12.25" style="494" customWidth="1"/>
    <col min="7" max="7" width="4.75" style="494" customWidth="1"/>
    <col min="8" max="8" width="5.5" style="494" customWidth="1"/>
    <col min="9" max="9" width="5.5" style="495" customWidth="1"/>
    <col min="10" max="10" width="15" style="495" customWidth="1"/>
    <col min="11" max="11" width="8" style="494" customWidth="1"/>
    <col min="12" max="12" width="8.75" style="494" customWidth="1"/>
    <col min="13" max="13" width="9.625" style="494" customWidth="1"/>
    <col min="14" max="14" width="9.75" style="494" customWidth="1"/>
    <col min="15" max="15" width="9.125" style="494" customWidth="1"/>
    <col min="16" max="205" width="9" style="494"/>
    <col min="206" max="206" width="4.5" style="494" customWidth="1"/>
    <col min="207" max="207" width="11" style="494" customWidth="1"/>
    <col min="208" max="208" width="8" style="494" customWidth="1"/>
    <col min="209" max="209" width="5.375" style="494" customWidth="1"/>
    <col min="210" max="210" width="13.125" style="494" customWidth="1"/>
    <col min="211" max="211" width="12.5" style="494" customWidth="1"/>
    <col min="212" max="221" width="10.625" style="494" customWidth="1"/>
    <col min="222" max="222" width="12.25" style="494" customWidth="1"/>
    <col min="223" max="223" width="8.25" style="494" customWidth="1"/>
    <col min="224" max="224" width="10.75" style="494" customWidth="1"/>
    <col min="225" max="225" width="10" style="494" customWidth="1"/>
    <col min="226" max="226" width="12.25" style="494" customWidth="1"/>
    <col min="227" max="227" width="9.75" style="494" customWidth="1"/>
    <col min="228" max="228" width="9.125" style="494" customWidth="1"/>
    <col min="229" max="229" width="9" style="494"/>
    <col min="230" max="230" width="8.625" style="494" customWidth="1"/>
    <col min="231" max="231" width="9.625" style="494" customWidth="1"/>
    <col min="232" max="232" width="9.125" style="494" customWidth="1"/>
    <col min="233" max="233" width="7.625" style="494" customWidth="1"/>
    <col min="234" max="234" width="9.125" style="494" customWidth="1"/>
    <col min="235" max="235" width="14.75" style="494" customWidth="1"/>
    <col min="236" max="236" width="13.625" style="494" customWidth="1"/>
    <col min="237" max="237" width="8" style="494" customWidth="1"/>
    <col min="238" max="238" width="7.625" style="494" customWidth="1"/>
    <col min="239" max="239" width="7.125" style="494" customWidth="1"/>
    <col min="240" max="240" width="9.25" style="494" customWidth="1"/>
    <col min="241" max="241" width="7.875" style="494" customWidth="1"/>
    <col min="242" max="243" width="8.625" style="494" customWidth="1"/>
    <col min="244" max="244" width="14.625" style="494" customWidth="1"/>
    <col min="245" max="245" width="13.625" style="494" customWidth="1"/>
    <col min="246" max="246" width="8.625" style="494" customWidth="1"/>
    <col min="247" max="249" width="10.75" style="494" customWidth="1"/>
    <col min="250" max="250" width="16.875" style="494" customWidth="1"/>
    <col min="251" max="254" width="10.75" style="494" customWidth="1"/>
    <col min="255" max="255" width="12" style="494" customWidth="1"/>
    <col min="256" max="256" width="10.75" style="494" customWidth="1"/>
    <col min="257" max="257" width="8.625" style="494" customWidth="1"/>
    <col min="258" max="258" width="13.75" style="494" customWidth="1"/>
    <col min="259" max="262" width="13.625" style="494" customWidth="1"/>
    <col min="263" max="266" width="9" style="494" hidden="1" customWidth="1"/>
    <col min="267" max="461" width="9" style="494"/>
    <col min="462" max="462" width="4.5" style="494" customWidth="1"/>
    <col min="463" max="463" width="11" style="494" customWidth="1"/>
    <col min="464" max="464" width="8" style="494" customWidth="1"/>
    <col min="465" max="465" width="5.375" style="494" customWidth="1"/>
    <col min="466" max="466" width="13.125" style="494" customWidth="1"/>
    <col min="467" max="467" width="12.5" style="494" customWidth="1"/>
    <col min="468" max="477" width="10.625" style="494" customWidth="1"/>
    <col min="478" max="478" width="12.25" style="494" customWidth="1"/>
    <col min="479" max="479" width="8.25" style="494" customWidth="1"/>
    <col min="480" max="480" width="10.75" style="494" customWidth="1"/>
    <col min="481" max="481" width="10" style="494" customWidth="1"/>
    <col min="482" max="482" width="12.25" style="494" customWidth="1"/>
    <col min="483" max="483" width="9.75" style="494" customWidth="1"/>
    <col min="484" max="484" width="9.125" style="494" customWidth="1"/>
    <col min="485" max="485" width="9" style="494"/>
    <col min="486" max="486" width="8.625" style="494" customWidth="1"/>
    <col min="487" max="487" width="9.625" style="494" customWidth="1"/>
    <col min="488" max="488" width="9.125" style="494" customWidth="1"/>
    <col min="489" max="489" width="7.625" style="494" customWidth="1"/>
    <col min="490" max="490" width="9.125" style="494" customWidth="1"/>
    <col min="491" max="491" width="14.75" style="494" customWidth="1"/>
    <col min="492" max="492" width="13.625" style="494" customWidth="1"/>
    <col min="493" max="493" width="8" style="494" customWidth="1"/>
    <col min="494" max="494" width="7.625" style="494" customWidth="1"/>
    <col min="495" max="495" width="7.125" style="494" customWidth="1"/>
    <col min="496" max="496" width="9.25" style="494" customWidth="1"/>
    <col min="497" max="497" width="7.875" style="494" customWidth="1"/>
    <col min="498" max="499" width="8.625" style="494" customWidth="1"/>
    <col min="500" max="500" width="14.625" style="494" customWidth="1"/>
    <col min="501" max="501" width="13.625" style="494" customWidth="1"/>
    <col min="502" max="502" width="8.625" style="494" customWidth="1"/>
    <col min="503" max="505" width="10.75" style="494" customWidth="1"/>
    <col min="506" max="506" width="16.875" style="494" customWidth="1"/>
    <col min="507" max="510" width="10.75" style="494" customWidth="1"/>
    <col min="511" max="511" width="12" style="494" customWidth="1"/>
    <col min="512" max="512" width="10.75" style="494" customWidth="1"/>
    <col min="513" max="513" width="8.625" style="494" customWidth="1"/>
    <col min="514" max="514" width="13.75" style="494" customWidth="1"/>
    <col min="515" max="518" width="13.625" style="494" customWidth="1"/>
    <col min="519" max="522" width="9" style="494" hidden="1" customWidth="1"/>
    <col min="523" max="717" width="9" style="494"/>
    <col min="718" max="718" width="4.5" style="494" customWidth="1"/>
    <col min="719" max="719" width="11" style="494" customWidth="1"/>
    <col min="720" max="720" width="8" style="494" customWidth="1"/>
    <col min="721" max="721" width="5.375" style="494" customWidth="1"/>
    <col min="722" max="722" width="13.125" style="494" customWidth="1"/>
    <col min="723" max="723" width="12.5" style="494" customWidth="1"/>
    <col min="724" max="733" width="10.625" style="494" customWidth="1"/>
    <col min="734" max="734" width="12.25" style="494" customWidth="1"/>
    <col min="735" max="735" width="8.25" style="494" customWidth="1"/>
    <col min="736" max="736" width="10.75" style="494" customWidth="1"/>
    <col min="737" max="737" width="10" style="494" customWidth="1"/>
    <col min="738" max="738" width="12.25" style="494" customWidth="1"/>
    <col min="739" max="739" width="9.75" style="494" customWidth="1"/>
    <col min="740" max="740" width="9.125" style="494" customWidth="1"/>
    <col min="741" max="741" width="9" style="494"/>
    <col min="742" max="742" width="8.625" style="494" customWidth="1"/>
    <col min="743" max="743" width="9.625" style="494" customWidth="1"/>
    <col min="744" max="744" width="9.125" style="494" customWidth="1"/>
    <col min="745" max="745" width="7.625" style="494" customWidth="1"/>
    <col min="746" max="746" width="9.125" style="494" customWidth="1"/>
    <col min="747" max="747" width="14.75" style="494" customWidth="1"/>
    <col min="748" max="748" width="13.625" style="494" customWidth="1"/>
    <col min="749" max="749" width="8" style="494" customWidth="1"/>
    <col min="750" max="750" width="7.625" style="494" customWidth="1"/>
    <col min="751" max="751" width="7.125" style="494" customWidth="1"/>
    <col min="752" max="752" width="9.25" style="494" customWidth="1"/>
    <col min="753" max="753" width="7.875" style="494" customWidth="1"/>
    <col min="754" max="755" width="8.625" style="494" customWidth="1"/>
    <col min="756" max="756" width="14.625" style="494" customWidth="1"/>
    <col min="757" max="757" width="13.625" style="494" customWidth="1"/>
    <col min="758" max="758" width="8.625" style="494" customWidth="1"/>
    <col min="759" max="761" width="10.75" style="494" customWidth="1"/>
    <col min="762" max="762" width="16.875" style="494" customWidth="1"/>
    <col min="763" max="766" width="10.75" style="494" customWidth="1"/>
    <col min="767" max="767" width="12" style="494" customWidth="1"/>
    <col min="768" max="768" width="10.75" style="494" customWidth="1"/>
    <col min="769" max="769" width="8.625" style="494" customWidth="1"/>
    <col min="770" max="770" width="13.75" style="494" customWidth="1"/>
    <col min="771" max="774" width="13.625" style="494" customWidth="1"/>
    <col min="775" max="778" width="9" style="494" hidden="1" customWidth="1"/>
    <col min="779" max="973" width="9" style="494"/>
    <col min="974" max="974" width="4.5" style="494" customWidth="1"/>
    <col min="975" max="975" width="11" style="494" customWidth="1"/>
    <col min="976" max="976" width="8" style="494" customWidth="1"/>
    <col min="977" max="977" width="5.375" style="494" customWidth="1"/>
    <col min="978" max="978" width="13.125" style="494" customWidth="1"/>
    <col min="979" max="979" width="12.5" style="494" customWidth="1"/>
    <col min="980" max="989" width="10.625" style="494" customWidth="1"/>
    <col min="990" max="990" width="12.25" style="494" customWidth="1"/>
    <col min="991" max="991" width="8.25" style="494" customWidth="1"/>
    <col min="992" max="992" width="10.75" style="494" customWidth="1"/>
    <col min="993" max="993" width="10" style="494" customWidth="1"/>
    <col min="994" max="994" width="12.25" style="494" customWidth="1"/>
    <col min="995" max="995" width="9.75" style="494" customWidth="1"/>
    <col min="996" max="996" width="9.125" style="494" customWidth="1"/>
    <col min="997" max="997" width="9" style="494"/>
    <col min="998" max="998" width="8.625" style="494" customWidth="1"/>
    <col min="999" max="999" width="9.625" style="494" customWidth="1"/>
    <col min="1000" max="1000" width="9.125" style="494" customWidth="1"/>
    <col min="1001" max="1001" width="7.625" style="494" customWidth="1"/>
    <col min="1002" max="1002" width="9.125" style="494" customWidth="1"/>
    <col min="1003" max="1003" width="14.75" style="494" customWidth="1"/>
    <col min="1004" max="1004" width="13.625" style="494" customWidth="1"/>
    <col min="1005" max="1005" width="8" style="494" customWidth="1"/>
    <col min="1006" max="1006" width="7.625" style="494" customWidth="1"/>
    <col min="1007" max="1007" width="7.125" style="494" customWidth="1"/>
    <col min="1008" max="1008" width="9.25" style="494" customWidth="1"/>
    <col min="1009" max="1009" width="7.875" style="494" customWidth="1"/>
    <col min="1010" max="1011" width="8.625" style="494" customWidth="1"/>
    <col min="1012" max="1012" width="14.625" style="494" customWidth="1"/>
    <col min="1013" max="1013" width="13.625" style="494" customWidth="1"/>
    <col min="1014" max="1014" width="8.625" style="494" customWidth="1"/>
    <col min="1015" max="1017" width="10.75" style="494" customWidth="1"/>
    <col min="1018" max="1018" width="16.875" style="494" customWidth="1"/>
    <col min="1019" max="1022" width="10.75" style="494" customWidth="1"/>
    <col min="1023" max="1023" width="12" style="494" customWidth="1"/>
    <col min="1024" max="1024" width="10.75" style="494" customWidth="1"/>
    <col min="1025" max="1025" width="8.625" style="494" customWidth="1"/>
    <col min="1026" max="1026" width="13.75" style="494" customWidth="1"/>
    <col min="1027" max="1030" width="13.625" style="494" customWidth="1"/>
    <col min="1031" max="1034" width="9" style="494" hidden="1" customWidth="1"/>
    <col min="1035" max="1229" width="9" style="494"/>
    <col min="1230" max="1230" width="4.5" style="494" customWidth="1"/>
    <col min="1231" max="1231" width="11" style="494" customWidth="1"/>
    <col min="1232" max="1232" width="8" style="494" customWidth="1"/>
    <col min="1233" max="1233" width="5.375" style="494" customWidth="1"/>
    <col min="1234" max="1234" width="13.125" style="494" customWidth="1"/>
    <col min="1235" max="1235" width="12.5" style="494" customWidth="1"/>
    <col min="1236" max="1245" width="10.625" style="494" customWidth="1"/>
    <col min="1246" max="1246" width="12.25" style="494" customWidth="1"/>
    <col min="1247" max="1247" width="8.25" style="494" customWidth="1"/>
    <col min="1248" max="1248" width="10.75" style="494" customWidth="1"/>
    <col min="1249" max="1249" width="10" style="494" customWidth="1"/>
    <col min="1250" max="1250" width="12.25" style="494" customWidth="1"/>
    <col min="1251" max="1251" width="9.75" style="494" customWidth="1"/>
    <col min="1252" max="1252" width="9.125" style="494" customWidth="1"/>
    <col min="1253" max="1253" width="9" style="494"/>
    <col min="1254" max="1254" width="8.625" style="494" customWidth="1"/>
    <col min="1255" max="1255" width="9.625" style="494" customWidth="1"/>
    <col min="1256" max="1256" width="9.125" style="494" customWidth="1"/>
    <col min="1257" max="1257" width="7.625" style="494" customWidth="1"/>
    <col min="1258" max="1258" width="9.125" style="494" customWidth="1"/>
    <col min="1259" max="1259" width="14.75" style="494" customWidth="1"/>
    <col min="1260" max="1260" width="13.625" style="494" customWidth="1"/>
    <col min="1261" max="1261" width="8" style="494" customWidth="1"/>
    <col min="1262" max="1262" width="7.625" style="494" customWidth="1"/>
    <col min="1263" max="1263" width="7.125" style="494" customWidth="1"/>
    <col min="1264" max="1264" width="9.25" style="494" customWidth="1"/>
    <col min="1265" max="1265" width="7.875" style="494" customWidth="1"/>
    <col min="1266" max="1267" width="8.625" style="494" customWidth="1"/>
    <col min="1268" max="1268" width="14.625" style="494" customWidth="1"/>
    <col min="1269" max="1269" width="13.625" style="494" customWidth="1"/>
    <col min="1270" max="1270" width="8.625" style="494" customWidth="1"/>
    <col min="1271" max="1273" width="10.75" style="494" customWidth="1"/>
    <col min="1274" max="1274" width="16.875" style="494" customWidth="1"/>
    <col min="1275" max="1278" width="10.75" style="494" customWidth="1"/>
    <col min="1279" max="1279" width="12" style="494" customWidth="1"/>
    <col min="1280" max="1280" width="10.75" style="494" customWidth="1"/>
    <col min="1281" max="1281" width="8.625" style="494" customWidth="1"/>
    <col min="1282" max="1282" width="13.75" style="494" customWidth="1"/>
    <col min="1283" max="1286" width="13.625" style="494" customWidth="1"/>
    <col min="1287" max="1290" width="9" style="494" hidden="1" customWidth="1"/>
    <col min="1291" max="1485" width="9" style="494"/>
    <col min="1486" max="1486" width="4.5" style="494" customWidth="1"/>
    <col min="1487" max="1487" width="11" style="494" customWidth="1"/>
    <col min="1488" max="1488" width="8" style="494" customWidth="1"/>
    <col min="1489" max="1489" width="5.375" style="494" customWidth="1"/>
    <col min="1490" max="1490" width="13.125" style="494" customWidth="1"/>
    <col min="1491" max="1491" width="12.5" style="494" customWidth="1"/>
    <col min="1492" max="1501" width="10.625" style="494" customWidth="1"/>
    <col min="1502" max="1502" width="12.25" style="494" customWidth="1"/>
    <col min="1503" max="1503" width="8.25" style="494" customWidth="1"/>
    <col min="1504" max="1504" width="10.75" style="494" customWidth="1"/>
    <col min="1505" max="1505" width="10" style="494" customWidth="1"/>
    <col min="1506" max="1506" width="12.25" style="494" customWidth="1"/>
    <col min="1507" max="1507" width="9.75" style="494" customWidth="1"/>
    <col min="1508" max="1508" width="9.125" style="494" customWidth="1"/>
    <col min="1509" max="1509" width="9" style="494"/>
    <col min="1510" max="1510" width="8.625" style="494" customWidth="1"/>
    <col min="1511" max="1511" width="9.625" style="494" customWidth="1"/>
    <col min="1512" max="1512" width="9.125" style="494" customWidth="1"/>
    <col min="1513" max="1513" width="7.625" style="494" customWidth="1"/>
    <col min="1514" max="1514" width="9.125" style="494" customWidth="1"/>
    <col min="1515" max="1515" width="14.75" style="494" customWidth="1"/>
    <col min="1516" max="1516" width="13.625" style="494" customWidth="1"/>
    <col min="1517" max="1517" width="8" style="494" customWidth="1"/>
    <col min="1518" max="1518" width="7.625" style="494" customWidth="1"/>
    <col min="1519" max="1519" width="7.125" style="494" customWidth="1"/>
    <col min="1520" max="1520" width="9.25" style="494" customWidth="1"/>
    <col min="1521" max="1521" width="7.875" style="494" customWidth="1"/>
    <col min="1522" max="1523" width="8.625" style="494" customWidth="1"/>
    <col min="1524" max="1524" width="14.625" style="494" customWidth="1"/>
    <col min="1525" max="1525" width="13.625" style="494" customWidth="1"/>
    <col min="1526" max="1526" width="8.625" style="494" customWidth="1"/>
    <col min="1527" max="1529" width="10.75" style="494" customWidth="1"/>
    <col min="1530" max="1530" width="16.875" style="494" customWidth="1"/>
    <col min="1531" max="1534" width="10.75" style="494" customWidth="1"/>
    <col min="1535" max="1535" width="12" style="494" customWidth="1"/>
    <col min="1536" max="1536" width="10.75" style="494" customWidth="1"/>
    <col min="1537" max="1537" width="8.625" style="494" customWidth="1"/>
    <col min="1538" max="1538" width="13.75" style="494" customWidth="1"/>
    <col min="1539" max="1542" width="13.625" style="494" customWidth="1"/>
    <col min="1543" max="1546" width="9" style="494" hidden="1" customWidth="1"/>
    <col min="1547" max="1741" width="9" style="494"/>
    <col min="1742" max="1742" width="4.5" style="494" customWidth="1"/>
    <col min="1743" max="1743" width="11" style="494" customWidth="1"/>
    <col min="1744" max="1744" width="8" style="494" customWidth="1"/>
    <col min="1745" max="1745" width="5.375" style="494" customWidth="1"/>
    <col min="1746" max="1746" width="13.125" style="494" customWidth="1"/>
    <col min="1747" max="1747" width="12.5" style="494" customWidth="1"/>
    <col min="1748" max="1757" width="10.625" style="494" customWidth="1"/>
    <col min="1758" max="1758" width="12.25" style="494" customWidth="1"/>
    <col min="1759" max="1759" width="8.25" style="494" customWidth="1"/>
    <col min="1760" max="1760" width="10.75" style="494" customWidth="1"/>
    <col min="1761" max="1761" width="10" style="494" customWidth="1"/>
    <col min="1762" max="1762" width="12.25" style="494" customWidth="1"/>
    <col min="1763" max="1763" width="9.75" style="494" customWidth="1"/>
    <col min="1764" max="1764" width="9.125" style="494" customWidth="1"/>
    <col min="1765" max="1765" width="9" style="494"/>
    <col min="1766" max="1766" width="8.625" style="494" customWidth="1"/>
    <col min="1767" max="1767" width="9.625" style="494" customWidth="1"/>
    <col min="1768" max="1768" width="9.125" style="494" customWidth="1"/>
    <col min="1769" max="1769" width="7.625" style="494" customWidth="1"/>
    <col min="1770" max="1770" width="9.125" style="494" customWidth="1"/>
    <col min="1771" max="1771" width="14.75" style="494" customWidth="1"/>
    <col min="1772" max="1772" width="13.625" style="494" customWidth="1"/>
    <col min="1773" max="1773" width="8" style="494" customWidth="1"/>
    <col min="1774" max="1774" width="7.625" style="494" customWidth="1"/>
    <col min="1775" max="1775" width="7.125" style="494" customWidth="1"/>
    <col min="1776" max="1776" width="9.25" style="494" customWidth="1"/>
    <col min="1777" max="1777" width="7.875" style="494" customWidth="1"/>
    <col min="1778" max="1779" width="8.625" style="494" customWidth="1"/>
    <col min="1780" max="1780" width="14.625" style="494" customWidth="1"/>
    <col min="1781" max="1781" width="13.625" style="494" customWidth="1"/>
    <col min="1782" max="1782" width="8.625" style="494" customWidth="1"/>
    <col min="1783" max="1785" width="10.75" style="494" customWidth="1"/>
    <col min="1786" max="1786" width="16.875" style="494" customWidth="1"/>
    <col min="1787" max="1790" width="10.75" style="494" customWidth="1"/>
    <col min="1791" max="1791" width="12" style="494" customWidth="1"/>
    <col min="1792" max="1792" width="10.75" style="494" customWidth="1"/>
    <col min="1793" max="1793" width="8.625" style="494" customWidth="1"/>
    <col min="1794" max="1794" width="13.75" style="494" customWidth="1"/>
    <col min="1795" max="1798" width="13.625" style="494" customWidth="1"/>
    <col min="1799" max="1802" width="9" style="494" hidden="1" customWidth="1"/>
    <col min="1803" max="1997" width="9" style="494"/>
    <col min="1998" max="1998" width="4.5" style="494" customWidth="1"/>
    <col min="1999" max="1999" width="11" style="494" customWidth="1"/>
    <col min="2000" max="2000" width="8" style="494" customWidth="1"/>
    <col min="2001" max="2001" width="5.375" style="494" customWidth="1"/>
    <col min="2002" max="2002" width="13.125" style="494" customWidth="1"/>
    <col min="2003" max="2003" width="12.5" style="494" customWidth="1"/>
    <col min="2004" max="2013" width="10.625" style="494" customWidth="1"/>
    <col min="2014" max="2014" width="12.25" style="494" customWidth="1"/>
    <col min="2015" max="2015" width="8.25" style="494" customWidth="1"/>
    <col min="2016" max="2016" width="10.75" style="494" customWidth="1"/>
    <col min="2017" max="2017" width="10" style="494" customWidth="1"/>
    <col min="2018" max="2018" width="12.25" style="494" customWidth="1"/>
    <col min="2019" max="2019" width="9.75" style="494" customWidth="1"/>
    <col min="2020" max="2020" width="9.125" style="494" customWidth="1"/>
    <col min="2021" max="2021" width="9" style="494"/>
    <col min="2022" max="2022" width="8.625" style="494" customWidth="1"/>
    <col min="2023" max="2023" width="9.625" style="494" customWidth="1"/>
    <col min="2024" max="2024" width="9.125" style="494" customWidth="1"/>
    <col min="2025" max="2025" width="7.625" style="494" customWidth="1"/>
    <col min="2026" max="2026" width="9.125" style="494" customWidth="1"/>
    <col min="2027" max="2027" width="14.75" style="494" customWidth="1"/>
    <col min="2028" max="2028" width="13.625" style="494" customWidth="1"/>
    <col min="2029" max="2029" width="8" style="494" customWidth="1"/>
    <col min="2030" max="2030" width="7.625" style="494" customWidth="1"/>
    <col min="2031" max="2031" width="7.125" style="494" customWidth="1"/>
    <col min="2032" max="2032" width="9.25" style="494" customWidth="1"/>
    <col min="2033" max="2033" width="7.875" style="494" customWidth="1"/>
    <col min="2034" max="2035" width="8.625" style="494" customWidth="1"/>
    <col min="2036" max="2036" width="14.625" style="494" customWidth="1"/>
    <col min="2037" max="2037" width="13.625" style="494" customWidth="1"/>
    <col min="2038" max="2038" width="8.625" style="494" customWidth="1"/>
    <col min="2039" max="2041" width="10.75" style="494" customWidth="1"/>
    <col min="2042" max="2042" width="16.875" style="494" customWidth="1"/>
    <col min="2043" max="2046" width="10.75" style="494" customWidth="1"/>
    <col min="2047" max="2047" width="12" style="494" customWidth="1"/>
    <col min="2048" max="2048" width="10.75" style="494" customWidth="1"/>
    <col min="2049" max="2049" width="8.625" style="494" customWidth="1"/>
    <col min="2050" max="2050" width="13.75" style="494" customWidth="1"/>
    <col min="2051" max="2054" width="13.625" style="494" customWidth="1"/>
    <col min="2055" max="2058" width="9" style="494" hidden="1" customWidth="1"/>
    <col min="2059" max="2253" width="9" style="494"/>
    <col min="2254" max="2254" width="4.5" style="494" customWidth="1"/>
    <col min="2255" max="2255" width="11" style="494" customWidth="1"/>
    <col min="2256" max="2256" width="8" style="494" customWidth="1"/>
    <col min="2257" max="2257" width="5.375" style="494" customWidth="1"/>
    <col min="2258" max="2258" width="13.125" style="494" customWidth="1"/>
    <col min="2259" max="2259" width="12.5" style="494" customWidth="1"/>
    <col min="2260" max="2269" width="10.625" style="494" customWidth="1"/>
    <col min="2270" max="2270" width="12.25" style="494" customWidth="1"/>
    <col min="2271" max="2271" width="8.25" style="494" customWidth="1"/>
    <col min="2272" max="2272" width="10.75" style="494" customWidth="1"/>
    <col min="2273" max="2273" width="10" style="494" customWidth="1"/>
    <col min="2274" max="2274" width="12.25" style="494" customWidth="1"/>
    <col min="2275" max="2275" width="9.75" style="494" customWidth="1"/>
    <col min="2276" max="2276" width="9.125" style="494" customWidth="1"/>
    <col min="2277" max="2277" width="9" style="494"/>
    <col min="2278" max="2278" width="8.625" style="494" customWidth="1"/>
    <col min="2279" max="2279" width="9.625" style="494" customWidth="1"/>
    <col min="2280" max="2280" width="9.125" style="494" customWidth="1"/>
    <col min="2281" max="2281" width="7.625" style="494" customWidth="1"/>
    <col min="2282" max="2282" width="9.125" style="494" customWidth="1"/>
    <col min="2283" max="2283" width="14.75" style="494" customWidth="1"/>
    <col min="2284" max="2284" width="13.625" style="494" customWidth="1"/>
    <col min="2285" max="2285" width="8" style="494" customWidth="1"/>
    <col min="2286" max="2286" width="7.625" style="494" customWidth="1"/>
    <col min="2287" max="2287" width="7.125" style="494" customWidth="1"/>
    <col min="2288" max="2288" width="9.25" style="494" customWidth="1"/>
    <col min="2289" max="2289" width="7.875" style="494" customWidth="1"/>
    <col min="2290" max="2291" width="8.625" style="494" customWidth="1"/>
    <col min="2292" max="2292" width="14.625" style="494" customWidth="1"/>
    <col min="2293" max="2293" width="13.625" style="494" customWidth="1"/>
    <col min="2294" max="2294" width="8.625" style="494" customWidth="1"/>
    <col min="2295" max="2297" width="10.75" style="494" customWidth="1"/>
    <col min="2298" max="2298" width="16.875" style="494" customWidth="1"/>
    <col min="2299" max="2302" width="10.75" style="494" customWidth="1"/>
    <col min="2303" max="2303" width="12" style="494" customWidth="1"/>
    <col min="2304" max="2304" width="10.75" style="494" customWidth="1"/>
    <col min="2305" max="2305" width="8.625" style="494" customWidth="1"/>
    <col min="2306" max="2306" width="13.75" style="494" customWidth="1"/>
    <col min="2307" max="2310" width="13.625" style="494" customWidth="1"/>
    <col min="2311" max="2314" width="9" style="494" hidden="1" customWidth="1"/>
    <col min="2315" max="2509" width="9" style="494"/>
    <col min="2510" max="2510" width="4.5" style="494" customWidth="1"/>
    <col min="2511" max="2511" width="11" style="494" customWidth="1"/>
    <col min="2512" max="2512" width="8" style="494" customWidth="1"/>
    <col min="2513" max="2513" width="5.375" style="494" customWidth="1"/>
    <col min="2514" max="2514" width="13.125" style="494" customWidth="1"/>
    <col min="2515" max="2515" width="12.5" style="494" customWidth="1"/>
    <col min="2516" max="2525" width="10.625" style="494" customWidth="1"/>
    <col min="2526" max="2526" width="12.25" style="494" customWidth="1"/>
    <col min="2527" max="2527" width="8.25" style="494" customWidth="1"/>
    <col min="2528" max="2528" width="10.75" style="494" customWidth="1"/>
    <col min="2529" max="2529" width="10" style="494" customWidth="1"/>
    <col min="2530" max="2530" width="12.25" style="494" customWidth="1"/>
    <col min="2531" max="2531" width="9.75" style="494" customWidth="1"/>
    <col min="2532" max="2532" width="9.125" style="494" customWidth="1"/>
    <col min="2533" max="2533" width="9" style="494"/>
    <col min="2534" max="2534" width="8.625" style="494" customWidth="1"/>
    <col min="2535" max="2535" width="9.625" style="494" customWidth="1"/>
    <col min="2536" max="2536" width="9.125" style="494" customWidth="1"/>
    <col min="2537" max="2537" width="7.625" style="494" customWidth="1"/>
    <col min="2538" max="2538" width="9.125" style="494" customWidth="1"/>
    <col min="2539" max="2539" width="14.75" style="494" customWidth="1"/>
    <col min="2540" max="2540" width="13.625" style="494" customWidth="1"/>
    <col min="2541" max="2541" width="8" style="494" customWidth="1"/>
    <col min="2542" max="2542" width="7.625" style="494" customWidth="1"/>
    <col min="2543" max="2543" width="7.125" style="494" customWidth="1"/>
    <col min="2544" max="2544" width="9.25" style="494" customWidth="1"/>
    <col min="2545" max="2545" width="7.875" style="494" customWidth="1"/>
    <col min="2546" max="2547" width="8.625" style="494" customWidth="1"/>
    <col min="2548" max="2548" width="14.625" style="494" customWidth="1"/>
    <col min="2549" max="2549" width="13.625" style="494" customWidth="1"/>
    <col min="2550" max="2550" width="8.625" style="494" customWidth="1"/>
    <col min="2551" max="2553" width="10.75" style="494" customWidth="1"/>
    <col min="2554" max="2554" width="16.875" style="494" customWidth="1"/>
    <col min="2555" max="2558" width="10.75" style="494" customWidth="1"/>
    <col min="2559" max="2559" width="12" style="494" customWidth="1"/>
    <col min="2560" max="2560" width="10.75" style="494" customWidth="1"/>
    <col min="2561" max="2561" width="8.625" style="494" customWidth="1"/>
    <col min="2562" max="2562" width="13.75" style="494" customWidth="1"/>
    <col min="2563" max="2566" width="13.625" style="494" customWidth="1"/>
    <col min="2567" max="2570" width="9" style="494" hidden="1" customWidth="1"/>
    <col min="2571" max="2765" width="9" style="494"/>
    <col min="2766" max="2766" width="4.5" style="494" customWidth="1"/>
    <col min="2767" max="2767" width="11" style="494" customWidth="1"/>
    <col min="2768" max="2768" width="8" style="494" customWidth="1"/>
    <col min="2769" max="2769" width="5.375" style="494" customWidth="1"/>
    <col min="2770" max="2770" width="13.125" style="494" customWidth="1"/>
    <col min="2771" max="2771" width="12.5" style="494" customWidth="1"/>
    <col min="2772" max="2781" width="10.625" style="494" customWidth="1"/>
    <col min="2782" max="2782" width="12.25" style="494" customWidth="1"/>
    <col min="2783" max="2783" width="8.25" style="494" customWidth="1"/>
    <col min="2784" max="2784" width="10.75" style="494" customWidth="1"/>
    <col min="2785" max="2785" width="10" style="494" customWidth="1"/>
    <col min="2786" max="2786" width="12.25" style="494" customWidth="1"/>
    <col min="2787" max="2787" width="9.75" style="494" customWidth="1"/>
    <col min="2788" max="2788" width="9.125" style="494" customWidth="1"/>
    <col min="2789" max="2789" width="9" style="494"/>
    <col min="2790" max="2790" width="8.625" style="494" customWidth="1"/>
    <col min="2791" max="2791" width="9.625" style="494" customWidth="1"/>
    <col min="2792" max="2792" width="9.125" style="494" customWidth="1"/>
    <col min="2793" max="2793" width="7.625" style="494" customWidth="1"/>
    <col min="2794" max="2794" width="9.125" style="494" customWidth="1"/>
    <col min="2795" max="2795" width="14.75" style="494" customWidth="1"/>
    <col min="2796" max="2796" width="13.625" style="494" customWidth="1"/>
    <col min="2797" max="2797" width="8" style="494" customWidth="1"/>
    <col min="2798" max="2798" width="7.625" style="494" customWidth="1"/>
    <col min="2799" max="2799" width="7.125" style="494" customWidth="1"/>
    <col min="2800" max="2800" width="9.25" style="494" customWidth="1"/>
    <col min="2801" max="2801" width="7.875" style="494" customWidth="1"/>
    <col min="2802" max="2803" width="8.625" style="494" customWidth="1"/>
    <col min="2804" max="2804" width="14.625" style="494" customWidth="1"/>
    <col min="2805" max="2805" width="13.625" style="494" customWidth="1"/>
    <col min="2806" max="2806" width="8.625" style="494" customWidth="1"/>
    <col min="2807" max="2809" width="10.75" style="494" customWidth="1"/>
    <col min="2810" max="2810" width="16.875" style="494" customWidth="1"/>
    <col min="2811" max="2814" width="10.75" style="494" customWidth="1"/>
    <col min="2815" max="2815" width="12" style="494" customWidth="1"/>
    <col min="2816" max="2816" width="10.75" style="494" customWidth="1"/>
    <col min="2817" max="2817" width="8.625" style="494" customWidth="1"/>
    <col min="2818" max="2818" width="13.75" style="494" customWidth="1"/>
    <col min="2819" max="2822" width="13.625" style="494" customWidth="1"/>
    <col min="2823" max="2826" width="9" style="494" hidden="1" customWidth="1"/>
    <col min="2827" max="3021" width="9" style="494"/>
    <col min="3022" max="3022" width="4.5" style="494" customWidth="1"/>
    <col min="3023" max="3023" width="11" style="494" customWidth="1"/>
    <col min="3024" max="3024" width="8" style="494" customWidth="1"/>
    <col min="3025" max="3025" width="5.375" style="494" customWidth="1"/>
    <col min="3026" max="3026" width="13.125" style="494" customWidth="1"/>
    <col min="3027" max="3027" width="12.5" style="494" customWidth="1"/>
    <col min="3028" max="3037" width="10.625" style="494" customWidth="1"/>
    <col min="3038" max="3038" width="12.25" style="494" customWidth="1"/>
    <col min="3039" max="3039" width="8.25" style="494" customWidth="1"/>
    <col min="3040" max="3040" width="10.75" style="494" customWidth="1"/>
    <col min="3041" max="3041" width="10" style="494" customWidth="1"/>
    <col min="3042" max="3042" width="12.25" style="494" customWidth="1"/>
    <col min="3043" max="3043" width="9.75" style="494" customWidth="1"/>
    <col min="3044" max="3044" width="9.125" style="494" customWidth="1"/>
    <col min="3045" max="3045" width="9" style="494"/>
    <col min="3046" max="3046" width="8.625" style="494" customWidth="1"/>
    <col min="3047" max="3047" width="9.625" style="494" customWidth="1"/>
    <col min="3048" max="3048" width="9.125" style="494" customWidth="1"/>
    <col min="3049" max="3049" width="7.625" style="494" customWidth="1"/>
    <col min="3050" max="3050" width="9.125" style="494" customWidth="1"/>
    <col min="3051" max="3051" width="14.75" style="494" customWidth="1"/>
    <col min="3052" max="3052" width="13.625" style="494" customWidth="1"/>
    <col min="3053" max="3053" width="8" style="494" customWidth="1"/>
    <col min="3054" max="3054" width="7.625" style="494" customWidth="1"/>
    <col min="3055" max="3055" width="7.125" style="494" customWidth="1"/>
    <col min="3056" max="3056" width="9.25" style="494" customWidth="1"/>
    <col min="3057" max="3057" width="7.875" style="494" customWidth="1"/>
    <col min="3058" max="3059" width="8.625" style="494" customWidth="1"/>
    <col min="3060" max="3060" width="14.625" style="494" customWidth="1"/>
    <col min="3061" max="3061" width="13.625" style="494" customWidth="1"/>
    <col min="3062" max="3062" width="8.625" style="494" customWidth="1"/>
    <col min="3063" max="3065" width="10.75" style="494" customWidth="1"/>
    <col min="3066" max="3066" width="16.875" style="494" customWidth="1"/>
    <col min="3067" max="3070" width="10.75" style="494" customWidth="1"/>
    <col min="3071" max="3071" width="12" style="494" customWidth="1"/>
    <col min="3072" max="3072" width="10.75" style="494" customWidth="1"/>
    <col min="3073" max="3073" width="8.625" style="494" customWidth="1"/>
    <col min="3074" max="3074" width="13.75" style="494" customWidth="1"/>
    <col min="3075" max="3078" width="13.625" style="494" customWidth="1"/>
    <col min="3079" max="3082" width="9" style="494" hidden="1" customWidth="1"/>
    <col min="3083" max="3277" width="9" style="494"/>
    <col min="3278" max="3278" width="4.5" style="494" customWidth="1"/>
    <col min="3279" max="3279" width="11" style="494" customWidth="1"/>
    <col min="3280" max="3280" width="8" style="494" customWidth="1"/>
    <col min="3281" max="3281" width="5.375" style="494" customWidth="1"/>
    <col min="3282" max="3282" width="13.125" style="494" customWidth="1"/>
    <col min="3283" max="3283" width="12.5" style="494" customWidth="1"/>
    <col min="3284" max="3293" width="10.625" style="494" customWidth="1"/>
    <col min="3294" max="3294" width="12.25" style="494" customWidth="1"/>
    <col min="3295" max="3295" width="8.25" style="494" customWidth="1"/>
    <col min="3296" max="3296" width="10.75" style="494" customWidth="1"/>
    <col min="3297" max="3297" width="10" style="494" customWidth="1"/>
    <col min="3298" max="3298" width="12.25" style="494" customWidth="1"/>
    <col min="3299" max="3299" width="9.75" style="494" customWidth="1"/>
    <col min="3300" max="3300" width="9.125" style="494" customWidth="1"/>
    <col min="3301" max="3301" width="9" style="494"/>
    <col min="3302" max="3302" width="8.625" style="494" customWidth="1"/>
    <col min="3303" max="3303" width="9.625" style="494" customWidth="1"/>
    <col min="3304" max="3304" width="9.125" style="494" customWidth="1"/>
    <col min="3305" max="3305" width="7.625" style="494" customWidth="1"/>
    <col min="3306" max="3306" width="9.125" style="494" customWidth="1"/>
    <col min="3307" max="3307" width="14.75" style="494" customWidth="1"/>
    <col min="3308" max="3308" width="13.625" style="494" customWidth="1"/>
    <col min="3309" max="3309" width="8" style="494" customWidth="1"/>
    <col min="3310" max="3310" width="7.625" style="494" customWidth="1"/>
    <col min="3311" max="3311" width="7.125" style="494" customWidth="1"/>
    <col min="3312" max="3312" width="9.25" style="494" customWidth="1"/>
    <col min="3313" max="3313" width="7.875" style="494" customWidth="1"/>
    <col min="3314" max="3315" width="8.625" style="494" customWidth="1"/>
    <col min="3316" max="3316" width="14.625" style="494" customWidth="1"/>
    <col min="3317" max="3317" width="13.625" style="494" customWidth="1"/>
    <col min="3318" max="3318" width="8.625" style="494" customWidth="1"/>
    <col min="3319" max="3321" width="10.75" style="494" customWidth="1"/>
    <col min="3322" max="3322" width="16.875" style="494" customWidth="1"/>
    <col min="3323" max="3326" width="10.75" style="494" customWidth="1"/>
    <col min="3327" max="3327" width="12" style="494" customWidth="1"/>
    <col min="3328" max="3328" width="10.75" style="494" customWidth="1"/>
    <col min="3329" max="3329" width="8.625" style="494" customWidth="1"/>
    <col min="3330" max="3330" width="13.75" style="494" customWidth="1"/>
    <col min="3331" max="3334" width="13.625" style="494" customWidth="1"/>
    <col min="3335" max="3338" width="9" style="494" hidden="1" customWidth="1"/>
    <col min="3339" max="3533" width="9" style="494"/>
    <col min="3534" max="3534" width="4.5" style="494" customWidth="1"/>
    <col min="3535" max="3535" width="11" style="494" customWidth="1"/>
    <col min="3536" max="3536" width="8" style="494" customWidth="1"/>
    <col min="3537" max="3537" width="5.375" style="494" customWidth="1"/>
    <col min="3538" max="3538" width="13.125" style="494" customWidth="1"/>
    <col min="3539" max="3539" width="12.5" style="494" customWidth="1"/>
    <col min="3540" max="3549" width="10.625" style="494" customWidth="1"/>
    <col min="3550" max="3550" width="12.25" style="494" customWidth="1"/>
    <col min="3551" max="3551" width="8.25" style="494" customWidth="1"/>
    <col min="3552" max="3552" width="10.75" style="494" customWidth="1"/>
    <col min="3553" max="3553" width="10" style="494" customWidth="1"/>
    <col min="3554" max="3554" width="12.25" style="494" customWidth="1"/>
    <col min="3555" max="3555" width="9.75" style="494" customWidth="1"/>
    <col min="3556" max="3556" width="9.125" style="494" customWidth="1"/>
    <col min="3557" max="3557" width="9" style="494"/>
    <col min="3558" max="3558" width="8.625" style="494" customWidth="1"/>
    <col min="3559" max="3559" width="9.625" style="494" customWidth="1"/>
    <col min="3560" max="3560" width="9.125" style="494" customWidth="1"/>
    <col min="3561" max="3561" width="7.625" style="494" customWidth="1"/>
    <col min="3562" max="3562" width="9.125" style="494" customWidth="1"/>
    <col min="3563" max="3563" width="14.75" style="494" customWidth="1"/>
    <col min="3564" max="3564" width="13.625" style="494" customWidth="1"/>
    <col min="3565" max="3565" width="8" style="494" customWidth="1"/>
    <col min="3566" max="3566" width="7.625" style="494" customWidth="1"/>
    <col min="3567" max="3567" width="7.125" style="494" customWidth="1"/>
    <col min="3568" max="3568" width="9.25" style="494" customWidth="1"/>
    <col min="3569" max="3569" width="7.875" style="494" customWidth="1"/>
    <col min="3570" max="3571" width="8.625" style="494" customWidth="1"/>
    <col min="3572" max="3572" width="14.625" style="494" customWidth="1"/>
    <col min="3573" max="3573" width="13.625" style="494" customWidth="1"/>
    <col min="3574" max="3574" width="8.625" style="494" customWidth="1"/>
    <col min="3575" max="3577" width="10.75" style="494" customWidth="1"/>
    <col min="3578" max="3578" width="16.875" style="494" customWidth="1"/>
    <col min="3579" max="3582" width="10.75" style="494" customWidth="1"/>
    <col min="3583" max="3583" width="12" style="494" customWidth="1"/>
    <col min="3584" max="3584" width="10.75" style="494" customWidth="1"/>
    <col min="3585" max="3585" width="8.625" style="494" customWidth="1"/>
    <col min="3586" max="3586" width="13.75" style="494" customWidth="1"/>
    <col min="3587" max="3590" width="13.625" style="494" customWidth="1"/>
    <col min="3591" max="3594" width="9" style="494" hidden="1" customWidth="1"/>
    <col min="3595" max="3789" width="9" style="494"/>
    <col min="3790" max="3790" width="4.5" style="494" customWidth="1"/>
    <col min="3791" max="3791" width="11" style="494" customWidth="1"/>
    <col min="3792" max="3792" width="8" style="494" customWidth="1"/>
    <col min="3793" max="3793" width="5.375" style="494" customWidth="1"/>
    <col min="3794" max="3794" width="13.125" style="494" customWidth="1"/>
    <col min="3795" max="3795" width="12.5" style="494" customWidth="1"/>
    <col min="3796" max="3805" width="10.625" style="494" customWidth="1"/>
    <col min="3806" max="3806" width="12.25" style="494" customWidth="1"/>
    <col min="3807" max="3807" width="8.25" style="494" customWidth="1"/>
    <col min="3808" max="3808" width="10.75" style="494" customWidth="1"/>
    <col min="3809" max="3809" width="10" style="494" customWidth="1"/>
    <col min="3810" max="3810" width="12.25" style="494" customWidth="1"/>
    <col min="3811" max="3811" width="9.75" style="494" customWidth="1"/>
    <col min="3812" max="3812" width="9.125" style="494" customWidth="1"/>
    <col min="3813" max="3813" width="9" style="494"/>
    <col min="3814" max="3814" width="8.625" style="494" customWidth="1"/>
    <col min="3815" max="3815" width="9.625" style="494" customWidth="1"/>
    <col min="3816" max="3816" width="9.125" style="494" customWidth="1"/>
    <col min="3817" max="3817" width="7.625" style="494" customWidth="1"/>
    <col min="3818" max="3818" width="9.125" style="494" customWidth="1"/>
    <col min="3819" max="3819" width="14.75" style="494" customWidth="1"/>
    <col min="3820" max="3820" width="13.625" style="494" customWidth="1"/>
    <col min="3821" max="3821" width="8" style="494" customWidth="1"/>
    <col min="3822" max="3822" width="7.625" style="494" customWidth="1"/>
    <col min="3823" max="3823" width="7.125" style="494" customWidth="1"/>
    <col min="3824" max="3824" width="9.25" style="494" customWidth="1"/>
    <col min="3825" max="3825" width="7.875" style="494" customWidth="1"/>
    <col min="3826" max="3827" width="8.625" style="494" customWidth="1"/>
    <col min="3828" max="3828" width="14.625" style="494" customWidth="1"/>
    <col min="3829" max="3829" width="13.625" style="494" customWidth="1"/>
    <col min="3830" max="3830" width="8.625" style="494" customWidth="1"/>
    <col min="3831" max="3833" width="10.75" style="494" customWidth="1"/>
    <col min="3834" max="3834" width="16.875" style="494" customWidth="1"/>
    <col min="3835" max="3838" width="10.75" style="494" customWidth="1"/>
    <col min="3839" max="3839" width="12" style="494" customWidth="1"/>
    <col min="3840" max="3840" width="10.75" style="494" customWidth="1"/>
    <col min="3841" max="3841" width="8.625" style="494" customWidth="1"/>
    <col min="3842" max="3842" width="13.75" style="494" customWidth="1"/>
    <col min="3843" max="3846" width="13.625" style="494" customWidth="1"/>
    <col min="3847" max="3850" width="9" style="494" hidden="1" customWidth="1"/>
    <col min="3851" max="4045" width="9" style="494"/>
    <col min="4046" max="4046" width="4.5" style="494" customWidth="1"/>
    <col min="4047" max="4047" width="11" style="494" customWidth="1"/>
    <col min="4048" max="4048" width="8" style="494" customWidth="1"/>
    <col min="4049" max="4049" width="5.375" style="494" customWidth="1"/>
    <col min="4050" max="4050" width="13.125" style="494" customWidth="1"/>
    <col min="4051" max="4051" width="12.5" style="494" customWidth="1"/>
    <col min="4052" max="4061" width="10.625" style="494" customWidth="1"/>
    <col min="4062" max="4062" width="12.25" style="494" customWidth="1"/>
    <col min="4063" max="4063" width="8.25" style="494" customWidth="1"/>
    <col min="4064" max="4064" width="10.75" style="494" customWidth="1"/>
    <col min="4065" max="4065" width="10" style="494" customWidth="1"/>
    <col min="4066" max="4066" width="12.25" style="494" customWidth="1"/>
    <col min="4067" max="4067" width="9.75" style="494" customWidth="1"/>
    <col min="4068" max="4068" width="9.125" style="494" customWidth="1"/>
    <col min="4069" max="4069" width="9" style="494"/>
    <col min="4070" max="4070" width="8.625" style="494" customWidth="1"/>
    <col min="4071" max="4071" width="9.625" style="494" customWidth="1"/>
    <col min="4072" max="4072" width="9.125" style="494" customWidth="1"/>
    <col min="4073" max="4073" width="7.625" style="494" customWidth="1"/>
    <col min="4074" max="4074" width="9.125" style="494" customWidth="1"/>
    <col min="4075" max="4075" width="14.75" style="494" customWidth="1"/>
    <col min="4076" max="4076" width="13.625" style="494" customWidth="1"/>
    <col min="4077" max="4077" width="8" style="494" customWidth="1"/>
    <col min="4078" max="4078" width="7.625" style="494" customWidth="1"/>
    <col min="4079" max="4079" width="7.125" style="494" customWidth="1"/>
    <col min="4080" max="4080" width="9.25" style="494" customWidth="1"/>
    <col min="4081" max="4081" width="7.875" style="494" customWidth="1"/>
    <col min="4082" max="4083" width="8.625" style="494" customWidth="1"/>
    <col min="4084" max="4084" width="14.625" style="494" customWidth="1"/>
    <col min="4085" max="4085" width="13.625" style="494" customWidth="1"/>
    <col min="4086" max="4086" width="8.625" style="494" customWidth="1"/>
    <col min="4087" max="4089" width="10.75" style="494" customWidth="1"/>
    <col min="4090" max="4090" width="16.875" style="494" customWidth="1"/>
    <col min="4091" max="4094" width="10.75" style="494" customWidth="1"/>
    <col min="4095" max="4095" width="12" style="494" customWidth="1"/>
    <col min="4096" max="4096" width="10.75" style="494" customWidth="1"/>
    <col min="4097" max="4097" width="8.625" style="494" customWidth="1"/>
    <col min="4098" max="4098" width="13.75" style="494" customWidth="1"/>
    <col min="4099" max="4102" width="13.625" style="494" customWidth="1"/>
    <col min="4103" max="4106" width="9" style="494" hidden="1" customWidth="1"/>
    <col min="4107" max="4301" width="9" style="494"/>
    <col min="4302" max="4302" width="4.5" style="494" customWidth="1"/>
    <col min="4303" max="4303" width="11" style="494" customWidth="1"/>
    <col min="4304" max="4304" width="8" style="494" customWidth="1"/>
    <col min="4305" max="4305" width="5.375" style="494" customWidth="1"/>
    <col min="4306" max="4306" width="13.125" style="494" customWidth="1"/>
    <col min="4307" max="4307" width="12.5" style="494" customWidth="1"/>
    <col min="4308" max="4317" width="10.625" style="494" customWidth="1"/>
    <col min="4318" max="4318" width="12.25" style="494" customWidth="1"/>
    <col min="4319" max="4319" width="8.25" style="494" customWidth="1"/>
    <col min="4320" max="4320" width="10.75" style="494" customWidth="1"/>
    <col min="4321" max="4321" width="10" style="494" customWidth="1"/>
    <col min="4322" max="4322" width="12.25" style="494" customWidth="1"/>
    <col min="4323" max="4323" width="9.75" style="494" customWidth="1"/>
    <col min="4324" max="4324" width="9.125" style="494" customWidth="1"/>
    <col min="4325" max="4325" width="9" style="494"/>
    <col min="4326" max="4326" width="8.625" style="494" customWidth="1"/>
    <col min="4327" max="4327" width="9.625" style="494" customWidth="1"/>
    <col min="4328" max="4328" width="9.125" style="494" customWidth="1"/>
    <col min="4329" max="4329" width="7.625" style="494" customWidth="1"/>
    <col min="4330" max="4330" width="9.125" style="494" customWidth="1"/>
    <col min="4331" max="4331" width="14.75" style="494" customWidth="1"/>
    <col min="4332" max="4332" width="13.625" style="494" customWidth="1"/>
    <col min="4333" max="4333" width="8" style="494" customWidth="1"/>
    <col min="4334" max="4334" width="7.625" style="494" customWidth="1"/>
    <col min="4335" max="4335" width="7.125" style="494" customWidth="1"/>
    <col min="4336" max="4336" width="9.25" style="494" customWidth="1"/>
    <col min="4337" max="4337" width="7.875" style="494" customWidth="1"/>
    <col min="4338" max="4339" width="8.625" style="494" customWidth="1"/>
    <col min="4340" max="4340" width="14.625" style="494" customWidth="1"/>
    <col min="4341" max="4341" width="13.625" style="494" customWidth="1"/>
    <col min="4342" max="4342" width="8.625" style="494" customWidth="1"/>
    <col min="4343" max="4345" width="10.75" style="494" customWidth="1"/>
    <col min="4346" max="4346" width="16.875" style="494" customWidth="1"/>
    <col min="4347" max="4350" width="10.75" style="494" customWidth="1"/>
    <col min="4351" max="4351" width="12" style="494" customWidth="1"/>
    <col min="4352" max="4352" width="10.75" style="494" customWidth="1"/>
    <col min="4353" max="4353" width="8.625" style="494" customWidth="1"/>
    <col min="4354" max="4354" width="13.75" style="494" customWidth="1"/>
    <col min="4355" max="4358" width="13.625" style="494" customWidth="1"/>
    <col min="4359" max="4362" width="9" style="494" hidden="1" customWidth="1"/>
    <col min="4363" max="4557" width="9" style="494"/>
    <col min="4558" max="4558" width="4.5" style="494" customWidth="1"/>
    <col min="4559" max="4559" width="11" style="494" customWidth="1"/>
    <col min="4560" max="4560" width="8" style="494" customWidth="1"/>
    <col min="4561" max="4561" width="5.375" style="494" customWidth="1"/>
    <col min="4562" max="4562" width="13.125" style="494" customWidth="1"/>
    <col min="4563" max="4563" width="12.5" style="494" customWidth="1"/>
    <col min="4564" max="4573" width="10.625" style="494" customWidth="1"/>
    <col min="4574" max="4574" width="12.25" style="494" customWidth="1"/>
    <col min="4575" max="4575" width="8.25" style="494" customWidth="1"/>
    <col min="4576" max="4576" width="10.75" style="494" customWidth="1"/>
    <col min="4577" max="4577" width="10" style="494" customWidth="1"/>
    <col min="4578" max="4578" width="12.25" style="494" customWidth="1"/>
    <col min="4579" max="4579" width="9.75" style="494" customWidth="1"/>
    <col min="4580" max="4580" width="9.125" style="494" customWidth="1"/>
    <col min="4581" max="4581" width="9" style="494"/>
    <col min="4582" max="4582" width="8.625" style="494" customWidth="1"/>
    <col min="4583" max="4583" width="9.625" style="494" customWidth="1"/>
    <col min="4584" max="4584" width="9.125" style="494" customWidth="1"/>
    <col min="4585" max="4585" width="7.625" style="494" customWidth="1"/>
    <col min="4586" max="4586" width="9.125" style="494" customWidth="1"/>
    <col min="4587" max="4587" width="14.75" style="494" customWidth="1"/>
    <col min="4588" max="4588" width="13.625" style="494" customWidth="1"/>
    <col min="4589" max="4589" width="8" style="494" customWidth="1"/>
    <col min="4590" max="4590" width="7.625" style="494" customWidth="1"/>
    <col min="4591" max="4591" width="7.125" style="494" customWidth="1"/>
    <col min="4592" max="4592" width="9.25" style="494" customWidth="1"/>
    <col min="4593" max="4593" width="7.875" style="494" customWidth="1"/>
    <col min="4594" max="4595" width="8.625" style="494" customWidth="1"/>
    <col min="4596" max="4596" width="14.625" style="494" customWidth="1"/>
    <col min="4597" max="4597" width="13.625" style="494" customWidth="1"/>
    <col min="4598" max="4598" width="8.625" style="494" customWidth="1"/>
    <col min="4599" max="4601" width="10.75" style="494" customWidth="1"/>
    <col min="4602" max="4602" width="16.875" style="494" customWidth="1"/>
    <col min="4603" max="4606" width="10.75" style="494" customWidth="1"/>
    <col min="4607" max="4607" width="12" style="494" customWidth="1"/>
    <col min="4608" max="4608" width="10.75" style="494" customWidth="1"/>
    <col min="4609" max="4609" width="8.625" style="494" customWidth="1"/>
    <col min="4610" max="4610" width="13.75" style="494" customWidth="1"/>
    <col min="4611" max="4614" width="13.625" style="494" customWidth="1"/>
    <col min="4615" max="4618" width="9" style="494" hidden="1" customWidth="1"/>
    <col min="4619" max="4813" width="9" style="494"/>
    <col min="4814" max="4814" width="4.5" style="494" customWidth="1"/>
    <col min="4815" max="4815" width="11" style="494" customWidth="1"/>
    <col min="4816" max="4816" width="8" style="494" customWidth="1"/>
    <col min="4817" max="4817" width="5.375" style="494" customWidth="1"/>
    <col min="4818" max="4818" width="13.125" style="494" customWidth="1"/>
    <col min="4819" max="4819" width="12.5" style="494" customWidth="1"/>
    <col min="4820" max="4829" width="10.625" style="494" customWidth="1"/>
    <col min="4830" max="4830" width="12.25" style="494" customWidth="1"/>
    <col min="4831" max="4831" width="8.25" style="494" customWidth="1"/>
    <col min="4832" max="4832" width="10.75" style="494" customWidth="1"/>
    <col min="4833" max="4833" width="10" style="494" customWidth="1"/>
    <col min="4834" max="4834" width="12.25" style="494" customWidth="1"/>
    <col min="4835" max="4835" width="9.75" style="494" customWidth="1"/>
    <col min="4836" max="4836" width="9.125" style="494" customWidth="1"/>
    <col min="4837" max="4837" width="9" style="494"/>
    <col min="4838" max="4838" width="8.625" style="494" customWidth="1"/>
    <col min="4839" max="4839" width="9.625" style="494" customWidth="1"/>
    <col min="4840" max="4840" width="9.125" style="494" customWidth="1"/>
    <col min="4841" max="4841" width="7.625" style="494" customWidth="1"/>
    <col min="4842" max="4842" width="9.125" style="494" customWidth="1"/>
    <col min="4843" max="4843" width="14.75" style="494" customWidth="1"/>
    <col min="4844" max="4844" width="13.625" style="494" customWidth="1"/>
    <col min="4845" max="4845" width="8" style="494" customWidth="1"/>
    <col min="4846" max="4846" width="7.625" style="494" customWidth="1"/>
    <col min="4847" max="4847" width="7.125" style="494" customWidth="1"/>
    <col min="4848" max="4848" width="9.25" style="494" customWidth="1"/>
    <col min="4849" max="4849" width="7.875" style="494" customWidth="1"/>
    <col min="4850" max="4851" width="8.625" style="494" customWidth="1"/>
    <col min="4852" max="4852" width="14.625" style="494" customWidth="1"/>
    <col min="4853" max="4853" width="13.625" style="494" customWidth="1"/>
    <col min="4854" max="4854" width="8.625" style="494" customWidth="1"/>
    <col min="4855" max="4857" width="10.75" style="494" customWidth="1"/>
    <col min="4858" max="4858" width="16.875" style="494" customWidth="1"/>
    <col min="4859" max="4862" width="10.75" style="494" customWidth="1"/>
    <col min="4863" max="4863" width="12" style="494" customWidth="1"/>
    <col min="4864" max="4864" width="10.75" style="494" customWidth="1"/>
    <col min="4865" max="4865" width="8.625" style="494" customWidth="1"/>
    <col min="4866" max="4866" width="13.75" style="494" customWidth="1"/>
    <col min="4867" max="4870" width="13.625" style="494" customWidth="1"/>
    <col min="4871" max="4874" width="9" style="494" hidden="1" customWidth="1"/>
    <col min="4875" max="5069" width="9" style="494"/>
    <col min="5070" max="5070" width="4.5" style="494" customWidth="1"/>
    <col min="5071" max="5071" width="11" style="494" customWidth="1"/>
    <col min="5072" max="5072" width="8" style="494" customWidth="1"/>
    <col min="5073" max="5073" width="5.375" style="494" customWidth="1"/>
    <col min="5074" max="5074" width="13.125" style="494" customWidth="1"/>
    <col min="5075" max="5075" width="12.5" style="494" customWidth="1"/>
    <col min="5076" max="5085" width="10.625" style="494" customWidth="1"/>
    <col min="5086" max="5086" width="12.25" style="494" customWidth="1"/>
    <col min="5087" max="5087" width="8.25" style="494" customWidth="1"/>
    <col min="5088" max="5088" width="10.75" style="494" customWidth="1"/>
    <col min="5089" max="5089" width="10" style="494" customWidth="1"/>
    <col min="5090" max="5090" width="12.25" style="494" customWidth="1"/>
    <col min="5091" max="5091" width="9.75" style="494" customWidth="1"/>
    <col min="5092" max="5092" width="9.125" style="494" customWidth="1"/>
    <col min="5093" max="5093" width="9" style="494"/>
    <col min="5094" max="5094" width="8.625" style="494" customWidth="1"/>
    <col min="5095" max="5095" width="9.625" style="494" customWidth="1"/>
    <col min="5096" max="5096" width="9.125" style="494" customWidth="1"/>
    <col min="5097" max="5097" width="7.625" style="494" customWidth="1"/>
    <col min="5098" max="5098" width="9.125" style="494" customWidth="1"/>
    <col min="5099" max="5099" width="14.75" style="494" customWidth="1"/>
    <col min="5100" max="5100" width="13.625" style="494" customWidth="1"/>
    <col min="5101" max="5101" width="8" style="494" customWidth="1"/>
    <col min="5102" max="5102" width="7.625" style="494" customWidth="1"/>
    <col min="5103" max="5103" width="7.125" style="494" customWidth="1"/>
    <col min="5104" max="5104" width="9.25" style="494" customWidth="1"/>
    <col min="5105" max="5105" width="7.875" style="494" customWidth="1"/>
    <col min="5106" max="5107" width="8.625" style="494" customWidth="1"/>
    <col min="5108" max="5108" width="14.625" style="494" customWidth="1"/>
    <col min="5109" max="5109" width="13.625" style="494" customWidth="1"/>
    <col min="5110" max="5110" width="8.625" style="494" customWidth="1"/>
    <col min="5111" max="5113" width="10.75" style="494" customWidth="1"/>
    <col min="5114" max="5114" width="16.875" style="494" customWidth="1"/>
    <col min="5115" max="5118" width="10.75" style="494" customWidth="1"/>
    <col min="5119" max="5119" width="12" style="494" customWidth="1"/>
    <col min="5120" max="5120" width="10.75" style="494" customWidth="1"/>
    <col min="5121" max="5121" width="8.625" style="494" customWidth="1"/>
    <col min="5122" max="5122" width="13.75" style="494" customWidth="1"/>
    <col min="5123" max="5126" width="13.625" style="494" customWidth="1"/>
    <col min="5127" max="5130" width="9" style="494" hidden="1" customWidth="1"/>
    <col min="5131" max="5325" width="9" style="494"/>
    <col min="5326" max="5326" width="4.5" style="494" customWidth="1"/>
    <col min="5327" max="5327" width="11" style="494" customWidth="1"/>
    <col min="5328" max="5328" width="8" style="494" customWidth="1"/>
    <col min="5329" max="5329" width="5.375" style="494" customWidth="1"/>
    <col min="5330" max="5330" width="13.125" style="494" customWidth="1"/>
    <col min="5331" max="5331" width="12.5" style="494" customWidth="1"/>
    <col min="5332" max="5341" width="10.625" style="494" customWidth="1"/>
    <col min="5342" max="5342" width="12.25" style="494" customWidth="1"/>
    <col min="5343" max="5343" width="8.25" style="494" customWidth="1"/>
    <col min="5344" max="5344" width="10.75" style="494" customWidth="1"/>
    <col min="5345" max="5345" width="10" style="494" customWidth="1"/>
    <col min="5346" max="5346" width="12.25" style="494" customWidth="1"/>
    <col min="5347" max="5347" width="9.75" style="494" customWidth="1"/>
    <col min="5348" max="5348" width="9.125" style="494" customWidth="1"/>
    <col min="5349" max="5349" width="9" style="494"/>
    <col min="5350" max="5350" width="8.625" style="494" customWidth="1"/>
    <col min="5351" max="5351" width="9.625" style="494" customWidth="1"/>
    <col min="5352" max="5352" width="9.125" style="494" customWidth="1"/>
    <col min="5353" max="5353" width="7.625" style="494" customWidth="1"/>
    <col min="5354" max="5354" width="9.125" style="494" customWidth="1"/>
    <col min="5355" max="5355" width="14.75" style="494" customWidth="1"/>
    <col min="5356" max="5356" width="13.625" style="494" customWidth="1"/>
    <col min="5357" max="5357" width="8" style="494" customWidth="1"/>
    <col min="5358" max="5358" width="7.625" style="494" customWidth="1"/>
    <col min="5359" max="5359" width="7.125" style="494" customWidth="1"/>
    <col min="5360" max="5360" width="9.25" style="494" customWidth="1"/>
    <col min="5361" max="5361" width="7.875" style="494" customWidth="1"/>
    <col min="5362" max="5363" width="8.625" style="494" customWidth="1"/>
    <col min="5364" max="5364" width="14.625" style="494" customWidth="1"/>
    <col min="5365" max="5365" width="13.625" style="494" customWidth="1"/>
    <col min="5366" max="5366" width="8.625" style="494" customWidth="1"/>
    <col min="5367" max="5369" width="10.75" style="494" customWidth="1"/>
    <col min="5370" max="5370" width="16.875" style="494" customWidth="1"/>
    <col min="5371" max="5374" width="10.75" style="494" customWidth="1"/>
    <col min="5375" max="5375" width="12" style="494" customWidth="1"/>
    <col min="5376" max="5376" width="10.75" style="494" customWidth="1"/>
    <col min="5377" max="5377" width="8.625" style="494" customWidth="1"/>
    <col min="5378" max="5378" width="13.75" style="494" customWidth="1"/>
    <col min="5379" max="5382" width="13.625" style="494" customWidth="1"/>
    <col min="5383" max="5386" width="9" style="494" hidden="1" customWidth="1"/>
    <col min="5387" max="5581" width="9" style="494"/>
    <col min="5582" max="5582" width="4.5" style="494" customWidth="1"/>
    <col min="5583" max="5583" width="11" style="494" customWidth="1"/>
    <col min="5584" max="5584" width="8" style="494" customWidth="1"/>
    <col min="5585" max="5585" width="5.375" style="494" customWidth="1"/>
    <col min="5586" max="5586" width="13.125" style="494" customWidth="1"/>
    <col min="5587" max="5587" width="12.5" style="494" customWidth="1"/>
    <col min="5588" max="5597" width="10.625" style="494" customWidth="1"/>
    <col min="5598" max="5598" width="12.25" style="494" customWidth="1"/>
    <col min="5599" max="5599" width="8.25" style="494" customWidth="1"/>
    <col min="5600" max="5600" width="10.75" style="494" customWidth="1"/>
    <col min="5601" max="5601" width="10" style="494" customWidth="1"/>
    <col min="5602" max="5602" width="12.25" style="494" customWidth="1"/>
    <col min="5603" max="5603" width="9.75" style="494" customWidth="1"/>
    <col min="5604" max="5604" width="9.125" style="494" customWidth="1"/>
    <col min="5605" max="5605" width="9" style="494"/>
    <col min="5606" max="5606" width="8.625" style="494" customWidth="1"/>
    <col min="5607" max="5607" width="9.625" style="494" customWidth="1"/>
    <col min="5608" max="5608" width="9.125" style="494" customWidth="1"/>
    <col min="5609" max="5609" width="7.625" style="494" customWidth="1"/>
    <col min="5610" max="5610" width="9.125" style="494" customWidth="1"/>
    <col min="5611" max="5611" width="14.75" style="494" customWidth="1"/>
    <col min="5612" max="5612" width="13.625" style="494" customWidth="1"/>
    <col min="5613" max="5613" width="8" style="494" customWidth="1"/>
    <col min="5614" max="5614" width="7.625" style="494" customWidth="1"/>
    <col min="5615" max="5615" width="7.125" style="494" customWidth="1"/>
    <col min="5616" max="5616" width="9.25" style="494" customWidth="1"/>
    <col min="5617" max="5617" width="7.875" style="494" customWidth="1"/>
    <col min="5618" max="5619" width="8.625" style="494" customWidth="1"/>
    <col min="5620" max="5620" width="14.625" style="494" customWidth="1"/>
    <col min="5621" max="5621" width="13.625" style="494" customWidth="1"/>
    <col min="5622" max="5622" width="8.625" style="494" customWidth="1"/>
    <col min="5623" max="5625" width="10.75" style="494" customWidth="1"/>
    <col min="5626" max="5626" width="16.875" style="494" customWidth="1"/>
    <col min="5627" max="5630" width="10.75" style="494" customWidth="1"/>
    <col min="5631" max="5631" width="12" style="494" customWidth="1"/>
    <col min="5632" max="5632" width="10.75" style="494" customWidth="1"/>
    <col min="5633" max="5633" width="8.625" style="494" customWidth="1"/>
    <col min="5634" max="5634" width="13.75" style="494" customWidth="1"/>
    <col min="5635" max="5638" width="13.625" style="494" customWidth="1"/>
    <col min="5639" max="5642" width="9" style="494" hidden="1" customWidth="1"/>
    <col min="5643" max="5837" width="9" style="494"/>
    <col min="5838" max="5838" width="4.5" style="494" customWidth="1"/>
    <col min="5839" max="5839" width="11" style="494" customWidth="1"/>
    <col min="5840" max="5840" width="8" style="494" customWidth="1"/>
    <col min="5841" max="5841" width="5.375" style="494" customWidth="1"/>
    <col min="5842" max="5842" width="13.125" style="494" customWidth="1"/>
    <col min="5843" max="5843" width="12.5" style="494" customWidth="1"/>
    <col min="5844" max="5853" width="10.625" style="494" customWidth="1"/>
    <col min="5854" max="5854" width="12.25" style="494" customWidth="1"/>
    <col min="5855" max="5855" width="8.25" style="494" customWidth="1"/>
    <col min="5856" max="5856" width="10.75" style="494" customWidth="1"/>
    <col min="5857" max="5857" width="10" style="494" customWidth="1"/>
    <col min="5858" max="5858" width="12.25" style="494" customWidth="1"/>
    <col min="5859" max="5859" width="9.75" style="494" customWidth="1"/>
    <col min="5860" max="5860" width="9.125" style="494" customWidth="1"/>
    <col min="5861" max="5861" width="9" style="494"/>
    <col min="5862" max="5862" width="8.625" style="494" customWidth="1"/>
    <col min="5863" max="5863" width="9.625" style="494" customWidth="1"/>
    <col min="5864" max="5864" width="9.125" style="494" customWidth="1"/>
    <col min="5865" max="5865" width="7.625" style="494" customWidth="1"/>
    <col min="5866" max="5866" width="9.125" style="494" customWidth="1"/>
    <col min="5867" max="5867" width="14.75" style="494" customWidth="1"/>
    <col min="5868" max="5868" width="13.625" style="494" customWidth="1"/>
    <col min="5869" max="5869" width="8" style="494" customWidth="1"/>
    <col min="5870" max="5870" width="7.625" style="494" customWidth="1"/>
    <col min="5871" max="5871" width="7.125" style="494" customWidth="1"/>
    <col min="5872" max="5872" width="9.25" style="494" customWidth="1"/>
    <col min="5873" max="5873" width="7.875" style="494" customWidth="1"/>
    <col min="5874" max="5875" width="8.625" style="494" customWidth="1"/>
    <col min="5876" max="5876" width="14.625" style="494" customWidth="1"/>
    <col min="5877" max="5877" width="13.625" style="494" customWidth="1"/>
    <col min="5878" max="5878" width="8.625" style="494" customWidth="1"/>
    <col min="5879" max="5881" width="10.75" style="494" customWidth="1"/>
    <col min="5882" max="5882" width="16.875" style="494" customWidth="1"/>
    <col min="5883" max="5886" width="10.75" style="494" customWidth="1"/>
    <col min="5887" max="5887" width="12" style="494" customWidth="1"/>
    <col min="5888" max="5888" width="10.75" style="494" customWidth="1"/>
    <col min="5889" max="5889" width="8.625" style="494" customWidth="1"/>
    <col min="5890" max="5890" width="13.75" style="494" customWidth="1"/>
    <col min="5891" max="5894" width="13.625" style="494" customWidth="1"/>
    <col min="5895" max="5898" width="9" style="494" hidden="1" customWidth="1"/>
    <col min="5899" max="6093" width="9" style="494"/>
    <col min="6094" max="6094" width="4.5" style="494" customWidth="1"/>
    <col min="6095" max="6095" width="11" style="494" customWidth="1"/>
    <col min="6096" max="6096" width="8" style="494" customWidth="1"/>
    <col min="6097" max="6097" width="5.375" style="494" customWidth="1"/>
    <col min="6098" max="6098" width="13.125" style="494" customWidth="1"/>
    <col min="6099" max="6099" width="12.5" style="494" customWidth="1"/>
    <col min="6100" max="6109" width="10.625" style="494" customWidth="1"/>
    <col min="6110" max="6110" width="12.25" style="494" customWidth="1"/>
    <col min="6111" max="6111" width="8.25" style="494" customWidth="1"/>
    <col min="6112" max="6112" width="10.75" style="494" customWidth="1"/>
    <col min="6113" max="6113" width="10" style="494" customWidth="1"/>
    <col min="6114" max="6114" width="12.25" style="494" customWidth="1"/>
    <col min="6115" max="6115" width="9.75" style="494" customWidth="1"/>
    <col min="6116" max="6116" width="9.125" style="494" customWidth="1"/>
    <col min="6117" max="6117" width="9" style="494"/>
    <col min="6118" max="6118" width="8.625" style="494" customWidth="1"/>
    <col min="6119" max="6119" width="9.625" style="494" customWidth="1"/>
    <col min="6120" max="6120" width="9.125" style="494" customWidth="1"/>
    <col min="6121" max="6121" width="7.625" style="494" customWidth="1"/>
    <col min="6122" max="6122" width="9.125" style="494" customWidth="1"/>
    <col min="6123" max="6123" width="14.75" style="494" customWidth="1"/>
    <col min="6124" max="6124" width="13.625" style="494" customWidth="1"/>
    <col min="6125" max="6125" width="8" style="494" customWidth="1"/>
    <col min="6126" max="6126" width="7.625" style="494" customWidth="1"/>
    <col min="6127" max="6127" width="7.125" style="494" customWidth="1"/>
    <col min="6128" max="6128" width="9.25" style="494" customWidth="1"/>
    <col min="6129" max="6129" width="7.875" style="494" customWidth="1"/>
    <col min="6130" max="6131" width="8.625" style="494" customWidth="1"/>
    <col min="6132" max="6132" width="14.625" style="494" customWidth="1"/>
    <col min="6133" max="6133" width="13.625" style="494" customWidth="1"/>
    <col min="6134" max="6134" width="8.625" style="494" customWidth="1"/>
    <col min="6135" max="6137" width="10.75" style="494" customWidth="1"/>
    <col min="6138" max="6138" width="16.875" style="494" customWidth="1"/>
    <col min="6139" max="6142" width="10.75" style="494" customWidth="1"/>
    <col min="6143" max="6143" width="12" style="494" customWidth="1"/>
    <col min="6144" max="6144" width="10.75" style="494" customWidth="1"/>
    <col min="6145" max="6145" width="8.625" style="494" customWidth="1"/>
    <col min="6146" max="6146" width="13.75" style="494" customWidth="1"/>
    <col min="6147" max="6150" width="13.625" style="494" customWidth="1"/>
    <col min="6151" max="6154" width="9" style="494" hidden="1" customWidth="1"/>
    <col min="6155" max="6349" width="9" style="494"/>
    <col min="6350" max="6350" width="4.5" style="494" customWidth="1"/>
    <col min="6351" max="6351" width="11" style="494" customWidth="1"/>
    <col min="6352" max="6352" width="8" style="494" customWidth="1"/>
    <col min="6353" max="6353" width="5.375" style="494" customWidth="1"/>
    <col min="6354" max="6354" width="13.125" style="494" customWidth="1"/>
    <col min="6355" max="6355" width="12.5" style="494" customWidth="1"/>
    <col min="6356" max="6365" width="10.625" style="494" customWidth="1"/>
    <col min="6366" max="6366" width="12.25" style="494" customWidth="1"/>
    <col min="6367" max="6367" width="8.25" style="494" customWidth="1"/>
    <col min="6368" max="6368" width="10.75" style="494" customWidth="1"/>
    <col min="6369" max="6369" width="10" style="494" customWidth="1"/>
    <col min="6370" max="6370" width="12.25" style="494" customWidth="1"/>
    <col min="6371" max="6371" width="9.75" style="494" customWidth="1"/>
    <col min="6372" max="6372" width="9.125" style="494" customWidth="1"/>
    <col min="6373" max="6373" width="9" style="494"/>
    <col min="6374" max="6374" width="8.625" style="494" customWidth="1"/>
    <col min="6375" max="6375" width="9.625" style="494" customWidth="1"/>
    <col min="6376" max="6376" width="9.125" style="494" customWidth="1"/>
    <col min="6377" max="6377" width="7.625" style="494" customWidth="1"/>
    <col min="6378" max="6378" width="9.125" style="494" customWidth="1"/>
    <col min="6379" max="6379" width="14.75" style="494" customWidth="1"/>
    <col min="6380" max="6380" width="13.625" style="494" customWidth="1"/>
    <col min="6381" max="6381" width="8" style="494" customWidth="1"/>
    <col min="6382" max="6382" width="7.625" style="494" customWidth="1"/>
    <col min="6383" max="6383" width="7.125" style="494" customWidth="1"/>
    <col min="6384" max="6384" width="9.25" style="494" customWidth="1"/>
    <col min="6385" max="6385" width="7.875" style="494" customWidth="1"/>
    <col min="6386" max="6387" width="8.625" style="494" customWidth="1"/>
    <col min="6388" max="6388" width="14.625" style="494" customWidth="1"/>
    <col min="6389" max="6389" width="13.625" style="494" customWidth="1"/>
    <col min="6390" max="6390" width="8.625" style="494" customWidth="1"/>
    <col min="6391" max="6393" width="10.75" style="494" customWidth="1"/>
    <col min="6394" max="6394" width="16.875" style="494" customWidth="1"/>
    <col min="6395" max="6398" width="10.75" style="494" customWidth="1"/>
    <col min="6399" max="6399" width="12" style="494" customWidth="1"/>
    <col min="6400" max="6400" width="10.75" style="494" customWidth="1"/>
    <col min="6401" max="6401" width="8.625" style="494" customWidth="1"/>
    <col min="6402" max="6402" width="13.75" style="494" customWidth="1"/>
    <col min="6403" max="6406" width="13.625" style="494" customWidth="1"/>
    <col min="6407" max="6410" width="9" style="494" hidden="1" customWidth="1"/>
    <col min="6411" max="6605" width="9" style="494"/>
    <col min="6606" max="6606" width="4.5" style="494" customWidth="1"/>
    <col min="6607" max="6607" width="11" style="494" customWidth="1"/>
    <col min="6608" max="6608" width="8" style="494" customWidth="1"/>
    <col min="6609" max="6609" width="5.375" style="494" customWidth="1"/>
    <col min="6610" max="6610" width="13.125" style="494" customWidth="1"/>
    <col min="6611" max="6611" width="12.5" style="494" customWidth="1"/>
    <col min="6612" max="6621" width="10.625" style="494" customWidth="1"/>
    <col min="6622" max="6622" width="12.25" style="494" customWidth="1"/>
    <col min="6623" max="6623" width="8.25" style="494" customWidth="1"/>
    <col min="6624" max="6624" width="10.75" style="494" customWidth="1"/>
    <col min="6625" max="6625" width="10" style="494" customWidth="1"/>
    <col min="6626" max="6626" width="12.25" style="494" customWidth="1"/>
    <col min="6627" max="6627" width="9.75" style="494" customWidth="1"/>
    <col min="6628" max="6628" width="9.125" style="494" customWidth="1"/>
    <col min="6629" max="6629" width="9" style="494"/>
    <col min="6630" max="6630" width="8.625" style="494" customWidth="1"/>
    <col min="6631" max="6631" width="9.625" style="494" customWidth="1"/>
    <col min="6632" max="6632" width="9.125" style="494" customWidth="1"/>
    <col min="6633" max="6633" width="7.625" style="494" customWidth="1"/>
    <col min="6634" max="6634" width="9.125" style="494" customWidth="1"/>
    <col min="6635" max="6635" width="14.75" style="494" customWidth="1"/>
    <col min="6636" max="6636" width="13.625" style="494" customWidth="1"/>
    <col min="6637" max="6637" width="8" style="494" customWidth="1"/>
    <col min="6638" max="6638" width="7.625" style="494" customWidth="1"/>
    <col min="6639" max="6639" width="7.125" style="494" customWidth="1"/>
    <col min="6640" max="6640" width="9.25" style="494" customWidth="1"/>
    <col min="6641" max="6641" width="7.875" style="494" customWidth="1"/>
    <col min="6642" max="6643" width="8.625" style="494" customWidth="1"/>
    <col min="6644" max="6644" width="14.625" style="494" customWidth="1"/>
    <col min="6645" max="6645" width="13.625" style="494" customWidth="1"/>
    <col min="6646" max="6646" width="8.625" style="494" customWidth="1"/>
    <col min="6647" max="6649" width="10.75" style="494" customWidth="1"/>
    <col min="6650" max="6650" width="16.875" style="494" customWidth="1"/>
    <col min="6651" max="6654" width="10.75" style="494" customWidth="1"/>
    <col min="6655" max="6655" width="12" style="494" customWidth="1"/>
    <col min="6656" max="6656" width="10.75" style="494" customWidth="1"/>
    <col min="6657" max="6657" width="8.625" style="494" customWidth="1"/>
    <col min="6658" max="6658" width="13.75" style="494" customWidth="1"/>
    <col min="6659" max="6662" width="13.625" style="494" customWidth="1"/>
    <col min="6663" max="6666" width="9" style="494" hidden="1" customWidth="1"/>
    <col min="6667" max="6861" width="9" style="494"/>
    <col min="6862" max="6862" width="4.5" style="494" customWidth="1"/>
    <col min="6863" max="6863" width="11" style="494" customWidth="1"/>
    <col min="6864" max="6864" width="8" style="494" customWidth="1"/>
    <col min="6865" max="6865" width="5.375" style="494" customWidth="1"/>
    <col min="6866" max="6866" width="13.125" style="494" customWidth="1"/>
    <col min="6867" max="6867" width="12.5" style="494" customWidth="1"/>
    <col min="6868" max="6877" width="10.625" style="494" customWidth="1"/>
    <col min="6878" max="6878" width="12.25" style="494" customWidth="1"/>
    <col min="6879" max="6879" width="8.25" style="494" customWidth="1"/>
    <col min="6880" max="6880" width="10.75" style="494" customWidth="1"/>
    <col min="6881" max="6881" width="10" style="494" customWidth="1"/>
    <col min="6882" max="6882" width="12.25" style="494" customWidth="1"/>
    <col min="6883" max="6883" width="9.75" style="494" customWidth="1"/>
    <col min="6884" max="6884" width="9.125" style="494" customWidth="1"/>
    <col min="6885" max="6885" width="9" style="494"/>
    <col min="6886" max="6886" width="8.625" style="494" customWidth="1"/>
    <col min="6887" max="6887" width="9.625" style="494" customWidth="1"/>
    <col min="6888" max="6888" width="9.125" style="494" customWidth="1"/>
    <col min="6889" max="6889" width="7.625" style="494" customWidth="1"/>
    <col min="6890" max="6890" width="9.125" style="494" customWidth="1"/>
    <col min="6891" max="6891" width="14.75" style="494" customWidth="1"/>
    <col min="6892" max="6892" width="13.625" style="494" customWidth="1"/>
    <col min="6893" max="6893" width="8" style="494" customWidth="1"/>
    <col min="6894" max="6894" width="7.625" style="494" customWidth="1"/>
    <col min="6895" max="6895" width="7.125" style="494" customWidth="1"/>
    <col min="6896" max="6896" width="9.25" style="494" customWidth="1"/>
    <col min="6897" max="6897" width="7.875" style="494" customWidth="1"/>
    <col min="6898" max="6899" width="8.625" style="494" customWidth="1"/>
    <col min="6900" max="6900" width="14.625" style="494" customWidth="1"/>
    <col min="6901" max="6901" width="13.625" style="494" customWidth="1"/>
    <col min="6902" max="6902" width="8.625" style="494" customWidth="1"/>
    <col min="6903" max="6905" width="10.75" style="494" customWidth="1"/>
    <col min="6906" max="6906" width="16.875" style="494" customWidth="1"/>
    <col min="6907" max="6910" width="10.75" style="494" customWidth="1"/>
    <col min="6911" max="6911" width="12" style="494" customWidth="1"/>
    <col min="6912" max="6912" width="10.75" style="494" customWidth="1"/>
    <col min="6913" max="6913" width="8.625" style="494" customWidth="1"/>
    <col min="6914" max="6914" width="13.75" style="494" customWidth="1"/>
    <col min="6915" max="6918" width="13.625" style="494" customWidth="1"/>
    <col min="6919" max="6922" width="9" style="494" hidden="1" customWidth="1"/>
    <col min="6923" max="7117" width="9" style="494"/>
    <col min="7118" max="7118" width="4.5" style="494" customWidth="1"/>
    <col min="7119" max="7119" width="11" style="494" customWidth="1"/>
    <col min="7120" max="7120" width="8" style="494" customWidth="1"/>
    <col min="7121" max="7121" width="5.375" style="494" customWidth="1"/>
    <col min="7122" max="7122" width="13.125" style="494" customWidth="1"/>
    <col min="7123" max="7123" width="12.5" style="494" customWidth="1"/>
    <col min="7124" max="7133" width="10.625" style="494" customWidth="1"/>
    <col min="7134" max="7134" width="12.25" style="494" customWidth="1"/>
    <col min="7135" max="7135" width="8.25" style="494" customWidth="1"/>
    <col min="7136" max="7136" width="10.75" style="494" customWidth="1"/>
    <col min="7137" max="7137" width="10" style="494" customWidth="1"/>
    <col min="7138" max="7138" width="12.25" style="494" customWidth="1"/>
    <col min="7139" max="7139" width="9.75" style="494" customWidth="1"/>
    <col min="7140" max="7140" width="9.125" style="494" customWidth="1"/>
    <col min="7141" max="7141" width="9" style="494"/>
    <col min="7142" max="7142" width="8.625" style="494" customWidth="1"/>
    <col min="7143" max="7143" width="9.625" style="494" customWidth="1"/>
    <col min="7144" max="7144" width="9.125" style="494" customWidth="1"/>
    <col min="7145" max="7145" width="7.625" style="494" customWidth="1"/>
    <col min="7146" max="7146" width="9.125" style="494" customWidth="1"/>
    <col min="7147" max="7147" width="14.75" style="494" customWidth="1"/>
    <col min="7148" max="7148" width="13.625" style="494" customWidth="1"/>
    <col min="7149" max="7149" width="8" style="494" customWidth="1"/>
    <col min="7150" max="7150" width="7.625" style="494" customWidth="1"/>
    <col min="7151" max="7151" width="7.125" style="494" customWidth="1"/>
    <col min="7152" max="7152" width="9.25" style="494" customWidth="1"/>
    <col min="7153" max="7153" width="7.875" style="494" customWidth="1"/>
    <col min="7154" max="7155" width="8.625" style="494" customWidth="1"/>
    <col min="7156" max="7156" width="14.625" style="494" customWidth="1"/>
    <col min="7157" max="7157" width="13.625" style="494" customWidth="1"/>
    <col min="7158" max="7158" width="8.625" style="494" customWidth="1"/>
    <col min="7159" max="7161" width="10.75" style="494" customWidth="1"/>
    <col min="7162" max="7162" width="16.875" style="494" customWidth="1"/>
    <col min="7163" max="7166" width="10.75" style="494" customWidth="1"/>
    <col min="7167" max="7167" width="12" style="494" customWidth="1"/>
    <col min="7168" max="7168" width="10.75" style="494" customWidth="1"/>
    <col min="7169" max="7169" width="8.625" style="494" customWidth="1"/>
    <col min="7170" max="7170" width="13.75" style="494" customWidth="1"/>
    <col min="7171" max="7174" width="13.625" style="494" customWidth="1"/>
    <col min="7175" max="7178" width="9" style="494" hidden="1" customWidth="1"/>
    <col min="7179" max="7373" width="9" style="494"/>
    <col min="7374" max="7374" width="4.5" style="494" customWidth="1"/>
    <col min="7375" max="7375" width="11" style="494" customWidth="1"/>
    <col min="7376" max="7376" width="8" style="494" customWidth="1"/>
    <col min="7377" max="7377" width="5.375" style="494" customWidth="1"/>
    <col min="7378" max="7378" width="13.125" style="494" customWidth="1"/>
    <col min="7379" max="7379" width="12.5" style="494" customWidth="1"/>
    <col min="7380" max="7389" width="10.625" style="494" customWidth="1"/>
    <col min="7390" max="7390" width="12.25" style="494" customWidth="1"/>
    <col min="7391" max="7391" width="8.25" style="494" customWidth="1"/>
    <col min="7392" max="7392" width="10.75" style="494" customWidth="1"/>
    <col min="7393" max="7393" width="10" style="494" customWidth="1"/>
    <col min="7394" max="7394" width="12.25" style="494" customWidth="1"/>
    <col min="7395" max="7395" width="9.75" style="494" customWidth="1"/>
    <col min="7396" max="7396" width="9.125" style="494" customWidth="1"/>
    <col min="7397" max="7397" width="9" style="494"/>
    <col min="7398" max="7398" width="8.625" style="494" customWidth="1"/>
    <col min="7399" max="7399" width="9.625" style="494" customWidth="1"/>
    <col min="7400" max="7400" width="9.125" style="494" customWidth="1"/>
    <col min="7401" max="7401" width="7.625" style="494" customWidth="1"/>
    <col min="7402" max="7402" width="9.125" style="494" customWidth="1"/>
    <col min="7403" max="7403" width="14.75" style="494" customWidth="1"/>
    <col min="7404" max="7404" width="13.625" style="494" customWidth="1"/>
    <col min="7405" max="7405" width="8" style="494" customWidth="1"/>
    <col min="7406" max="7406" width="7.625" style="494" customWidth="1"/>
    <col min="7407" max="7407" width="7.125" style="494" customWidth="1"/>
    <col min="7408" max="7408" width="9.25" style="494" customWidth="1"/>
    <col min="7409" max="7409" width="7.875" style="494" customWidth="1"/>
    <col min="7410" max="7411" width="8.625" style="494" customWidth="1"/>
    <col min="7412" max="7412" width="14.625" style="494" customWidth="1"/>
    <col min="7413" max="7413" width="13.625" style="494" customWidth="1"/>
    <col min="7414" max="7414" width="8.625" style="494" customWidth="1"/>
    <col min="7415" max="7417" width="10.75" style="494" customWidth="1"/>
    <col min="7418" max="7418" width="16.875" style="494" customWidth="1"/>
    <col min="7419" max="7422" width="10.75" style="494" customWidth="1"/>
    <col min="7423" max="7423" width="12" style="494" customWidth="1"/>
    <col min="7424" max="7424" width="10.75" style="494" customWidth="1"/>
    <col min="7425" max="7425" width="8.625" style="494" customWidth="1"/>
    <col min="7426" max="7426" width="13.75" style="494" customWidth="1"/>
    <col min="7427" max="7430" width="13.625" style="494" customWidth="1"/>
    <col min="7431" max="7434" width="9" style="494" hidden="1" customWidth="1"/>
    <col min="7435" max="7629" width="9" style="494"/>
    <col min="7630" max="7630" width="4.5" style="494" customWidth="1"/>
    <col min="7631" max="7631" width="11" style="494" customWidth="1"/>
    <col min="7632" max="7632" width="8" style="494" customWidth="1"/>
    <col min="7633" max="7633" width="5.375" style="494" customWidth="1"/>
    <col min="7634" max="7634" width="13.125" style="494" customWidth="1"/>
    <col min="7635" max="7635" width="12.5" style="494" customWidth="1"/>
    <col min="7636" max="7645" width="10.625" style="494" customWidth="1"/>
    <col min="7646" max="7646" width="12.25" style="494" customWidth="1"/>
    <col min="7647" max="7647" width="8.25" style="494" customWidth="1"/>
    <col min="7648" max="7648" width="10.75" style="494" customWidth="1"/>
    <col min="7649" max="7649" width="10" style="494" customWidth="1"/>
    <col min="7650" max="7650" width="12.25" style="494" customWidth="1"/>
    <col min="7651" max="7651" width="9.75" style="494" customWidth="1"/>
    <col min="7652" max="7652" width="9.125" style="494" customWidth="1"/>
    <col min="7653" max="7653" width="9" style="494"/>
    <col min="7654" max="7654" width="8.625" style="494" customWidth="1"/>
    <col min="7655" max="7655" width="9.625" style="494" customWidth="1"/>
    <col min="7656" max="7656" width="9.125" style="494" customWidth="1"/>
    <col min="7657" max="7657" width="7.625" style="494" customWidth="1"/>
    <col min="7658" max="7658" width="9.125" style="494" customWidth="1"/>
    <col min="7659" max="7659" width="14.75" style="494" customWidth="1"/>
    <col min="7660" max="7660" width="13.625" style="494" customWidth="1"/>
    <col min="7661" max="7661" width="8" style="494" customWidth="1"/>
    <col min="7662" max="7662" width="7.625" style="494" customWidth="1"/>
    <col min="7663" max="7663" width="7.125" style="494" customWidth="1"/>
    <col min="7664" max="7664" width="9.25" style="494" customWidth="1"/>
    <col min="7665" max="7665" width="7.875" style="494" customWidth="1"/>
    <col min="7666" max="7667" width="8.625" style="494" customWidth="1"/>
    <col min="7668" max="7668" width="14.625" style="494" customWidth="1"/>
    <col min="7669" max="7669" width="13.625" style="494" customWidth="1"/>
    <col min="7670" max="7670" width="8.625" style="494" customWidth="1"/>
    <col min="7671" max="7673" width="10.75" style="494" customWidth="1"/>
    <col min="7674" max="7674" width="16.875" style="494" customWidth="1"/>
    <col min="7675" max="7678" width="10.75" style="494" customWidth="1"/>
    <col min="7679" max="7679" width="12" style="494" customWidth="1"/>
    <col min="7680" max="7680" width="10.75" style="494" customWidth="1"/>
    <col min="7681" max="7681" width="8.625" style="494" customWidth="1"/>
    <col min="7682" max="7682" width="13.75" style="494" customWidth="1"/>
    <col min="7683" max="7686" width="13.625" style="494" customWidth="1"/>
    <col min="7687" max="7690" width="9" style="494" hidden="1" customWidth="1"/>
    <col min="7691" max="7885" width="9" style="494"/>
    <col min="7886" max="7886" width="4.5" style="494" customWidth="1"/>
    <col min="7887" max="7887" width="11" style="494" customWidth="1"/>
    <col min="7888" max="7888" width="8" style="494" customWidth="1"/>
    <col min="7889" max="7889" width="5.375" style="494" customWidth="1"/>
    <col min="7890" max="7890" width="13.125" style="494" customWidth="1"/>
    <col min="7891" max="7891" width="12.5" style="494" customWidth="1"/>
    <col min="7892" max="7901" width="10.625" style="494" customWidth="1"/>
    <col min="7902" max="7902" width="12.25" style="494" customWidth="1"/>
    <col min="7903" max="7903" width="8.25" style="494" customWidth="1"/>
    <col min="7904" max="7904" width="10.75" style="494" customWidth="1"/>
    <col min="7905" max="7905" width="10" style="494" customWidth="1"/>
    <col min="7906" max="7906" width="12.25" style="494" customWidth="1"/>
    <col min="7907" max="7907" width="9.75" style="494" customWidth="1"/>
    <col min="7908" max="7908" width="9.125" style="494" customWidth="1"/>
    <col min="7909" max="7909" width="9" style="494"/>
    <col min="7910" max="7910" width="8.625" style="494" customWidth="1"/>
    <col min="7911" max="7911" width="9.625" style="494" customWidth="1"/>
    <col min="7912" max="7912" width="9.125" style="494" customWidth="1"/>
    <col min="7913" max="7913" width="7.625" style="494" customWidth="1"/>
    <col min="7914" max="7914" width="9.125" style="494" customWidth="1"/>
    <col min="7915" max="7915" width="14.75" style="494" customWidth="1"/>
    <col min="7916" max="7916" width="13.625" style="494" customWidth="1"/>
    <col min="7917" max="7917" width="8" style="494" customWidth="1"/>
    <col min="7918" max="7918" width="7.625" style="494" customWidth="1"/>
    <col min="7919" max="7919" width="7.125" style="494" customWidth="1"/>
    <col min="7920" max="7920" width="9.25" style="494" customWidth="1"/>
    <col min="7921" max="7921" width="7.875" style="494" customWidth="1"/>
    <col min="7922" max="7923" width="8.625" style="494" customWidth="1"/>
    <col min="7924" max="7924" width="14.625" style="494" customWidth="1"/>
    <col min="7925" max="7925" width="13.625" style="494" customWidth="1"/>
    <col min="7926" max="7926" width="8.625" style="494" customWidth="1"/>
    <col min="7927" max="7929" width="10.75" style="494" customWidth="1"/>
    <col min="7930" max="7930" width="16.875" style="494" customWidth="1"/>
    <col min="7931" max="7934" width="10.75" style="494" customWidth="1"/>
    <col min="7935" max="7935" width="12" style="494" customWidth="1"/>
    <col min="7936" max="7936" width="10.75" style="494" customWidth="1"/>
    <col min="7937" max="7937" width="8.625" style="494" customWidth="1"/>
    <col min="7938" max="7938" width="13.75" style="494" customWidth="1"/>
    <col min="7939" max="7942" width="13.625" style="494" customWidth="1"/>
    <col min="7943" max="7946" width="9" style="494" hidden="1" customWidth="1"/>
    <col min="7947" max="8141" width="9" style="494"/>
    <col min="8142" max="8142" width="4.5" style="494" customWidth="1"/>
    <col min="8143" max="8143" width="11" style="494" customWidth="1"/>
    <col min="8144" max="8144" width="8" style="494" customWidth="1"/>
    <col min="8145" max="8145" width="5.375" style="494" customWidth="1"/>
    <col min="8146" max="8146" width="13.125" style="494" customWidth="1"/>
    <col min="8147" max="8147" width="12.5" style="494" customWidth="1"/>
    <col min="8148" max="8157" width="10.625" style="494" customWidth="1"/>
    <col min="8158" max="8158" width="12.25" style="494" customWidth="1"/>
    <col min="8159" max="8159" width="8.25" style="494" customWidth="1"/>
    <col min="8160" max="8160" width="10.75" style="494" customWidth="1"/>
    <col min="8161" max="8161" width="10" style="494" customWidth="1"/>
    <col min="8162" max="8162" width="12.25" style="494" customWidth="1"/>
    <col min="8163" max="8163" width="9.75" style="494" customWidth="1"/>
    <col min="8164" max="8164" width="9.125" style="494" customWidth="1"/>
    <col min="8165" max="8165" width="9" style="494"/>
    <col min="8166" max="8166" width="8.625" style="494" customWidth="1"/>
    <col min="8167" max="8167" width="9.625" style="494" customWidth="1"/>
    <col min="8168" max="8168" width="9.125" style="494" customWidth="1"/>
    <col min="8169" max="8169" width="7.625" style="494" customWidth="1"/>
    <col min="8170" max="8170" width="9.125" style="494" customWidth="1"/>
    <col min="8171" max="8171" width="14.75" style="494" customWidth="1"/>
    <col min="8172" max="8172" width="13.625" style="494" customWidth="1"/>
    <col min="8173" max="8173" width="8" style="494" customWidth="1"/>
    <col min="8174" max="8174" width="7.625" style="494" customWidth="1"/>
    <col min="8175" max="8175" width="7.125" style="494" customWidth="1"/>
    <col min="8176" max="8176" width="9.25" style="494" customWidth="1"/>
    <col min="8177" max="8177" width="7.875" style="494" customWidth="1"/>
    <col min="8178" max="8179" width="8.625" style="494" customWidth="1"/>
    <col min="8180" max="8180" width="14.625" style="494" customWidth="1"/>
    <col min="8181" max="8181" width="13.625" style="494" customWidth="1"/>
    <col min="8182" max="8182" width="8.625" style="494" customWidth="1"/>
    <col min="8183" max="8185" width="10.75" style="494" customWidth="1"/>
    <col min="8186" max="8186" width="16.875" style="494" customWidth="1"/>
    <col min="8187" max="8190" width="10.75" style="494" customWidth="1"/>
    <col min="8191" max="8191" width="12" style="494" customWidth="1"/>
    <col min="8192" max="8192" width="10.75" style="494" customWidth="1"/>
    <col min="8193" max="8193" width="8.625" style="494" customWidth="1"/>
    <col min="8194" max="8194" width="13.75" style="494" customWidth="1"/>
    <col min="8195" max="8198" width="13.625" style="494" customWidth="1"/>
    <col min="8199" max="8202" width="9" style="494" hidden="1" customWidth="1"/>
    <col min="8203" max="8397" width="9" style="494"/>
    <col min="8398" max="8398" width="4.5" style="494" customWidth="1"/>
    <col min="8399" max="8399" width="11" style="494" customWidth="1"/>
    <col min="8400" max="8400" width="8" style="494" customWidth="1"/>
    <col min="8401" max="8401" width="5.375" style="494" customWidth="1"/>
    <col min="8402" max="8402" width="13.125" style="494" customWidth="1"/>
    <col min="8403" max="8403" width="12.5" style="494" customWidth="1"/>
    <col min="8404" max="8413" width="10.625" style="494" customWidth="1"/>
    <col min="8414" max="8414" width="12.25" style="494" customWidth="1"/>
    <col min="8415" max="8415" width="8.25" style="494" customWidth="1"/>
    <col min="8416" max="8416" width="10.75" style="494" customWidth="1"/>
    <col min="8417" max="8417" width="10" style="494" customWidth="1"/>
    <col min="8418" max="8418" width="12.25" style="494" customWidth="1"/>
    <col min="8419" max="8419" width="9.75" style="494" customWidth="1"/>
    <col min="8420" max="8420" width="9.125" style="494" customWidth="1"/>
    <col min="8421" max="8421" width="9" style="494"/>
    <col min="8422" max="8422" width="8.625" style="494" customWidth="1"/>
    <col min="8423" max="8423" width="9.625" style="494" customWidth="1"/>
    <col min="8424" max="8424" width="9.125" style="494" customWidth="1"/>
    <col min="8425" max="8425" width="7.625" style="494" customWidth="1"/>
    <col min="8426" max="8426" width="9.125" style="494" customWidth="1"/>
    <col min="8427" max="8427" width="14.75" style="494" customWidth="1"/>
    <col min="8428" max="8428" width="13.625" style="494" customWidth="1"/>
    <col min="8429" max="8429" width="8" style="494" customWidth="1"/>
    <col min="8430" max="8430" width="7.625" style="494" customWidth="1"/>
    <col min="8431" max="8431" width="7.125" style="494" customWidth="1"/>
    <col min="8432" max="8432" width="9.25" style="494" customWidth="1"/>
    <col min="8433" max="8433" width="7.875" style="494" customWidth="1"/>
    <col min="8434" max="8435" width="8.625" style="494" customWidth="1"/>
    <col min="8436" max="8436" width="14.625" style="494" customWidth="1"/>
    <col min="8437" max="8437" width="13.625" style="494" customWidth="1"/>
    <col min="8438" max="8438" width="8.625" style="494" customWidth="1"/>
    <col min="8439" max="8441" width="10.75" style="494" customWidth="1"/>
    <col min="8442" max="8442" width="16.875" style="494" customWidth="1"/>
    <col min="8443" max="8446" width="10.75" style="494" customWidth="1"/>
    <col min="8447" max="8447" width="12" style="494" customWidth="1"/>
    <col min="8448" max="8448" width="10.75" style="494" customWidth="1"/>
    <col min="8449" max="8449" width="8.625" style="494" customWidth="1"/>
    <col min="8450" max="8450" width="13.75" style="494" customWidth="1"/>
    <col min="8451" max="8454" width="13.625" style="494" customWidth="1"/>
    <col min="8455" max="8458" width="9" style="494" hidden="1" customWidth="1"/>
    <col min="8459" max="8653" width="9" style="494"/>
    <col min="8654" max="8654" width="4.5" style="494" customWidth="1"/>
    <col min="8655" max="8655" width="11" style="494" customWidth="1"/>
    <col min="8656" max="8656" width="8" style="494" customWidth="1"/>
    <col min="8657" max="8657" width="5.375" style="494" customWidth="1"/>
    <col min="8658" max="8658" width="13.125" style="494" customWidth="1"/>
    <col min="8659" max="8659" width="12.5" style="494" customWidth="1"/>
    <col min="8660" max="8669" width="10.625" style="494" customWidth="1"/>
    <col min="8670" max="8670" width="12.25" style="494" customWidth="1"/>
    <col min="8671" max="8671" width="8.25" style="494" customWidth="1"/>
    <col min="8672" max="8672" width="10.75" style="494" customWidth="1"/>
    <col min="8673" max="8673" width="10" style="494" customWidth="1"/>
    <col min="8674" max="8674" width="12.25" style="494" customWidth="1"/>
    <col min="8675" max="8675" width="9.75" style="494" customWidth="1"/>
    <col min="8676" max="8676" width="9.125" style="494" customWidth="1"/>
    <col min="8677" max="8677" width="9" style="494"/>
    <col min="8678" max="8678" width="8.625" style="494" customWidth="1"/>
    <col min="8679" max="8679" width="9.625" style="494" customWidth="1"/>
    <col min="8680" max="8680" width="9.125" style="494" customWidth="1"/>
    <col min="8681" max="8681" width="7.625" style="494" customWidth="1"/>
    <col min="8682" max="8682" width="9.125" style="494" customWidth="1"/>
    <col min="8683" max="8683" width="14.75" style="494" customWidth="1"/>
    <col min="8684" max="8684" width="13.625" style="494" customWidth="1"/>
    <col min="8685" max="8685" width="8" style="494" customWidth="1"/>
    <col min="8686" max="8686" width="7.625" style="494" customWidth="1"/>
    <col min="8687" max="8687" width="7.125" style="494" customWidth="1"/>
    <col min="8688" max="8688" width="9.25" style="494" customWidth="1"/>
    <col min="8689" max="8689" width="7.875" style="494" customWidth="1"/>
    <col min="8690" max="8691" width="8.625" style="494" customWidth="1"/>
    <col min="8692" max="8692" width="14.625" style="494" customWidth="1"/>
    <col min="8693" max="8693" width="13.625" style="494" customWidth="1"/>
    <col min="8694" max="8694" width="8.625" style="494" customWidth="1"/>
    <col min="8695" max="8697" width="10.75" style="494" customWidth="1"/>
    <col min="8698" max="8698" width="16.875" style="494" customWidth="1"/>
    <col min="8699" max="8702" width="10.75" style="494" customWidth="1"/>
    <col min="8703" max="8703" width="12" style="494" customWidth="1"/>
    <col min="8704" max="8704" width="10.75" style="494" customWidth="1"/>
    <col min="8705" max="8705" width="8.625" style="494" customWidth="1"/>
    <col min="8706" max="8706" width="13.75" style="494" customWidth="1"/>
    <col min="8707" max="8710" width="13.625" style="494" customWidth="1"/>
    <col min="8711" max="8714" width="9" style="494" hidden="1" customWidth="1"/>
    <col min="8715" max="8909" width="9" style="494"/>
    <col min="8910" max="8910" width="4.5" style="494" customWidth="1"/>
    <col min="8911" max="8911" width="11" style="494" customWidth="1"/>
    <col min="8912" max="8912" width="8" style="494" customWidth="1"/>
    <col min="8913" max="8913" width="5.375" style="494" customWidth="1"/>
    <col min="8914" max="8914" width="13.125" style="494" customWidth="1"/>
    <col min="8915" max="8915" width="12.5" style="494" customWidth="1"/>
    <col min="8916" max="8925" width="10.625" style="494" customWidth="1"/>
    <col min="8926" max="8926" width="12.25" style="494" customWidth="1"/>
    <col min="8927" max="8927" width="8.25" style="494" customWidth="1"/>
    <col min="8928" max="8928" width="10.75" style="494" customWidth="1"/>
    <col min="8929" max="8929" width="10" style="494" customWidth="1"/>
    <col min="8930" max="8930" width="12.25" style="494" customWidth="1"/>
    <col min="8931" max="8931" width="9.75" style="494" customWidth="1"/>
    <col min="8932" max="8932" width="9.125" style="494" customWidth="1"/>
    <col min="8933" max="8933" width="9" style="494"/>
    <col min="8934" max="8934" width="8.625" style="494" customWidth="1"/>
    <col min="8935" max="8935" width="9.625" style="494" customWidth="1"/>
    <col min="8936" max="8936" width="9.125" style="494" customWidth="1"/>
    <col min="8937" max="8937" width="7.625" style="494" customWidth="1"/>
    <col min="8938" max="8938" width="9.125" style="494" customWidth="1"/>
    <col min="8939" max="8939" width="14.75" style="494" customWidth="1"/>
    <col min="8940" max="8940" width="13.625" style="494" customWidth="1"/>
    <col min="8941" max="8941" width="8" style="494" customWidth="1"/>
    <col min="8942" max="8942" width="7.625" style="494" customWidth="1"/>
    <col min="8943" max="8943" width="7.125" style="494" customWidth="1"/>
    <col min="8944" max="8944" width="9.25" style="494" customWidth="1"/>
    <col min="8945" max="8945" width="7.875" style="494" customWidth="1"/>
    <col min="8946" max="8947" width="8.625" style="494" customWidth="1"/>
    <col min="8948" max="8948" width="14.625" style="494" customWidth="1"/>
    <col min="8949" max="8949" width="13.625" style="494" customWidth="1"/>
    <col min="8950" max="8950" width="8.625" style="494" customWidth="1"/>
    <col min="8951" max="8953" width="10.75" style="494" customWidth="1"/>
    <col min="8954" max="8954" width="16.875" style="494" customWidth="1"/>
    <col min="8955" max="8958" width="10.75" style="494" customWidth="1"/>
    <col min="8959" max="8959" width="12" style="494" customWidth="1"/>
    <col min="8960" max="8960" width="10.75" style="494" customWidth="1"/>
    <col min="8961" max="8961" width="8.625" style="494" customWidth="1"/>
    <col min="8962" max="8962" width="13.75" style="494" customWidth="1"/>
    <col min="8963" max="8966" width="13.625" style="494" customWidth="1"/>
    <col min="8967" max="8970" width="9" style="494" hidden="1" customWidth="1"/>
    <col min="8971" max="9165" width="9" style="494"/>
    <col min="9166" max="9166" width="4.5" style="494" customWidth="1"/>
    <col min="9167" max="9167" width="11" style="494" customWidth="1"/>
    <col min="9168" max="9168" width="8" style="494" customWidth="1"/>
    <col min="9169" max="9169" width="5.375" style="494" customWidth="1"/>
    <col min="9170" max="9170" width="13.125" style="494" customWidth="1"/>
    <col min="9171" max="9171" width="12.5" style="494" customWidth="1"/>
    <col min="9172" max="9181" width="10.625" style="494" customWidth="1"/>
    <col min="9182" max="9182" width="12.25" style="494" customWidth="1"/>
    <col min="9183" max="9183" width="8.25" style="494" customWidth="1"/>
    <col min="9184" max="9184" width="10.75" style="494" customWidth="1"/>
    <col min="9185" max="9185" width="10" style="494" customWidth="1"/>
    <col min="9186" max="9186" width="12.25" style="494" customWidth="1"/>
    <col min="9187" max="9187" width="9.75" style="494" customWidth="1"/>
    <col min="9188" max="9188" width="9.125" style="494" customWidth="1"/>
    <col min="9189" max="9189" width="9" style="494"/>
    <col min="9190" max="9190" width="8.625" style="494" customWidth="1"/>
    <col min="9191" max="9191" width="9.625" style="494" customWidth="1"/>
    <col min="9192" max="9192" width="9.125" style="494" customWidth="1"/>
    <col min="9193" max="9193" width="7.625" style="494" customWidth="1"/>
    <col min="9194" max="9194" width="9.125" style="494" customWidth="1"/>
    <col min="9195" max="9195" width="14.75" style="494" customWidth="1"/>
    <col min="9196" max="9196" width="13.625" style="494" customWidth="1"/>
    <col min="9197" max="9197" width="8" style="494" customWidth="1"/>
    <col min="9198" max="9198" width="7.625" style="494" customWidth="1"/>
    <col min="9199" max="9199" width="7.125" style="494" customWidth="1"/>
    <col min="9200" max="9200" width="9.25" style="494" customWidth="1"/>
    <col min="9201" max="9201" width="7.875" style="494" customWidth="1"/>
    <col min="9202" max="9203" width="8.625" style="494" customWidth="1"/>
    <col min="9204" max="9204" width="14.625" style="494" customWidth="1"/>
    <col min="9205" max="9205" width="13.625" style="494" customWidth="1"/>
    <col min="9206" max="9206" width="8.625" style="494" customWidth="1"/>
    <col min="9207" max="9209" width="10.75" style="494" customWidth="1"/>
    <col min="9210" max="9210" width="16.875" style="494" customWidth="1"/>
    <col min="9211" max="9214" width="10.75" style="494" customWidth="1"/>
    <col min="9215" max="9215" width="12" style="494" customWidth="1"/>
    <col min="9216" max="9216" width="10.75" style="494" customWidth="1"/>
    <col min="9217" max="9217" width="8.625" style="494" customWidth="1"/>
    <col min="9218" max="9218" width="13.75" style="494" customWidth="1"/>
    <col min="9219" max="9222" width="13.625" style="494" customWidth="1"/>
    <col min="9223" max="9226" width="9" style="494" hidden="1" customWidth="1"/>
    <col min="9227" max="9421" width="9" style="494"/>
    <col min="9422" max="9422" width="4.5" style="494" customWidth="1"/>
    <col min="9423" max="9423" width="11" style="494" customWidth="1"/>
    <col min="9424" max="9424" width="8" style="494" customWidth="1"/>
    <col min="9425" max="9425" width="5.375" style="494" customWidth="1"/>
    <col min="9426" max="9426" width="13.125" style="494" customWidth="1"/>
    <col min="9427" max="9427" width="12.5" style="494" customWidth="1"/>
    <col min="9428" max="9437" width="10.625" style="494" customWidth="1"/>
    <col min="9438" max="9438" width="12.25" style="494" customWidth="1"/>
    <col min="9439" max="9439" width="8.25" style="494" customWidth="1"/>
    <col min="9440" max="9440" width="10.75" style="494" customWidth="1"/>
    <col min="9441" max="9441" width="10" style="494" customWidth="1"/>
    <col min="9442" max="9442" width="12.25" style="494" customWidth="1"/>
    <col min="9443" max="9443" width="9.75" style="494" customWidth="1"/>
    <col min="9444" max="9444" width="9.125" style="494" customWidth="1"/>
    <col min="9445" max="9445" width="9" style="494"/>
    <col min="9446" max="9446" width="8.625" style="494" customWidth="1"/>
    <col min="9447" max="9447" width="9.625" style="494" customWidth="1"/>
    <col min="9448" max="9448" width="9.125" style="494" customWidth="1"/>
    <col min="9449" max="9449" width="7.625" style="494" customWidth="1"/>
    <col min="9450" max="9450" width="9.125" style="494" customWidth="1"/>
    <col min="9451" max="9451" width="14.75" style="494" customWidth="1"/>
    <col min="9452" max="9452" width="13.625" style="494" customWidth="1"/>
    <col min="9453" max="9453" width="8" style="494" customWidth="1"/>
    <col min="9454" max="9454" width="7.625" style="494" customWidth="1"/>
    <col min="9455" max="9455" width="7.125" style="494" customWidth="1"/>
    <col min="9456" max="9456" width="9.25" style="494" customWidth="1"/>
    <col min="9457" max="9457" width="7.875" style="494" customWidth="1"/>
    <col min="9458" max="9459" width="8.625" style="494" customWidth="1"/>
    <col min="9460" max="9460" width="14.625" style="494" customWidth="1"/>
    <col min="9461" max="9461" width="13.625" style="494" customWidth="1"/>
    <col min="9462" max="9462" width="8.625" style="494" customWidth="1"/>
    <col min="9463" max="9465" width="10.75" style="494" customWidth="1"/>
    <col min="9466" max="9466" width="16.875" style="494" customWidth="1"/>
    <col min="9467" max="9470" width="10.75" style="494" customWidth="1"/>
    <col min="9471" max="9471" width="12" style="494" customWidth="1"/>
    <col min="9472" max="9472" width="10.75" style="494" customWidth="1"/>
    <col min="9473" max="9473" width="8.625" style="494" customWidth="1"/>
    <col min="9474" max="9474" width="13.75" style="494" customWidth="1"/>
    <col min="9475" max="9478" width="13.625" style="494" customWidth="1"/>
    <col min="9479" max="9482" width="9" style="494" hidden="1" customWidth="1"/>
    <col min="9483" max="9677" width="9" style="494"/>
    <col min="9678" max="9678" width="4.5" style="494" customWidth="1"/>
    <col min="9679" max="9679" width="11" style="494" customWidth="1"/>
    <col min="9680" max="9680" width="8" style="494" customWidth="1"/>
    <col min="9681" max="9681" width="5.375" style="494" customWidth="1"/>
    <col min="9682" max="9682" width="13.125" style="494" customWidth="1"/>
    <col min="9683" max="9683" width="12.5" style="494" customWidth="1"/>
    <col min="9684" max="9693" width="10.625" style="494" customWidth="1"/>
    <col min="9694" max="9694" width="12.25" style="494" customWidth="1"/>
    <col min="9695" max="9695" width="8.25" style="494" customWidth="1"/>
    <col min="9696" max="9696" width="10.75" style="494" customWidth="1"/>
    <col min="9697" max="9697" width="10" style="494" customWidth="1"/>
    <col min="9698" max="9698" width="12.25" style="494" customWidth="1"/>
    <col min="9699" max="9699" width="9.75" style="494" customWidth="1"/>
    <col min="9700" max="9700" width="9.125" style="494" customWidth="1"/>
    <col min="9701" max="9701" width="9" style="494"/>
    <col min="9702" max="9702" width="8.625" style="494" customWidth="1"/>
    <col min="9703" max="9703" width="9.625" style="494" customWidth="1"/>
    <col min="9704" max="9704" width="9.125" style="494" customWidth="1"/>
    <col min="9705" max="9705" width="7.625" style="494" customWidth="1"/>
    <col min="9706" max="9706" width="9.125" style="494" customWidth="1"/>
    <col min="9707" max="9707" width="14.75" style="494" customWidth="1"/>
    <col min="9708" max="9708" width="13.625" style="494" customWidth="1"/>
    <col min="9709" max="9709" width="8" style="494" customWidth="1"/>
    <col min="9710" max="9710" width="7.625" style="494" customWidth="1"/>
    <col min="9711" max="9711" width="7.125" style="494" customWidth="1"/>
    <col min="9712" max="9712" width="9.25" style="494" customWidth="1"/>
    <col min="9713" max="9713" width="7.875" style="494" customWidth="1"/>
    <col min="9714" max="9715" width="8.625" style="494" customWidth="1"/>
    <col min="9716" max="9716" width="14.625" style="494" customWidth="1"/>
    <col min="9717" max="9717" width="13.625" style="494" customWidth="1"/>
    <col min="9718" max="9718" width="8.625" style="494" customWidth="1"/>
    <col min="9719" max="9721" width="10.75" style="494" customWidth="1"/>
    <col min="9722" max="9722" width="16.875" style="494" customWidth="1"/>
    <col min="9723" max="9726" width="10.75" style="494" customWidth="1"/>
    <col min="9727" max="9727" width="12" style="494" customWidth="1"/>
    <col min="9728" max="9728" width="10.75" style="494" customWidth="1"/>
    <col min="9729" max="9729" width="8.625" style="494" customWidth="1"/>
    <col min="9730" max="9730" width="13.75" style="494" customWidth="1"/>
    <col min="9731" max="9734" width="13.625" style="494" customWidth="1"/>
    <col min="9735" max="9738" width="9" style="494" hidden="1" customWidth="1"/>
    <col min="9739" max="9933" width="9" style="494"/>
    <col min="9934" max="9934" width="4.5" style="494" customWidth="1"/>
    <col min="9935" max="9935" width="11" style="494" customWidth="1"/>
    <col min="9936" max="9936" width="8" style="494" customWidth="1"/>
    <col min="9937" max="9937" width="5.375" style="494" customWidth="1"/>
    <col min="9938" max="9938" width="13.125" style="494" customWidth="1"/>
    <col min="9939" max="9939" width="12.5" style="494" customWidth="1"/>
    <col min="9940" max="9949" width="10.625" style="494" customWidth="1"/>
    <col min="9950" max="9950" width="12.25" style="494" customWidth="1"/>
    <col min="9951" max="9951" width="8.25" style="494" customWidth="1"/>
    <col min="9952" max="9952" width="10.75" style="494" customWidth="1"/>
    <col min="9953" max="9953" width="10" style="494" customWidth="1"/>
    <col min="9954" max="9954" width="12.25" style="494" customWidth="1"/>
    <col min="9955" max="9955" width="9.75" style="494" customWidth="1"/>
    <col min="9956" max="9956" width="9.125" style="494" customWidth="1"/>
    <col min="9957" max="9957" width="9" style="494"/>
    <col min="9958" max="9958" width="8.625" style="494" customWidth="1"/>
    <col min="9959" max="9959" width="9.625" style="494" customWidth="1"/>
    <col min="9960" max="9960" width="9.125" style="494" customWidth="1"/>
    <col min="9961" max="9961" width="7.625" style="494" customWidth="1"/>
    <col min="9962" max="9962" width="9.125" style="494" customWidth="1"/>
    <col min="9963" max="9963" width="14.75" style="494" customWidth="1"/>
    <col min="9964" max="9964" width="13.625" style="494" customWidth="1"/>
    <col min="9965" max="9965" width="8" style="494" customWidth="1"/>
    <col min="9966" max="9966" width="7.625" style="494" customWidth="1"/>
    <col min="9967" max="9967" width="7.125" style="494" customWidth="1"/>
    <col min="9968" max="9968" width="9.25" style="494" customWidth="1"/>
    <col min="9969" max="9969" width="7.875" style="494" customWidth="1"/>
    <col min="9970" max="9971" width="8.625" style="494" customWidth="1"/>
    <col min="9972" max="9972" width="14.625" style="494" customWidth="1"/>
    <col min="9973" max="9973" width="13.625" style="494" customWidth="1"/>
    <col min="9974" max="9974" width="8.625" style="494" customWidth="1"/>
    <col min="9975" max="9977" width="10.75" style="494" customWidth="1"/>
    <col min="9978" max="9978" width="16.875" style="494" customWidth="1"/>
    <col min="9979" max="9982" width="10.75" style="494" customWidth="1"/>
    <col min="9983" max="9983" width="12" style="494" customWidth="1"/>
    <col min="9984" max="9984" width="10.75" style="494" customWidth="1"/>
    <col min="9985" max="9985" width="8.625" style="494" customWidth="1"/>
    <col min="9986" max="9986" width="13.75" style="494" customWidth="1"/>
    <col min="9987" max="9990" width="13.625" style="494" customWidth="1"/>
    <col min="9991" max="9994" width="9" style="494" hidden="1" customWidth="1"/>
    <col min="9995" max="10189" width="9" style="494"/>
    <col min="10190" max="10190" width="4.5" style="494" customWidth="1"/>
    <col min="10191" max="10191" width="11" style="494" customWidth="1"/>
    <col min="10192" max="10192" width="8" style="494" customWidth="1"/>
    <col min="10193" max="10193" width="5.375" style="494" customWidth="1"/>
    <col min="10194" max="10194" width="13.125" style="494" customWidth="1"/>
    <col min="10195" max="10195" width="12.5" style="494" customWidth="1"/>
    <col min="10196" max="10205" width="10.625" style="494" customWidth="1"/>
    <col min="10206" max="10206" width="12.25" style="494" customWidth="1"/>
    <col min="10207" max="10207" width="8.25" style="494" customWidth="1"/>
    <col min="10208" max="10208" width="10.75" style="494" customWidth="1"/>
    <col min="10209" max="10209" width="10" style="494" customWidth="1"/>
    <col min="10210" max="10210" width="12.25" style="494" customWidth="1"/>
    <col min="10211" max="10211" width="9.75" style="494" customWidth="1"/>
    <col min="10212" max="10212" width="9.125" style="494" customWidth="1"/>
    <col min="10213" max="10213" width="9" style="494"/>
    <col min="10214" max="10214" width="8.625" style="494" customWidth="1"/>
    <col min="10215" max="10215" width="9.625" style="494" customWidth="1"/>
    <col min="10216" max="10216" width="9.125" style="494" customWidth="1"/>
    <col min="10217" max="10217" width="7.625" style="494" customWidth="1"/>
    <col min="10218" max="10218" width="9.125" style="494" customWidth="1"/>
    <col min="10219" max="10219" width="14.75" style="494" customWidth="1"/>
    <col min="10220" max="10220" width="13.625" style="494" customWidth="1"/>
    <col min="10221" max="10221" width="8" style="494" customWidth="1"/>
    <col min="10222" max="10222" width="7.625" style="494" customWidth="1"/>
    <col min="10223" max="10223" width="7.125" style="494" customWidth="1"/>
    <col min="10224" max="10224" width="9.25" style="494" customWidth="1"/>
    <col min="10225" max="10225" width="7.875" style="494" customWidth="1"/>
    <col min="10226" max="10227" width="8.625" style="494" customWidth="1"/>
    <col min="10228" max="10228" width="14.625" style="494" customWidth="1"/>
    <col min="10229" max="10229" width="13.625" style="494" customWidth="1"/>
    <col min="10230" max="10230" width="8.625" style="494" customWidth="1"/>
    <col min="10231" max="10233" width="10.75" style="494" customWidth="1"/>
    <col min="10234" max="10234" width="16.875" style="494" customWidth="1"/>
    <col min="10235" max="10238" width="10.75" style="494" customWidth="1"/>
    <col min="10239" max="10239" width="12" style="494" customWidth="1"/>
    <col min="10240" max="10240" width="10.75" style="494" customWidth="1"/>
    <col min="10241" max="10241" width="8.625" style="494" customWidth="1"/>
    <col min="10242" max="10242" width="13.75" style="494" customWidth="1"/>
    <col min="10243" max="10246" width="13.625" style="494" customWidth="1"/>
    <col min="10247" max="10250" width="9" style="494" hidden="1" customWidth="1"/>
    <col min="10251" max="10445" width="9" style="494"/>
    <col min="10446" max="10446" width="4.5" style="494" customWidth="1"/>
    <col min="10447" max="10447" width="11" style="494" customWidth="1"/>
    <col min="10448" max="10448" width="8" style="494" customWidth="1"/>
    <col min="10449" max="10449" width="5.375" style="494" customWidth="1"/>
    <col min="10450" max="10450" width="13.125" style="494" customWidth="1"/>
    <col min="10451" max="10451" width="12.5" style="494" customWidth="1"/>
    <col min="10452" max="10461" width="10.625" style="494" customWidth="1"/>
    <col min="10462" max="10462" width="12.25" style="494" customWidth="1"/>
    <col min="10463" max="10463" width="8.25" style="494" customWidth="1"/>
    <col min="10464" max="10464" width="10.75" style="494" customWidth="1"/>
    <col min="10465" max="10465" width="10" style="494" customWidth="1"/>
    <col min="10466" max="10466" width="12.25" style="494" customWidth="1"/>
    <col min="10467" max="10467" width="9.75" style="494" customWidth="1"/>
    <col min="10468" max="10468" width="9.125" style="494" customWidth="1"/>
    <col min="10469" max="10469" width="9" style="494"/>
    <col min="10470" max="10470" width="8.625" style="494" customWidth="1"/>
    <col min="10471" max="10471" width="9.625" style="494" customWidth="1"/>
    <col min="10472" max="10472" width="9.125" style="494" customWidth="1"/>
    <col min="10473" max="10473" width="7.625" style="494" customWidth="1"/>
    <col min="10474" max="10474" width="9.125" style="494" customWidth="1"/>
    <col min="10475" max="10475" width="14.75" style="494" customWidth="1"/>
    <col min="10476" max="10476" width="13.625" style="494" customWidth="1"/>
    <col min="10477" max="10477" width="8" style="494" customWidth="1"/>
    <col min="10478" max="10478" width="7.625" style="494" customWidth="1"/>
    <col min="10479" max="10479" width="7.125" style="494" customWidth="1"/>
    <col min="10480" max="10480" width="9.25" style="494" customWidth="1"/>
    <col min="10481" max="10481" width="7.875" style="494" customWidth="1"/>
    <col min="10482" max="10483" width="8.625" style="494" customWidth="1"/>
    <col min="10484" max="10484" width="14.625" style="494" customWidth="1"/>
    <col min="10485" max="10485" width="13.625" style="494" customWidth="1"/>
    <col min="10486" max="10486" width="8.625" style="494" customWidth="1"/>
    <col min="10487" max="10489" width="10.75" style="494" customWidth="1"/>
    <col min="10490" max="10490" width="16.875" style="494" customWidth="1"/>
    <col min="10491" max="10494" width="10.75" style="494" customWidth="1"/>
    <col min="10495" max="10495" width="12" style="494" customWidth="1"/>
    <col min="10496" max="10496" width="10.75" style="494" customWidth="1"/>
    <col min="10497" max="10497" width="8.625" style="494" customWidth="1"/>
    <col min="10498" max="10498" width="13.75" style="494" customWidth="1"/>
    <col min="10499" max="10502" width="13.625" style="494" customWidth="1"/>
    <col min="10503" max="10506" width="9" style="494" hidden="1" customWidth="1"/>
    <col min="10507" max="10701" width="9" style="494"/>
    <col min="10702" max="10702" width="4.5" style="494" customWidth="1"/>
    <col min="10703" max="10703" width="11" style="494" customWidth="1"/>
    <col min="10704" max="10704" width="8" style="494" customWidth="1"/>
    <col min="10705" max="10705" width="5.375" style="494" customWidth="1"/>
    <col min="10706" max="10706" width="13.125" style="494" customWidth="1"/>
    <col min="10707" max="10707" width="12.5" style="494" customWidth="1"/>
    <col min="10708" max="10717" width="10.625" style="494" customWidth="1"/>
    <col min="10718" max="10718" width="12.25" style="494" customWidth="1"/>
    <col min="10719" max="10719" width="8.25" style="494" customWidth="1"/>
    <col min="10720" max="10720" width="10.75" style="494" customWidth="1"/>
    <col min="10721" max="10721" width="10" style="494" customWidth="1"/>
    <col min="10722" max="10722" width="12.25" style="494" customWidth="1"/>
    <col min="10723" max="10723" width="9.75" style="494" customWidth="1"/>
    <col min="10724" max="10724" width="9.125" style="494" customWidth="1"/>
    <col min="10725" max="10725" width="9" style="494"/>
    <col min="10726" max="10726" width="8.625" style="494" customWidth="1"/>
    <col min="10727" max="10727" width="9.625" style="494" customWidth="1"/>
    <col min="10728" max="10728" width="9.125" style="494" customWidth="1"/>
    <col min="10729" max="10729" width="7.625" style="494" customWidth="1"/>
    <col min="10730" max="10730" width="9.125" style="494" customWidth="1"/>
    <col min="10731" max="10731" width="14.75" style="494" customWidth="1"/>
    <col min="10732" max="10732" width="13.625" style="494" customWidth="1"/>
    <col min="10733" max="10733" width="8" style="494" customWidth="1"/>
    <col min="10734" max="10734" width="7.625" style="494" customWidth="1"/>
    <col min="10735" max="10735" width="7.125" style="494" customWidth="1"/>
    <col min="10736" max="10736" width="9.25" style="494" customWidth="1"/>
    <col min="10737" max="10737" width="7.875" style="494" customWidth="1"/>
    <col min="10738" max="10739" width="8.625" style="494" customWidth="1"/>
    <col min="10740" max="10740" width="14.625" style="494" customWidth="1"/>
    <col min="10741" max="10741" width="13.625" style="494" customWidth="1"/>
    <col min="10742" max="10742" width="8.625" style="494" customWidth="1"/>
    <col min="10743" max="10745" width="10.75" style="494" customWidth="1"/>
    <col min="10746" max="10746" width="16.875" style="494" customWidth="1"/>
    <col min="10747" max="10750" width="10.75" style="494" customWidth="1"/>
    <col min="10751" max="10751" width="12" style="494" customWidth="1"/>
    <col min="10752" max="10752" width="10.75" style="494" customWidth="1"/>
    <col min="10753" max="10753" width="8.625" style="494" customWidth="1"/>
    <col min="10754" max="10754" width="13.75" style="494" customWidth="1"/>
    <col min="10755" max="10758" width="13.625" style="494" customWidth="1"/>
    <col min="10759" max="10762" width="9" style="494" hidden="1" customWidth="1"/>
    <col min="10763" max="10957" width="9" style="494"/>
    <col min="10958" max="10958" width="4.5" style="494" customWidth="1"/>
    <col min="10959" max="10959" width="11" style="494" customWidth="1"/>
    <col min="10960" max="10960" width="8" style="494" customWidth="1"/>
    <col min="10961" max="10961" width="5.375" style="494" customWidth="1"/>
    <col min="10962" max="10962" width="13.125" style="494" customWidth="1"/>
    <col min="10963" max="10963" width="12.5" style="494" customWidth="1"/>
    <col min="10964" max="10973" width="10.625" style="494" customWidth="1"/>
    <col min="10974" max="10974" width="12.25" style="494" customWidth="1"/>
    <col min="10975" max="10975" width="8.25" style="494" customWidth="1"/>
    <col min="10976" max="10976" width="10.75" style="494" customWidth="1"/>
    <col min="10977" max="10977" width="10" style="494" customWidth="1"/>
    <col min="10978" max="10978" width="12.25" style="494" customWidth="1"/>
    <col min="10979" max="10979" width="9.75" style="494" customWidth="1"/>
    <col min="10980" max="10980" width="9.125" style="494" customWidth="1"/>
    <col min="10981" max="10981" width="9" style="494"/>
    <col min="10982" max="10982" width="8.625" style="494" customWidth="1"/>
    <col min="10983" max="10983" width="9.625" style="494" customWidth="1"/>
    <col min="10984" max="10984" width="9.125" style="494" customWidth="1"/>
    <col min="10985" max="10985" width="7.625" style="494" customWidth="1"/>
    <col min="10986" max="10986" width="9.125" style="494" customWidth="1"/>
    <col min="10987" max="10987" width="14.75" style="494" customWidth="1"/>
    <col min="10988" max="10988" width="13.625" style="494" customWidth="1"/>
    <col min="10989" max="10989" width="8" style="494" customWidth="1"/>
    <col min="10990" max="10990" width="7.625" style="494" customWidth="1"/>
    <col min="10991" max="10991" width="7.125" style="494" customWidth="1"/>
    <col min="10992" max="10992" width="9.25" style="494" customWidth="1"/>
    <col min="10993" max="10993" width="7.875" style="494" customWidth="1"/>
    <col min="10994" max="10995" width="8.625" style="494" customWidth="1"/>
    <col min="10996" max="10996" width="14.625" style="494" customWidth="1"/>
    <col min="10997" max="10997" width="13.625" style="494" customWidth="1"/>
    <col min="10998" max="10998" width="8.625" style="494" customWidth="1"/>
    <col min="10999" max="11001" width="10.75" style="494" customWidth="1"/>
    <col min="11002" max="11002" width="16.875" style="494" customWidth="1"/>
    <col min="11003" max="11006" width="10.75" style="494" customWidth="1"/>
    <col min="11007" max="11007" width="12" style="494" customWidth="1"/>
    <col min="11008" max="11008" width="10.75" style="494" customWidth="1"/>
    <col min="11009" max="11009" width="8.625" style="494" customWidth="1"/>
    <col min="11010" max="11010" width="13.75" style="494" customWidth="1"/>
    <col min="11011" max="11014" width="13.625" style="494" customWidth="1"/>
    <col min="11015" max="11018" width="9" style="494" hidden="1" customWidth="1"/>
    <col min="11019" max="11213" width="9" style="494"/>
    <col min="11214" max="11214" width="4.5" style="494" customWidth="1"/>
    <col min="11215" max="11215" width="11" style="494" customWidth="1"/>
    <col min="11216" max="11216" width="8" style="494" customWidth="1"/>
    <col min="11217" max="11217" width="5.375" style="494" customWidth="1"/>
    <col min="11218" max="11218" width="13.125" style="494" customWidth="1"/>
    <col min="11219" max="11219" width="12.5" style="494" customWidth="1"/>
    <col min="11220" max="11229" width="10.625" style="494" customWidth="1"/>
    <col min="11230" max="11230" width="12.25" style="494" customWidth="1"/>
    <col min="11231" max="11231" width="8.25" style="494" customWidth="1"/>
    <col min="11232" max="11232" width="10.75" style="494" customWidth="1"/>
    <col min="11233" max="11233" width="10" style="494" customWidth="1"/>
    <col min="11234" max="11234" width="12.25" style="494" customWidth="1"/>
    <col min="11235" max="11235" width="9.75" style="494" customWidth="1"/>
    <col min="11236" max="11236" width="9.125" style="494" customWidth="1"/>
    <col min="11237" max="11237" width="9" style="494"/>
    <col min="11238" max="11238" width="8.625" style="494" customWidth="1"/>
    <col min="11239" max="11239" width="9.625" style="494" customWidth="1"/>
    <col min="11240" max="11240" width="9.125" style="494" customWidth="1"/>
    <col min="11241" max="11241" width="7.625" style="494" customWidth="1"/>
    <col min="11242" max="11242" width="9.125" style="494" customWidth="1"/>
    <col min="11243" max="11243" width="14.75" style="494" customWidth="1"/>
    <col min="11244" max="11244" width="13.625" style="494" customWidth="1"/>
    <col min="11245" max="11245" width="8" style="494" customWidth="1"/>
    <col min="11246" max="11246" width="7.625" style="494" customWidth="1"/>
    <col min="11247" max="11247" width="7.125" style="494" customWidth="1"/>
    <col min="11248" max="11248" width="9.25" style="494" customWidth="1"/>
    <col min="11249" max="11249" width="7.875" style="494" customWidth="1"/>
    <col min="11250" max="11251" width="8.625" style="494" customWidth="1"/>
    <col min="11252" max="11252" width="14.625" style="494" customWidth="1"/>
    <col min="11253" max="11253" width="13.625" style="494" customWidth="1"/>
    <col min="11254" max="11254" width="8.625" style="494" customWidth="1"/>
    <col min="11255" max="11257" width="10.75" style="494" customWidth="1"/>
    <col min="11258" max="11258" width="16.875" style="494" customWidth="1"/>
    <col min="11259" max="11262" width="10.75" style="494" customWidth="1"/>
    <col min="11263" max="11263" width="12" style="494" customWidth="1"/>
    <col min="11264" max="11264" width="10.75" style="494" customWidth="1"/>
    <col min="11265" max="11265" width="8.625" style="494" customWidth="1"/>
    <col min="11266" max="11266" width="13.75" style="494" customWidth="1"/>
    <col min="11267" max="11270" width="13.625" style="494" customWidth="1"/>
    <col min="11271" max="11274" width="9" style="494" hidden="1" customWidth="1"/>
    <col min="11275" max="11469" width="9" style="494"/>
    <col min="11470" max="11470" width="4.5" style="494" customWidth="1"/>
    <col min="11471" max="11471" width="11" style="494" customWidth="1"/>
    <col min="11472" max="11472" width="8" style="494" customWidth="1"/>
    <col min="11473" max="11473" width="5.375" style="494" customWidth="1"/>
    <col min="11474" max="11474" width="13.125" style="494" customWidth="1"/>
    <col min="11475" max="11475" width="12.5" style="494" customWidth="1"/>
    <col min="11476" max="11485" width="10.625" style="494" customWidth="1"/>
    <col min="11486" max="11486" width="12.25" style="494" customWidth="1"/>
    <col min="11487" max="11487" width="8.25" style="494" customWidth="1"/>
    <col min="11488" max="11488" width="10.75" style="494" customWidth="1"/>
    <col min="11489" max="11489" width="10" style="494" customWidth="1"/>
    <col min="11490" max="11490" width="12.25" style="494" customWidth="1"/>
    <col min="11491" max="11491" width="9.75" style="494" customWidth="1"/>
    <col min="11492" max="11492" width="9.125" style="494" customWidth="1"/>
    <col min="11493" max="11493" width="9" style="494"/>
    <col min="11494" max="11494" width="8.625" style="494" customWidth="1"/>
    <col min="11495" max="11495" width="9.625" style="494" customWidth="1"/>
    <col min="11496" max="11496" width="9.125" style="494" customWidth="1"/>
    <col min="11497" max="11497" width="7.625" style="494" customWidth="1"/>
    <col min="11498" max="11498" width="9.125" style="494" customWidth="1"/>
    <col min="11499" max="11499" width="14.75" style="494" customWidth="1"/>
    <col min="11500" max="11500" width="13.625" style="494" customWidth="1"/>
    <col min="11501" max="11501" width="8" style="494" customWidth="1"/>
    <col min="11502" max="11502" width="7.625" style="494" customWidth="1"/>
    <col min="11503" max="11503" width="7.125" style="494" customWidth="1"/>
    <col min="11504" max="11504" width="9.25" style="494" customWidth="1"/>
    <col min="11505" max="11505" width="7.875" style="494" customWidth="1"/>
    <col min="11506" max="11507" width="8.625" style="494" customWidth="1"/>
    <col min="11508" max="11508" width="14.625" style="494" customWidth="1"/>
    <col min="11509" max="11509" width="13.625" style="494" customWidth="1"/>
    <col min="11510" max="11510" width="8.625" style="494" customWidth="1"/>
    <col min="11511" max="11513" width="10.75" style="494" customWidth="1"/>
    <col min="11514" max="11514" width="16.875" style="494" customWidth="1"/>
    <col min="11515" max="11518" width="10.75" style="494" customWidth="1"/>
    <col min="11519" max="11519" width="12" style="494" customWidth="1"/>
    <col min="11520" max="11520" width="10.75" style="494" customWidth="1"/>
    <col min="11521" max="11521" width="8.625" style="494" customWidth="1"/>
    <col min="11522" max="11522" width="13.75" style="494" customWidth="1"/>
    <col min="11523" max="11526" width="13.625" style="494" customWidth="1"/>
    <col min="11527" max="11530" width="9" style="494" hidden="1" customWidth="1"/>
    <col min="11531" max="11725" width="9" style="494"/>
    <col min="11726" max="11726" width="4.5" style="494" customWidth="1"/>
    <col min="11727" max="11727" width="11" style="494" customWidth="1"/>
    <col min="11728" max="11728" width="8" style="494" customWidth="1"/>
    <col min="11729" max="11729" width="5.375" style="494" customWidth="1"/>
    <col min="11730" max="11730" width="13.125" style="494" customWidth="1"/>
    <col min="11731" max="11731" width="12.5" style="494" customWidth="1"/>
    <col min="11732" max="11741" width="10.625" style="494" customWidth="1"/>
    <col min="11742" max="11742" width="12.25" style="494" customWidth="1"/>
    <col min="11743" max="11743" width="8.25" style="494" customWidth="1"/>
    <col min="11744" max="11744" width="10.75" style="494" customWidth="1"/>
    <col min="11745" max="11745" width="10" style="494" customWidth="1"/>
    <col min="11746" max="11746" width="12.25" style="494" customWidth="1"/>
    <col min="11747" max="11747" width="9.75" style="494" customWidth="1"/>
    <col min="11748" max="11748" width="9.125" style="494" customWidth="1"/>
    <col min="11749" max="11749" width="9" style="494"/>
    <col min="11750" max="11750" width="8.625" style="494" customWidth="1"/>
    <col min="11751" max="11751" width="9.625" style="494" customWidth="1"/>
    <col min="11752" max="11752" width="9.125" style="494" customWidth="1"/>
    <col min="11753" max="11753" width="7.625" style="494" customWidth="1"/>
    <col min="11754" max="11754" width="9.125" style="494" customWidth="1"/>
    <col min="11755" max="11755" width="14.75" style="494" customWidth="1"/>
    <col min="11756" max="11756" width="13.625" style="494" customWidth="1"/>
    <col min="11757" max="11757" width="8" style="494" customWidth="1"/>
    <col min="11758" max="11758" width="7.625" style="494" customWidth="1"/>
    <col min="11759" max="11759" width="7.125" style="494" customWidth="1"/>
    <col min="11760" max="11760" width="9.25" style="494" customWidth="1"/>
    <col min="11761" max="11761" width="7.875" style="494" customWidth="1"/>
    <col min="11762" max="11763" width="8.625" style="494" customWidth="1"/>
    <col min="11764" max="11764" width="14.625" style="494" customWidth="1"/>
    <col min="11765" max="11765" width="13.625" style="494" customWidth="1"/>
    <col min="11766" max="11766" width="8.625" style="494" customWidth="1"/>
    <col min="11767" max="11769" width="10.75" style="494" customWidth="1"/>
    <col min="11770" max="11770" width="16.875" style="494" customWidth="1"/>
    <col min="11771" max="11774" width="10.75" style="494" customWidth="1"/>
    <col min="11775" max="11775" width="12" style="494" customWidth="1"/>
    <col min="11776" max="11776" width="10.75" style="494" customWidth="1"/>
    <col min="11777" max="11777" width="8.625" style="494" customWidth="1"/>
    <col min="11778" max="11778" width="13.75" style="494" customWidth="1"/>
    <col min="11779" max="11782" width="13.625" style="494" customWidth="1"/>
    <col min="11783" max="11786" width="9" style="494" hidden="1" customWidth="1"/>
    <col min="11787" max="11981" width="9" style="494"/>
    <col min="11982" max="11982" width="4.5" style="494" customWidth="1"/>
    <col min="11983" max="11983" width="11" style="494" customWidth="1"/>
    <col min="11984" max="11984" width="8" style="494" customWidth="1"/>
    <col min="11985" max="11985" width="5.375" style="494" customWidth="1"/>
    <col min="11986" max="11986" width="13.125" style="494" customWidth="1"/>
    <col min="11987" max="11987" width="12.5" style="494" customWidth="1"/>
    <col min="11988" max="11997" width="10.625" style="494" customWidth="1"/>
    <col min="11998" max="11998" width="12.25" style="494" customWidth="1"/>
    <col min="11999" max="11999" width="8.25" style="494" customWidth="1"/>
    <col min="12000" max="12000" width="10.75" style="494" customWidth="1"/>
    <col min="12001" max="12001" width="10" style="494" customWidth="1"/>
    <col min="12002" max="12002" width="12.25" style="494" customWidth="1"/>
    <col min="12003" max="12003" width="9.75" style="494" customWidth="1"/>
    <col min="12004" max="12004" width="9.125" style="494" customWidth="1"/>
    <col min="12005" max="12005" width="9" style="494"/>
    <col min="12006" max="12006" width="8.625" style="494" customWidth="1"/>
    <col min="12007" max="12007" width="9.625" style="494" customWidth="1"/>
    <col min="12008" max="12008" width="9.125" style="494" customWidth="1"/>
    <col min="12009" max="12009" width="7.625" style="494" customWidth="1"/>
    <col min="12010" max="12010" width="9.125" style="494" customWidth="1"/>
    <col min="12011" max="12011" width="14.75" style="494" customWidth="1"/>
    <col min="12012" max="12012" width="13.625" style="494" customWidth="1"/>
    <col min="12013" max="12013" width="8" style="494" customWidth="1"/>
    <col min="12014" max="12014" width="7.625" style="494" customWidth="1"/>
    <col min="12015" max="12015" width="7.125" style="494" customWidth="1"/>
    <col min="12016" max="12016" width="9.25" style="494" customWidth="1"/>
    <col min="12017" max="12017" width="7.875" style="494" customWidth="1"/>
    <col min="12018" max="12019" width="8.625" style="494" customWidth="1"/>
    <col min="12020" max="12020" width="14.625" style="494" customWidth="1"/>
    <col min="12021" max="12021" width="13.625" style="494" customWidth="1"/>
    <col min="12022" max="12022" width="8.625" style="494" customWidth="1"/>
    <col min="12023" max="12025" width="10.75" style="494" customWidth="1"/>
    <col min="12026" max="12026" width="16.875" style="494" customWidth="1"/>
    <col min="12027" max="12030" width="10.75" style="494" customWidth="1"/>
    <col min="12031" max="12031" width="12" style="494" customWidth="1"/>
    <col min="12032" max="12032" width="10.75" style="494" customWidth="1"/>
    <col min="12033" max="12033" width="8.625" style="494" customWidth="1"/>
    <col min="12034" max="12034" width="13.75" style="494" customWidth="1"/>
    <col min="12035" max="12038" width="13.625" style="494" customWidth="1"/>
    <col min="12039" max="12042" width="9" style="494" hidden="1" customWidth="1"/>
    <col min="12043" max="12237" width="9" style="494"/>
    <col min="12238" max="12238" width="4.5" style="494" customWidth="1"/>
    <col min="12239" max="12239" width="11" style="494" customWidth="1"/>
    <col min="12240" max="12240" width="8" style="494" customWidth="1"/>
    <col min="12241" max="12241" width="5.375" style="494" customWidth="1"/>
    <col min="12242" max="12242" width="13.125" style="494" customWidth="1"/>
    <col min="12243" max="12243" width="12.5" style="494" customWidth="1"/>
    <col min="12244" max="12253" width="10.625" style="494" customWidth="1"/>
    <col min="12254" max="12254" width="12.25" style="494" customWidth="1"/>
    <col min="12255" max="12255" width="8.25" style="494" customWidth="1"/>
    <col min="12256" max="12256" width="10.75" style="494" customWidth="1"/>
    <col min="12257" max="12257" width="10" style="494" customWidth="1"/>
    <col min="12258" max="12258" width="12.25" style="494" customWidth="1"/>
    <col min="12259" max="12259" width="9.75" style="494" customWidth="1"/>
    <col min="12260" max="12260" width="9.125" style="494" customWidth="1"/>
    <col min="12261" max="12261" width="9" style="494"/>
    <col min="12262" max="12262" width="8.625" style="494" customWidth="1"/>
    <col min="12263" max="12263" width="9.625" style="494" customWidth="1"/>
    <col min="12264" max="12264" width="9.125" style="494" customWidth="1"/>
    <col min="12265" max="12265" width="7.625" style="494" customWidth="1"/>
    <col min="12266" max="12266" width="9.125" style="494" customWidth="1"/>
    <col min="12267" max="12267" width="14.75" style="494" customWidth="1"/>
    <col min="12268" max="12268" width="13.625" style="494" customWidth="1"/>
    <col min="12269" max="12269" width="8" style="494" customWidth="1"/>
    <col min="12270" max="12270" width="7.625" style="494" customWidth="1"/>
    <col min="12271" max="12271" width="7.125" style="494" customWidth="1"/>
    <col min="12272" max="12272" width="9.25" style="494" customWidth="1"/>
    <col min="12273" max="12273" width="7.875" style="494" customWidth="1"/>
    <col min="12274" max="12275" width="8.625" style="494" customWidth="1"/>
    <col min="12276" max="12276" width="14.625" style="494" customWidth="1"/>
    <col min="12277" max="12277" width="13.625" style="494" customWidth="1"/>
    <col min="12278" max="12278" width="8.625" style="494" customWidth="1"/>
    <col min="12279" max="12281" width="10.75" style="494" customWidth="1"/>
    <col min="12282" max="12282" width="16.875" style="494" customWidth="1"/>
    <col min="12283" max="12286" width="10.75" style="494" customWidth="1"/>
    <col min="12287" max="12287" width="12" style="494" customWidth="1"/>
    <col min="12288" max="12288" width="10.75" style="494" customWidth="1"/>
    <col min="12289" max="12289" width="8.625" style="494" customWidth="1"/>
    <col min="12290" max="12290" width="13.75" style="494" customWidth="1"/>
    <col min="12291" max="12294" width="13.625" style="494" customWidth="1"/>
    <col min="12295" max="12298" width="9" style="494" hidden="1" customWidth="1"/>
    <col min="12299" max="12493" width="9" style="494"/>
    <col min="12494" max="12494" width="4.5" style="494" customWidth="1"/>
    <col min="12495" max="12495" width="11" style="494" customWidth="1"/>
    <col min="12496" max="12496" width="8" style="494" customWidth="1"/>
    <col min="12497" max="12497" width="5.375" style="494" customWidth="1"/>
    <col min="12498" max="12498" width="13.125" style="494" customWidth="1"/>
    <col min="12499" max="12499" width="12.5" style="494" customWidth="1"/>
    <col min="12500" max="12509" width="10.625" style="494" customWidth="1"/>
    <col min="12510" max="12510" width="12.25" style="494" customWidth="1"/>
    <col min="12511" max="12511" width="8.25" style="494" customWidth="1"/>
    <col min="12512" max="12512" width="10.75" style="494" customWidth="1"/>
    <col min="12513" max="12513" width="10" style="494" customWidth="1"/>
    <col min="12514" max="12514" width="12.25" style="494" customWidth="1"/>
    <col min="12515" max="12515" width="9.75" style="494" customWidth="1"/>
    <col min="12516" max="12516" width="9.125" style="494" customWidth="1"/>
    <col min="12517" max="12517" width="9" style="494"/>
    <col min="12518" max="12518" width="8.625" style="494" customWidth="1"/>
    <col min="12519" max="12519" width="9.625" style="494" customWidth="1"/>
    <col min="12520" max="12520" width="9.125" style="494" customWidth="1"/>
    <col min="12521" max="12521" width="7.625" style="494" customWidth="1"/>
    <col min="12522" max="12522" width="9.125" style="494" customWidth="1"/>
    <col min="12523" max="12523" width="14.75" style="494" customWidth="1"/>
    <col min="12524" max="12524" width="13.625" style="494" customWidth="1"/>
    <col min="12525" max="12525" width="8" style="494" customWidth="1"/>
    <col min="12526" max="12526" width="7.625" style="494" customWidth="1"/>
    <col min="12527" max="12527" width="7.125" style="494" customWidth="1"/>
    <col min="12528" max="12528" width="9.25" style="494" customWidth="1"/>
    <col min="12529" max="12529" width="7.875" style="494" customWidth="1"/>
    <col min="12530" max="12531" width="8.625" style="494" customWidth="1"/>
    <col min="12532" max="12532" width="14.625" style="494" customWidth="1"/>
    <col min="12533" max="12533" width="13.625" style="494" customWidth="1"/>
    <col min="12534" max="12534" width="8.625" style="494" customWidth="1"/>
    <col min="12535" max="12537" width="10.75" style="494" customWidth="1"/>
    <col min="12538" max="12538" width="16.875" style="494" customWidth="1"/>
    <col min="12539" max="12542" width="10.75" style="494" customWidth="1"/>
    <col min="12543" max="12543" width="12" style="494" customWidth="1"/>
    <col min="12544" max="12544" width="10.75" style="494" customWidth="1"/>
    <col min="12545" max="12545" width="8.625" style="494" customWidth="1"/>
    <col min="12546" max="12546" width="13.75" style="494" customWidth="1"/>
    <col min="12547" max="12550" width="13.625" style="494" customWidth="1"/>
    <col min="12551" max="12554" width="9" style="494" hidden="1" customWidth="1"/>
    <col min="12555" max="12749" width="9" style="494"/>
    <col min="12750" max="12750" width="4.5" style="494" customWidth="1"/>
    <col min="12751" max="12751" width="11" style="494" customWidth="1"/>
    <col min="12752" max="12752" width="8" style="494" customWidth="1"/>
    <col min="12753" max="12753" width="5.375" style="494" customWidth="1"/>
    <col min="12754" max="12754" width="13.125" style="494" customWidth="1"/>
    <col min="12755" max="12755" width="12.5" style="494" customWidth="1"/>
    <col min="12756" max="12765" width="10.625" style="494" customWidth="1"/>
    <col min="12766" max="12766" width="12.25" style="494" customWidth="1"/>
    <col min="12767" max="12767" width="8.25" style="494" customWidth="1"/>
    <col min="12768" max="12768" width="10.75" style="494" customWidth="1"/>
    <col min="12769" max="12769" width="10" style="494" customWidth="1"/>
    <col min="12770" max="12770" width="12.25" style="494" customWidth="1"/>
    <col min="12771" max="12771" width="9.75" style="494" customWidth="1"/>
    <col min="12772" max="12772" width="9.125" style="494" customWidth="1"/>
    <col min="12773" max="12773" width="9" style="494"/>
    <col min="12774" max="12774" width="8.625" style="494" customWidth="1"/>
    <col min="12775" max="12775" width="9.625" style="494" customWidth="1"/>
    <col min="12776" max="12776" width="9.125" style="494" customWidth="1"/>
    <col min="12777" max="12777" width="7.625" style="494" customWidth="1"/>
    <col min="12778" max="12778" width="9.125" style="494" customWidth="1"/>
    <col min="12779" max="12779" width="14.75" style="494" customWidth="1"/>
    <col min="12780" max="12780" width="13.625" style="494" customWidth="1"/>
    <col min="12781" max="12781" width="8" style="494" customWidth="1"/>
    <col min="12782" max="12782" width="7.625" style="494" customWidth="1"/>
    <col min="12783" max="12783" width="7.125" style="494" customWidth="1"/>
    <col min="12784" max="12784" width="9.25" style="494" customWidth="1"/>
    <col min="12785" max="12785" width="7.875" style="494" customWidth="1"/>
    <col min="12786" max="12787" width="8.625" style="494" customWidth="1"/>
    <col min="12788" max="12788" width="14.625" style="494" customWidth="1"/>
    <col min="12789" max="12789" width="13.625" style="494" customWidth="1"/>
    <col min="12790" max="12790" width="8.625" style="494" customWidth="1"/>
    <col min="12791" max="12793" width="10.75" style="494" customWidth="1"/>
    <col min="12794" max="12794" width="16.875" style="494" customWidth="1"/>
    <col min="12795" max="12798" width="10.75" style="494" customWidth="1"/>
    <col min="12799" max="12799" width="12" style="494" customWidth="1"/>
    <col min="12800" max="12800" width="10.75" style="494" customWidth="1"/>
    <col min="12801" max="12801" width="8.625" style="494" customWidth="1"/>
    <col min="12802" max="12802" width="13.75" style="494" customWidth="1"/>
    <col min="12803" max="12806" width="13.625" style="494" customWidth="1"/>
    <col min="12807" max="12810" width="9" style="494" hidden="1" customWidth="1"/>
    <col min="12811" max="13005" width="9" style="494"/>
    <col min="13006" max="13006" width="4.5" style="494" customWidth="1"/>
    <col min="13007" max="13007" width="11" style="494" customWidth="1"/>
    <col min="13008" max="13008" width="8" style="494" customWidth="1"/>
    <col min="13009" max="13009" width="5.375" style="494" customWidth="1"/>
    <col min="13010" max="13010" width="13.125" style="494" customWidth="1"/>
    <col min="13011" max="13011" width="12.5" style="494" customWidth="1"/>
    <col min="13012" max="13021" width="10.625" style="494" customWidth="1"/>
    <col min="13022" max="13022" width="12.25" style="494" customWidth="1"/>
    <col min="13023" max="13023" width="8.25" style="494" customWidth="1"/>
    <col min="13024" max="13024" width="10.75" style="494" customWidth="1"/>
    <col min="13025" max="13025" width="10" style="494" customWidth="1"/>
    <col min="13026" max="13026" width="12.25" style="494" customWidth="1"/>
    <col min="13027" max="13027" width="9.75" style="494" customWidth="1"/>
    <col min="13028" max="13028" width="9.125" style="494" customWidth="1"/>
    <col min="13029" max="13029" width="9" style="494"/>
    <col min="13030" max="13030" width="8.625" style="494" customWidth="1"/>
    <col min="13031" max="13031" width="9.625" style="494" customWidth="1"/>
    <col min="13032" max="13032" width="9.125" style="494" customWidth="1"/>
    <col min="13033" max="13033" width="7.625" style="494" customWidth="1"/>
    <col min="13034" max="13034" width="9.125" style="494" customWidth="1"/>
    <col min="13035" max="13035" width="14.75" style="494" customWidth="1"/>
    <col min="13036" max="13036" width="13.625" style="494" customWidth="1"/>
    <col min="13037" max="13037" width="8" style="494" customWidth="1"/>
    <col min="13038" max="13038" width="7.625" style="494" customWidth="1"/>
    <col min="13039" max="13039" width="7.125" style="494" customWidth="1"/>
    <col min="13040" max="13040" width="9.25" style="494" customWidth="1"/>
    <col min="13041" max="13041" width="7.875" style="494" customWidth="1"/>
    <col min="13042" max="13043" width="8.625" style="494" customWidth="1"/>
    <col min="13044" max="13044" width="14.625" style="494" customWidth="1"/>
    <col min="13045" max="13045" width="13.625" style="494" customWidth="1"/>
    <col min="13046" max="13046" width="8.625" style="494" customWidth="1"/>
    <col min="13047" max="13049" width="10.75" style="494" customWidth="1"/>
    <col min="13050" max="13050" width="16.875" style="494" customWidth="1"/>
    <col min="13051" max="13054" width="10.75" style="494" customWidth="1"/>
    <col min="13055" max="13055" width="12" style="494" customWidth="1"/>
    <col min="13056" max="13056" width="10.75" style="494" customWidth="1"/>
    <col min="13057" max="13057" width="8.625" style="494" customWidth="1"/>
    <col min="13058" max="13058" width="13.75" style="494" customWidth="1"/>
    <col min="13059" max="13062" width="13.625" style="494" customWidth="1"/>
    <col min="13063" max="13066" width="9" style="494" hidden="1" customWidth="1"/>
    <col min="13067" max="13261" width="9" style="494"/>
    <col min="13262" max="13262" width="4.5" style="494" customWidth="1"/>
    <col min="13263" max="13263" width="11" style="494" customWidth="1"/>
    <col min="13264" max="13264" width="8" style="494" customWidth="1"/>
    <col min="13265" max="13265" width="5.375" style="494" customWidth="1"/>
    <col min="13266" max="13266" width="13.125" style="494" customWidth="1"/>
    <col min="13267" max="13267" width="12.5" style="494" customWidth="1"/>
    <col min="13268" max="13277" width="10.625" style="494" customWidth="1"/>
    <col min="13278" max="13278" width="12.25" style="494" customWidth="1"/>
    <col min="13279" max="13279" width="8.25" style="494" customWidth="1"/>
    <col min="13280" max="13280" width="10.75" style="494" customWidth="1"/>
    <col min="13281" max="13281" width="10" style="494" customWidth="1"/>
    <col min="13282" max="13282" width="12.25" style="494" customWidth="1"/>
    <col min="13283" max="13283" width="9.75" style="494" customWidth="1"/>
    <col min="13284" max="13284" width="9.125" style="494" customWidth="1"/>
    <col min="13285" max="13285" width="9" style="494"/>
    <col min="13286" max="13286" width="8.625" style="494" customWidth="1"/>
    <col min="13287" max="13287" width="9.625" style="494" customWidth="1"/>
    <col min="13288" max="13288" width="9.125" style="494" customWidth="1"/>
    <col min="13289" max="13289" width="7.625" style="494" customWidth="1"/>
    <col min="13290" max="13290" width="9.125" style="494" customWidth="1"/>
    <col min="13291" max="13291" width="14.75" style="494" customWidth="1"/>
    <col min="13292" max="13292" width="13.625" style="494" customWidth="1"/>
    <col min="13293" max="13293" width="8" style="494" customWidth="1"/>
    <col min="13294" max="13294" width="7.625" style="494" customWidth="1"/>
    <col min="13295" max="13295" width="7.125" style="494" customWidth="1"/>
    <col min="13296" max="13296" width="9.25" style="494" customWidth="1"/>
    <col min="13297" max="13297" width="7.875" style="494" customWidth="1"/>
    <col min="13298" max="13299" width="8.625" style="494" customWidth="1"/>
    <col min="13300" max="13300" width="14.625" style="494" customWidth="1"/>
    <col min="13301" max="13301" width="13.625" style="494" customWidth="1"/>
    <col min="13302" max="13302" width="8.625" style="494" customWidth="1"/>
    <col min="13303" max="13305" width="10.75" style="494" customWidth="1"/>
    <col min="13306" max="13306" width="16.875" style="494" customWidth="1"/>
    <col min="13307" max="13310" width="10.75" style="494" customWidth="1"/>
    <col min="13311" max="13311" width="12" style="494" customWidth="1"/>
    <col min="13312" max="13312" width="10.75" style="494" customWidth="1"/>
    <col min="13313" max="13313" width="8.625" style="494" customWidth="1"/>
    <col min="13314" max="13314" width="13.75" style="494" customWidth="1"/>
    <col min="13315" max="13318" width="13.625" style="494" customWidth="1"/>
    <col min="13319" max="13322" width="9" style="494" hidden="1" customWidth="1"/>
    <col min="13323" max="13517" width="9" style="494"/>
    <col min="13518" max="13518" width="4.5" style="494" customWidth="1"/>
    <col min="13519" max="13519" width="11" style="494" customWidth="1"/>
    <col min="13520" max="13520" width="8" style="494" customWidth="1"/>
    <col min="13521" max="13521" width="5.375" style="494" customWidth="1"/>
    <col min="13522" max="13522" width="13.125" style="494" customWidth="1"/>
    <col min="13523" max="13523" width="12.5" style="494" customWidth="1"/>
    <col min="13524" max="13533" width="10.625" style="494" customWidth="1"/>
    <col min="13534" max="13534" width="12.25" style="494" customWidth="1"/>
    <col min="13535" max="13535" width="8.25" style="494" customWidth="1"/>
    <col min="13536" max="13536" width="10.75" style="494" customWidth="1"/>
    <col min="13537" max="13537" width="10" style="494" customWidth="1"/>
    <col min="13538" max="13538" width="12.25" style="494" customWidth="1"/>
    <col min="13539" max="13539" width="9.75" style="494" customWidth="1"/>
    <col min="13540" max="13540" width="9.125" style="494" customWidth="1"/>
    <col min="13541" max="13541" width="9" style="494"/>
    <col min="13542" max="13542" width="8.625" style="494" customWidth="1"/>
    <col min="13543" max="13543" width="9.625" style="494" customWidth="1"/>
    <col min="13544" max="13544" width="9.125" style="494" customWidth="1"/>
    <col min="13545" max="13545" width="7.625" style="494" customWidth="1"/>
    <col min="13546" max="13546" width="9.125" style="494" customWidth="1"/>
    <col min="13547" max="13547" width="14.75" style="494" customWidth="1"/>
    <col min="13548" max="13548" width="13.625" style="494" customWidth="1"/>
    <col min="13549" max="13549" width="8" style="494" customWidth="1"/>
    <col min="13550" max="13550" width="7.625" style="494" customWidth="1"/>
    <col min="13551" max="13551" width="7.125" style="494" customWidth="1"/>
    <col min="13552" max="13552" width="9.25" style="494" customWidth="1"/>
    <col min="13553" max="13553" width="7.875" style="494" customWidth="1"/>
    <col min="13554" max="13555" width="8.625" style="494" customWidth="1"/>
    <col min="13556" max="13556" width="14.625" style="494" customWidth="1"/>
    <col min="13557" max="13557" width="13.625" style="494" customWidth="1"/>
    <col min="13558" max="13558" width="8.625" style="494" customWidth="1"/>
    <col min="13559" max="13561" width="10.75" style="494" customWidth="1"/>
    <col min="13562" max="13562" width="16.875" style="494" customWidth="1"/>
    <col min="13563" max="13566" width="10.75" style="494" customWidth="1"/>
    <col min="13567" max="13567" width="12" style="494" customWidth="1"/>
    <col min="13568" max="13568" width="10.75" style="494" customWidth="1"/>
    <col min="13569" max="13569" width="8.625" style="494" customWidth="1"/>
    <col min="13570" max="13570" width="13.75" style="494" customWidth="1"/>
    <col min="13571" max="13574" width="13.625" style="494" customWidth="1"/>
    <col min="13575" max="13578" width="9" style="494" hidden="1" customWidth="1"/>
    <col min="13579" max="13773" width="9" style="494"/>
    <col min="13774" max="13774" width="4.5" style="494" customWidth="1"/>
    <col min="13775" max="13775" width="11" style="494" customWidth="1"/>
    <col min="13776" max="13776" width="8" style="494" customWidth="1"/>
    <col min="13777" max="13777" width="5.375" style="494" customWidth="1"/>
    <col min="13778" max="13778" width="13.125" style="494" customWidth="1"/>
    <col min="13779" max="13779" width="12.5" style="494" customWidth="1"/>
    <col min="13780" max="13789" width="10.625" style="494" customWidth="1"/>
    <col min="13790" max="13790" width="12.25" style="494" customWidth="1"/>
    <col min="13791" max="13791" width="8.25" style="494" customWidth="1"/>
    <col min="13792" max="13792" width="10.75" style="494" customWidth="1"/>
    <col min="13793" max="13793" width="10" style="494" customWidth="1"/>
    <col min="13794" max="13794" width="12.25" style="494" customWidth="1"/>
    <col min="13795" max="13795" width="9.75" style="494" customWidth="1"/>
    <col min="13796" max="13796" width="9.125" style="494" customWidth="1"/>
    <col min="13797" max="13797" width="9" style="494"/>
    <col min="13798" max="13798" width="8.625" style="494" customWidth="1"/>
    <col min="13799" max="13799" width="9.625" style="494" customWidth="1"/>
    <col min="13800" max="13800" width="9.125" style="494" customWidth="1"/>
    <col min="13801" max="13801" width="7.625" style="494" customWidth="1"/>
    <col min="13802" max="13802" width="9.125" style="494" customWidth="1"/>
    <col min="13803" max="13803" width="14.75" style="494" customWidth="1"/>
    <col min="13804" max="13804" width="13.625" style="494" customWidth="1"/>
    <col min="13805" max="13805" width="8" style="494" customWidth="1"/>
    <col min="13806" max="13806" width="7.625" style="494" customWidth="1"/>
    <col min="13807" max="13807" width="7.125" style="494" customWidth="1"/>
    <col min="13808" max="13808" width="9.25" style="494" customWidth="1"/>
    <col min="13809" max="13809" width="7.875" style="494" customWidth="1"/>
    <col min="13810" max="13811" width="8.625" style="494" customWidth="1"/>
    <col min="13812" max="13812" width="14.625" style="494" customWidth="1"/>
    <col min="13813" max="13813" width="13.625" style="494" customWidth="1"/>
    <col min="13814" max="13814" width="8.625" style="494" customWidth="1"/>
    <col min="13815" max="13817" width="10.75" style="494" customWidth="1"/>
    <col min="13818" max="13818" width="16.875" style="494" customWidth="1"/>
    <col min="13819" max="13822" width="10.75" style="494" customWidth="1"/>
    <col min="13823" max="13823" width="12" style="494" customWidth="1"/>
    <col min="13824" max="13824" width="10.75" style="494" customWidth="1"/>
    <col min="13825" max="13825" width="8.625" style="494" customWidth="1"/>
    <col min="13826" max="13826" width="13.75" style="494" customWidth="1"/>
    <col min="13827" max="13830" width="13.625" style="494" customWidth="1"/>
    <col min="13831" max="13834" width="9" style="494" hidden="1" customWidth="1"/>
    <col min="13835" max="14029" width="9" style="494"/>
    <col min="14030" max="14030" width="4.5" style="494" customWidth="1"/>
    <col min="14031" max="14031" width="11" style="494" customWidth="1"/>
    <col min="14032" max="14032" width="8" style="494" customWidth="1"/>
    <col min="14033" max="14033" width="5.375" style="494" customWidth="1"/>
    <col min="14034" max="14034" width="13.125" style="494" customWidth="1"/>
    <col min="14035" max="14035" width="12.5" style="494" customWidth="1"/>
    <col min="14036" max="14045" width="10.625" style="494" customWidth="1"/>
    <col min="14046" max="14046" width="12.25" style="494" customWidth="1"/>
    <col min="14047" max="14047" width="8.25" style="494" customWidth="1"/>
    <col min="14048" max="14048" width="10.75" style="494" customWidth="1"/>
    <col min="14049" max="14049" width="10" style="494" customWidth="1"/>
    <col min="14050" max="14050" width="12.25" style="494" customWidth="1"/>
    <col min="14051" max="14051" width="9.75" style="494" customWidth="1"/>
    <col min="14052" max="14052" width="9.125" style="494" customWidth="1"/>
    <col min="14053" max="14053" width="9" style="494"/>
    <col min="14054" max="14054" width="8.625" style="494" customWidth="1"/>
    <col min="14055" max="14055" width="9.625" style="494" customWidth="1"/>
    <col min="14056" max="14056" width="9.125" style="494" customWidth="1"/>
    <col min="14057" max="14057" width="7.625" style="494" customWidth="1"/>
    <col min="14058" max="14058" width="9.125" style="494" customWidth="1"/>
    <col min="14059" max="14059" width="14.75" style="494" customWidth="1"/>
    <col min="14060" max="14060" width="13.625" style="494" customWidth="1"/>
    <col min="14061" max="14061" width="8" style="494" customWidth="1"/>
    <col min="14062" max="14062" width="7.625" style="494" customWidth="1"/>
    <col min="14063" max="14063" width="7.125" style="494" customWidth="1"/>
    <col min="14064" max="14064" width="9.25" style="494" customWidth="1"/>
    <col min="14065" max="14065" width="7.875" style="494" customWidth="1"/>
    <col min="14066" max="14067" width="8.625" style="494" customWidth="1"/>
    <col min="14068" max="14068" width="14.625" style="494" customWidth="1"/>
    <col min="14069" max="14069" width="13.625" style="494" customWidth="1"/>
    <col min="14070" max="14070" width="8.625" style="494" customWidth="1"/>
    <col min="14071" max="14073" width="10.75" style="494" customWidth="1"/>
    <col min="14074" max="14074" width="16.875" style="494" customWidth="1"/>
    <col min="14075" max="14078" width="10.75" style="494" customWidth="1"/>
    <col min="14079" max="14079" width="12" style="494" customWidth="1"/>
    <col min="14080" max="14080" width="10.75" style="494" customWidth="1"/>
    <col min="14081" max="14081" width="8.625" style="494" customWidth="1"/>
    <col min="14082" max="14082" width="13.75" style="494" customWidth="1"/>
    <col min="14083" max="14086" width="13.625" style="494" customWidth="1"/>
    <col min="14087" max="14090" width="9" style="494" hidden="1" customWidth="1"/>
    <col min="14091" max="14285" width="9" style="494"/>
    <col min="14286" max="14286" width="4.5" style="494" customWidth="1"/>
    <col min="14287" max="14287" width="11" style="494" customWidth="1"/>
    <col min="14288" max="14288" width="8" style="494" customWidth="1"/>
    <col min="14289" max="14289" width="5.375" style="494" customWidth="1"/>
    <col min="14290" max="14290" width="13.125" style="494" customWidth="1"/>
    <col min="14291" max="14291" width="12.5" style="494" customWidth="1"/>
    <col min="14292" max="14301" width="10.625" style="494" customWidth="1"/>
    <col min="14302" max="14302" width="12.25" style="494" customWidth="1"/>
    <col min="14303" max="14303" width="8.25" style="494" customWidth="1"/>
    <col min="14304" max="14304" width="10.75" style="494" customWidth="1"/>
    <col min="14305" max="14305" width="10" style="494" customWidth="1"/>
    <col min="14306" max="14306" width="12.25" style="494" customWidth="1"/>
    <col min="14307" max="14307" width="9.75" style="494" customWidth="1"/>
    <col min="14308" max="14308" width="9.125" style="494" customWidth="1"/>
    <col min="14309" max="14309" width="9" style="494"/>
    <col min="14310" max="14310" width="8.625" style="494" customWidth="1"/>
    <col min="14311" max="14311" width="9.625" style="494" customWidth="1"/>
    <col min="14312" max="14312" width="9.125" style="494" customWidth="1"/>
    <col min="14313" max="14313" width="7.625" style="494" customWidth="1"/>
    <col min="14314" max="14314" width="9.125" style="494" customWidth="1"/>
    <col min="14315" max="14315" width="14.75" style="494" customWidth="1"/>
    <col min="14316" max="14316" width="13.625" style="494" customWidth="1"/>
    <col min="14317" max="14317" width="8" style="494" customWidth="1"/>
    <col min="14318" max="14318" width="7.625" style="494" customWidth="1"/>
    <col min="14319" max="14319" width="7.125" style="494" customWidth="1"/>
    <col min="14320" max="14320" width="9.25" style="494" customWidth="1"/>
    <col min="14321" max="14321" width="7.875" style="494" customWidth="1"/>
    <col min="14322" max="14323" width="8.625" style="494" customWidth="1"/>
    <col min="14324" max="14324" width="14.625" style="494" customWidth="1"/>
    <col min="14325" max="14325" width="13.625" style="494" customWidth="1"/>
    <col min="14326" max="14326" width="8.625" style="494" customWidth="1"/>
    <col min="14327" max="14329" width="10.75" style="494" customWidth="1"/>
    <col min="14330" max="14330" width="16.875" style="494" customWidth="1"/>
    <col min="14331" max="14334" width="10.75" style="494" customWidth="1"/>
    <col min="14335" max="14335" width="12" style="494" customWidth="1"/>
    <col min="14336" max="14336" width="10.75" style="494" customWidth="1"/>
    <col min="14337" max="14337" width="8.625" style="494" customWidth="1"/>
    <col min="14338" max="14338" width="13.75" style="494" customWidth="1"/>
    <col min="14339" max="14342" width="13.625" style="494" customWidth="1"/>
    <col min="14343" max="14346" width="9" style="494" hidden="1" customWidth="1"/>
    <col min="14347" max="14541" width="9" style="494"/>
    <col min="14542" max="14542" width="4.5" style="494" customWidth="1"/>
    <col min="14543" max="14543" width="11" style="494" customWidth="1"/>
    <col min="14544" max="14544" width="8" style="494" customWidth="1"/>
    <col min="14545" max="14545" width="5.375" style="494" customWidth="1"/>
    <col min="14546" max="14546" width="13.125" style="494" customWidth="1"/>
    <col min="14547" max="14547" width="12.5" style="494" customWidth="1"/>
    <col min="14548" max="14557" width="10.625" style="494" customWidth="1"/>
    <col min="14558" max="14558" width="12.25" style="494" customWidth="1"/>
    <col min="14559" max="14559" width="8.25" style="494" customWidth="1"/>
    <col min="14560" max="14560" width="10.75" style="494" customWidth="1"/>
    <col min="14561" max="14561" width="10" style="494" customWidth="1"/>
    <col min="14562" max="14562" width="12.25" style="494" customWidth="1"/>
    <col min="14563" max="14563" width="9.75" style="494" customWidth="1"/>
    <col min="14564" max="14564" width="9.125" style="494" customWidth="1"/>
    <col min="14565" max="14565" width="9" style="494"/>
    <col min="14566" max="14566" width="8.625" style="494" customWidth="1"/>
    <col min="14567" max="14567" width="9.625" style="494" customWidth="1"/>
    <col min="14568" max="14568" width="9.125" style="494" customWidth="1"/>
    <col min="14569" max="14569" width="7.625" style="494" customWidth="1"/>
    <col min="14570" max="14570" width="9.125" style="494" customWidth="1"/>
    <col min="14571" max="14571" width="14.75" style="494" customWidth="1"/>
    <col min="14572" max="14572" width="13.625" style="494" customWidth="1"/>
    <col min="14573" max="14573" width="8" style="494" customWidth="1"/>
    <col min="14574" max="14574" width="7.625" style="494" customWidth="1"/>
    <col min="14575" max="14575" width="7.125" style="494" customWidth="1"/>
    <col min="14576" max="14576" width="9.25" style="494" customWidth="1"/>
    <col min="14577" max="14577" width="7.875" style="494" customWidth="1"/>
    <col min="14578" max="14579" width="8.625" style="494" customWidth="1"/>
    <col min="14580" max="14580" width="14.625" style="494" customWidth="1"/>
    <col min="14581" max="14581" width="13.625" style="494" customWidth="1"/>
    <col min="14582" max="14582" width="8.625" style="494" customWidth="1"/>
    <col min="14583" max="14585" width="10.75" style="494" customWidth="1"/>
    <col min="14586" max="14586" width="16.875" style="494" customWidth="1"/>
    <col min="14587" max="14590" width="10.75" style="494" customWidth="1"/>
    <col min="14591" max="14591" width="12" style="494" customWidth="1"/>
    <col min="14592" max="14592" width="10.75" style="494" customWidth="1"/>
    <col min="14593" max="14593" width="8.625" style="494" customWidth="1"/>
    <col min="14594" max="14594" width="13.75" style="494" customWidth="1"/>
    <col min="14595" max="14598" width="13.625" style="494" customWidth="1"/>
    <col min="14599" max="14602" width="9" style="494" hidden="1" customWidth="1"/>
    <col min="14603" max="14797" width="9" style="494"/>
    <col min="14798" max="14798" width="4.5" style="494" customWidth="1"/>
    <col min="14799" max="14799" width="11" style="494" customWidth="1"/>
    <col min="14800" max="14800" width="8" style="494" customWidth="1"/>
    <col min="14801" max="14801" width="5.375" style="494" customWidth="1"/>
    <col min="14802" max="14802" width="13.125" style="494" customWidth="1"/>
    <col min="14803" max="14803" width="12.5" style="494" customWidth="1"/>
    <col min="14804" max="14813" width="10.625" style="494" customWidth="1"/>
    <col min="14814" max="14814" width="12.25" style="494" customWidth="1"/>
    <col min="14815" max="14815" width="8.25" style="494" customWidth="1"/>
    <col min="14816" max="14816" width="10.75" style="494" customWidth="1"/>
    <col min="14817" max="14817" width="10" style="494" customWidth="1"/>
    <col min="14818" max="14818" width="12.25" style="494" customWidth="1"/>
    <col min="14819" max="14819" width="9.75" style="494" customWidth="1"/>
    <col min="14820" max="14820" width="9.125" style="494" customWidth="1"/>
    <col min="14821" max="14821" width="9" style="494"/>
    <col min="14822" max="14822" width="8.625" style="494" customWidth="1"/>
    <col min="14823" max="14823" width="9.625" style="494" customWidth="1"/>
    <col min="14824" max="14824" width="9.125" style="494" customWidth="1"/>
    <col min="14825" max="14825" width="7.625" style="494" customWidth="1"/>
    <col min="14826" max="14826" width="9.125" style="494" customWidth="1"/>
    <col min="14827" max="14827" width="14.75" style="494" customWidth="1"/>
    <col min="14828" max="14828" width="13.625" style="494" customWidth="1"/>
    <col min="14829" max="14829" width="8" style="494" customWidth="1"/>
    <col min="14830" max="14830" width="7.625" style="494" customWidth="1"/>
    <col min="14831" max="14831" width="7.125" style="494" customWidth="1"/>
    <col min="14832" max="14832" width="9.25" style="494" customWidth="1"/>
    <col min="14833" max="14833" width="7.875" style="494" customWidth="1"/>
    <col min="14834" max="14835" width="8.625" style="494" customWidth="1"/>
    <col min="14836" max="14836" width="14.625" style="494" customWidth="1"/>
    <col min="14837" max="14837" width="13.625" style="494" customWidth="1"/>
    <col min="14838" max="14838" width="8.625" style="494" customWidth="1"/>
    <col min="14839" max="14841" width="10.75" style="494" customWidth="1"/>
    <col min="14842" max="14842" width="16.875" style="494" customWidth="1"/>
    <col min="14843" max="14846" width="10.75" style="494" customWidth="1"/>
    <col min="14847" max="14847" width="12" style="494" customWidth="1"/>
    <col min="14848" max="14848" width="10.75" style="494" customWidth="1"/>
    <col min="14849" max="14849" width="8.625" style="494" customWidth="1"/>
    <col min="14850" max="14850" width="13.75" style="494" customWidth="1"/>
    <col min="14851" max="14854" width="13.625" style="494" customWidth="1"/>
    <col min="14855" max="14858" width="9" style="494" hidden="1" customWidth="1"/>
    <col min="14859" max="15053" width="9" style="494"/>
    <col min="15054" max="15054" width="4.5" style="494" customWidth="1"/>
    <col min="15055" max="15055" width="11" style="494" customWidth="1"/>
    <col min="15056" max="15056" width="8" style="494" customWidth="1"/>
    <col min="15057" max="15057" width="5.375" style="494" customWidth="1"/>
    <col min="15058" max="15058" width="13.125" style="494" customWidth="1"/>
    <col min="15059" max="15059" width="12.5" style="494" customWidth="1"/>
    <col min="15060" max="15069" width="10.625" style="494" customWidth="1"/>
    <col min="15070" max="15070" width="12.25" style="494" customWidth="1"/>
    <col min="15071" max="15071" width="8.25" style="494" customWidth="1"/>
    <col min="15072" max="15072" width="10.75" style="494" customWidth="1"/>
    <col min="15073" max="15073" width="10" style="494" customWidth="1"/>
    <col min="15074" max="15074" width="12.25" style="494" customWidth="1"/>
    <col min="15075" max="15075" width="9.75" style="494" customWidth="1"/>
    <col min="15076" max="15076" width="9.125" style="494" customWidth="1"/>
    <col min="15077" max="15077" width="9" style="494"/>
    <col min="15078" max="15078" width="8.625" style="494" customWidth="1"/>
    <col min="15079" max="15079" width="9.625" style="494" customWidth="1"/>
    <col min="15080" max="15080" width="9.125" style="494" customWidth="1"/>
    <col min="15081" max="15081" width="7.625" style="494" customWidth="1"/>
    <col min="15082" max="15082" width="9.125" style="494" customWidth="1"/>
    <col min="15083" max="15083" width="14.75" style="494" customWidth="1"/>
    <col min="15084" max="15084" width="13.625" style="494" customWidth="1"/>
    <col min="15085" max="15085" width="8" style="494" customWidth="1"/>
    <col min="15086" max="15086" width="7.625" style="494" customWidth="1"/>
    <col min="15087" max="15087" width="7.125" style="494" customWidth="1"/>
    <col min="15088" max="15088" width="9.25" style="494" customWidth="1"/>
    <col min="15089" max="15089" width="7.875" style="494" customWidth="1"/>
    <col min="15090" max="15091" width="8.625" style="494" customWidth="1"/>
    <col min="15092" max="15092" width="14.625" style="494" customWidth="1"/>
    <col min="15093" max="15093" width="13.625" style="494" customWidth="1"/>
    <col min="15094" max="15094" width="8.625" style="494" customWidth="1"/>
    <col min="15095" max="15097" width="10.75" style="494" customWidth="1"/>
    <col min="15098" max="15098" width="16.875" style="494" customWidth="1"/>
    <col min="15099" max="15102" width="10.75" style="494" customWidth="1"/>
    <col min="15103" max="15103" width="12" style="494" customWidth="1"/>
    <col min="15104" max="15104" width="10.75" style="494" customWidth="1"/>
    <col min="15105" max="15105" width="8.625" style="494" customWidth="1"/>
    <col min="15106" max="15106" width="13.75" style="494" customWidth="1"/>
    <col min="15107" max="15110" width="13.625" style="494" customWidth="1"/>
    <col min="15111" max="15114" width="9" style="494" hidden="1" customWidth="1"/>
    <col min="15115" max="15309" width="9" style="494"/>
    <col min="15310" max="15310" width="4.5" style="494" customWidth="1"/>
    <col min="15311" max="15311" width="11" style="494" customWidth="1"/>
    <col min="15312" max="15312" width="8" style="494" customWidth="1"/>
    <col min="15313" max="15313" width="5.375" style="494" customWidth="1"/>
    <col min="15314" max="15314" width="13.125" style="494" customWidth="1"/>
    <col min="15315" max="15315" width="12.5" style="494" customWidth="1"/>
    <col min="15316" max="15325" width="10.625" style="494" customWidth="1"/>
    <col min="15326" max="15326" width="12.25" style="494" customWidth="1"/>
    <col min="15327" max="15327" width="8.25" style="494" customWidth="1"/>
    <col min="15328" max="15328" width="10.75" style="494" customWidth="1"/>
    <col min="15329" max="15329" width="10" style="494" customWidth="1"/>
    <col min="15330" max="15330" width="12.25" style="494" customWidth="1"/>
    <col min="15331" max="15331" width="9.75" style="494" customWidth="1"/>
    <col min="15332" max="15332" width="9.125" style="494" customWidth="1"/>
    <col min="15333" max="15333" width="9" style="494"/>
    <col min="15334" max="15334" width="8.625" style="494" customWidth="1"/>
    <col min="15335" max="15335" width="9.625" style="494" customWidth="1"/>
    <col min="15336" max="15336" width="9.125" style="494" customWidth="1"/>
    <col min="15337" max="15337" width="7.625" style="494" customWidth="1"/>
    <col min="15338" max="15338" width="9.125" style="494" customWidth="1"/>
    <col min="15339" max="15339" width="14.75" style="494" customWidth="1"/>
    <col min="15340" max="15340" width="13.625" style="494" customWidth="1"/>
    <col min="15341" max="15341" width="8" style="494" customWidth="1"/>
    <col min="15342" max="15342" width="7.625" style="494" customWidth="1"/>
    <col min="15343" max="15343" width="7.125" style="494" customWidth="1"/>
    <col min="15344" max="15344" width="9.25" style="494" customWidth="1"/>
    <col min="15345" max="15345" width="7.875" style="494" customWidth="1"/>
    <col min="15346" max="15347" width="8.625" style="494" customWidth="1"/>
    <col min="15348" max="15348" width="14.625" style="494" customWidth="1"/>
    <col min="15349" max="15349" width="13.625" style="494" customWidth="1"/>
    <col min="15350" max="15350" width="8.625" style="494" customWidth="1"/>
    <col min="15351" max="15353" width="10.75" style="494" customWidth="1"/>
    <col min="15354" max="15354" width="16.875" style="494" customWidth="1"/>
    <col min="15355" max="15358" width="10.75" style="494" customWidth="1"/>
    <col min="15359" max="15359" width="12" style="494" customWidth="1"/>
    <col min="15360" max="15360" width="10.75" style="494" customWidth="1"/>
    <col min="15361" max="15361" width="8.625" style="494" customWidth="1"/>
    <col min="15362" max="15362" width="13.75" style="494" customWidth="1"/>
    <col min="15363" max="15366" width="13.625" style="494" customWidth="1"/>
    <col min="15367" max="15370" width="9" style="494" hidden="1" customWidth="1"/>
    <col min="15371" max="15565" width="9" style="494"/>
    <col min="15566" max="15566" width="4.5" style="494" customWidth="1"/>
    <col min="15567" max="15567" width="11" style="494" customWidth="1"/>
    <col min="15568" max="15568" width="8" style="494" customWidth="1"/>
    <col min="15569" max="15569" width="5.375" style="494" customWidth="1"/>
    <col min="15570" max="15570" width="13.125" style="494" customWidth="1"/>
    <col min="15571" max="15571" width="12.5" style="494" customWidth="1"/>
    <col min="15572" max="15581" width="10.625" style="494" customWidth="1"/>
    <col min="15582" max="15582" width="12.25" style="494" customWidth="1"/>
    <col min="15583" max="15583" width="8.25" style="494" customWidth="1"/>
    <col min="15584" max="15584" width="10.75" style="494" customWidth="1"/>
    <col min="15585" max="15585" width="10" style="494" customWidth="1"/>
    <col min="15586" max="15586" width="12.25" style="494" customWidth="1"/>
    <col min="15587" max="15587" width="9.75" style="494" customWidth="1"/>
    <col min="15588" max="15588" width="9.125" style="494" customWidth="1"/>
    <col min="15589" max="15589" width="9" style="494"/>
    <col min="15590" max="15590" width="8.625" style="494" customWidth="1"/>
    <col min="15591" max="15591" width="9.625" style="494" customWidth="1"/>
    <col min="15592" max="15592" width="9.125" style="494" customWidth="1"/>
    <col min="15593" max="15593" width="7.625" style="494" customWidth="1"/>
    <col min="15594" max="15594" width="9.125" style="494" customWidth="1"/>
    <col min="15595" max="15595" width="14.75" style="494" customWidth="1"/>
    <col min="15596" max="15596" width="13.625" style="494" customWidth="1"/>
    <col min="15597" max="15597" width="8" style="494" customWidth="1"/>
    <col min="15598" max="15598" width="7.625" style="494" customWidth="1"/>
    <col min="15599" max="15599" width="7.125" style="494" customWidth="1"/>
    <col min="15600" max="15600" width="9.25" style="494" customWidth="1"/>
    <col min="15601" max="15601" width="7.875" style="494" customWidth="1"/>
    <col min="15602" max="15603" width="8.625" style="494" customWidth="1"/>
    <col min="15604" max="15604" width="14.625" style="494" customWidth="1"/>
    <col min="15605" max="15605" width="13.625" style="494" customWidth="1"/>
    <col min="15606" max="15606" width="8.625" style="494" customWidth="1"/>
    <col min="15607" max="15609" width="10.75" style="494" customWidth="1"/>
    <col min="15610" max="15610" width="16.875" style="494" customWidth="1"/>
    <col min="15611" max="15614" width="10.75" style="494" customWidth="1"/>
    <col min="15615" max="15615" width="12" style="494" customWidth="1"/>
    <col min="15616" max="15616" width="10.75" style="494" customWidth="1"/>
    <col min="15617" max="15617" width="8.625" style="494" customWidth="1"/>
    <col min="15618" max="15618" width="13.75" style="494" customWidth="1"/>
    <col min="15619" max="15622" width="13.625" style="494" customWidth="1"/>
    <col min="15623" max="15626" width="9" style="494" hidden="1" customWidth="1"/>
    <col min="15627" max="15821" width="9" style="494"/>
    <col min="15822" max="15822" width="4.5" style="494" customWidth="1"/>
    <col min="15823" max="15823" width="11" style="494" customWidth="1"/>
    <col min="15824" max="15824" width="8" style="494" customWidth="1"/>
    <col min="15825" max="15825" width="5.375" style="494" customWidth="1"/>
    <col min="15826" max="15826" width="13.125" style="494" customWidth="1"/>
    <col min="15827" max="15827" width="12.5" style="494" customWidth="1"/>
    <col min="15828" max="15837" width="10.625" style="494" customWidth="1"/>
    <col min="15838" max="15838" width="12.25" style="494" customWidth="1"/>
    <col min="15839" max="15839" width="8.25" style="494" customWidth="1"/>
    <col min="15840" max="15840" width="10.75" style="494" customWidth="1"/>
    <col min="15841" max="15841" width="10" style="494" customWidth="1"/>
    <col min="15842" max="15842" width="12.25" style="494" customWidth="1"/>
    <col min="15843" max="15843" width="9.75" style="494" customWidth="1"/>
    <col min="15844" max="15844" width="9.125" style="494" customWidth="1"/>
    <col min="15845" max="15845" width="9" style="494"/>
    <col min="15846" max="15846" width="8.625" style="494" customWidth="1"/>
    <col min="15847" max="15847" width="9.625" style="494" customWidth="1"/>
    <col min="15848" max="15848" width="9.125" style="494" customWidth="1"/>
    <col min="15849" max="15849" width="7.625" style="494" customWidth="1"/>
    <col min="15850" max="15850" width="9.125" style="494" customWidth="1"/>
    <col min="15851" max="15851" width="14.75" style="494" customWidth="1"/>
    <col min="15852" max="15852" width="13.625" style="494" customWidth="1"/>
    <col min="15853" max="15853" width="8" style="494" customWidth="1"/>
    <col min="15854" max="15854" width="7.625" style="494" customWidth="1"/>
    <col min="15855" max="15855" width="7.125" style="494" customWidth="1"/>
    <col min="15856" max="15856" width="9.25" style="494" customWidth="1"/>
    <col min="15857" max="15857" width="7.875" style="494" customWidth="1"/>
    <col min="15858" max="15859" width="8.625" style="494" customWidth="1"/>
    <col min="15860" max="15860" width="14.625" style="494" customWidth="1"/>
    <col min="15861" max="15861" width="13.625" style="494" customWidth="1"/>
    <col min="15862" max="15862" width="8.625" style="494" customWidth="1"/>
    <col min="15863" max="15865" width="10.75" style="494" customWidth="1"/>
    <col min="15866" max="15866" width="16.875" style="494" customWidth="1"/>
    <col min="15867" max="15870" width="10.75" style="494" customWidth="1"/>
    <col min="15871" max="15871" width="12" style="494" customWidth="1"/>
    <col min="15872" max="15872" width="10.75" style="494" customWidth="1"/>
    <col min="15873" max="15873" width="8.625" style="494" customWidth="1"/>
    <col min="15874" max="15874" width="13.75" style="494" customWidth="1"/>
    <col min="15875" max="15878" width="13.625" style="494" customWidth="1"/>
    <col min="15879" max="15882" width="9" style="494" hidden="1" customWidth="1"/>
    <col min="15883" max="16077" width="9" style="494"/>
    <col min="16078" max="16078" width="4.5" style="494" customWidth="1"/>
    <col min="16079" max="16079" width="11" style="494" customWidth="1"/>
    <col min="16080" max="16080" width="8" style="494" customWidth="1"/>
    <col min="16081" max="16081" width="5.375" style="494" customWidth="1"/>
    <col min="16082" max="16082" width="13.125" style="494" customWidth="1"/>
    <col min="16083" max="16083" width="12.5" style="494" customWidth="1"/>
    <col min="16084" max="16093" width="10.625" style="494" customWidth="1"/>
    <col min="16094" max="16094" width="12.25" style="494" customWidth="1"/>
    <col min="16095" max="16095" width="8.25" style="494" customWidth="1"/>
    <col min="16096" max="16096" width="10.75" style="494" customWidth="1"/>
    <col min="16097" max="16097" width="10" style="494" customWidth="1"/>
    <col min="16098" max="16098" width="12.25" style="494" customWidth="1"/>
    <col min="16099" max="16099" width="9.75" style="494" customWidth="1"/>
    <col min="16100" max="16100" width="9.125" style="494" customWidth="1"/>
    <col min="16101" max="16101" width="9" style="494"/>
    <col min="16102" max="16102" width="8.625" style="494" customWidth="1"/>
    <col min="16103" max="16103" width="9.625" style="494" customWidth="1"/>
    <col min="16104" max="16104" width="9.125" style="494" customWidth="1"/>
    <col min="16105" max="16105" width="7.625" style="494" customWidth="1"/>
    <col min="16106" max="16106" width="9.125" style="494" customWidth="1"/>
    <col min="16107" max="16107" width="14.75" style="494" customWidth="1"/>
    <col min="16108" max="16108" width="13.625" style="494" customWidth="1"/>
    <col min="16109" max="16109" width="8" style="494" customWidth="1"/>
    <col min="16110" max="16110" width="7.625" style="494" customWidth="1"/>
    <col min="16111" max="16111" width="7.125" style="494" customWidth="1"/>
    <col min="16112" max="16112" width="9.25" style="494" customWidth="1"/>
    <col min="16113" max="16113" width="7.875" style="494" customWidth="1"/>
    <col min="16114" max="16115" width="8.625" style="494" customWidth="1"/>
    <col min="16116" max="16116" width="14.625" style="494" customWidth="1"/>
    <col min="16117" max="16117" width="13.625" style="494" customWidth="1"/>
    <col min="16118" max="16118" width="8.625" style="494" customWidth="1"/>
    <col min="16119" max="16121" width="10.75" style="494" customWidth="1"/>
    <col min="16122" max="16122" width="16.875" style="494" customWidth="1"/>
    <col min="16123" max="16126" width="10.75" style="494" customWidth="1"/>
    <col min="16127" max="16127" width="12" style="494" customWidth="1"/>
    <col min="16128" max="16128" width="10.75" style="494" customWidth="1"/>
    <col min="16129" max="16129" width="8.625" style="494" customWidth="1"/>
    <col min="16130" max="16130" width="13.75" style="494" customWidth="1"/>
    <col min="16131" max="16134" width="13.625" style="494" customWidth="1"/>
    <col min="16135" max="16138" width="9" style="494" hidden="1" customWidth="1"/>
    <col min="16139" max="16384" width="9" style="494"/>
  </cols>
  <sheetData>
    <row r="1" ht="15.75" customHeight="1" spans="1:1">
      <c r="A1" s="460" t="s">
        <v>687</v>
      </c>
    </row>
    <row r="2" s="492" customFormat="1" ht="30" customHeight="1" spans="1:15">
      <c r="A2" s="496" t="s">
        <v>1487</v>
      </c>
      <c r="B2" s="496"/>
      <c r="C2" s="496"/>
      <c r="D2" s="496"/>
      <c r="E2" s="496"/>
      <c r="F2" s="496"/>
      <c r="G2" s="496"/>
      <c r="H2" s="496"/>
      <c r="I2" s="496"/>
      <c r="J2" s="496"/>
      <c r="K2" s="496"/>
      <c r="L2" s="496"/>
      <c r="M2" s="496"/>
      <c r="N2" s="496"/>
      <c r="O2" s="496"/>
    </row>
    <row r="3" ht="15.75" customHeight="1" spans="1:15">
      <c r="A3" s="493" t="e">
        <f>"评估基准日："&amp;TEXT(#REF!,"yyyy年mm月dd日")</f>
        <v>#REF!</v>
      </c>
      <c r="B3" s="493"/>
      <c r="C3" s="493"/>
      <c r="D3" s="493"/>
      <c r="E3" s="493"/>
      <c r="F3" s="493"/>
      <c r="G3" s="493"/>
      <c r="H3" s="493"/>
      <c r="I3" s="493"/>
      <c r="J3" s="493"/>
      <c r="K3" s="493"/>
      <c r="L3" s="493"/>
      <c r="M3" s="493"/>
      <c r="N3" s="493"/>
      <c r="O3" s="493"/>
    </row>
    <row r="4" ht="14.1" customHeight="1" spans="1:15">
      <c r="A4" s="493"/>
      <c r="B4" s="493"/>
      <c r="C4" s="493"/>
      <c r="D4" s="493"/>
      <c r="E4" s="493"/>
      <c r="F4" s="493"/>
      <c r="G4" s="493"/>
      <c r="H4" s="493"/>
      <c r="I4" s="493"/>
      <c r="J4" s="493"/>
      <c r="K4" s="493"/>
      <c r="L4" s="493"/>
      <c r="M4" s="493"/>
      <c r="N4" s="493"/>
      <c r="O4" s="511" t="s">
        <v>1488</v>
      </c>
    </row>
    <row r="5" ht="15.75" customHeight="1" spans="1:15">
      <c r="A5" s="494" t="e">
        <f>#REF!&amp;"："&amp;#REF!</f>
        <v>#REF!</v>
      </c>
      <c r="O5" s="26" t="s">
        <v>858</v>
      </c>
    </row>
    <row r="6" s="493" customFormat="1" ht="15.75" customHeight="1" spans="1:15">
      <c r="A6" s="497" t="s">
        <v>721</v>
      </c>
      <c r="B6" s="497" t="s">
        <v>1489</v>
      </c>
      <c r="C6" s="498" t="s">
        <v>1317</v>
      </c>
      <c r="D6" s="499" t="s">
        <v>1204</v>
      </c>
      <c r="E6" s="499" t="s">
        <v>1318</v>
      </c>
      <c r="F6" s="499" t="s">
        <v>1490</v>
      </c>
      <c r="G6" s="497" t="s">
        <v>692</v>
      </c>
      <c r="H6" s="497"/>
      <c r="I6" s="497"/>
      <c r="J6" s="512" t="s">
        <v>1320</v>
      </c>
      <c r="K6" s="497" t="s">
        <v>693</v>
      </c>
      <c r="L6" s="497"/>
      <c r="M6" s="497"/>
      <c r="N6" s="497" t="s">
        <v>1491</v>
      </c>
      <c r="O6" s="497" t="s">
        <v>848</v>
      </c>
    </row>
    <row r="7" s="493" customFormat="1" ht="15.75" customHeight="1" spans="1:16">
      <c r="A7" s="500"/>
      <c r="B7" s="501"/>
      <c r="C7" s="502"/>
      <c r="D7" s="503"/>
      <c r="E7" s="504"/>
      <c r="F7" s="503"/>
      <c r="G7" s="505" t="s">
        <v>1205</v>
      </c>
      <c r="H7" s="506" t="s">
        <v>1492</v>
      </c>
      <c r="I7" s="506" t="s">
        <v>1493</v>
      </c>
      <c r="J7" s="513"/>
      <c r="K7" s="514" t="s">
        <v>1208</v>
      </c>
      <c r="L7" s="506" t="s">
        <v>1494</v>
      </c>
      <c r="M7" s="515" t="s">
        <v>1493</v>
      </c>
      <c r="N7" s="516"/>
      <c r="O7" s="501"/>
      <c r="P7" s="11" t="s">
        <v>863</v>
      </c>
    </row>
    <row r="8" s="493" customFormat="1" spans="1:16">
      <c r="A8" s="12" t="str">
        <f>IF(B8="","",ROW()-7)</f>
        <v/>
      </c>
      <c r="B8" s="13"/>
      <c r="C8" s="12"/>
      <c r="D8" s="13"/>
      <c r="E8" s="15"/>
      <c r="F8" s="13"/>
      <c r="G8" s="507"/>
      <c r="H8" s="90"/>
      <c r="I8" s="90"/>
      <c r="J8" s="90"/>
      <c r="K8" s="507"/>
      <c r="L8" s="90"/>
      <c r="M8" s="15"/>
      <c r="N8" s="432" t="str">
        <f t="shared" ref="N8:N22" si="0">IF(I8-J8=0,"",(M8-I8+J8)/(I8-J8)*100)</f>
        <v/>
      </c>
      <c r="O8" s="13"/>
      <c r="P8" s="493" t="s">
        <v>1495</v>
      </c>
    </row>
    <row r="9" spans="1:16">
      <c r="A9" s="12" t="str">
        <f>IF(B9="","",ROW()-7)</f>
        <v/>
      </c>
      <c r="B9" s="13"/>
      <c r="C9" s="12"/>
      <c r="D9" s="13"/>
      <c r="E9" s="15"/>
      <c r="F9" s="13"/>
      <c r="G9" s="507"/>
      <c r="H9" s="90"/>
      <c r="I9" s="90"/>
      <c r="J9" s="90"/>
      <c r="K9" s="507"/>
      <c r="L9" s="90"/>
      <c r="M9" s="15"/>
      <c r="N9" s="432" t="str">
        <f t="shared" si="0"/>
        <v/>
      </c>
      <c r="O9" s="13"/>
      <c r="P9" s="493" t="s">
        <v>1496</v>
      </c>
    </row>
    <row r="10" spans="1:16">
      <c r="A10" s="12" t="str">
        <f>IF(B10="","",ROW()-7)</f>
        <v/>
      </c>
      <c r="B10" s="13"/>
      <c r="C10" s="12"/>
      <c r="D10" s="13"/>
      <c r="E10" s="15"/>
      <c r="F10" s="13"/>
      <c r="G10" s="507"/>
      <c r="H10" s="90"/>
      <c r="I10" s="90"/>
      <c r="J10" s="90"/>
      <c r="K10" s="507"/>
      <c r="L10" s="90"/>
      <c r="M10" s="15"/>
      <c r="N10" s="432" t="str">
        <f t="shared" si="0"/>
        <v/>
      </c>
      <c r="O10" s="13"/>
      <c r="P10" s="493" t="s">
        <v>1497</v>
      </c>
    </row>
    <row r="11" spans="1:16">
      <c r="A11" s="12" t="str">
        <f t="shared" ref="A11:A22" si="1">IF(B11="","",ROW()-7)</f>
        <v/>
      </c>
      <c r="B11" s="13"/>
      <c r="C11" s="12"/>
      <c r="D11" s="13"/>
      <c r="E11" s="15"/>
      <c r="F11" s="13"/>
      <c r="G11" s="507"/>
      <c r="H11" s="90"/>
      <c r="I11" s="90"/>
      <c r="J11" s="90"/>
      <c r="K11" s="507"/>
      <c r="L11" s="90"/>
      <c r="M11" s="15"/>
      <c r="N11" s="432" t="str">
        <f t="shared" si="0"/>
        <v/>
      </c>
      <c r="O11" s="13"/>
      <c r="P11" s="493" t="s">
        <v>1498</v>
      </c>
    </row>
    <row r="12" spans="1:16">
      <c r="A12" s="12" t="str">
        <f t="shared" si="1"/>
        <v/>
      </c>
      <c r="B12" s="13"/>
      <c r="C12" s="12"/>
      <c r="D12" s="13"/>
      <c r="E12" s="15"/>
      <c r="F12" s="13"/>
      <c r="G12" s="507"/>
      <c r="H12" s="90"/>
      <c r="I12" s="90"/>
      <c r="J12" s="90"/>
      <c r="K12" s="507"/>
      <c r="L12" s="90"/>
      <c r="M12" s="15"/>
      <c r="N12" s="432" t="str">
        <f t="shared" si="0"/>
        <v/>
      </c>
      <c r="O12" s="13"/>
      <c r="P12" s="493" t="s">
        <v>1499</v>
      </c>
    </row>
    <row r="13" spans="1:16">
      <c r="A13" s="12" t="str">
        <f t="shared" si="1"/>
        <v/>
      </c>
      <c r="B13" s="13"/>
      <c r="C13" s="12"/>
      <c r="D13" s="13"/>
      <c r="E13" s="15"/>
      <c r="F13" s="13"/>
      <c r="G13" s="507"/>
      <c r="H13" s="90"/>
      <c r="I13" s="90"/>
      <c r="J13" s="90"/>
      <c r="K13" s="507"/>
      <c r="L13" s="90"/>
      <c r="M13" s="15"/>
      <c r="N13" s="432" t="str">
        <f t="shared" si="0"/>
        <v/>
      </c>
      <c r="O13" s="13"/>
      <c r="P13" s="493" t="s">
        <v>1500</v>
      </c>
    </row>
    <row r="14" spans="1:16">
      <c r="A14" s="12" t="str">
        <f t="shared" si="1"/>
        <v/>
      </c>
      <c r="B14" s="13"/>
      <c r="C14" s="12"/>
      <c r="D14" s="13"/>
      <c r="E14" s="15"/>
      <c r="F14" s="13"/>
      <c r="G14" s="507"/>
      <c r="H14" s="90"/>
      <c r="I14" s="90"/>
      <c r="J14" s="90"/>
      <c r="K14" s="507"/>
      <c r="L14" s="90"/>
      <c r="M14" s="15"/>
      <c r="N14" s="432" t="str">
        <f t="shared" si="0"/>
        <v/>
      </c>
      <c r="O14" s="13"/>
      <c r="P14" s="493" t="s">
        <v>1501</v>
      </c>
    </row>
    <row r="15" spans="1:16">
      <c r="A15" s="12" t="str">
        <f t="shared" si="1"/>
        <v/>
      </c>
      <c r="B15" s="13"/>
      <c r="C15" s="12"/>
      <c r="D15" s="13"/>
      <c r="E15" s="15"/>
      <c r="F15" s="13"/>
      <c r="G15" s="507"/>
      <c r="H15" s="90"/>
      <c r="I15" s="90"/>
      <c r="J15" s="90"/>
      <c r="K15" s="507"/>
      <c r="L15" s="90"/>
      <c r="M15" s="15"/>
      <c r="N15" s="432" t="str">
        <f t="shared" si="0"/>
        <v/>
      </c>
      <c r="O15" s="13"/>
      <c r="P15" s="493" t="s">
        <v>1502</v>
      </c>
    </row>
    <row r="16" spans="1:16">
      <c r="A16" s="12" t="str">
        <f t="shared" si="1"/>
        <v/>
      </c>
      <c r="B16" s="13"/>
      <c r="C16" s="12"/>
      <c r="D16" s="13"/>
      <c r="E16" s="15"/>
      <c r="F16" s="13"/>
      <c r="G16" s="507"/>
      <c r="H16" s="90"/>
      <c r="I16" s="90"/>
      <c r="J16" s="90"/>
      <c r="K16" s="507"/>
      <c r="L16" s="90"/>
      <c r="M16" s="15"/>
      <c r="N16" s="432" t="str">
        <f t="shared" si="0"/>
        <v/>
      </c>
      <c r="O16" s="13"/>
      <c r="P16" s="493" t="s">
        <v>1503</v>
      </c>
    </row>
    <row r="17" spans="1:16">
      <c r="A17" s="12" t="str">
        <f t="shared" si="1"/>
        <v/>
      </c>
      <c r="B17" s="13"/>
      <c r="C17" s="12"/>
      <c r="D17" s="13"/>
      <c r="E17" s="15"/>
      <c r="F17" s="13"/>
      <c r="G17" s="507"/>
      <c r="H17" s="90"/>
      <c r="I17" s="90"/>
      <c r="J17" s="90"/>
      <c r="K17" s="507"/>
      <c r="L17" s="90"/>
      <c r="M17" s="15"/>
      <c r="N17" s="432" t="str">
        <f t="shared" si="0"/>
        <v/>
      </c>
      <c r="O17" s="13"/>
      <c r="P17" s="493" t="s">
        <v>1504</v>
      </c>
    </row>
    <row r="18" spans="1:16">
      <c r="A18" s="12" t="str">
        <f t="shared" si="1"/>
        <v/>
      </c>
      <c r="B18" s="13"/>
      <c r="C18" s="12"/>
      <c r="D18" s="13"/>
      <c r="E18" s="15"/>
      <c r="F18" s="13"/>
      <c r="G18" s="507"/>
      <c r="H18" s="90"/>
      <c r="I18" s="90"/>
      <c r="J18" s="90"/>
      <c r="K18" s="507"/>
      <c r="L18" s="90"/>
      <c r="M18" s="15"/>
      <c r="N18" s="432" t="str">
        <f t="shared" si="0"/>
        <v/>
      </c>
      <c r="O18" s="13"/>
      <c r="P18" s="493" t="s">
        <v>1505</v>
      </c>
    </row>
    <row r="19" spans="1:16">
      <c r="A19" s="12" t="str">
        <f t="shared" si="1"/>
        <v/>
      </c>
      <c r="B19" s="13"/>
      <c r="C19" s="12"/>
      <c r="D19" s="13"/>
      <c r="E19" s="15"/>
      <c r="F19" s="13"/>
      <c r="G19" s="507"/>
      <c r="H19" s="90"/>
      <c r="I19" s="90"/>
      <c r="J19" s="90"/>
      <c r="K19" s="507"/>
      <c r="L19" s="90"/>
      <c r="M19" s="15"/>
      <c r="N19" s="432" t="str">
        <f t="shared" si="0"/>
        <v/>
      </c>
      <c r="O19" s="13"/>
      <c r="P19" s="493" t="s">
        <v>1506</v>
      </c>
    </row>
    <row r="20" spans="1:16">
      <c r="A20" s="12" t="str">
        <f t="shared" si="1"/>
        <v/>
      </c>
      <c r="B20" s="13"/>
      <c r="C20" s="12"/>
      <c r="D20" s="13"/>
      <c r="E20" s="15"/>
      <c r="F20" s="13"/>
      <c r="G20" s="507"/>
      <c r="H20" s="90"/>
      <c r="I20" s="90"/>
      <c r="J20" s="90"/>
      <c r="K20" s="507"/>
      <c r="L20" s="90"/>
      <c r="M20" s="15"/>
      <c r="N20" s="432" t="str">
        <f t="shared" si="0"/>
        <v/>
      </c>
      <c r="O20" s="13"/>
      <c r="P20" s="493" t="s">
        <v>1507</v>
      </c>
    </row>
    <row r="21" spans="1:16">
      <c r="A21" s="12" t="str">
        <f t="shared" si="1"/>
        <v/>
      </c>
      <c r="B21" s="13"/>
      <c r="C21" s="12"/>
      <c r="D21" s="13"/>
      <c r="E21" s="15"/>
      <c r="F21" s="13"/>
      <c r="G21" s="507"/>
      <c r="H21" s="90"/>
      <c r="I21" s="90"/>
      <c r="J21" s="90"/>
      <c r="K21" s="507"/>
      <c r="L21" s="90"/>
      <c r="M21" s="15"/>
      <c r="N21" s="432" t="str">
        <f t="shared" si="0"/>
        <v/>
      </c>
      <c r="O21" s="13"/>
      <c r="P21" s="493" t="s">
        <v>1508</v>
      </c>
    </row>
    <row r="22" spans="1:16">
      <c r="A22" s="12" t="str">
        <f t="shared" si="1"/>
        <v/>
      </c>
      <c r="B22" s="13"/>
      <c r="C22" s="12"/>
      <c r="D22" s="13"/>
      <c r="E22" s="15"/>
      <c r="F22" s="13"/>
      <c r="G22" s="507"/>
      <c r="H22" s="90"/>
      <c r="I22" s="90"/>
      <c r="J22" s="90"/>
      <c r="K22" s="507"/>
      <c r="L22" s="90"/>
      <c r="M22" s="15"/>
      <c r="N22" s="432" t="str">
        <f t="shared" si="0"/>
        <v/>
      </c>
      <c r="O22" s="13"/>
      <c r="P22" s="493" t="s">
        <v>1509</v>
      </c>
    </row>
    <row r="23" spans="1:16">
      <c r="A23" s="12" t="str">
        <f t="shared" ref="A23:A24" si="2">IF(B23="","",ROW()-7)</f>
        <v/>
      </c>
      <c r="B23" s="13"/>
      <c r="C23" s="12"/>
      <c r="D23" s="13"/>
      <c r="E23" s="15"/>
      <c r="F23" s="13"/>
      <c r="G23" s="507"/>
      <c r="H23" s="90"/>
      <c r="I23" s="90"/>
      <c r="J23" s="90"/>
      <c r="K23" s="507"/>
      <c r="L23" s="90"/>
      <c r="M23" s="15"/>
      <c r="N23" s="432" t="str">
        <f t="shared" ref="N23:N25" si="3">IF(I23-J23=0,"",(M23-I23+J23)/(I23-J23)*100)</f>
        <v/>
      </c>
      <c r="O23" s="13"/>
      <c r="P23" s="493" t="s">
        <v>1510</v>
      </c>
    </row>
    <row r="24" spans="1:16">
      <c r="A24" s="12" t="str">
        <f t="shared" si="2"/>
        <v/>
      </c>
      <c r="B24" s="13"/>
      <c r="C24" s="12"/>
      <c r="D24" s="13"/>
      <c r="E24" s="15"/>
      <c r="F24" s="13"/>
      <c r="G24" s="507"/>
      <c r="H24" s="90"/>
      <c r="I24" s="90"/>
      <c r="J24" s="90"/>
      <c r="K24" s="507"/>
      <c r="L24" s="90"/>
      <c r="M24" s="15"/>
      <c r="N24" s="432" t="str">
        <f t="shared" si="3"/>
        <v/>
      </c>
      <c r="O24" s="13"/>
      <c r="P24" s="493" t="s">
        <v>1511</v>
      </c>
    </row>
    <row r="25" spans="1:16">
      <c r="A25" s="12" t="s">
        <v>1512</v>
      </c>
      <c r="B25" s="13"/>
      <c r="C25" s="12"/>
      <c r="D25" s="13"/>
      <c r="E25" s="15"/>
      <c r="F25" s="13"/>
      <c r="G25" s="507"/>
      <c r="H25" s="90"/>
      <c r="I25" s="90">
        <f>SUM(I8:I24)</f>
        <v>0</v>
      </c>
      <c r="J25" s="90">
        <f>SUM(J8:J24)</f>
        <v>0</v>
      </c>
      <c r="K25" s="507"/>
      <c r="L25" s="90"/>
      <c r="M25" s="90">
        <f>SUM(M8:M24)</f>
        <v>0</v>
      </c>
      <c r="N25" s="432" t="str">
        <f t="shared" si="3"/>
        <v/>
      </c>
      <c r="O25" s="13"/>
      <c r="P25" s="493"/>
    </row>
    <row r="26" spans="1:16">
      <c r="A26" s="12" t="s">
        <v>1513</v>
      </c>
      <c r="B26" s="13"/>
      <c r="C26" s="12"/>
      <c r="D26" s="13"/>
      <c r="E26" s="15"/>
      <c r="F26" s="13"/>
      <c r="G26" s="507"/>
      <c r="H26" s="90"/>
      <c r="I26" s="90">
        <f>J25</f>
        <v>0</v>
      </c>
      <c r="J26" s="90"/>
      <c r="K26" s="507"/>
      <c r="L26" s="90"/>
      <c r="M26" s="15"/>
      <c r="N26" s="432"/>
      <c r="O26" s="13"/>
      <c r="P26" s="493"/>
    </row>
    <row r="27" ht="15.75" customHeight="1" spans="1:16">
      <c r="A27" s="16" t="s">
        <v>1514</v>
      </c>
      <c r="B27" s="17"/>
      <c r="C27" s="508"/>
      <c r="D27" s="509"/>
      <c r="E27" s="509"/>
      <c r="F27" s="509"/>
      <c r="G27" s="510"/>
      <c r="H27" s="510"/>
      <c r="I27" s="510">
        <f>I25-I26</f>
        <v>0</v>
      </c>
      <c r="J27" s="517"/>
      <c r="K27" s="517"/>
      <c r="L27" s="517"/>
      <c r="M27" s="517">
        <f>M25-M26</f>
        <v>0</v>
      </c>
      <c r="N27" s="432" t="str">
        <f>IF(I27-J27=0,"",(M27-I27+J27)/(I27-J27)*100)</f>
        <v/>
      </c>
      <c r="O27" s="509"/>
      <c r="P27" s="493"/>
    </row>
    <row r="28" ht="15.75" customHeight="1" spans="1:16">
      <c r="A28" s="494" t="e">
        <f>#REF!&amp;"填表人："&amp;#REF!</f>
        <v>#REF!</v>
      </c>
      <c r="I28" s="494"/>
      <c r="J28" s="494"/>
      <c r="M28" s="23" t="e">
        <f>"评估人员："&amp;#REF!</f>
        <v>#REF!</v>
      </c>
      <c r="P28" s="23" t="s">
        <v>716</v>
      </c>
    </row>
    <row r="29" ht="15.75" customHeight="1" spans="1:10">
      <c r="A29" s="494" t="e">
        <f>"填表日期："&amp;YEAR(#REF!)&amp;"年"&amp;MONTH(#REF!)&amp;"月"&amp;DAY(#REF!)&amp;"日"</f>
        <v>#REF!</v>
      </c>
      <c r="I29" s="494"/>
      <c r="J29" s="494"/>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sheetData>
  <mergeCells count="16">
    <mergeCell ref="A2:O2"/>
    <mergeCell ref="A3:O3"/>
    <mergeCell ref="G6:I6"/>
    <mergeCell ref="K6:M6"/>
    <mergeCell ref="A25:B25"/>
    <mergeCell ref="A26:B26"/>
    <mergeCell ref="A27:B27"/>
    <mergeCell ref="A6:A7"/>
    <mergeCell ref="B6:B7"/>
    <mergeCell ref="C6:C7"/>
    <mergeCell ref="D6:D7"/>
    <mergeCell ref="E6:E7"/>
    <mergeCell ref="F6:F7"/>
    <mergeCell ref="J6:J7"/>
    <mergeCell ref="N6:N7"/>
    <mergeCell ref="O6:O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6"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colBreaks count="2" manualBreakCount="2">
    <brk id="6" max="28" man="1"/>
    <brk id="15" max="1048575" man="1"/>
  </col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AE30"/>
  <sheetViews>
    <sheetView showGridLines="0" topLeftCell="H1" workbookViewId="0">
      <selection activeCell="AA34" sqref="AA34"/>
    </sheetView>
  </sheetViews>
  <sheetFormatPr defaultColWidth="9" defaultRowHeight="12.75"/>
  <cols>
    <col min="1" max="1" width="4.875" style="3" customWidth="1"/>
    <col min="2" max="6" width="8" style="3" customWidth="1"/>
    <col min="7" max="7" width="13.125" style="3" customWidth="1"/>
    <col min="8" max="12" width="6.375" style="3" customWidth="1"/>
    <col min="13" max="13" width="9.625" style="3" customWidth="1"/>
    <col min="14" max="14" width="8.75" style="3" customWidth="1"/>
    <col min="15" max="17" width="6.375" style="3" customWidth="1"/>
    <col min="18" max="18" width="4.75" style="3" customWidth="1"/>
    <col min="19" max="23" width="8" style="3" customWidth="1"/>
    <col min="24" max="24" width="4.75" style="3" customWidth="1"/>
    <col min="25" max="26" width="8" style="3" customWidth="1"/>
    <col min="27" max="27" width="9.625" style="3" customWidth="1"/>
    <col min="28" max="28" width="6.375" style="3" customWidth="1"/>
    <col min="29" max="29" width="7.75" style="3" customWidth="1"/>
    <col min="30" max="30" width="16.75" style="3" customWidth="1"/>
    <col min="31" max="259" width="9" style="3"/>
    <col min="260" max="260" width="5.375" style="3" customWidth="1"/>
    <col min="261" max="261" width="52.125" style="3" customWidth="1"/>
    <col min="262" max="262" width="8.5" style="3" customWidth="1"/>
    <col min="263" max="263" width="12.625" style="3" customWidth="1"/>
    <col min="264" max="264" width="11.375" style="3" customWidth="1"/>
    <col min="265" max="265" width="13.75" style="3" customWidth="1"/>
    <col min="266" max="266" width="14.375" style="3" customWidth="1"/>
    <col min="267" max="267" width="12.875" style="3" customWidth="1"/>
    <col min="268" max="269" width="10.375" style="3" customWidth="1"/>
    <col min="270" max="270" width="10.5" style="3" customWidth="1"/>
    <col min="271" max="271" width="11.375" style="3" customWidth="1"/>
    <col min="272" max="272" width="8.375" style="3" customWidth="1"/>
    <col min="273" max="273" width="5.875" style="3" customWidth="1"/>
    <col min="274" max="274" width="10.5" style="3" customWidth="1"/>
    <col min="275" max="277" width="12.625" style="3" customWidth="1"/>
    <col min="278" max="278" width="11.875" style="3" customWidth="1"/>
    <col min="279" max="279" width="9.25" style="3" customWidth="1"/>
    <col min="280" max="280" width="7.625" style="3" customWidth="1"/>
    <col min="281" max="281" width="19.25" style="3" customWidth="1"/>
    <col min="282" max="282" width="11.875" style="3" customWidth="1"/>
    <col min="283" max="283" width="5.625" style="3" customWidth="1"/>
    <col min="284" max="284" width="6.125" style="3" customWidth="1"/>
    <col min="285" max="515" width="9" style="3"/>
    <col min="516" max="516" width="5.375" style="3" customWidth="1"/>
    <col min="517" max="517" width="52.125" style="3" customWidth="1"/>
    <col min="518" max="518" width="8.5" style="3" customWidth="1"/>
    <col min="519" max="519" width="12.625" style="3" customWidth="1"/>
    <col min="520" max="520" width="11.375" style="3" customWidth="1"/>
    <col min="521" max="521" width="13.75" style="3" customWidth="1"/>
    <col min="522" max="522" width="14.375" style="3" customWidth="1"/>
    <col min="523" max="523" width="12.875" style="3" customWidth="1"/>
    <col min="524" max="525" width="10.375" style="3" customWidth="1"/>
    <col min="526" max="526" width="10.5" style="3" customWidth="1"/>
    <col min="527" max="527" width="11.375" style="3" customWidth="1"/>
    <col min="528" max="528" width="8.375" style="3" customWidth="1"/>
    <col min="529" max="529" width="5.875" style="3" customWidth="1"/>
    <col min="530" max="530" width="10.5" style="3" customWidth="1"/>
    <col min="531" max="533" width="12.625" style="3" customWidth="1"/>
    <col min="534" max="534" width="11.875" style="3" customWidth="1"/>
    <col min="535" max="535" width="9.25" style="3" customWidth="1"/>
    <col min="536" max="536" width="7.625" style="3" customWidth="1"/>
    <col min="537" max="537" width="19.25" style="3" customWidth="1"/>
    <col min="538" max="538" width="11.875" style="3" customWidth="1"/>
    <col min="539" max="539" width="5.625" style="3" customWidth="1"/>
    <col min="540" max="540" width="6.125" style="3" customWidth="1"/>
    <col min="541" max="771" width="9" style="3"/>
    <col min="772" max="772" width="5.375" style="3" customWidth="1"/>
    <col min="773" max="773" width="52.125" style="3" customWidth="1"/>
    <col min="774" max="774" width="8.5" style="3" customWidth="1"/>
    <col min="775" max="775" width="12.625" style="3" customWidth="1"/>
    <col min="776" max="776" width="11.375" style="3" customWidth="1"/>
    <col min="777" max="777" width="13.75" style="3" customWidth="1"/>
    <col min="778" max="778" width="14.375" style="3" customWidth="1"/>
    <col min="779" max="779" width="12.875" style="3" customWidth="1"/>
    <col min="780" max="781" width="10.375" style="3" customWidth="1"/>
    <col min="782" max="782" width="10.5" style="3" customWidth="1"/>
    <col min="783" max="783" width="11.375" style="3" customWidth="1"/>
    <col min="784" max="784" width="8.375" style="3" customWidth="1"/>
    <col min="785" max="785" width="5.875" style="3" customWidth="1"/>
    <col min="786" max="786" width="10.5" style="3" customWidth="1"/>
    <col min="787" max="789" width="12.625" style="3" customWidth="1"/>
    <col min="790" max="790" width="11.875" style="3" customWidth="1"/>
    <col min="791" max="791" width="9.25" style="3" customWidth="1"/>
    <col min="792" max="792" width="7.625" style="3" customWidth="1"/>
    <col min="793" max="793" width="19.25" style="3" customWidth="1"/>
    <col min="794" max="794" width="11.875" style="3" customWidth="1"/>
    <col min="795" max="795" width="5.625" style="3" customWidth="1"/>
    <col min="796" max="796" width="6.125" style="3" customWidth="1"/>
    <col min="797" max="1027" width="9" style="3"/>
    <col min="1028" max="1028" width="5.375" style="3" customWidth="1"/>
    <col min="1029" max="1029" width="52.125" style="3" customWidth="1"/>
    <col min="1030" max="1030" width="8.5" style="3" customWidth="1"/>
    <col min="1031" max="1031" width="12.625" style="3" customWidth="1"/>
    <col min="1032" max="1032" width="11.375" style="3" customWidth="1"/>
    <col min="1033" max="1033" width="13.75" style="3" customWidth="1"/>
    <col min="1034" max="1034" width="14.375" style="3" customWidth="1"/>
    <col min="1035" max="1035" width="12.875" style="3" customWidth="1"/>
    <col min="1036" max="1037" width="10.375" style="3" customWidth="1"/>
    <col min="1038" max="1038" width="10.5" style="3" customWidth="1"/>
    <col min="1039" max="1039" width="11.375" style="3" customWidth="1"/>
    <col min="1040" max="1040" width="8.375" style="3" customWidth="1"/>
    <col min="1041" max="1041" width="5.875" style="3" customWidth="1"/>
    <col min="1042" max="1042" width="10.5" style="3" customWidth="1"/>
    <col min="1043" max="1045" width="12.625" style="3" customWidth="1"/>
    <col min="1046" max="1046" width="11.875" style="3" customWidth="1"/>
    <col min="1047" max="1047" width="9.25" style="3" customWidth="1"/>
    <col min="1048" max="1048" width="7.625" style="3" customWidth="1"/>
    <col min="1049" max="1049" width="19.25" style="3" customWidth="1"/>
    <col min="1050" max="1050" width="11.875" style="3" customWidth="1"/>
    <col min="1051" max="1051" width="5.625" style="3" customWidth="1"/>
    <col min="1052" max="1052" width="6.125" style="3" customWidth="1"/>
    <col min="1053" max="1283" width="9" style="3"/>
    <col min="1284" max="1284" width="5.375" style="3" customWidth="1"/>
    <col min="1285" max="1285" width="52.125" style="3" customWidth="1"/>
    <col min="1286" max="1286" width="8.5" style="3" customWidth="1"/>
    <col min="1287" max="1287" width="12.625" style="3" customWidth="1"/>
    <col min="1288" max="1288" width="11.375" style="3" customWidth="1"/>
    <col min="1289" max="1289" width="13.75" style="3" customWidth="1"/>
    <col min="1290" max="1290" width="14.375" style="3" customWidth="1"/>
    <col min="1291" max="1291" width="12.875" style="3" customWidth="1"/>
    <col min="1292" max="1293" width="10.375" style="3" customWidth="1"/>
    <col min="1294" max="1294" width="10.5" style="3" customWidth="1"/>
    <col min="1295" max="1295" width="11.375" style="3" customWidth="1"/>
    <col min="1296" max="1296" width="8.375" style="3" customWidth="1"/>
    <col min="1297" max="1297" width="5.875" style="3" customWidth="1"/>
    <col min="1298" max="1298" width="10.5" style="3" customWidth="1"/>
    <col min="1299" max="1301" width="12.625" style="3" customWidth="1"/>
    <col min="1302" max="1302" width="11.875" style="3" customWidth="1"/>
    <col min="1303" max="1303" width="9.25" style="3" customWidth="1"/>
    <col min="1304" max="1304" width="7.625" style="3" customWidth="1"/>
    <col min="1305" max="1305" width="19.25" style="3" customWidth="1"/>
    <col min="1306" max="1306" width="11.875" style="3" customWidth="1"/>
    <col min="1307" max="1307" width="5.625" style="3" customWidth="1"/>
    <col min="1308" max="1308" width="6.125" style="3" customWidth="1"/>
    <col min="1309" max="1539" width="9" style="3"/>
    <col min="1540" max="1540" width="5.375" style="3" customWidth="1"/>
    <col min="1541" max="1541" width="52.125" style="3" customWidth="1"/>
    <col min="1542" max="1542" width="8.5" style="3" customWidth="1"/>
    <col min="1543" max="1543" width="12.625" style="3" customWidth="1"/>
    <col min="1544" max="1544" width="11.375" style="3" customWidth="1"/>
    <col min="1545" max="1545" width="13.75" style="3" customWidth="1"/>
    <col min="1546" max="1546" width="14.375" style="3" customWidth="1"/>
    <col min="1547" max="1547" width="12.875" style="3" customWidth="1"/>
    <col min="1548" max="1549" width="10.375" style="3" customWidth="1"/>
    <col min="1550" max="1550" width="10.5" style="3" customWidth="1"/>
    <col min="1551" max="1551" width="11.375" style="3" customWidth="1"/>
    <col min="1552" max="1552" width="8.375" style="3" customWidth="1"/>
    <col min="1553" max="1553" width="5.875" style="3" customWidth="1"/>
    <col min="1554" max="1554" width="10.5" style="3" customWidth="1"/>
    <col min="1555" max="1557" width="12.625" style="3" customWidth="1"/>
    <col min="1558" max="1558" width="11.875" style="3" customWidth="1"/>
    <col min="1559" max="1559" width="9.25" style="3" customWidth="1"/>
    <col min="1560" max="1560" width="7.625" style="3" customWidth="1"/>
    <col min="1561" max="1561" width="19.25" style="3" customWidth="1"/>
    <col min="1562" max="1562" width="11.875" style="3" customWidth="1"/>
    <col min="1563" max="1563" width="5.625" style="3" customWidth="1"/>
    <col min="1564" max="1564" width="6.125" style="3" customWidth="1"/>
    <col min="1565" max="1795" width="9" style="3"/>
    <col min="1796" max="1796" width="5.375" style="3" customWidth="1"/>
    <col min="1797" max="1797" width="52.125" style="3" customWidth="1"/>
    <col min="1798" max="1798" width="8.5" style="3" customWidth="1"/>
    <col min="1799" max="1799" width="12.625" style="3" customWidth="1"/>
    <col min="1800" max="1800" width="11.375" style="3" customWidth="1"/>
    <col min="1801" max="1801" width="13.75" style="3" customWidth="1"/>
    <col min="1802" max="1802" width="14.375" style="3" customWidth="1"/>
    <col min="1803" max="1803" width="12.875" style="3" customWidth="1"/>
    <col min="1804" max="1805" width="10.375" style="3" customWidth="1"/>
    <col min="1806" max="1806" width="10.5" style="3" customWidth="1"/>
    <col min="1807" max="1807" width="11.375" style="3" customWidth="1"/>
    <col min="1808" max="1808" width="8.375" style="3" customWidth="1"/>
    <col min="1809" max="1809" width="5.875" style="3" customWidth="1"/>
    <col min="1810" max="1810" width="10.5" style="3" customWidth="1"/>
    <col min="1811" max="1813" width="12.625" style="3" customWidth="1"/>
    <col min="1814" max="1814" width="11.875" style="3" customWidth="1"/>
    <col min="1815" max="1815" width="9.25" style="3" customWidth="1"/>
    <col min="1816" max="1816" width="7.625" style="3" customWidth="1"/>
    <col min="1817" max="1817" width="19.25" style="3" customWidth="1"/>
    <col min="1818" max="1818" width="11.875" style="3" customWidth="1"/>
    <col min="1819" max="1819" width="5.625" style="3" customWidth="1"/>
    <col min="1820" max="1820" width="6.125" style="3" customWidth="1"/>
    <col min="1821" max="2051" width="9" style="3"/>
    <col min="2052" max="2052" width="5.375" style="3" customWidth="1"/>
    <col min="2053" max="2053" width="52.125" style="3" customWidth="1"/>
    <col min="2054" max="2054" width="8.5" style="3" customWidth="1"/>
    <col min="2055" max="2055" width="12.625" style="3" customWidth="1"/>
    <col min="2056" max="2056" width="11.375" style="3" customWidth="1"/>
    <col min="2057" max="2057" width="13.75" style="3" customWidth="1"/>
    <col min="2058" max="2058" width="14.375" style="3" customWidth="1"/>
    <col min="2059" max="2059" width="12.875" style="3" customWidth="1"/>
    <col min="2060" max="2061" width="10.375" style="3" customWidth="1"/>
    <col min="2062" max="2062" width="10.5" style="3" customWidth="1"/>
    <col min="2063" max="2063" width="11.375" style="3" customWidth="1"/>
    <col min="2064" max="2064" width="8.375" style="3" customWidth="1"/>
    <col min="2065" max="2065" width="5.875" style="3" customWidth="1"/>
    <col min="2066" max="2066" width="10.5" style="3" customWidth="1"/>
    <col min="2067" max="2069" width="12.625" style="3" customWidth="1"/>
    <col min="2070" max="2070" width="11.875" style="3" customWidth="1"/>
    <col min="2071" max="2071" width="9.25" style="3" customWidth="1"/>
    <col min="2072" max="2072" width="7.625" style="3" customWidth="1"/>
    <col min="2073" max="2073" width="19.25" style="3" customWidth="1"/>
    <col min="2074" max="2074" width="11.875" style="3" customWidth="1"/>
    <col min="2075" max="2075" width="5.625" style="3" customWidth="1"/>
    <col min="2076" max="2076" width="6.125" style="3" customWidth="1"/>
    <col min="2077" max="2307" width="9" style="3"/>
    <col min="2308" max="2308" width="5.375" style="3" customWidth="1"/>
    <col min="2309" max="2309" width="52.125" style="3" customWidth="1"/>
    <col min="2310" max="2310" width="8.5" style="3" customWidth="1"/>
    <col min="2311" max="2311" width="12.625" style="3" customWidth="1"/>
    <col min="2312" max="2312" width="11.375" style="3" customWidth="1"/>
    <col min="2313" max="2313" width="13.75" style="3" customWidth="1"/>
    <col min="2314" max="2314" width="14.375" style="3" customWidth="1"/>
    <col min="2315" max="2315" width="12.875" style="3" customWidth="1"/>
    <col min="2316" max="2317" width="10.375" style="3" customWidth="1"/>
    <col min="2318" max="2318" width="10.5" style="3" customWidth="1"/>
    <col min="2319" max="2319" width="11.375" style="3" customWidth="1"/>
    <col min="2320" max="2320" width="8.375" style="3" customWidth="1"/>
    <col min="2321" max="2321" width="5.875" style="3" customWidth="1"/>
    <col min="2322" max="2322" width="10.5" style="3" customWidth="1"/>
    <col min="2323" max="2325" width="12.625" style="3" customWidth="1"/>
    <col min="2326" max="2326" width="11.875" style="3" customWidth="1"/>
    <col min="2327" max="2327" width="9.25" style="3" customWidth="1"/>
    <col min="2328" max="2328" width="7.625" style="3" customWidth="1"/>
    <col min="2329" max="2329" width="19.25" style="3" customWidth="1"/>
    <col min="2330" max="2330" width="11.875" style="3" customWidth="1"/>
    <col min="2331" max="2331" width="5.625" style="3" customWidth="1"/>
    <col min="2332" max="2332" width="6.125" style="3" customWidth="1"/>
    <col min="2333" max="2563" width="9" style="3"/>
    <col min="2564" max="2564" width="5.375" style="3" customWidth="1"/>
    <col min="2565" max="2565" width="52.125" style="3" customWidth="1"/>
    <col min="2566" max="2566" width="8.5" style="3" customWidth="1"/>
    <col min="2567" max="2567" width="12.625" style="3" customWidth="1"/>
    <col min="2568" max="2568" width="11.375" style="3" customWidth="1"/>
    <col min="2569" max="2569" width="13.75" style="3" customWidth="1"/>
    <col min="2570" max="2570" width="14.375" style="3" customWidth="1"/>
    <col min="2571" max="2571" width="12.875" style="3" customWidth="1"/>
    <col min="2572" max="2573" width="10.375" style="3" customWidth="1"/>
    <col min="2574" max="2574" width="10.5" style="3" customWidth="1"/>
    <col min="2575" max="2575" width="11.375" style="3" customWidth="1"/>
    <col min="2576" max="2576" width="8.375" style="3" customWidth="1"/>
    <col min="2577" max="2577" width="5.875" style="3" customWidth="1"/>
    <col min="2578" max="2578" width="10.5" style="3" customWidth="1"/>
    <col min="2579" max="2581" width="12.625" style="3" customWidth="1"/>
    <col min="2582" max="2582" width="11.875" style="3" customWidth="1"/>
    <col min="2583" max="2583" width="9.25" style="3" customWidth="1"/>
    <col min="2584" max="2584" width="7.625" style="3" customWidth="1"/>
    <col min="2585" max="2585" width="19.25" style="3" customWidth="1"/>
    <col min="2586" max="2586" width="11.875" style="3" customWidth="1"/>
    <col min="2587" max="2587" width="5.625" style="3" customWidth="1"/>
    <col min="2588" max="2588" width="6.125" style="3" customWidth="1"/>
    <col min="2589" max="2819" width="9" style="3"/>
    <col min="2820" max="2820" width="5.375" style="3" customWidth="1"/>
    <col min="2821" max="2821" width="52.125" style="3" customWidth="1"/>
    <col min="2822" max="2822" width="8.5" style="3" customWidth="1"/>
    <col min="2823" max="2823" width="12.625" style="3" customWidth="1"/>
    <col min="2824" max="2824" width="11.375" style="3" customWidth="1"/>
    <col min="2825" max="2825" width="13.75" style="3" customWidth="1"/>
    <col min="2826" max="2826" width="14.375" style="3" customWidth="1"/>
    <col min="2827" max="2827" width="12.875" style="3" customWidth="1"/>
    <col min="2828" max="2829" width="10.375" style="3" customWidth="1"/>
    <col min="2830" max="2830" width="10.5" style="3" customWidth="1"/>
    <col min="2831" max="2831" width="11.375" style="3" customWidth="1"/>
    <col min="2832" max="2832" width="8.375" style="3" customWidth="1"/>
    <col min="2833" max="2833" width="5.875" style="3" customWidth="1"/>
    <col min="2834" max="2834" width="10.5" style="3" customWidth="1"/>
    <col min="2835" max="2837" width="12.625" style="3" customWidth="1"/>
    <col min="2838" max="2838" width="11.875" style="3" customWidth="1"/>
    <col min="2839" max="2839" width="9.25" style="3" customWidth="1"/>
    <col min="2840" max="2840" width="7.625" style="3" customWidth="1"/>
    <col min="2841" max="2841" width="19.25" style="3" customWidth="1"/>
    <col min="2842" max="2842" width="11.875" style="3" customWidth="1"/>
    <col min="2843" max="2843" width="5.625" style="3" customWidth="1"/>
    <col min="2844" max="2844" width="6.125" style="3" customWidth="1"/>
    <col min="2845" max="3075" width="9" style="3"/>
    <col min="3076" max="3076" width="5.375" style="3" customWidth="1"/>
    <col min="3077" max="3077" width="52.125" style="3" customWidth="1"/>
    <col min="3078" max="3078" width="8.5" style="3" customWidth="1"/>
    <col min="3079" max="3079" width="12.625" style="3" customWidth="1"/>
    <col min="3080" max="3080" width="11.375" style="3" customWidth="1"/>
    <col min="3081" max="3081" width="13.75" style="3" customWidth="1"/>
    <col min="3082" max="3082" width="14.375" style="3" customWidth="1"/>
    <col min="3083" max="3083" width="12.875" style="3" customWidth="1"/>
    <col min="3084" max="3085" width="10.375" style="3" customWidth="1"/>
    <col min="3086" max="3086" width="10.5" style="3" customWidth="1"/>
    <col min="3087" max="3087" width="11.375" style="3" customWidth="1"/>
    <col min="3088" max="3088" width="8.375" style="3" customWidth="1"/>
    <col min="3089" max="3089" width="5.875" style="3" customWidth="1"/>
    <col min="3090" max="3090" width="10.5" style="3" customWidth="1"/>
    <col min="3091" max="3093" width="12.625" style="3" customWidth="1"/>
    <col min="3094" max="3094" width="11.875" style="3" customWidth="1"/>
    <col min="3095" max="3095" width="9.25" style="3" customWidth="1"/>
    <col min="3096" max="3096" width="7.625" style="3" customWidth="1"/>
    <col min="3097" max="3097" width="19.25" style="3" customWidth="1"/>
    <col min="3098" max="3098" width="11.875" style="3" customWidth="1"/>
    <col min="3099" max="3099" width="5.625" style="3" customWidth="1"/>
    <col min="3100" max="3100" width="6.125" style="3" customWidth="1"/>
    <col min="3101" max="3331" width="9" style="3"/>
    <col min="3332" max="3332" width="5.375" style="3" customWidth="1"/>
    <col min="3333" max="3333" width="52.125" style="3" customWidth="1"/>
    <col min="3334" max="3334" width="8.5" style="3" customWidth="1"/>
    <col min="3335" max="3335" width="12.625" style="3" customWidth="1"/>
    <col min="3336" max="3336" width="11.375" style="3" customWidth="1"/>
    <col min="3337" max="3337" width="13.75" style="3" customWidth="1"/>
    <col min="3338" max="3338" width="14.375" style="3" customWidth="1"/>
    <col min="3339" max="3339" width="12.875" style="3" customWidth="1"/>
    <col min="3340" max="3341" width="10.375" style="3" customWidth="1"/>
    <col min="3342" max="3342" width="10.5" style="3" customWidth="1"/>
    <col min="3343" max="3343" width="11.375" style="3" customWidth="1"/>
    <col min="3344" max="3344" width="8.375" style="3" customWidth="1"/>
    <col min="3345" max="3345" width="5.875" style="3" customWidth="1"/>
    <col min="3346" max="3346" width="10.5" style="3" customWidth="1"/>
    <col min="3347" max="3349" width="12.625" style="3" customWidth="1"/>
    <col min="3350" max="3350" width="11.875" style="3" customWidth="1"/>
    <col min="3351" max="3351" width="9.25" style="3" customWidth="1"/>
    <col min="3352" max="3352" width="7.625" style="3" customWidth="1"/>
    <col min="3353" max="3353" width="19.25" style="3" customWidth="1"/>
    <col min="3354" max="3354" width="11.875" style="3" customWidth="1"/>
    <col min="3355" max="3355" width="5.625" style="3" customWidth="1"/>
    <col min="3356" max="3356" width="6.125" style="3" customWidth="1"/>
    <col min="3357" max="3587" width="9" style="3"/>
    <col min="3588" max="3588" width="5.375" style="3" customWidth="1"/>
    <col min="3589" max="3589" width="52.125" style="3" customWidth="1"/>
    <col min="3590" max="3590" width="8.5" style="3" customWidth="1"/>
    <col min="3591" max="3591" width="12.625" style="3" customWidth="1"/>
    <col min="3592" max="3592" width="11.375" style="3" customWidth="1"/>
    <col min="3593" max="3593" width="13.75" style="3" customWidth="1"/>
    <col min="3594" max="3594" width="14.375" style="3" customWidth="1"/>
    <col min="3595" max="3595" width="12.875" style="3" customWidth="1"/>
    <col min="3596" max="3597" width="10.375" style="3" customWidth="1"/>
    <col min="3598" max="3598" width="10.5" style="3" customWidth="1"/>
    <col min="3599" max="3599" width="11.375" style="3" customWidth="1"/>
    <col min="3600" max="3600" width="8.375" style="3" customWidth="1"/>
    <col min="3601" max="3601" width="5.875" style="3" customWidth="1"/>
    <col min="3602" max="3602" width="10.5" style="3" customWidth="1"/>
    <col min="3603" max="3605" width="12.625" style="3" customWidth="1"/>
    <col min="3606" max="3606" width="11.875" style="3" customWidth="1"/>
    <col min="3607" max="3607" width="9.25" style="3" customWidth="1"/>
    <col min="3608" max="3608" width="7.625" style="3" customWidth="1"/>
    <col min="3609" max="3609" width="19.25" style="3" customWidth="1"/>
    <col min="3610" max="3610" width="11.875" style="3" customWidth="1"/>
    <col min="3611" max="3611" width="5.625" style="3" customWidth="1"/>
    <col min="3612" max="3612" width="6.125" style="3" customWidth="1"/>
    <col min="3613" max="3843" width="9" style="3"/>
    <col min="3844" max="3844" width="5.375" style="3" customWidth="1"/>
    <col min="3845" max="3845" width="52.125" style="3" customWidth="1"/>
    <col min="3846" max="3846" width="8.5" style="3" customWidth="1"/>
    <col min="3847" max="3847" width="12.625" style="3" customWidth="1"/>
    <col min="3848" max="3848" width="11.375" style="3" customWidth="1"/>
    <col min="3849" max="3849" width="13.75" style="3" customWidth="1"/>
    <col min="3850" max="3850" width="14.375" style="3" customWidth="1"/>
    <col min="3851" max="3851" width="12.875" style="3" customWidth="1"/>
    <col min="3852" max="3853" width="10.375" style="3" customWidth="1"/>
    <col min="3854" max="3854" width="10.5" style="3" customWidth="1"/>
    <col min="3855" max="3855" width="11.375" style="3" customWidth="1"/>
    <col min="3856" max="3856" width="8.375" style="3" customWidth="1"/>
    <col min="3857" max="3857" width="5.875" style="3" customWidth="1"/>
    <col min="3858" max="3858" width="10.5" style="3" customWidth="1"/>
    <col min="3859" max="3861" width="12.625" style="3" customWidth="1"/>
    <col min="3862" max="3862" width="11.875" style="3" customWidth="1"/>
    <col min="3863" max="3863" width="9.25" style="3" customWidth="1"/>
    <col min="3864" max="3864" width="7.625" style="3" customWidth="1"/>
    <col min="3865" max="3865" width="19.25" style="3" customWidth="1"/>
    <col min="3866" max="3866" width="11.875" style="3" customWidth="1"/>
    <col min="3867" max="3867" width="5.625" style="3" customWidth="1"/>
    <col min="3868" max="3868" width="6.125" style="3" customWidth="1"/>
    <col min="3869" max="4099" width="9" style="3"/>
    <col min="4100" max="4100" width="5.375" style="3" customWidth="1"/>
    <col min="4101" max="4101" width="52.125" style="3" customWidth="1"/>
    <col min="4102" max="4102" width="8.5" style="3" customWidth="1"/>
    <col min="4103" max="4103" width="12.625" style="3" customWidth="1"/>
    <col min="4104" max="4104" width="11.375" style="3" customWidth="1"/>
    <col min="4105" max="4105" width="13.75" style="3" customWidth="1"/>
    <col min="4106" max="4106" width="14.375" style="3" customWidth="1"/>
    <col min="4107" max="4107" width="12.875" style="3" customWidth="1"/>
    <col min="4108" max="4109" width="10.375" style="3" customWidth="1"/>
    <col min="4110" max="4110" width="10.5" style="3" customWidth="1"/>
    <col min="4111" max="4111" width="11.375" style="3" customWidth="1"/>
    <col min="4112" max="4112" width="8.375" style="3" customWidth="1"/>
    <col min="4113" max="4113" width="5.875" style="3" customWidth="1"/>
    <col min="4114" max="4114" width="10.5" style="3" customWidth="1"/>
    <col min="4115" max="4117" width="12.625" style="3" customWidth="1"/>
    <col min="4118" max="4118" width="11.875" style="3" customWidth="1"/>
    <col min="4119" max="4119" width="9.25" style="3" customWidth="1"/>
    <col min="4120" max="4120" width="7.625" style="3" customWidth="1"/>
    <col min="4121" max="4121" width="19.25" style="3" customWidth="1"/>
    <col min="4122" max="4122" width="11.875" style="3" customWidth="1"/>
    <col min="4123" max="4123" width="5.625" style="3" customWidth="1"/>
    <col min="4124" max="4124" width="6.125" style="3" customWidth="1"/>
    <col min="4125" max="4355" width="9" style="3"/>
    <col min="4356" max="4356" width="5.375" style="3" customWidth="1"/>
    <col min="4357" max="4357" width="52.125" style="3" customWidth="1"/>
    <col min="4358" max="4358" width="8.5" style="3" customWidth="1"/>
    <col min="4359" max="4359" width="12.625" style="3" customWidth="1"/>
    <col min="4360" max="4360" width="11.375" style="3" customWidth="1"/>
    <col min="4361" max="4361" width="13.75" style="3" customWidth="1"/>
    <col min="4362" max="4362" width="14.375" style="3" customWidth="1"/>
    <col min="4363" max="4363" width="12.875" style="3" customWidth="1"/>
    <col min="4364" max="4365" width="10.375" style="3" customWidth="1"/>
    <col min="4366" max="4366" width="10.5" style="3" customWidth="1"/>
    <col min="4367" max="4367" width="11.375" style="3" customWidth="1"/>
    <col min="4368" max="4368" width="8.375" style="3" customWidth="1"/>
    <col min="4369" max="4369" width="5.875" style="3" customWidth="1"/>
    <col min="4370" max="4370" width="10.5" style="3" customWidth="1"/>
    <col min="4371" max="4373" width="12.625" style="3" customWidth="1"/>
    <col min="4374" max="4374" width="11.875" style="3" customWidth="1"/>
    <col min="4375" max="4375" width="9.25" style="3" customWidth="1"/>
    <col min="4376" max="4376" width="7.625" style="3" customWidth="1"/>
    <col min="4377" max="4377" width="19.25" style="3" customWidth="1"/>
    <col min="4378" max="4378" width="11.875" style="3" customWidth="1"/>
    <col min="4379" max="4379" width="5.625" style="3" customWidth="1"/>
    <col min="4380" max="4380" width="6.125" style="3" customWidth="1"/>
    <col min="4381" max="4611" width="9" style="3"/>
    <col min="4612" max="4612" width="5.375" style="3" customWidth="1"/>
    <col min="4613" max="4613" width="52.125" style="3" customWidth="1"/>
    <col min="4614" max="4614" width="8.5" style="3" customWidth="1"/>
    <col min="4615" max="4615" width="12.625" style="3" customWidth="1"/>
    <col min="4616" max="4616" width="11.375" style="3" customWidth="1"/>
    <col min="4617" max="4617" width="13.75" style="3" customWidth="1"/>
    <col min="4618" max="4618" width="14.375" style="3" customWidth="1"/>
    <col min="4619" max="4619" width="12.875" style="3" customWidth="1"/>
    <col min="4620" max="4621" width="10.375" style="3" customWidth="1"/>
    <col min="4622" max="4622" width="10.5" style="3" customWidth="1"/>
    <col min="4623" max="4623" width="11.375" style="3" customWidth="1"/>
    <col min="4624" max="4624" width="8.375" style="3" customWidth="1"/>
    <col min="4625" max="4625" width="5.875" style="3" customWidth="1"/>
    <col min="4626" max="4626" width="10.5" style="3" customWidth="1"/>
    <col min="4627" max="4629" width="12.625" style="3" customWidth="1"/>
    <col min="4630" max="4630" width="11.875" style="3" customWidth="1"/>
    <col min="4631" max="4631" width="9.25" style="3" customWidth="1"/>
    <col min="4632" max="4632" width="7.625" style="3" customWidth="1"/>
    <col min="4633" max="4633" width="19.25" style="3" customWidth="1"/>
    <col min="4634" max="4634" width="11.875" style="3" customWidth="1"/>
    <col min="4635" max="4635" width="5.625" style="3" customWidth="1"/>
    <col min="4636" max="4636" width="6.125" style="3" customWidth="1"/>
    <col min="4637" max="4867" width="9" style="3"/>
    <col min="4868" max="4868" width="5.375" style="3" customWidth="1"/>
    <col min="4869" max="4869" width="52.125" style="3" customWidth="1"/>
    <col min="4870" max="4870" width="8.5" style="3" customWidth="1"/>
    <col min="4871" max="4871" width="12.625" style="3" customWidth="1"/>
    <col min="4872" max="4872" width="11.375" style="3" customWidth="1"/>
    <col min="4873" max="4873" width="13.75" style="3" customWidth="1"/>
    <col min="4874" max="4874" width="14.375" style="3" customWidth="1"/>
    <col min="4875" max="4875" width="12.875" style="3" customWidth="1"/>
    <col min="4876" max="4877" width="10.375" style="3" customWidth="1"/>
    <col min="4878" max="4878" width="10.5" style="3" customWidth="1"/>
    <col min="4879" max="4879" width="11.375" style="3" customWidth="1"/>
    <col min="4880" max="4880" width="8.375" style="3" customWidth="1"/>
    <col min="4881" max="4881" width="5.875" style="3" customWidth="1"/>
    <col min="4882" max="4882" width="10.5" style="3" customWidth="1"/>
    <col min="4883" max="4885" width="12.625" style="3" customWidth="1"/>
    <col min="4886" max="4886" width="11.875" style="3" customWidth="1"/>
    <col min="4887" max="4887" width="9.25" style="3" customWidth="1"/>
    <col min="4888" max="4888" width="7.625" style="3" customWidth="1"/>
    <col min="4889" max="4889" width="19.25" style="3" customWidth="1"/>
    <col min="4890" max="4890" width="11.875" style="3" customWidth="1"/>
    <col min="4891" max="4891" width="5.625" style="3" customWidth="1"/>
    <col min="4892" max="4892" width="6.125" style="3" customWidth="1"/>
    <col min="4893" max="5123" width="9" style="3"/>
    <col min="5124" max="5124" width="5.375" style="3" customWidth="1"/>
    <col min="5125" max="5125" width="52.125" style="3" customWidth="1"/>
    <col min="5126" max="5126" width="8.5" style="3" customWidth="1"/>
    <col min="5127" max="5127" width="12.625" style="3" customWidth="1"/>
    <col min="5128" max="5128" width="11.375" style="3" customWidth="1"/>
    <col min="5129" max="5129" width="13.75" style="3" customWidth="1"/>
    <col min="5130" max="5130" width="14.375" style="3" customWidth="1"/>
    <col min="5131" max="5131" width="12.875" style="3" customWidth="1"/>
    <col min="5132" max="5133" width="10.375" style="3" customWidth="1"/>
    <col min="5134" max="5134" width="10.5" style="3" customWidth="1"/>
    <col min="5135" max="5135" width="11.375" style="3" customWidth="1"/>
    <col min="5136" max="5136" width="8.375" style="3" customWidth="1"/>
    <col min="5137" max="5137" width="5.875" style="3" customWidth="1"/>
    <col min="5138" max="5138" width="10.5" style="3" customWidth="1"/>
    <col min="5139" max="5141" width="12.625" style="3" customWidth="1"/>
    <col min="5142" max="5142" width="11.875" style="3" customWidth="1"/>
    <col min="5143" max="5143" width="9.25" style="3" customWidth="1"/>
    <col min="5144" max="5144" width="7.625" style="3" customWidth="1"/>
    <col min="5145" max="5145" width="19.25" style="3" customWidth="1"/>
    <col min="5146" max="5146" width="11.875" style="3" customWidth="1"/>
    <col min="5147" max="5147" width="5.625" style="3" customWidth="1"/>
    <col min="5148" max="5148" width="6.125" style="3" customWidth="1"/>
    <col min="5149" max="5379" width="9" style="3"/>
    <col min="5380" max="5380" width="5.375" style="3" customWidth="1"/>
    <col min="5381" max="5381" width="52.125" style="3" customWidth="1"/>
    <col min="5382" max="5382" width="8.5" style="3" customWidth="1"/>
    <col min="5383" max="5383" width="12.625" style="3" customWidth="1"/>
    <col min="5384" max="5384" width="11.375" style="3" customWidth="1"/>
    <col min="5385" max="5385" width="13.75" style="3" customWidth="1"/>
    <col min="5386" max="5386" width="14.375" style="3" customWidth="1"/>
    <col min="5387" max="5387" width="12.875" style="3" customWidth="1"/>
    <col min="5388" max="5389" width="10.375" style="3" customWidth="1"/>
    <col min="5390" max="5390" width="10.5" style="3" customWidth="1"/>
    <col min="5391" max="5391" width="11.375" style="3" customWidth="1"/>
    <col min="5392" max="5392" width="8.375" style="3" customWidth="1"/>
    <col min="5393" max="5393" width="5.875" style="3" customWidth="1"/>
    <col min="5394" max="5394" width="10.5" style="3" customWidth="1"/>
    <col min="5395" max="5397" width="12.625" style="3" customWidth="1"/>
    <col min="5398" max="5398" width="11.875" style="3" customWidth="1"/>
    <col min="5399" max="5399" width="9.25" style="3" customWidth="1"/>
    <col min="5400" max="5400" width="7.625" style="3" customWidth="1"/>
    <col min="5401" max="5401" width="19.25" style="3" customWidth="1"/>
    <col min="5402" max="5402" width="11.875" style="3" customWidth="1"/>
    <col min="5403" max="5403" width="5.625" style="3" customWidth="1"/>
    <col min="5404" max="5404" width="6.125" style="3" customWidth="1"/>
    <col min="5405" max="5635" width="9" style="3"/>
    <col min="5636" max="5636" width="5.375" style="3" customWidth="1"/>
    <col min="5637" max="5637" width="52.125" style="3" customWidth="1"/>
    <col min="5638" max="5638" width="8.5" style="3" customWidth="1"/>
    <col min="5639" max="5639" width="12.625" style="3" customWidth="1"/>
    <col min="5640" max="5640" width="11.375" style="3" customWidth="1"/>
    <col min="5641" max="5641" width="13.75" style="3" customWidth="1"/>
    <col min="5642" max="5642" width="14.375" style="3" customWidth="1"/>
    <col min="5643" max="5643" width="12.875" style="3" customWidth="1"/>
    <col min="5644" max="5645" width="10.375" style="3" customWidth="1"/>
    <col min="5646" max="5646" width="10.5" style="3" customWidth="1"/>
    <col min="5647" max="5647" width="11.375" style="3" customWidth="1"/>
    <col min="5648" max="5648" width="8.375" style="3" customWidth="1"/>
    <col min="5649" max="5649" width="5.875" style="3" customWidth="1"/>
    <col min="5650" max="5650" width="10.5" style="3" customWidth="1"/>
    <col min="5651" max="5653" width="12.625" style="3" customWidth="1"/>
    <col min="5654" max="5654" width="11.875" style="3" customWidth="1"/>
    <col min="5655" max="5655" width="9.25" style="3" customWidth="1"/>
    <col min="5656" max="5656" width="7.625" style="3" customWidth="1"/>
    <col min="5657" max="5657" width="19.25" style="3" customWidth="1"/>
    <col min="5658" max="5658" width="11.875" style="3" customWidth="1"/>
    <col min="5659" max="5659" width="5.625" style="3" customWidth="1"/>
    <col min="5660" max="5660" width="6.125" style="3" customWidth="1"/>
    <col min="5661" max="5891" width="9" style="3"/>
    <col min="5892" max="5892" width="5.375" style="3" customWidth="1"/>
    <col min="5893" max="5893" width="52.125" style="3" customWidth="1"/>
    <col min="5894" max="5894" width="8.5" style="3" customWidth="1"/>
    <col min="5895" max="5895" width="12.625" style="3" customWidth="1"/>
    <col min="5896" max="5896" width="11.375" style="3" customWidth="1"/>
    <col min="5897" max="5897" width="13.75" style="3" customWidth="1"/>
    <col min="5898" max="5898" width="14.375" style="3" customWidth="1"/>
    <col min="5899" max="5899" width="12.875" style="3" customWidth="1"/>
    <col min="5900" max="5901" width="10.375" style="3" customWidth="1"/>
    <col min="5902" max="5902" width="10.5" style="3" customWidth="1"/>
    <col min="5903" max="5903" width="11.375" style="3" customWidth="1"/>
    <col min="5904" max="5904" width="8.375" style="3" customWidth="1"/>
    <col min="5905" max="5905" width="5.875" style="3" customWidth="1"/>
    <col min="5906" max="5906" width="10.5" style="3" customWidth="1"/>
    <col min="5907" max="5909" width="12.625" style="3" customWidth="1"/>
    <col min="5910" max="5910" width="11.875" style="3" customWidth="1"/>
    <col min="5911" max="5911" width="9.25" style="3" customWidth="1"/>
    <col min="5912" max="5912" width="7.625" style="3" customWidth="1"/>
    <col min="5913" max="5913" width="19.25" style="3" customWidth="1"/>
    <col min="5914" max="5914" width="11.875" style="3" customWidth="1"/>
    <col min="5915" max="5915" width="5.625" style="3" customWidth="1"/>
    <col min="5916" max="5916" width="6.125" style="3" customWidth="1"/>
    <col min="5917" max="6147" width="9" style="3"/>
    <col min="6148" max="6148" width="5.375" style="3" customWidth="1"/>
    <col min="6149" max="6149" width="52.125" style="3" customWidth="1"/>
    <col min="6150" max="6150" width="8.5" style="3" customWidth="1"/>
    <col min="6151" max="6151" width="12.625" style="3" customWidth="1"/>
    <col min="6152" max="6152" width="11.375" style="3" customWidth="1"/>
    <col min="6153" max="6153" width="13.75" style="3" customWidth="1"/>
    <col min="6154" max="6154" width="14.375" style="3" customWidth="1"/>
    <col min="6155" max="6155" width="12.875" style="3" customWidth="1"/>
    <col min="6156" max="6157" width="10.375" style="3" customWidth="1"/>
    <col min="6158" max="6158" width="10.5" style="3" customWidth="1"/>
    <col min="6159" max="6159" width="11.375" style="3" customWidth="1"/>
    <col min="6160" max="6160" width="8.375" style="3" customWidth="1"/>
    <col min="6161" max="6161" width="5.875" style="3" customWidth="1"/>
    <col min="6162" max="6162" width="10.5" style="3" customWidth="1"/>
    <col min="6163" max="6165" width="12.625" style="3" customWidth="1"/>
    <col min="6166" max="6166" width="11.875" style="3" customWidth="1"/>
    <col min="6167" max="6167" width="9.25" style="3" customWidth="1"/>
    <col min="6168" max="6168" width="7.625" style="3" customWidth="1"/>
    <col min="6169" max="6169" width="19.25" style="3" customWidth="1"/>
    <col min="6170" max="6170" width="11.875" style="3" customWidth="1"/>
    <col min="6171" max="6171" width="5.625" style="3" customWidth="1"/>
    <col min="6172" max="6172" width="6.125" style="3" customWidth="1"/>
    <col min="6173" max="6403" width="9" style="3"/>
    <col min="6404" max="6404" width="5.375" style="3" customWidth="1"/>
    <col min="6405" max="6405" width="52.125" style="3" customWidth="1"/>
    <col min="6406" max="6406" width="8.5" style="3" customWidth="1"/>
    <col min="6407" max="6407" width="12.625" style="3" customWidth="1"/>
    <col min="6408" max="6408" width="11.375" style="3" customWidth="1"/>
    <col min="6409" max="6409" width="13.75" style="3" customWidth="1"/>
    <col min="6410" max="6410" width="14.375" style="3" customWidth="1"/>
    <col min="6411" max="6411" width="12.875" style="3" customWidth="1"/>
    <col min="6412" max="6413" width="10.375" style="3" customWidth="1"/>
    <col min="6414" max="6414" width="10.5" style="3" customWidth="1"/>
    <col min="6415" max="6415" width="11.375" style="3" customWidth="1"/>
    <col min="6416" max="6416" width="8.375" style="3" customWidth="1"/>
    <col min="6417" max="6417" width="5.875" style="3" customWidth="1"/>
    <col min="6418" max="6418" width="10.5" style="3" customWidth="1"/>
    <col min="6419" max="6421" width="12.625" style="3" customWidth="1"/>
    <col min="6422" max="6422" width="11.875" style="3" customWidth="1"/>
    <col min="6423" max="6423" width="9.25" style="3" customWidth="1"/>
    <col min="6424" max="6424" width="7.625" style="3" customWidth="1"/>
    <col min="6425" max="6425" width="19.25" style="3" customWidth="1"/>
    <col min="6426" max="6426" width="11.875" style="3" customWidth="1"/>
    <col min="6427" max="6427" width="5.625" style="3" customWidth="1"/>
    <col min="6428" max="6428" width="6.125" style="3" customWidth="1"/>
    <col min="6429" max="6659" width="9" style="3"/>
    <col min="6660" max="6660" width="5.375" style="3" customWidth="1"/>
    <col min="6661" max="6661" width="52.125" style="3" customWidth="1"/>
    <col min="6662" max="6662" width="8.5" style="3" customWidth="1"/>
    <col min="6663" max="6663" width="12.625" style="3" customWidth="1"/>
    <col min="6664" max="6664" width="11.375" style="3" customWidth="1"/>
    <col min="6665" max="6665" width="13.75" style="3" customWidth="1"/>
    <col min="6666" max="6666" width="14.375" style="3" customWidth="1"/>
    <col min="6667" max="6667" width="12.875" style="3" customWidth="1"/>
    <col min="6668" max="6669" width="10.375" style="3" customWidth="1"/>
    <col min="6670" max="6670" width="10.5" style="3" customWidth="1"/>
    <col min="6671" max="6671" width="11.375" style="3" customWidth="1"/>
    <col min="6672" max="6672" width="8.375" style="3" customWidth="1"/>
    <col min="6673" max="6673" width="5.875" style="3" customWidth="1"/>
    <col min="6674" max="6674" width="10.5" style="3" customWidth="1"/>
    <col min="6675" max="6677" width="12.625" style="3" customWidth="1"/>
    <col min="6678" max="6678" width="11.875" style="3" customWidth="1"/>
    <col min="6679" max="6679" width="9.25" style="3" customWidth="1"/>
    <col min="6680" max="6680" width="7.625" style="3" customWidth="1"/>
    <col min="6681" max="6681" width="19.25" style="3" customWidth="1"/>
    <col min="6682" max="6682" width="11.875" style="3" customWidth="1"/>
    <col min="6683" max="6683" width="5.625" style="3" customWidth="1"/>
    <col min="6684" max="6684" width="6.125" style="3" customWidth="1"/>
    <col min="6685" max="6915" width="9" style="3"/>
    <col min="6916" max="6916" width="5.375" style="3" customWidth="1"/>
    <col min="6917" max="6917" width="52.125" style="3" customWidth="1"/>
    <col min="6918" max="6918" width="8.5" style="3" customWidth="1"/>
    <col min="6919" max="6919" width="12.625" style="3" customWidth="1"/>
    <col min="6920" max="6920" width="11.375" style="3" customWidth="1"/>
    <col min="6921" max="6921" width="13.75" style="3" customWidth="1"/>
    <col min="6922" max="6922" width="14.375" style="3" customWidth="1"/>
    <col min="6923" max="6923" width="12.875" style="3" customWidth="1"/>
    <col min="6924" max="6925" width="10.375" style="3" customWidth="1"/>
    <col min="6926" max="6926" width="10.5" style="3" customWidth="1"/>
    <col min="6927" max="6927" width="11.375" style="3" customWidth="1"/>
    <col min="6928" max="6928" width="8.375" style="3" customWidth="1"/>
    <col min="6929" max="6929" width="5.875" style="3" customWidth="1"/>
    <col min="6930" max="6930" width="10.5" style="3" customWidth="1"/>
    <col min="6931" max="6933" width="12.625" style="3" customWidth="1"/>
    <col min="6934" max="6934" width="11.875" style="3" customWidth="1"/>
    <col min="6935" max="6935" width="9.25" style="3" customWidth="1"/>
    <col min="6936" max="6936" width="7.625" style="3" customWidth="1"/>
    <col min="6937" max="6937" width="19.25" style="3" customWidth="1"/>
    <col min="6938" max="6938" width="11.875" style="3" customWidth="1"/>
    <col min="6939" max="6939" width="5.625" style="3" customWidth="1"/>
    <col min="6940" max="6940" width="6.125" style="3" customWidth="1"/>
    <col min="6941" max="7171" width="9" style="3"/>
    <col min="7172" max="7172" width="5.375" style="3" customWidth="1"/>
    <col min="7173" max="7173" width="52.125" style="3" customWidth="1"/>
    <col min="7174" max="7174" width="8.5" style="3" customWidth="1"/>
    <col min="7175" max="7175" width="12.625" style="3" customWidth="1"/>
    <col min="7176" max="7176" width="11.375" style="3" customWidth="1"/>
    <col min="7177" max="7177" width="13.75" style="3" customWidth="1"/>
    <col min="7178" max="7178" width="14.375" style="3" customWidth="1"/>
    <col min="7179" max="7179" width="12.875" style="3" customWidth="1"/>
    <col min="7180" max="7181" width="10.375" style="3" customWidth="1"/>
    <col min="7182" max="7182" width="10.5" style="3" customWidth="1"/>
    <col min="7183" max="7183" width="11.375" style="3" customWidth="1"/>
    <col min="7184" max="7184" width="8.375" style="3" customWidth="1"/>
    <col min="7185" max="7185" width="5.875" style="3" customWidth="1"/>
    <col min="7186" max="7186" width="10.5" style="3" customWidth="1"/>
    <col min="7187" max="7189" width="12.625" style="3" customWidth="1"/>
    <col min="7190" max="7190" width="11.875" style="3" customWidth="1"/>
    <col min="7191" max="7191" width="9.25" style="3" customWidth="1"/>
    <col min="7192" max="7192" width="7.625" style="3" customWidth="1"/>
    <col min="7193" max="7193" width="19.25" style="3" customWidth="1"/>
    <col min="7194" max="7194" width="11.875" style="3" customWidth="1"/>
    <col min="7195" max="7195" width="5.625" style="3" customWidth="1"/>
    <col min="7196" max="7196" width="6.125" style="3" customWidth="1"/>
    <col min="7197" max="7427" width="9" style="3"/>
    <col min="7428" max="7428" width="5.375" style="3" customWidth="1"/>
    <col min="7429" max="7429" width="52.125" style="3" customWidth="1"/>
    <col min="7430" max="7430" width="8.5" style="3" customWidth="1"/>
    <col min="7431" max="7431" width="12.625" style="3" customWidth="1"/>
    <col min="7432" max="7432" width="11.375" style="3" customWidth="1"/>
    <col min="7433" max="7433" width="13.75" style="3" customWidth="1"/>
    <col min="7434" max="7434" width="14.375" style="3" customWidth="1"/>
    <col min="7435" max="7435" width="12.875" style="3" customWidth="1"/>
    <col min="7436" max="7437" width="10.375" style="3" customWidth="1"/>
    <col min="7438" max="7438" width="10.5" style="3" customWidth="1"/>
    <col min="7439" max="7439" width="11.375" style="3" customWidth="1"/>
    <col min="7440" max="7440" width="8.375" style="3" customWidth="1"/>
    <col min="7441" max="7441" width="5.875" style="3" customWidth="1"/>
    <col min="7442" max="7442" width="10.5" style="3" customWidth="1"/>
    <col min="7443" max="7445" width="12.625" style="3" customWidth="1"/>
    <col min="7446" max="7446" width="11.875" style="3" customWidth="1"/>
    <col min="7447" max="7447" width="9.25" style="3" customWidth="1"/>
    <col min="7448" max="7448" width="7.625" style="3" customWidth="1"/>
    <col min="7449" max="7449" width="19.25" style="3" customWidth="1"/>
    <col min="7450" max="7450" width="11.875" style="3" customWidth="1"/>
    <col min="7451" max="7451" width="5.625" style="3" customWidth="1"/>
    <col min="7452" max="7452" width="6.125" style="3" customWidth="1"/>
    <col min="7453" max="7683" width="9" style="3"/>
    <col min="7684" max="7684" width="5.375" style="3" customWidth="1"/>
    <col min="7685" max="7685" width="52.125" style="3" customWidth="1"/>
    <col min="7686" max="7686" width="8.5" style="3" customWidth="1"/>
    <col min="7687" max="7687" width="12.625" style="3" customWidth="1"/>
    <col min="7688" max="7688" width="11.375" style="3" customWidth="1"/>
    <col min="7689" max="7689" width="13.75" style="3" customWidth="1"/>
    <col min="7690" max="7690" width="14.375" style="3" customWidth="1"/>
    <col min="7691" max="7691" width="12.875" style="3" customWidth="1"/>
    <col min="7692" max="7693" width="10.375" style="3" customWidth="1"/>
    <col min="7694" max="7694" width="10.5" style="3" customWidth="1"/>
    <col min="7695" max="7695" width="11.375" style="3" customWidth="1"/>
    <col min="7696" max="7696" width="8.375" style="3" customWidth="1"/>
    <col min="7697" max="7697" width="5.875" style="3" customWidth="1"/>
    <col min="7698" max="7698" width="10.5" style="3" customWidth="1"/>
    <col min="7699" max="7701" width="12.625" style="3" customWidth="1"/>
    <col min="7702" max="7702" width="11.875" style="3" customWidth="1"/>
    <col min="7703" max="7703" width="9.25" style="3" customWidth="1"/>
    <col min="7704" max="7704" width="7.625" style="3" customWidth="1"/>
    <col min="7705" max="7705" width="19.25" style="3" customWidth="1"/>
    <col min="7706" max="7706" width="11.875" style="3" customWidth="1"/>
    <col min="7707" max="7707" width="5.625" style="3" customWidth="1"/>
    <col min="7708" max="7708" width="6.125" style="3" customWidth="1"/>
    <col min="7709" max="7939" width="9" style="3"/>
    <col min="7940" max="7940" width="5.375" style="3" customWidth="1"/>
    <col min="7941" max="7941" width="52.125" style="3" customWidth="1"/>
    <col min="7942" max="7942" width="8.5" style="3" customWidth="1"/>
    <col min="7943" max="7943" width="12.625" style="3" customWidth="1"/>
    <col min="7944" max="7944" width="11.375" style="3" customWidth="1"/>
    <col min="7945" max="7945" width="13.75" style="3" customWidth="1"/>
    <col min="7946" max="7946" width="14.375" style="3" customWidth="1"/>
    <col min="7947" max="7947" width="12.875" style="3" customWidth="1"/>
    <col min="7948" max="7949" width="10.375" style="3" customWidth="1"/>
    <col min="7950" max="7950" width="10.5" style="3" customWidth="1"/>
    <col min="7951" max="7951" width="11.375" style="3" customWidth="1"/>
    <col min="7952" max="7952" width="8.375" style="3" customWidth="1"/>
    <col min="7953" max="7953" width="5.875" style="3" customWidth="1"/>
    <col min="7954" max="7954" width="10.5" style="3" customWidth="1"/>
    <col min="7955" max="7957" width="12.625" style="3" customWidth="1"/>
    <col min="7958" max="7958" width="11.875" style="3" customWidth="1"/>
    <col min="7959" max="7959" width="9.25" style="3" customWidth="1"/>
    <col min="7960" max="7960" width="7.625" style="3" customWidth="1"/>
    <col min="7961" max="7961" width="19.25" style="3" customWidth="1"/>
    <col min="7962" max="7962" width="11.875" style="3" customWidth="1"/>
    <col min="7963" max="7963" width="5.625" style="3" customWidth="1"/>
    <col min="7964" max="7964" width="6.125" style="3" customWidth="1"/>
    <col min="7965" max="8195" width="9" style="3"/>
    <col min="8196" max="8196" width="5.375" style="3" customWidth="1"/>
    <col min="8197" max="8197" width="52.125" style="3" customWidth="1"/>
    <col min="8198" max="8198" width="8.5" style="3" customWidth="1"/>
    <col min="8199" max="8199" width="12.625" style="3" customWidth="1"/>
    <col min="8200" max="8200" width="11.375" style="3" customWidth="1"/>
    <col min="8201" max="8201" width="13.75" style="3" customWidth="1"/>
    <col min="8202" max="8202" width="14.375" style="3" customWidth="1"/>
    <col min="8203" max="8203" width="12.875" style="3" customWidth="1"/>
    <col min="8204" max="8205" width="10.375" style="3" customWidth="1"/>
    <col min="8206" max="8206" width="10.5" style="3" customWidth="1"/>
    <col min="8207" max="8207" width="11.375" style="3" customWidth="1"/>
    <col min="8208" max="8208" width="8.375" style="3" customWidth="1"/>
    <col min="8209" max="8209" width="5.875" style="3" customWidth="1"/>
    <col min="8210" max="8210" width="10.5" style="3" customWidth="1"/>
    <col min="8211" max="8213" width="12.625" style="3" customWidth="1"/>
    <col min="8214" max="8214" width="11.875" style="3" customWidth="1"/>
    <col min="8215" max="8215" width="9.25" style="3" customWidth="1"/>
    <col min="8216" max="8216" width="7.625" style="3" customWidth="1"/>
    <col min="8217" max="8217" width="19.25" style="3" customWidth="1"/>
    <col min="8218" max="8218" width="11.875" style="3" customWidth="1"/>
    <col min="8219" max="8219" width="5.625" style="3" customWidth="1"/>
    <col min="8220" max="8220" width="6.125" style="3" customWidth="1"/>
    <col min="8221" max="8451" width="9" style="3"/>
    <col min="8452" max="8452" width="5.375" style="3" customWidth="1"/>
    <col min="8453" max="8453" width="52.125" style="3" customWidth="1"/>
    <col min="8454" max="8454" width="8.5" style="3" customWidth="1"/>
    <col min="8455" max="8455" width="12.625" style="3" customWidth="1"/>
    <col min="8456" max="8456" width="11.375" style="3" customWidth="1"/>
    <col min="8457" max="8457" width="13.75" style="3" customWidth="1"/>
    <col min="8458" max="8458" width="14.375" style="3" customWidth="1"/>
    <col min="8459" max="8459" width="12.875" style="3" customWidth="1"/>
    <col min="8460" max="8461" width="10.375" style="3" customWidth="1"/>
    <col min="8462" max="8462" width="10.5" style="3" customWidth="1"/>
    <col min="8463" max="8463" width="11.375" style="3" customWidth="1"/>
    <col min="8464" max="8464" width="8.375" style="3" customWidth="1"/>
    <col min="8465" max="8465" width="5.875" style="3" customWidth="1"/>
    <col min="8466" max="8466" width="10.5" style="3" customWidth="1"/>
    <col min="8467" max="8469" width="12.625" style="3" customWidth="1"/>
    <col min="8470" max="8470" width="11.875" style="3" customWidth="1"/>
    <col min="8471" max="8471" width="9.25" style="3" customWidth="1"/>
    <col min="8472" max="8472" width="7.625" style="3" customWidth="1"/>
    <col min="8473" max="8473" width="19.25" style="3" customWidth="1"/>
    <col min="8474" max="8474" width="11.875" style="3" customWidth="1"/>
    <col min="8475" max="8475" width="5.625" style="3" customWidth="1"/>
    <col min="8476" max="8476" width="6.125" style="3" customWidth="1"/>
    <col min="8477" max="8707" width="9" style="3"/>
    <col min="8708" max="8708" width="5.375" style="3" customWidth="1"/>
    <col min="8709" max="8709" width="52.125" style="3" customWidth="1"/>
    <col min="8710" max="8710" width="8.5" style="3" customWidth="1"/>
    <col min="8711" max="8711" width="12.625" style="3" customWidth="1"/>
    <col min="8712" max="8712" width="11.375" style="3" customWidth="1"/>
    <col min="8713" max="8713" width="13.75" style="3" customWidth="1"/>
    <col min="8714" max="8714" width="14.375" style="3" customWidth="1"/>
    <col min="8715" max="8715" width="12.875" style="3" customWidth="1"/>
    <col min="8716" max="8717" width="10.375" style="3" customWidth="1"/>
    <col min="8718" max="8718" width="10.5" style="3" customWidth="1"/>
    <col min="8719" max="8719" width="11.375" style="3" customWidth="1"/>
    <col min="8720" max="8720" width="8.375" style="3" customWidth="1"/>
    <col min="8721" max="8721" width="5.875" style="3" customWidth="1"/>
    <col min="8722" max="8722" width="10.5" style="3" customWidth="1"/>
    <col min="8723" max="8725" width="12.625" style="3" customWidth="1"/>
    <col min="8726" max="8726" width="11.875" style="3" customWidth="1"/>
    <col min="8727" max="8727" width="9.25" style="3" customWidth="1"/>
    <col min="8728" max="8728" width="7.625" style="3" customWidth="1"/>
    <col min="8729" max="8729" width="19.25" style="3" customWidth="1"/>
    <col min="8730" max="8730" width="11.875" style="3" customWidth="1"/>
    <col min="8731" max="8731" width="5.625" style="3" customWidth="1"/>
    <col min="8732" max="8732" width="6.125" style="3" customWidth="1"/>
    <col min="8733" max="8963" width="9" style="3"/>
    <col min="8964" max="8964" width="5.375" style="3" customWidth="1"/>
    <col min="8965" max="8965" width="52.125" style="3" customWidth="1"/>
    <col min="8966" max="8966" width="8.5" style="3" customWidth="1"/>
    <col min="8967" max="8967" width="12.625" style="3" customWidth="1"/>
    <col min="8968" max="8968" width="11.375" style="3" customWidth="1"/>
    <col min="8969" max="8969" width="13.75" style="3" customWidth="1"/>
    <col min="8970" max="8970" width="14.375" style="3" customWidth="1"/>
    <col min="8971" max="8971" width="12.875" style="3" customWidth="1"/>
    <col min="8972" max="8973" width="10.375" style="3" customWidth="1"/>
    <col min="8974" max="8974" width="10.5" style="3" customWidth="1"/>
    <col min="8975" max="8975" width="11.375" style="3" customWidth="1"/>
    <col min="8976" max="8976" width="8.375" style="3" customWidth="1"/>
    <col min="8977" max="8977" width="5.875" style="3" customWidth="1"/>
    <col min="8978" max="8978" width="10.5" style="3" customWidth="1"/>
    <col min="8979" max="8981" width="12.625" style="3" customWidth="1"/>
    <col min="8982" max="8982" width="11.875" style="3" customWidth="1"/>
    <col min="8983" max="8983" width="9.25" style="3" customWidth="1"/>
    <col min="8984" max="8984" width="7.625" style="3" customWidth="1"/>
    <col min="8985" max="8985" width="19.25" style="3" customWidth="1"/>
    <col min="8986" max="8986" width="11.875" style="3" customWidth="1"/>
    <col min="8987" max="8987" width="5.625" style="3" customWidth="1"/>
    <col min="8988" max="8988" width="6.125" style="3" customWidth="1"/>
    <col min="8989" max="9219" width="9" style="3"/>
    <col min="9220" max="9220" width="5.375" style="3" customWidth="1"/>
    <col min="9221" max="9221" width="52.125" style="3" customWidth="1"/>
    <col min="9222" max="9222" width="8.5" style="3" customWidth="1"/>
    <col min="9223" max="9223" width="12.625" style="3" customWidth="1"/>
    <col min="9224" max="9224" width="11.375" style="3" customWidth="1"/>
    <col min="9225" max="9225" width="13.75" style="3" customWidth="1"/>
    <col min="9226" max="9226" width="14.375" style="3" customWidth="1"/>
    <col min="9227" max="9227" width="12.875" style="3" customWidth="1"/>
    <col min="9228" max="9229" width="10.375" style="3" customWidth="1"/>
    <col min="9230" max="9230" width="10.5" style="3" customWidth="1"/>
    <col min="9231" max="9231" width="11.375" style="3" customWidth="1"/>
    <col min="9232" max="9232" width="8.375" style="3" customWidth="1"/>
    <col min="9233" max="9233" width="5.875" style="3" customWidth="1"/>
    <col min="9234" max="9234" width="10.5" style="3" customWidth="1"/>
    <col min="9235" max="9237" width="12.625" style="3" customWidth="1"/>
    <col min="9238" max="9238" width="11.875" style="3" customWidth="1"/>
    <col min="9239" max="9239" width="9.25" style="3" customWidth="1"/>
    <col min="9240" max="9240" width="7.625" style="3" customWidth="1"/>
    <col min="9241" max="9241" width="19.25" style="3" customWidth="1"/>
    <col min="9242" max="9242" width="11.875" style="3" customWidth="1"/>
    <col min="9243" max="9243" width="5.625" style="3" customWidth="1"/>
    <col min="9244" max="9244" width="6.125" style="3" customWidth="1"/>
    <col min="9245" max="9475" width="9" style="3"/>
    <col min="9476" max="9476" width="5.375" style="3" customWidth="1"/>
    <col min="9477" max="9477" width="52.125" style="3" customWidth="1"/>
    <col min="9478" max="9478" width="8.5" style="3" customWidth="1"/>
    <col min="9479" max="9479" width="12.625" style="3" customWidth="1"/>
    <col min="9480" max="9480" width="11.375" style="3" customWidth="1"/>
    <col min="9481" max="9481" width="13.75" style="3" customWidth="1"/>
    <col min="9482" max="9482" width="14.375" style="3" customWidth="1"/>
    <col min="9483" max="9483" width="12.875" style="3" customWidth="1"/>
    <col min="9484" max="9485" width="10.375" style="3" customWidth="1"/>
    <col min="9486" max="9486" width="10.5" style="3" customWidth="1"/>
    <col min="9487" max="9487" width="11.375" style="3" customWidth="1"/>
    <col min="9488" max="9488" width="8.375" style="3" customWidth="1"/>
    <col min="9489" max="9489" width="5.875" style="3" customWidth="1"/>
    <col min="9490" max="9490" width="10.5" style="3" customWidth="1"/>
    <col min="9491" max="9493" width="12.625" style="3" customWidth="1"/>
    <col min="9494" max="9494" width="11.875" style="3" customWidth="1"/>
    <col min="9495" max="9495" width="9.25" style="3" customWidth="1"/>
    <col min="9496" max="9496" width="7.625" style="3" customWidth="1"/>
    <col min="9497" max="9497" width="19.25" style="3" customWidth="1"/>
    <col min="9498" max="9498" width="11.875" style="3" customWidth="1"/>
    <col min="9499" max="9499" width="5.625" style="3" customWidth="1"/>
    <col min="9500" max="9500" width="6.125" style="3" customWidth="1"/>
    <col min="9501" max="9731" width="9" style="3"/>
    <col min="9732" max="9732" width="5.375" style="3" customWidth="1"/>
    <col min="9733" max="9733" width="52.125" style="3" customWidth="1"/>
    <col min="9734" max="9734" width="8.5" style="3" customWidth="1"/>
    <col min="9735" max="9735" width="12.625" style="3" customWidth="1"/>
    <col min="9736" max="9736" width="11.375" style="3" customWidth="1"/>
    <col min="9737" max="9737" width="13.75" style="3" customWidth="1"/>
    <col min="9738" max="9738" width="14.375" style="3" customWidth="1"/>
    <col min="9739" max="9739" width="12.875" style="3" customWidth="1"/>
    <col min="9740" max="9741" width="10.375" style="3" customWidth="1"/>
    <col min="9742" max="9742" width="10.5" style="3" customWidth="1"/>
    <col min="9743" max="9743" width="11.375" style="3" customWidth="1"/>
    <col min="9744" max="9744" width="8.375" style="3" customWidth="1"/>
    <col min="9745" max="9745" width="5.875" style="3" customWidth="1"/>
    <col min="9746" max="9746" width="10.5" style="3" customWidth="1"/>
    <col min="9747" max="9749" width="12.625" style="3" customWidth="1"/>
    <col min="9750" max="9750" width="11.875" style="3" customWidth="1"/>
    <col min="9751" max="9751" width="9.25" style="3" customWidth="1"/>
    <col min="9752" max="9752" width="7.625" style="3" customWidth="1"/>
    <col min="9753" max="9753" width="19.25" style="3" customWidth="1"/>
    <col min="9754" max="9754" width="11.875" style="3" customWidth="1"/>
    <col min="9755" max="9755" width="5.625" style="3" customWidth="1"/>
    <col min="9756" max="9756" width="6.125" style="3" customWidth="1"/>
    <col min="9757" max="9987" width="9" style="3"/>
    <col min="9988" max="9988" width="5.375" style="3" customWidth="1"/>
    <col min="9989" max="9989" width="52.125" style="3" customWidth="1"/>
    <col min="9990" max="9990" width="8.5" style="3" customWidth="1"/>
    <col min="9991" max="9991" width="12.625" style="3" customWidth="1"/>
    <col min="9992" max="9992" width="11.375" style="3" customWidth="1"/>
    <col min="9993" max="9993" width="13.75" style="3" customWidth="1"/>
    <col min="9994" max="9994" width="14.375" style="3" customWidth="1"/>
    <col min="9995" max="9995" width="12.875" style="3" customWidth="1"/>
    <col min="9996" max="9997" width="10.375" style="3" customWidth="1"/>
    <col min="9998" max="9998" width="10.5" style="3" customWidth="1"/>
    <col min="9999" max="9999" width="11.375" style="3" customWidth="1"/>
    <col min="10000" max="10000" width="8.375" style="3" customWidth="1"/>
    <col min="10001" max="10001" width="5.875" style="3" customWidth="1"/>
    <col min="10002" max="10002" width="10.5" style="3" customWidth="1"/>
    <col min="10003" max="10005" width="12.625" style="3" customWidth="1"/>
    <col min="10006" max="10006" width="11.875" style="3" customWidth="1"/>
    <col min="10007" max="10007" width="9.25" style="3" customWidth="1"/>
    <col min="10008" max="10008" width="7.625" style="3" customWidth="1"/>
    <col min="10009" max="10009" width="19.25" style="3" customWidth="1"/>
    <col min="10010" max="10010" width="11.875" style="3" customWidth="1"/>
    <col min="10011" max="10011" width="5.625" style="3" customWidth="1"/>
    <col min="10012" max="10012" width="6.125" style="3" customWidth="1"/>
    <col min="10013" max="10243" width="9" style="3"/>
    <col min="10244" max="10244" width="5.375" style="3" customWidth="1"/>
    <col min="10245" max="10245" width="52.125" style="3" customWidth="1"/>
    <col min="10246" max="10246" width="8.5" style="3" customWidth="1"/>
    <col min="10247" max="10247" width="12.625" style="3" customWidth="1"/>
    <col min="10248" max="10248" width="11.375" style="3" customWidth="1"/>
    <col min="10249" max="10249" width="13.75" style="3" customWidth="1"/>
    <col min="10250" max="10250" width="14.375" style="3" customWidth="1"/>
    <col min="10251" max="10251" width="12.875" style="3" customWidth="1"/>
    <col min="10252" max="10253" width="10.375" style="3" customWidth="1"/>
    <col min="10254" max="10254" width="10.5" style="3" customWidth="1"/>
    <col min="10255" max="10255" width="11.375" style="3" customWidth="1"/>
    <col min="10256" max="10256" width="8.375" style="3" customWidth="1"/>
    <col min="10257" max="10257" width="5.875" style="3" customWidth="1"/>
    <col min="10258" max="10258" width="10.5" style="3" customWidth="1"/>
    <col min="10259" max="10261" width="12.625" style="3" customWidth="1"/>
    <col min="10262" max="10262" width="11.875" style="3" customWidth="1"/>
    <col min="10263" max="10263" width="9.25" style="3" customWidth="1"/>
    <col min="10264" max="10264" width="7.625" style="3" customWidth="1"/>
    <col min="10265" max="10265" width="19.25" style="3" customWidth="1"/>
    <col min="10266" max="10266" width="11.875" style="3" customWidth="1"/>
    <col min="10267" max="10267" width="5.625" style="3" customWidth="1"/>
    <col min="10268" max="10268" width="6.125" style="3" customWidth="1"/>
    <col min="10269" max="10499" width="9" style="3"/>
    <col min="10500" max="10500" width="5.375" style="3" customWidth="1"/>
    <col min="10501" max="10501" width="52.125" style="3" customWidth="1"/>
    <col min="10502" max="10502" width="8.5" style="3" customWidth="1"/>
    <col min="10503" max="10503" width="12.625" style="3" customWidth="1"/>
    <col min="10504" max="10504" width="11.375" style="3" customWidth="1"/>
    <col min="10505" max="10505" width="13.75" style="3" customWidth="1"/>
    <col min="10506" max="10506" width="14.375" style="3" customWidth="1"/>
    <col min="10507" max="10507" width="12.875" style="3" customWidth="1"/>
    <col min="10508" max="10509" width="10.375" style="3" customWidth="1"/>
    <col min="10510" max="10510" width="10.5" style="3" customWidth="1"/>
    <col min="10511" max="10511" width="11.375" style="3" customWidth="1"/>
    <col min="10512" max="10512" width="8.375" style="3" customWidth="1"/>
    <col min="10513" max="10513" width="5.875" style="3" customWidth="1"/>
    <col min="10514" max="10514" width="10.5" style="3" customWidth="1"/>
    <col min="10515" max="10517" width="12.625" style="3" customWidth="1"/>
    <col min="10518" max="10518" width="11.875" style="3" customWidth="1"/>
    <col min="10519" max="10519" width="9.25" style="3" customWidth="1"/>
    <col min="10520" max="10520" width="7.625" style="3" customWidth="1"/>
    <col min="10521" max="10521" width="19.25" style="3" customWidth="1"/>
    <col min="10522" max="10522" width="11.875" style="3" customWidth="1"/>
    <col min="10523" max="10523" width="5.625" style="3" customWidth="1"/>
    <col min="10524" max="10524" width="6.125" style="3" customWidth="1"/>
    <col min="10525" max="10755" width="9" style="3"/>
    <col min="10756" max="10756" width="5.375" style="3" customWidth="1"/>
    <col min="10757" max="10757" width="52.125" style="3" customWidth="1"/>
    <col min="10758" max="10758" width="8.5" style="3" customWidth="1"/>
    <col min="10759" max="10759" width="12.625" style="3" customWidth="1"/>
    <col min="10760" max="10760" width="11.375" style="3" customWidth="1"/>
    <col min="10761" max="10761" width="13.75" style="3" customWidth="1"/>
    <col min="10762" max="10762" width="14.375" style="3" customWidth="1"/>
    <col min="10763" max="10763" width="12.875" style="3" customWidth="1"/>
    <col min="10764" max="10765" width="10.375" style="3" customWidth="1"/>
    <col min="10766" max="10766" width="10.5" style="3" customWidth="1"/>
    <col min="10767" max="10767" width="11.375" style="3" customWidth="1"/>
    <col min="10768" max="10768" width="8.375" style="3" customWidth="1"/>
    <col min="10769" max="10769" width="5.875" style="3" customWidth="1"/>
    <col min="10770" max="10770" width="10.5" style="3" customWidth="1"/>
    <col min="10771" max="10773" width="12.625" style="3" customWidth="1"/>
    <col min="10774" max="10774" width="11.875" style="3" customWidth="1"/>
    <col min="10775" max="10775" width="9.25" style="3" customWidth="1"/>
    <col min="10776" max="10776" width="7.625" style="3" customWidth="1"/>
    <col min="10777" max="10777" width="19.25" style="3" customWidth="1"/>
    <col min="10778" max="10778" width="11.875" style="3" customWidth="1"/>
    <col min="10779" max="10779" width="5.625" style="3" customWidth="1"/>
    <col min="10780" max="10780" width="6.125" style="3" customWidth="1"/>
    <col min="10781" max="11011" width="9" style="3"/>
    <col min="11012" max="11012" width="5.375" style="3" customWidth="1"/>
    <col min="11013" max="11013" width="52.125" style="3" customWidth="1"/>
    <col min="11014" max="11014" width="8.5" style="3" customWidth="1"/>
    <col min="11015" max="11015" width="12.625" style="3" customWidth="1"/>
    <col min="11016" max="11016" width="11.375" style="3" customWidth="1"/>
    <col min="11017" max="11017" width="13.75" style="3" customWidth="1"/>
    <col min="11018" max="11018" width="14.375" style="3" customWidth="1"/>
    <col min="11019" max="11019" width="12.875" style="3" customWidth="1"/>
    <col min="11020" max="11021" width="10.375" style="3" customWidth="1"/>
    <col min="11022" max="11022" width="10.5" style="3" customWidth="1"/>
    <col min="11023" max="11023" width="11.375" style="3" customWidth="1"/>
    <col min="11024" max="11024" width="8.375" style="3" customWidth="1"/>
    <col min="11025" max="11025" width="5.875" style="3" customWidth="1"/>
    <col min="11026" max="11026" width="10.5" style="3" customWidth="1"/>
    <col min="11027" max="11029" width="12.625" style="3" customWidth="1"/>
    <col min="11030" max="11030" width="11.875" style="3" customWidth="1"/>
    <col min="11031" max="11031" width="9.25" style="3" customWidth="1"/>
    <col min="11032" max="11032" width="7.625" style="3" customWidth="1"/>
    <col min="11033" max="11033" width="19.25" style="3" customWidth="1"/>
    <col min="11034" max="11034" width="11.875" style="3" customWidth="1"/>
    <col min="11035" max="11035" width="5.625" style="3" customWidth="1"/>
    <col min="11036" max="11036" width="6.125" style="3" customWidth="1"/>
    <col min="11037" max="11267" width="9" style="3"/>
    <col min="11268" max="11268" width="5.375" style="3" customWidth="1"/>
    <col min="11269" max="11269" width="52.125" style="3" customWidth="1"/>
    <col min="11270" max="11270" width="8.5" style="3" customWidth="1"/>
    <col min="11271" max="11271" width="12.625" style="3" customWidth="1"/>
    <col min="11272" max="11272" width="11.375" style="3" customWidth="1"/>
    <col min="11273" max="11273" width="13.75" style="3" customWidth="1"/>
    <col min="11274" max="11274" width="14.375" style="3" customWidth="1"/>
    <col min="11275" max="11275" width="12.875" style="3" customWidth="1"/>
    <col min="11276" max="11277" width="10.375" style="3" customWidth="1"/>
    <col min="11278" max="11278" width="10.5" style="3" customWidth="1"/>
    <col min="11279" max="11279" width="11.375" style="3" customWidth="1"/>
    <col min="11280" max="11280" width="8.375" style="3" customWidth="1"/>
    <col min="11281" max="11281" width="5.875" style="3" customWidth="1"/>
    <col min="11282" max="11282" width="10.5" style="3" customWidth="1"/>
    <col min="11283" max="11285" width="12.625" style="3" customWidth="1"/>
    <col min="11286" max="11286" width="11.875" style="3" customWidth="1"/>
    <col min="11287" max="11287" width="9.25" style="3" customWidth="1"/>
    <col min="11288" max="11288" width="7.625" style="3" customWidth="1"/>
    <col min="11289" max="11289" width="19.25" style="3" customWidth="1"/>
    <col min="11290" max="11290" width="11.875" style="3" customWidth="1"/>
    <col min="11291" max="11291" width="5.625" style="3" customWidth="1"/>
    <col min="11292" max="11292" width="6.125" style="3" customWidth="1"/>
    <col min="11293" max="11523" width="9" style="3"/>
    <col min="11524" max="11524" width="5.375" style="3" customWidth="1"/>
    <col min="11525" max="11525" width="52.125" style="3" customWidth="1"/>
    <col min="11526" max="11526" width="8.5" style="3" customWidth="1"/>
    <col min="11527" max="11527" width="12.625" style="3" customWidth="1"/>
    <col min="11528" max="11528" width="11.375" style="3" customWidth="1"/>
    <col min="11529" max="11529" width="13.75" style="3" customWidth="1"/>
    <col min="11530" max="11530" width="14.375" style="3" customWidth="1"/>
    <col min="11531" max="11531" width="12.875" style="3" customWidth="1"/>
    <col min="11532" max="11533" width="10.375" style="3" customWidth="1"/>
    <col min="11534" max="11534" width="10.5" style="3" customWidth="1"/>
    <col min="11535" max="11535" width="11.375" style="3" customWidth="1"/>
    <col min="11536" max="11536" width="8.375" style="3" customWidth="1"/>
    <col min="11537" max="11537" width="5.875" style="3" customWidth="1"/>
    <col min="11538" max="11538" width="10.5" style="3" customWidth="1"/>
    <col min="11539" max="11541" width="12.625" style="3" customWidth="1"/>
    <col min="11542" max="11542" width="11.875" style="3" customWidth="1"/>
    <col min="11543" max="11543" width="9.25" style="3" customWidth="1"/>
    <col min="11544" max="11544" width="7.625" style="3" customWidth="1"/>
    <col min="11545" max="11545" width="19.25" style="3" customWidth="1"/>
    <col min="11546" max="11546" width="11.875" style="3" customWidth="1"/>
    <col min="11547" max="11547" width="5.625" style="3" customWidth="1"/>
    <col min="11548" max="11548" width="6.125" style="3" customWidth="1"/>
    <col min="11549" max="11779" width="9" style="3"/>
    <col min="11780" max="11780" width="5.375" style="3" customWidth="1"/>
    <col min="11781" max="11781" width="52.125" style="3" customWidth="1"/>
    <col min="11782" max="11782" width="8.5" style="3" customWidth="1"/>
    <col min="11783" max="11783" width="12.625" style="3" customWidth="1"/>
    <col min="11784" max="11784" width="11.375" style="3" customWidth="1"/>
    <col min="11785" max="11785" width="13.75" style="3" customWidth="1"/>
    <col min="11786" max="11786" width="14.375" style="3" customWidth="1"/>
    <col min="11787" max="11787" width="12.875" style="3" customWidth="1"/>
    <col min="11788" max="11789" width="10.375" style="3" customWidth="1"/>
    <col min="11790" max="11790" width="10.5" style="3" customWidth="1"/>
    <col min="11791" max="11791" width="11.375" style="3" customWidth="1"/>
    <col min="11792" max="11792" width="8.375" style="3" customWidth="1"/>
    <col min="11793" max="11793" width="5.875" style="3" customWidth="1"/>
    <col min="11794" max="11794" width="10.5" style="3" customWidth="1"/>
    <col min="11795" max="11797" width="12.625" style="3" customWidth="1"/>
    <col min="11798" max="11798" width="11.875" style="3" customWidth="1"/>
    <col min="11799" max="11799" width="9.25" style="3" customWidth="1"/>
    <col min="11800" max="11800" width="7.625" style="3" customWidth="1"/>
    <col min="11801" max="11801" width="19.25" style="3" customWidth="1"/>
    <col min="11802" max="11802" width="11.875" style="3" customWidth="1"/>
    <col min="11803" max="11803" width="5.625" style="3" customWidth="1"/>
    <col min="11804" max="11804" width="6.125" style="3" customWidth="1"/>
    <col min="11805" max="12035" width="9" style="3"/>
    <col min="12036" max="12036" width="5.375" style="3" customWidth="1"/>
    <col min="12037" max="12037" width="52.125" style="3" customWidth="1"/>
    <col min="12038" max="12038" width="8.5" style="3" customWidth="1"/>
    <col min="12039" max="12039" width="12.625" style="3" customWidth="1"/>
    <col min="12040" max="12040" width="11.375" style="3" customWidth="1"/>
    <col min="12041" max="12041" width="13.75" style="3" customWidth="1"/>
    <col min="12042" max="12042" width="14.375" style="3" customWidth="1"/>
    <col min="12043" max="12043" width="12.875" style="3" customWidth="1"/>
    <col min="12044" max="12045" width="10.375" style="3" customWidth="1"/>
    <col min="12046" max="12046" width="10.5" style="3" customWidth="1"/>
    <col min="12047" max="12047" width="11.375" style="3" customWidth="1"/>
    <col min="12048" max="12048" width="8.375" style="3" customWidth="1"/>
    <col min="12049" max="12049" width="5.875" style="3" customWidth="1"/>
    <col min="12050" max="12050" width="10.5" style="3" customWidth="1"/>
    <col min="12051" max="12053" width="12.625" style="3" customWidth="1"/>
    <col min="12054" max="12054" width="11.875" style="3" customWidth="1"/>
    <col min="12055" max="12055" width="9.25" style="3" customWidth="1"/>
    <col min="12056" max="12056" width="7.625" style="3" customWidth="1"/>
    <col min="12057" max="12057" width="19.25" style="3" customWidth="1"/>
    <col min="12058" max="12058" width="11.875" style="3" customWidth="1"/>
    <col min="12059" max="12059" width="5.625" style="3" customWidth="1"/>
    <col min="12060" max="12060" width="6.125" style="3" customWidth="1"/>
    <col min="12061" max="12291" width="9" style="3"/>
    <col min="12292" max="12292" width="5.375" style="3" customWidth="1"/>
    <col min="12293" max="12293" width="52.125" style="3" customWidth="1"/>
    <col min="12294" max="12294" width="8.5" style="3" customWidth="1"/>
    <col min="12295" max="12295" width="12.625" style="3" customWidth="1"/>
    <col min="12296" max="12296" width="11.375" style="3" customWidth="1"/>
    <col min="12297" max="12297" width="13.75" style="3" customWidth="1"/>
    <col min="12298" max="12298" width="14.375" style="3" customWidth="1"/>
    <col min="12299" max="12299" width="12.875" style="3" customWidth="1"/>
    <col min="12300" max="12301" width="10.375" style="3" customWidth="1"/>
    <col min="12302" max="12302" width="10.5" style="3" customWidth="1"/>
    <col min="12303" max="12303" width="11.375" style="3" customWidth="1"/>
    <col min="12304" max="12304" width="8.375" style="3" customWidth="1"/>
    <col min="12305" max="12305" width="5.875" style="3" customWidth="1"/>
    <col min="12306" max="12306" width="10.5" style="3" customWidth="1"/>
    <col min="12307" max="12309" width="12.625" style="3" customWidth="1"/>
    <col min="12310" max="12310" width="11.875" style="3" customWidth="1"/>
    <col min="12311" max="12311" width="9.25" style="3" customWidth="1"/>
    <col min="12312" max="12312" width="7.625" style="3" customWidth="1"/>
    <col min="12313" max="12313" width="19.25" style="3" customWidth="1"/>
    <col min="12314" max="12314" width="11.875" style="3" customWidth="1"/>
    <col min="12315" max="12315" width="5.625" style="3" customWidth="1"/>
    <col min="12316" max="12316" width="6.125" style="3" customWidth="1"/>
    <col min="12317" max="12547" width="9" style="3"/>
    <col min="12548" max="12548" width="5.375" style="3" customWidth="1"/>
    <col min="12549" max="12549" width="52.125" style="3" customWidth="1"/>
    <col min="12550" max="12550" width="8.5" style="3" customWidth="1"/>
    <col min="12551" max="12551" width="12.625" style="3" customWidth="1"/>
    <col min="12552" max="12552" width="11.375" style="3" customWidth="1"/>
    <col min="12553" max="12553" width="13.75" style="3" customWidth="1"/>
    <col min="12554" max="12554" width="14.375" style="3" customWidth="1"/>
    <col min="12555" max="12555" width="12.875" style="3" customWidth="1"/>
    <col min="12556" max="12557" width="10.375" style="3" customWidth="1"/>
    <col min="12558" max="12558" width="10.5" style="3" customWidth="1"/>
    <col min="12559" max="12559" width="11.375" style="3" customWidth="1"/>
    <col min="12560" max="12560" width="8.375" style="3" customWidth="1"/>
    <col min="12561" max="12561" width="5.875" style="3" customWidth="1"/>
    <col min="12562" max="12562" width="10.5" style="3" customWidth="1"/>
    <col min="12563" max="12565" width="12.625" style="3" customWidth="1"/>
    <col min="12566" max="12566" width="11.875" style="3" customWidth="1"/>
    <col min="12567" max="12567" width="9.25" style="3" customWidth="1"/>
    <col min="12568" max="12568" width="7.625" style="3" customWidth="1"/>
    <col min="12569" max="12569" width="19.25" style="3" customWidth="1"/>
    <col min="12570" max="12570" width="11.875" style="3" customWidth="1"/>
    <col min="12571" max="12571" width="5.625" style="3" customWidth="1"/>
    <col min="12572" max="12572" width="6.125" style="3" customWidth="1"/>
    <col min="12573" max="12803" width="9" style="3"/>
    <col min="12804" max="12804" width="5.375" style="3" customWidth="1"/>
    <col min="12805" max="12805" width="52.125" style="3" customWidth="1"/>
    <col min="12806" max="12806" width="8.5" style="3" customWidth="1"/>
    <col min="12807" max="12807" width="12.625" style="3" customWidth="1"/>
    <col min="12808" max="12808" width="11.375" style="3" customWidth="1"/>
    <col min="12809" max="12809" width="13.75" style="3" customWidth="1"/>
    <col min="12810" max="12810" width="14.375" style="3" customWidth="1"/>
    <col min="12811" max="12811" width="12.875" style="3" customWidth="1"/>
    <col min="12812" max="12813" width="10.375" style="3" customWidth="1"/>
    <col min="12814" max="12814" width="10.5" style="3" customWidth="1"/>
    <col min="12815" max="12815" width="11.375" style="3" customWidth="1"/>
    <col min="12816" max="12816" width="8.375" style="3" customWidth="1"/>
    <col min="12817" max="12817" width="5.875" style="3" customWidth="1"/>
    <col min="12818" max="12818" width="10.5" style="3" customWidth="1"/>
    <col min="12819" max="12821" width="12.625" style="3" customWidth="1"/>
    <col min="12822" max="12822" width="11.875" style="3" customWidth="1"/>
    <col min="12823" max="12823" width="9.25" style="3" customWidth="1"/>
    <col min="12824" max="12824" width="7.625" style="3" customWidth="1"/>
    <col min="12825" max="12825" width="19.25" style="3" customWidth="1"/>
    <col min="12826" max="12826" width="11.875" style="3" customWidth="1"/>
    <col min="12827" max="12827" width="5.625" style="3" customWidth="1"/>
    <col min="12828" max="12828" width="6.125" style="3" customWidth="1"/>
    <col min="12829" max="13059" width="9" style="3"/>
    <col min="13060" max="13060" width="5.375" style="3" customWidth="1"/>
    <col min="13061" max="13061" width="52.125" style="3" customWidth="1"/>
    <col min="13062" max="13062" width="8.5" style="3" customWidth="1"/>
    <col min="13063" max="13063" width="12.625" style="3" customWidth="1"/>
    <col min="13064" max="13064" width="11.375" style="3" customWidth="1"/>
    <col min="13065" max="13065" width="13.75" style="3" customWidth="1"/>
    <col min="13066" max="13066" width="14.375" style="3" customWidth="1"/>
    <col min="13067" max="13067" width="12.875" style="3" customWidth="1"/>
    <col min="13068" max="13069" width="10.375" style="3" customWidth="1"/>
    <col min="13070" max="13070" width="10.5" style="3" customWidth="1"/>
    <col min="13071" max="13071" width="11.375" style="3" customWidth="1"/>
    <col min="13072" max="13072" width="8.375" style="3" customWidth="1"/>
    <col min="13073" max="13073" width="5.875" style="3" customWidth="1"/>
    <col min="13074" max="13074" width="10.5" style="3" customWidth="1"/>
    <col min="13075" max="13077" width="12.625" style="3" customWidth="1"/>
    <col min="13078" max="13078" width="11.875" style="3" customWidth="1"/>
    <col min="13079" max="13079" width="9.25" style="3" customWidth="1"/>
    <col min="13080" max="13080" width="7.625" style="3" customWidth="1"/>
    <col min="13081" max="13081" width="19.25" style="3" customWidth="1"/>
    <col min="13082" max="13082" width="11.875" style="3" customWidth="1"/>
    <col min="13083" max="13083" width="5.625" style="3" customWidth="1"/>
    <col min="13084" max="13084" width="6.125" style="3" customWidth="1"/>
    <col min="13085" max="13315" width="9" style="3"/>
    <col min="13316" max="13316" width="5.375" style="3" customWidth="1"/>
    <col min="13317" max="13317" width="52.125" style="3" customWidth="1"/>
    <col min="13318" max="13318" width="8.5" style="3" customWidth="1"/>
    <col min="13319" max="13319" width="12.625" style="3" customWidth="1"/>
    <col min="13320" max="13320" width="11.375" style="3" customWidth="1"/>
    <col min="13321" max="13321" width="13.75" style="3" customWidth="1"/>
    <col min="13322" max="13322" width="14.375" style="3" customWidth="1"/>
    <col min="13323" max="13323" width="12.875" style="3" customWidth="1"/>
    <col min="13324" max="13325" width="10.375" style="3" customWidth="1"/>
    <col min="13326" max="13326" width="10.5" style="3" customWidth="1"/>
    <col min="13327" max="13327" width="11.375" style="3" customWidth="1"/>
    <col min="13328" max="13328" width="8.375" style="3" customWidth="1"/>
    <col min="13329" max="13329" width="5.875" style="3" customWidth="1"/>
    <col min="13330" max="13330" width="10.5" style="3" customWidth="1"/>
    <col min="13331" max="13333" width="12.625" style="3" customWidth="1"/>
    <col min="13334" max="13334" width="11.875" style="3" customWidth="1"/>
    <col min="13335" max="13335" width="9.25" style="3" customWidth="1"/>
    <col min="13336" max="13336" width="7.625" style="3" customWidth="1"/>
    <col min="13337" max="13337" width="19.25" style="3" customWidth="1"/>
    <col min="13338" max="13338" width="11.875" style="3" customWidth="1"/>
    <col min="13339" max="13339" width="5.625" style="3" customWidth="1"/>
    <col min="13340" max="13340" width="6.125" style="3" customWidth="1"/>
    <col min="13341" max="13571" width="9" style="3"/>
    <col min="13572" max="13572" width="5.375" style="3" customWidth="1"/>
    <col min="13573" max="13573" width="52.125" style="3" customWidth="1"/>
    <col min="13574" max="13574" width="8.5" style="3" customWidth="1"/>
    <col min="13575" max="13575" width="12.625" style="3" customWidth="1"/>
    <col min="13576" max="13576" width="11.375" style="3" customWidth="1"/>
    <col min="13577" max="13577" width="13.75" style="3" customWidth="1"/>
    <col min="13578" max="13578" width="14.375" style="3" customWidth="1"/>
    <col min="13579" max="13579" width="12.875" style="3" customWidth="1"/>
    <col min="13580" max="13581" width="10.375" style="3" customWidth="1"/>
    <col min="13582" max="13582" width="10.5" style="3" customWidth="1"/>
    <col min="13583" max="13583" width="11.375" style="3" customWidth="1"/>
    <col min="13584" max="13584" width="8.375" style="3" customWidth="1"/>
    <col min="13585" max="13585" width="5.875" style="3" customWidth="1"/>
    <col min="13586" max="13586" width="10.5" style="3" customWidth="1"/>
    <col min="13587" max="13589" width="12.625" style="3" customWidth="1"/>
    <col min="13590" max="13590" width="11.875" style="3" customWidth="1"/>
    <col min="13591" max="13591" width="9.25" style="3" customWidth="1"/>
    <col min="13592" max="13592" width="7.625" style="3" customWidth="1"/>
    <col min="13593" max="13593" width="19.25" style="3" customWidth="1"/>
    <col min="13594" max="13594" width="11.875" style="3" customWidth="1"/>
    <col min="13595" max="13595" width="5.625" style="3" customWidth="1"/>
    <col min="13596" max="13596" width="6.125" style="3" customWidth="1"/>
    <col min="13597" max="13827" width="9" style="3"/>
    <col min="13828" max="13828" width="5.375" style="3" customWidth="1"/>
    <col min="13829" max="13829" width="52.125" style="3" customWidth="1"/>
    <col min="13830" max="13830" width="8.5" style="3" customWidth="1"/>
    <col min="13831" max="13831" width="12.625" style="3" customWidth="1"/>
    <col min="13832" max="13832" width="11.375" style="3" customWidth="1"/>
    <col min="13833" max="13833" width="13.75" style="3" customWidth="1"/>
    <col min="13834" max="13834" width="14.375" style="3" customWidth="1"/>
    <col min="13835" max="13835" width="12.875" style="3" customWidth="1"/>
    <col min="13836" max="13837" width="10.375" style="3" customWidth="1"/>
    <col min="13838" max="13838" width="10.5" style="3" customWidth="1"/>
    <col min="13839" max="13839" width="11.375" style="3" customWidth="1"/>
    <col min="13840" max="13840" width="8.375" style="3" customWidth="1"/>
    <col min="13841" max="13841" width="5.875" style="3" customWidth="1"/>
    <col min="13842" max="13842" width="10.5" style="3" customWidth="1"/>
    <col min="13843" max="13845" width="12.625" style="3" customWidth="1"/>
    <col min="13846" max="13846" width="11.875" style="3" customWidth="1"/>
    <col min="13847" max="13847" width="9.25" style="3" customWidth="1"/>
    <col min="13848" max="13848" width="7.625" style="3" customWidth="1"/>
    <col min="13849" max="13849" width="19.25" style="3" customWidth="1"/>
    <col min="13850" max="13850" width="11.875" style="3" customWidth="1"/>
    <col min="13851" max="13851" width="5.625" style="3" customWidth="1"/>
    <col min="13852" max="13852" width="6.125" style="3" customWidth="1"/>
    <col min="13853" max="14083" width="9" style="3"/>
    <col min="14084" max="14084" width="5.375" style="3" customWidth="1"/>
    <col min="14085" max="14085" width="52.125" style="3" customWidth="1"/>
    <col min="14086" max="14086" width="8.5" style="3" customWidth="1"/>
    <col min="14087" max="14087" width="12.625" style="3" customWidth="1"/>
    <col min="14088" max="14088" width="11.375" style="3" customWidth="1"/>
    <col min="14089" max="14089" width="13.75" style="3" customWidth="1"/>
    <col min="14090" max="14090" width="14.375" style="3" customWidth="1"/>
    <col min="14091" max="14091" width="12.875" style="3" customWidth="1"/>
    <col min="14092" max="14093" width="10.375" style="3" customWidth="1"/>
    <col min="14094" max="14094" width="10.5" style="3" customWidth="1"/>
    <col min="14095" max="14095" width="11.375" style="3" customWidth="1"/>
    <col min="14096" max="14096" width="8.375" style="3" customWidth="1"/>
    <col min="14097" max="14097" width="5.875" style="3" customWidth="1"/>
    <col min="14098" max="14098" width="10.5" style="3" customWidth="1"/>
    <col min="14099" max="14101" width="12.625" style="3" customWidth="1"/>
    <col min="14102" max="14102" width="11.875" style="3" customWidth="1"/>
    <col min="14103" max="14103" width="9.25" style="3" customWidth="1"/>
    <col min="14104" max="14104" width="7.625" style="3" customWidth="1"/>
    <col min="14105" max="14105" width="19.25" style="3" customWidth="1"/>
    <col min="14106" max="14106" width="11.875" style="3" customWidth="1"/>
    <col min="14107" max="14107" width="5.625" style="3" customWidth="1"/>
    <col min="14108" max="14108" width="6.125" style="3" customWidth="1"/>
    <col min="14109" max="14339" width="9" style="3"/>
    <col min="14340" max="14340" width="5.375" style="3" customWidth="1"/>
    <col min="14341" max="14341" width="52.125" style="3" customWidth="1"/>
    <col min="14342" max="14342" width="8.5" style="3" customWidth="1"/>
    <col min="14343" max="14343" width="12.625" style="3" customWidth="1"/>
    <col min="14344" max="14344" width="11.375" style="3" customWidth="1"/>
    <col min="14345" max="14345" width="13.75" style="3" customWidth="1"/>
    <col min="14346" max="14346" width="14.375" style="3" customWidth="1"/>
    <col min="14347" max="14347" width="12.875" style="3" customWidth="1"/>
    <col min="14348" max="14349" width="10.375" style="3" customWidth="1"/>
    <col min="14350" max="14350" width="10.5" style="3" customWidth="1"/>
    <col min="14351" max="14351" width="11.375" style="3" customWidth="1"/>
    <col min="14352" max="14352" width="8.375" style="3" customWidth="1"/>
    <col min="14353" max="14353" width="5.875" style="3" customWidth="1"/>
    <col min="14354" max="14354" width="10.5" style="3" customWidth="1"/>
    <col min="14355" max="14357" width="12.625" style="3" customWidth="1"/>
    <col min="14358" max="14358" width="11.875" style="3" customWidth="1"/>
    <col min="14359" max="14359" width="9.25" style="3" customWidth="1"/>
    <col min="14360" max="14360" width="7.625" style="3" customWidth="1"/>
    <col min="14361" max="14361" width="19.25" style="3" customWidth="1"/>
    <col min="14362" max="14362" width="11.875" style="3" customWidth="1"/>
    <col min="14363" max="14363" width="5.625" style="3" customWidth="1"/>
    <col min="14364" max="14364" width="6.125" style="3" customWidth="1"/>
    <col min="14365" max="14595" width="9" style="3"/>
    <col min="14596" max="14596" width="5.375" style="3" customWidth="1"/>
    <col min="14597" max="14597" width="52.125" style="3" customWidth="1"/>
    <col min="14598" max="14598" width="8.5" style="3" customWidth="1"/>
    <col min="14599" max="14599" width="12.625" style="3" customWidth="1"/>
    <col min="14600" max="14600" width="11.375" style="3" customWidth="1"/>
    <col min="14601" max="14601" width="13.75" style="3" customWidth="1"/>
    <col min="14602" max="14602" width="14.375" style="3" customWidth="1"/>
    <col min="14603" max="14603" width="12.875" style="3" customWidth="1"/>
    <col min="14604" max="14605" width="10.375" style="3" customWidth="1"/>
    <col min="14606" max="14606" width="10.5" style="3" customWidth="1"/>
    <col min="14607" max="14607" width="11.375" style="3" customWidth="1"/>
    <col min="14608" max="14608" width="8.375" style="3" customWidth="1"/>
    <col min="14609" max="14609" width="5.875" style="3" customWidth="1"/>
    <col min="14610" max="14610" width="10.5" style="3" customWidth="1"/>
    <col min="14611" max="14613" width="12.625" style="3" customWidth="1"/>
    <col min="14614" max="14614" width="11.875" style="3" customWidth="1"/>
    <col min="14615" max="14615" width="9.25" style="3" customWidth="1"/>
    <col min="14616" max="14616" width="7.625" style="3" customWidth="1"/>
    <col min="14617" max="14617" width="19.25" style="3" customWidth="1"/>
    <col min="14618" max="14618" width="11.875" style="3" customWidth="1"/>
    <col min="14619" max="14619" width="5.625" style="3" customWidth="1"/>
    <col min="14620" max="14620" width="6.125" style="3" customWidth="1"/>
    <col min="14621" max="14851" width="9" style="3"/>
    <col min="14852" max="14852" width="5.375" style="3" customWidth="1"/>
    <col min="14853" max="14853" width="52.125" style="3" customWidth="1"/>
    <col min="14854" max="14854" width="8.5" style="3" customWidth="1"/>
    <col min="14855" max="14855" width="12.625" style="3" customWidth="1"/>
    <col min="14856" max="14856" width="11.375" style="3" customWidth="1"/>
    <col min="14857" max="14857" width="13.75" style="3" customWidth="1"/>
    <col min="14858" max="14858" width="14.375" style="3" customWidth="1"/>
    <col min="14859" max="14859" width="12.875" style="3" customWidth="1"/>
    <col min="14860" max="14861" width="10.375" style="3" customWidth="1"/>
    <col min="14862" max="14862" width="10.5" style="3" customWidth="1"/>
    <col min="14863" max="14863" width="11.375" style="3" customWidth="1"/>
    <col min="14864" max="14864" width="8.375" style="3" customWidth="1"/>
    <col min="14865" max="14865" width="5.875" style="3" customWidth="1"/>
    <col min="14866" max="14866" width="10.5" style="3" customWidth="1"/>
    <col min="14867" max="14869" width="12.625" style="3" customWidth="1"/>
    <col min="14870" max="14870" width="11.875" style="3" customWidth="1"/>
    <col min="14871" max="14871" width="9.25" style="3" customWidth="1"/>
    <col min="14872" max="14872" width="7.625" style="3" customWidth="1"/>
    <col min="14873" max="14873" width="19.25" style="3" customWidth="1"/>
    <col min="14874" max="14874" width="11.875" style="3" customWidth="1"/>
    <col min="14875" max="14875" width="5.625" style="3" customWidth="1"/>
    <col min="14876" max="14876" width="6.125" style="3" customWidth="1"/>
    <col min="14877" max="15107" width="9" style="3"/>
    <col min="15108" max="15108" width="5.375" style="3" customWidth="1"/>
    <col min="15109" max="15109" width="52.125" style="3" customWidth="1"/>
    <col min="15110" max="15110" width="8.5" style="3" customWidth="1"/>
    <col min="15111" max="15111" width="12.625" style="3" customWidth="1"/>
    <col min="15112" max="15112" width="11.375" style="3" customWidth="1"/>
    <col min="15113" max="15113" width="13.75" style="3" customWidth="1"/>
    <col min="15114" max="15114" width="14.375" style="3" customWidth="1"/>
    <col min="15115" max="15115" width="12.875" style="3" customWidth="1"/>
    <col min="15116" max="15117" width="10.375" style="3" customWidth="1"/>
    <col min="15118" max="15118" width="10.5" style="3" customWidth="1"/>
    <col min="15119" max="15119" width="11.375" style="3" customWidth="1"/>
    <col min="15120" max="15120" width="8.375" style="3" customWidth="1"/>
    <col min="15121" max="15121" width="5.875" style="3" customWidth="1"/>
    <col min="15122" max="15122" width="10.5" style="3" customWidth="1"/>
    <col min="15123" max="15125" width="12.625" style="3" customWidth="1"/>
    <col min="15126" max="15126" width="11.875" style="3" customWidth="1"/>
    <col min="15127" max="15127" width="9.25" style="3" customWidth="1"/>
    <col min="15128" max="15128" width="7.625" style="3" customWidth="1"/>
    <col min="15129" max="15129" width="19.25" style="3" customWidth="1"/>
    <col min="15130" max="15130" width="11.875" style="3" customWidth="1"/>
    <col min="15131" max="15131" width="5.625" style="3" customWidth="1"/>
    <col min="15132" max="15132" width="6.125" style="3" customWidth="1"/>
    <col min="15133" max="15363" width="9" style="3"/>
    <col min="15364" max="15364" width="5.375" style="3" customWidth="1"/>
    <col min="15365" max="15365" width="52.125" style="3" customWidth="1"/>
    <col min="15366" max="15366" width="8.5" style="3" customWidth="1"/>
    <col min="15367" max="15367" width="12.625" style="3" customWidth="1"/>
    <col min="15368" max="15368" width="11.375" style="3" customWidth="1"/>
    <col min="15369" max="15369" width="13.75" style="3" customWidth="1"/>
    <col min="15370" max="15370" width="14.375" style="3" customWidth="1"/>
    <col min="15371" max="15371" width="12.875" style="3" customWidth="1"/>
    <col min="15372" max="15373" width="10.375" style="3" customWidth="1"/>
    <col min="15374" max="15374" width="10.5" style="3" customWidth="1"/>
    <col min="15375" max="15375" width="11.375" style="3" customWidth="1"/>
    <col min="15376" max="15376" width="8.375" style="3" customWidth="1"/>
    <col min="15377" max="15377" width="5.875" style="3" customWidth="1"/>
    <col min="15378" max="15378" width="10.5" style="3" customWidth="1"/>
    <col min="15379" max="15381" width="12.625" style="3" customWidth="1"/>
    <col min="15382" max="15382" width="11.875" style="3" customWidth="1"/>
    <col min="15383" max="15383" width="9.25" style="3" customWidth="1"/>
    <col min="15384" max="15384" width="7.625" style="3" customWidth="1"/>
    <col min="15385" max="15385" width="19.25" style="3" customWidth="1"/>
    <col min="15386" max="15386" width="11.875" style="3" customWidth="1"/>
    <col min="15387" max="15387" width="5.625" style="3" customWidth="1"/>
    <col min="15388" max="15388" width="6.125" style="3" customWidth="1"/>
    <col min="15389" max="15619" width="9" style="3"/>
    <col min="15620" max="15620" width="5.375" style="3" customWidth="1"/>
    <col min="15621" max="15621" width="52.125" style="3" customWidth="1"/>
    <col min="15622" max="15622" width="8.5" style="3" customWidth="1"/>
    <col min="15623" max="15623" width="12.625" style="3" customWidth="1"/>
    <col min="15624" max="15624" width="11.375" style="3" customWidth="1"/>
    <col min="15625" max="15625" width="13.75" style="3" customWidth="1"/>
    <col min="15626" max="15626" width="14.375" style="3" customWidth="1"/>
    <col min="15627" max="15627" width="12.875" style="3" customWidth="1"/>
    <col min="15628" max="15629" width="10.375" style="3" customWidth="1"/>
    <col min="15630" max="15630" width="10.5" style="3" customWidth="1"/>
    <col min="15631" max="15631" width="11.375" style="3" customWidth="1"/>
    <col min="15632" max="15632" width="8.375" style="3" customWidth="1"/>
    <col min="15633" max="15633" width="5.875" style="3" customWidth="1"/>
    <col min="15634" max="15634" width="10.5" style="3" customWidth="1"/>
    <col min="15635" max="15637" width="12.625" style="3" customWidth="1"/>
    <col min="15638" max="15638" width="11.875" style="3" customWidth="1"/>
    <col min="15639" max="15639" width="9.25" style="3" customWidth="1"/>
    <col min="15640" max="15640" width="7.625" style="3" customWidth="1"/>
    <col min="15641" max="15641" width="19.25" style="3" customWidth="1"/>
    <col min="15642" max="15642" width="11.875" style="3" customWidth="1"/>
    <col min="15643" max="15643" width="5.625" style="3" customWidth="1"/>
    <col min="15644" max="15644" width="6.125" style="3" customWidth="1"/>
    <col min="15645" max="15875" width="9" style="3"/>
    <col min="15876" max="15876" width="5.375" style="3" customWidth="1"/>
    <col min="15877" max="15877" width="52.125" style="3" customWidth="1"/>
    <col min="15878" max="15878" width="8.5" style="3" customWidth="1"/>
    <col min="15879" max="15879" width="12.625" style="3" customWidth="1"/>
    <col min="15880" max="15880" width="11.375" style="3" customWidth="1"/>
    <col min="15881" max="15881" width="13.75" style="3" customWidth="1"/>
    <col min="15882" max="15882" width="14.375" style="3" customWidth="1"/>
    <col min="15883" max="15883" width="12.875" style="3" customWidth="1"/>
    <col min="15884" max="15885" width="10.375" style="3" customWidth="1"/>
    <col min="15886" max="15886" width="10.5" style="3" customWidth="1"/>
    <col min="15887" max="15887" width="11.375" style="3" customWidth="1"/>
    <col min="15888" max="15888" width="8.375" style="3" customWidth="1"/>
    <col min="15889" max="15889" width="5.875" style="3" customWidth="1"/>
    <col min="15890" max="15890" width="10.5" style="3" customWidth="1"/>
    <col min="15891" max="15893" width="12.625" style="3" customWidth="1"/>
    <col min="15894" max="15894" width="11.875" style="3" customWidth="1"/>
    <col min="15895" max="15895" width="9.25" style="3" customWidth="1"/>
    <col min="15896" max="15896" width="7.625" style="3" customWidth="1"/>
    <col min="15897" max="15897" width="19.25" style="3" customWidth="1"/>
    <col min="15898" max="15898" width="11.875" style="3" customWidth="1"/>
    <col min="15899" max="15899" width="5.625" style="3" customWidth="1"/>
    <col min="15900" max="15900" width="6.125" style="3" customWidth="1"/>
    <col min="15901" max="16131" width="9" style="3"/>
    <col min="16132" max="16132" width="5.375" style="3" customWidth="1"/>
    <col min="16133" max="16133" width="52.125" style="3" customWidth="1"/>
    <col min="16134" max="16134" width="8.5" style="3" customWidth="1"/>
    <col min="16135" max="16135" width="12.625" style="3" customWidth="1"/>
    <col min="16136" max="16136" width="11.375" style="3" customWidth="1"/>
    <col min="16137" max="16137" width="13.75" style="3" customWidth="1"/>
    <col min="16138" max="16138" width="14.375" style="3" customWidth="1"/>
    <col min="16139" max="16139" width="12.875" style="3" customWidth="1"/>
    <col min="16140" max="16141" width="10.375" style="3" customWidth="1"/>
    <col min="16142" max="16142" width="10.5" style="3" customWidth="1"/>
    <col min="16143" max="16143" width="11.375" style="3" customWidth="1"/>
    <col min="16144" max="16144" width="8.375" style="3" customWidth="1"/>
    <col min="16145" max="16145" width="5.875" style="3" customWidth="1"/>
    <col min="16146" max="16146" width="10.5" style="3" customWidth="1"/>
    <col min="16147" max="16149" width="12.625" style="3" customWidth="1"/>
    <col min="16150" max="16150" width="11.875" style="3" customWidth="1"/>
    <col min="16151" max="16151" width="9.25" style="3" customWidth="1"/>
    <col min="16152" max="16152" width="7.625" style="3" customWidth="1"/>
    <col min="16153" max="16153" width="19.25" style="3" customWidth="1"/>
    <col min="16154" max="16154" width="11.875" style="3" customWidth="1"/>
    <col min="16155" max="16155" width="5.625" style="3" customWidth="1"/>
    <col min="16156" max="16156" width="6.125" style="3" customWidth="1"/>
    <col min="16157" max="16384" width="9" style="3"/>
  </cols>
  <sheetData>
    <row r="1" ht="15.75" customHeight="1" spans="1:1">
      <c r="A1" s="460" t="s">
        <v>687</v>
      </c>
    </row>
    <row r="2" s="1" customFormat="1" ht="30" customHeight="1" spans="1:30">
      <c r="A2" s="461" t="s">
        <v>1515</v>
      </c>
      <c r="B2" s="461"/>
      <c r="C2" s="461"/>
      <c r="D2" s="461"/>
      <c r="E2" s="461"/>
      <c r="F2" s="461"/>
      <c r="G2" s="461"/>
      <c r="H2" s="461"/>
      <c r="I2" s="461"/>
      <c r="J2" s="461"/>
      <c r="K2" s="461"/>
      <c r="L2" s="461"/>
      <c r="M2" s="461"/>
      <c r="N2" s="461"/>
      <c r="O2" s="461"/>
      <c r="P2" s="461"/>
      <c r="Q2" s="461"/>
      <c r="R2" s="461"/>
      <c r="S2" s="461"/>
      <c r="T2" s="461"/>
      <c r="U2" s="461"/>
      <c r="V2" s="461"/>
      <c r="W2" s="461"/>
      <c r="X2" s="461"/>
      <c r="Y2" s="461"/>
      <c r="Z2" s="461"/>
      <c r="AA2" s="461"/>
      <c r="AB2" s="461"/>
      <c r="AC2" s="461"/>
      <c r="AD2" s="461"/>
    </row>
    <row r="3" ht="15.75" customHeight="1" spans="1:30">
      <c r="A3" s="11" t="e">
        <f>"评估基准日："&amp;TEXT(#REF!,"yyyy年mm月dd日")</f>
        <v>#REF!</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row>
    <row r="4" ht="14.1" customHeight="1" spans="1:30">
      <c r="A4" s="2"/>
      <c r="B4" s="2"/>
      <c r="C4" s="2"/>
      <c r="D4" s="2"/>
      <c r="E4" s="2"/>
      <c r="F4" s="2"/>
      <c r="G4" s="2"/>
      <c r="H4" s="2"/>
      <c r="I4" s="2"/>
      <c r="J4" s="2"/>
      <c r="K4" s="2"/>
      <c r="L4" s="2"/>
      <c r="M4" s="2"/>
      <c r="N4" s="2"/>
      <c r="O4" s="2"/>
      <c r="P4" s="2"/>
      <c r="Q4" s="2"/>
      <c r="R4" s="2"/>
      <c r="S4" s="2"/>
      <c r="T4" s="2"/>
      <c r="U4" s="2"/>
      <c r="V4" s="2"/>
      <c r="AD4" s="21" t="s">
        <v>1516</v>
      </c>
    </row>
    <row r="5" ht="15.75" customHeight="1" spans="1:30">
      <c r="A5" s="3" t="e">
        <f>#REF!&amp;"："&amp;#REF!</f>
        <v>#REF!</v>
      </c>
      <c r="W5" s="21"/>
      <c r="AD5" s="21" t="s">
        <v>845</v>
      </c>
    </row>
    <row r="6" s="2" customFormat="1" ht="15.75" customHeight="1" spans="1:30">
      <c r="A6" s="462" t="s">
        <v>721</v>
      </c>
      <c r="B6" s="462" t="s">
        <v>1415</v>
      </c>
      <c r="C6" s="462" t="s">
        <v>1204</v>
      </c>
      <c r="D6" s="462" t="s">
        <v>1517</v>
      </c>
      <c r="E6" s="463" t="s">
        <v>1518</v>
      </c>
      <c r="F6" s="463" t="s">
        <v>1519</v>
      </c>
      <c r="G6" s="463" t="s">
        <v>1520</v>
      </c>
      <c r="H6" s="462" t="s">
        <v>1521</v>
      </c>
      <c r="I6" s="462" t="s">
        <v>1522</v>
      </c>
      <c r="J6" s="462" t="s">
        <v>1522</v>
      </c>
      <c r="K6" s="462" t="s">
        <v>692</v>
      </c>
      <c r="L6" s="462"/>
      <c r="M6" s="462"/>
      <c r="N6" s="462"/>
      <c r="O6" s="462"/>
      <c r="P6" s="462"/>
      <c r="Q6" s="462"/>
      <c r="R6" s="462"/>
      <c r="S6" s="462"/>
      <c r="T6" s="462"/>
      <c r="U6" s="462"/>
      <c r="V6" s="462"/>
      <c r="W6" s="462"/>
      <c r="X6" s="462"/>
      <c r="Y6" s="462" t="s">
        <v>693</v>
      </c>
      <c r="Z6" s="462"/>
      <c r="AA6" s="462"/>
      <c r="AB6" s="462" t="s">
        <v>694</v>
      </c>
      <c r="AC6" s="462" t="s">
        <v>695</v>
      </c>
      <c r="AD6" s="462" t="s">
        <v>848</v>
      </c>
    </row>
    <row r="7" s="2" customFormat="1" ht="15.75" customHeight="1" spans="1:31">
      <c r="A7" s="462"/>
      <c r="B7" s="462"/>
      <c r="C7" s="462"/>
      <c r="D7" s="462"/>
      <c r="E7" s="464"/>
      <c r="F7" s="464"/>
      <c r="G7" s="464"/>
      <c r="H7" s="462" t="s">
        <v>1523</v>
      </c>
      <c r="I7" s="462" t="s">
        <v>976</v>
      </c>
      <c r="J7" s="462" t="s">
        <v>1524</v>
      </c>
      <c r="K7" s="479" t="s">
        <v>1525</v>
      </c>
      <c r="L7" s="480" t="s">
        <v>1526</v>
      </c>
      <c r="M7" s="480" t="s">
        <v>1527</v>
      </c>
      <c r="N7" s="479" t="s">
        <v>1528</v>
      </c>
      <c r="O7" s="479" t="s">
        <v>1529</v>
      </c>
      <c r="P7" s="479" t="s">
        <v>1530</v>
      </c>
      <c r="Q7" s="480" t="s">
        <v>1531</v>
      </c>
      <c r="R7" s="479" t="s">
        <v>1532</v>
      </c>
      <c r="S7" s="480" t="s">
        <v>1533</v>
      </c>
      <c r="T7" s="479" t="s">
        <v>1534</v>
      </c>
      <c r="U7" s="479" t="s">
        <v>1535</v>
      </c>
      <c r="V7" s="479" t="s">
        <v>1536</v>
      </c>
      <c r="W7" s="479" t="s">
        <v>1537</v>
      </c>
      <c r="X7" s="462" t="s">
        <v>1207</v>
      </c>
      <c r="Y7" s="462" t="s">
        <v>1208</v>
      </c>
      <c r="Z7" s="462" t="s">
        <v>1209</v>
      </c>
      <c r="AA7" s="462" t="s">
        <v>1207</v>
      </c>
      <c r="AB7" s="462"/>
      <c r="AC7" s="462"/>
      <c r="AD7" s="462"/>
      <c r="AE7" s="11" t="s">
        <v>863</v>
      </c>
    </row>
    <row r="8" s="2" customFormat="1" ht="15.75" customHeight="1" spans="1:31">
      <c r="A8" s="465"/>
      <c r="B8" s="466"/>
      <c r="C8" s="467"/>
      <c r="D8" s="468"/>
      <c r="E8" s="469"/>
      <c r="F8" s="469"/>
      <c r="G8" s="470"/>
      <c r="H8" s="471"/>
      <c r="I8" s="481"/>
      <c r="J8" s="481"/>
      <c r="K8" s="481"/>
      <c r="L8" s="481"/>
      <c r="M8" s="481"/>
      <c r="N8" s="481"/>
      <c r="O8" s="482"/>
      <c r="P8" s="482"/>
      <c r="Q8" s="482"/>
      <c r="R8" s="482"/>
      <c r="S8" s="482"/>
      <c r="T8" s="482"/>
      <c r="U8" s="484">
        <f>SUM(K8:T8)</f>
        <v>0</v>
      </c>
      <c r="V8" s="483"/>
      <c r="W8" s="485"/>
      <c r="X8" s="484">
        <f>U8+V8-W8</f>
        <v>0</v>
      </c>
      <c r="Y8" s="488"/>
      <c r="Z8" s="489"/>
      <c r="AA8" s="484"/>
      <c r="AB8" s="490">
        <f>AA8-X8</f>
        <v>0</v>
      </c>
      <c r="AC8" s="34" t="str">
        <f>IF(X8=0,"",AB8/X8*100)</f>
        <v/>
      </c>
      <c r="AD8" s="491"/>
      <c r="AE8" s="2" t="s">
        <v>1538</v>
      </c>
    </row>
    <row r="9" s="2" customFormat="1" ht="15.75" customHeight="1" spans="1:31">
      <c r="A9" s="465"/>
      <c r="B9" s="466"/>
      <c r="C9" s="467"/>
      <c r="D9" s="468"/>
      <c r="E9" s="469"/>
      <c r="F9" s="469"/>
      <c r="G9" s="470"/>
      <c r="H9" s="472"/>
      <c r="I9" s="481"/>
      <c r="J9" s="481"/>
      <c r="K9" s="481"/>
      <c r="L9" s="481"/>
      <c r="M9" s="481"/>
      <c r="N9" s="481"/>
      <c r="O9" s="482"/>
      <c r="P9" s="482"/>
      <c r="Q9" s="482"/>
      <c r="R9" s="482"/>
      <c r="S9" s="482"/>
      <c r="T9" s="482"/>
      <c r="U9" s="484">
        <f t="shared" ref="U9:U26" si="0">SUM(K9:T9)</f>
        <v>0</v>
      </c>
      <c r="V9" s="483"/>
      <c r="W9" s="485"/>
      <c r="X9" s="484">
        <f t="shared" ref="X9:X25" si="1">U9+V9-W9</f>
        <v>0</v>
      </c>
      <c r="Y9" s="488"/>
      <c r="Z9" s="489"/>
      <c r="AA9" s="484"/>
      <c r="AB9" s="490">
        <f t="shared" ref="AB9:AB26" si="2">AA9-X9</f>
        <v>0</v>
      </c>
      <c r="AC9" s="34"/>
      <c r="AD9" s="491"/>
      <c r="AE9" s="2" t="s">
        <v>1539</v>
      </c>
    </row>
    <row r="10" s="2" customFormat="1" ht="15.75" customHeight="1" spans="1:31">
      <c r="A10" s="465"/>
      <c r="B10" s="466"/>
      <c r="C10" s="467"/>
      <c r="D10" s="468"/>
      <c r="E10" s="469"/>
      <c r="F10" s="469"/>
      <c r="G10" s="470"/>
      <c r="H10" s="472"/>
      <c r="I10" s="481"/>
      <c r="J10" s="481"/>
      <c r="K10" s="481"/>
      <c r="L10" s="481"/>
      <c r="M10" s="481"/>
      <c r="N10" s="481"/>
      <c r="O10" s="482"/>
      <c r="P10" s="482"/>
      <c r="Q10" s="482"/>
      <c r="R10" s="482"/>
      <c r="S10" s="482"/>
      <c r="T10" s="482"/>
      <c r="U10" s="484">
        <f t="shared" si="0"/>
        <v>0</v>
      </c>
      <c r="V10" s="483"/>
      <c r="W10" s="485"/>
      <c r="X10" s="484">
        <f t="shared" si="1"/>
        <v>0</v>
      </c>
      <c r="Y10" s="488"/>
      <c r="Z10" s="489"/>
      <c r="AA10" s="484"/>
      <c r="AB10" s="490">
        <f t="shared" si="2"/>
        <v>0</v>
      </c>
      <c r="AC10" s="34"/>
      <c r="AD10" s="491"/>
      <c r="AE10" s="2" t="s">
        <v>1540</v>
      </c>
    </row>
    <row r="11" s="2" customFormat="1" ht="15.75" customHeight="1" spans="1:31">
      <c r="A11" s="465"/>
      <c r="B11" s="466"/>
      <c r="C11" s="467"/>
      <c r="D11" s="468"/>
      <c r="E11" s="469"/>
      <c r="F11" s="469"/>
      <c r="G11" s="470"/>
      <c r="H11" s="472"/>
      <c r="I11" s="481"/>
      <c r="J11" s="481"/>
      <c r="K11" s="481"/>
      <c r="L11" s="481"/>
      <c r="M11" s="481"/>
      <c r="N11" s="481"/>
      <c r="O11" s="482"/>
      <c r="P11" s="482"/>
      <c r="Q11" s="482"/>
      <c r="R11" s="482"/>
      <c r="S11" s="482"/>
      <c r="T11" s="482"/>
      <c r="U11" s="484">
        <f t="shared" si="0"/>
        <v>0</v>
      </c>
      <c r="V11" s="483"/>
      <c r="W11" s="485"/>
      <c r="X11" s="484">
        <f t="shared" si="1"/>
        <v>0</v>
      </c>
      <c r="Y11" s="488"/>
      <c r="Z11" s="489"/>
      <c r="AA11" s="484"/>
      <c r="AB11" s="490">
        <f t="shared" si="2"/>
        <v>0</v>
      </c>
      <c r="AC11" s="34"/>
      <c r="AD11" s="491"/>
      <c r="AE11" s="2" t="s">
        <v>1541</v>
      </c>
    </row>
    <row r="12" s="2" customFormat="1" ht="15.75" customHeight="1" spans="1:31">
      <c r="A12" s="465"/>
      <c r="B12" s="466"/>
      <c r="C12" s="467"/>
      <c r="D12" s="468"/>
      <c r="E12" s="469"/>
      <c r="F12" s="469"/>
      <c r="G12" s="470"/>
      <c r="H12" s="472"/>
      <c r="I12" s="481"/>
      <c r="J12" s="481"/>
      <c r="K12" s="481"/>
      <c r="L12" s="481"/>
      <c r="M12" s="481"/>
      <c r="N12" s="481"/>
      <c r="O12" s="482"/>
      <c r="P12" s="482"/>
      <c r="Q12" s="482"/>
      <c r="R12" s="482"/>
      <c r="S12" s="482"/>
      <c r="T12" s="482"/>
      <c r="U12" s="484">
        <f t="shared" si="0"/>
        <v>0</v>
      </c>
      <c r="V12" s="483"/>
      <c r="W12" s="485"/>
      <c r="X12" s="484"/>
      <c r="Y12" s="488"/>
      <c r="Z12" s="489"/>
      <c r="AA12" s="484"/>
      <c r="AB12" s="490">
        <f t="shared" si="2"/>
        <v>0</v>
      </c>
      <c r="AC12" s="34"/>
      <c r="AD12" s="491"/>
      <c r="AE12" s="2" t="s">
        <v>1542</v>
      </c>
    </row>
    <row r="13" s="2" customFormat="1" ht="15.75" customHeight="1" spans="1:31">
      <c r="A13" s="465"/>
      <c r="B13" s="466"/>
      <c r="C13" s="467"/>
      <c r="D13" s="468"/>
      <c r="E13" s="469"/>
      <c r="F13" s="469"/>
      <c r="G13" s="470"/>
      <c r="H13" s="472"/>
      <c r="I13" s="481"/>
      <c r="J13" s="481"/>
      <c r="K13" s="481"/>
      <c r="L13" s="481"/>
      <c r="M13" s="481"/>
      <c r="N13" s="481"/>
      <c r="O13" s="482"/>
      <c r="P13" s="482"/>
      <c r="Q13" s="482"/>
      <c r="R13" s="482"/>
      <c r="S13" s="482"/>
      <c r="T13" s="482"/>
      <c r="U13" s="484">
        <f t="shared" si="0"/>
        <v>0</v>
      </c>
      <c r="V13" s="483"/>
      <c r="W13" s="485"/>
      <c r="X13" s="484">
        <f t="shared" si="1"/>
        <v>0</v>
      </c>
      <c r="Y13" s="488"/>
      <c r="Z13" s="489"/>
      <c r="AA13" s="484"/>
      <c r="AB13" s="490">
        <f t="shared" si="2"/>
        <v>0</v>
      </c>
      <c r="AC13" s="34"/>
      <c r="AD13" s="491"/>
      <c r="AE13" s="2" t="s">
        <v>1543</v>
      </c>
    </row>
    <row r="14" s="2" customFormat="1" ht="15.75" customHeight="1" spans="1:31">
      <c r="A14" s="465"/>
      <c r="B14" s="466"/>
      <c r="C14" s="467"/>
      <c r="D14" s="468"/>
      <c r="E14" s="469"/>
      <c r="F14" s="469"/>
      <c r="G14" s="470"/>
      <c r="H14" s="472"/>
      <c r="I14" s="481"/>
      <c r="J14" s="481"/>
      <c r="K14" s="481"/>
      <c r="L14" s="481"/>
      <c r="M14" s="481"/>
      <c r="N14" s="481"/>
      <c r="O14" s="482"/>
      <c r="P14" s="482"/>
      <c r="Q14" s="482"/>
      <c r="R14" s="482"/>
      <c r="S14" s="482"/>
      <c r="T14" s="482"/>
      <c r="U14" s="484">
        <f t="shared" si="0"/>
        <v>0</v>
      </c>
      <c r="V14" s="483"/>
      <c r="W14" s="485"/>
      <c r="X14" s="484">
        <f t="shared" si="1"/>
        <v>0</v>
      </c>
      <c r="Y14" s="488"/>
      <c r="Z14" s="489"/>
      <c r="AA14" s="484"/>
      <c r="AB14" s="490">
        <f t="shared" si="2"/>
        <v>0</v>
      </c>
      <c r="AC14" s="34"/>
      <c r="AD14" s="491"/>
      <c r="AE14" s="2" t="s">
        <v>1544</v>
      </c>
    </row>
    <row r="15" s="2" customFormat="1" ht="15.75" customHeight="1" spans="1:31">
      <c r="A15" s="465"/>
      <c r="B15" s="466"/>
      <c r="C15" s="467"/>
      <c r="D15" s="468"/>
      <c r="E15" s="469"/>
      <c r="F15" s="469"/>
      <c r="G15" s="470"/>
      <c r="H15" s="471"/>
      <c r="I15" s="481"/>
      <c r="J15" s="481"/>
      <c r="K15" s="481"/>
      <c r="L15" s="481"/>
      <c r="M15" s="481"/>
      <c r="N15" s="481"/>
      <c r="O15" s="482"/>
      <c r="P15" s="482"/>
      <c r="Q15" s="482"/>
      <c r="R15" s="482"/>
      <c r="S15" s="482"/>
      <c r="T15" s="482"/>
      <c r="U15" s="484">
        <f t="shared" si="0"/>
        <v>0</v>
      </c>
      <c r="V15" s="483"/>
      <c r="W15" s="485"/>
      <c r="X15" s="484">
        <f t="shared" si="1"/>
        <v>0</v>
      </c>
      <c r="Y15" s="488"/>
      <c r="Z15" s="489"/>
      <c r="AA15" s="484"/>
      <c r="AB15" s="490">
        <f t="shared" si="2"/>
        <v>0</v>
      </c>
      <c r="AC15" s="34" t="str">
        <f t="shared" ref="AC15:AC27" si="3">IF(X15=0,"",AB15/X15*100)</f>
        <v/>
      </c>
      <c r="AD15" s="491"/>
      <c r="AE15" s="2" t="s">
        <v>1545</v>
      </c>
    </row>
    <row r="16" s="2" customFormat="1" ht="15.75" customHeight="1" spans="1:31">
      <c r="A16" s="465"/>
      <c r="B16" s="466"/>
      <c r="C16" s="467"/>
      <c r="D16" s="468"/>
      <c r="E16" s="469"/>
      <c r="F16" s="469"/>
      <c r="G16" s="470"/>
      <c r="H16" s="471"/>
      <c r="I16" s="481"/>
      <c r="J16" s="481"/>
      <c r="K16" s="481"/>
      <c r="L16" s="481"/>
      <c r="M16" s="481"/>
      <c r="N16" s="481"/>
      <c r="O16" s="482"/>
      <c r="P16" s="482"/>
      <c r="Q16" s="482"/>
      <c r="R16" s="482"/>
      <c r="S16" s="482"/>
      <c r="T16" s="482"/>
      <c r="U16" s="484">
        <f t="shared" si="0"/>
        <v>0</v>
      </c>
      <c r="V16" s="483"/>
      <c r="W16" s="486"/>
      <c r="X16" s="484">
        <f t="shared" si="1"/>
        <v>0</v>
      </c>
      <c r="Y16" s="488"/>
      <c r="Z16" s="489"/>
      <c r="AA16" s="484"/>
      <c r="AB16" s="490">
        <f t="shared" si="2"/>
        <v>0</v>
      </c>
      <c r="AC16" s="34" t="str">
        <f t="shared" si="3"/>
        <v/>
      </c>
      <c r="AD16" s="491"/>
      <c r="AE16" s="2" t="s">
        <v>1546</v>
      </c>
    </row>
    <row r="17" s="2" customFormat="1" ht="15.75" customHeight="1" spans="1:31">
      <c r="A17" s="465"/>
      <c r="B17" s="466"/>
      <c r="C17" s="467"/>
      <c r="D17" s="468"/>
      <c r="E17" s="469"/>
      <c r="F17" s="469"/>
      <c r="G17" s="470"/>
      <c r="H17" s="472"/>
      <c r="I17" s="481"/>
      <c r="J17" s="481"/>
      <c r="K17" s="481"/>
      <c r="L17" s="481"/>
      <c r="M17" s="481"/>
      <c r="N17" s="481"/>
      <c r="O17" s="482"/>
      <c r="P17" s="482"/>
      <c r="Q17" s="482"/>
      <c r="R17" s="482"/>
      <c r="S17" s="482"/>
      <c r="T17" s="482"/>
      <c r="U17" s="484">
        <f t="shared" si="0"/>
        <v>0</v>
      </c>
      <c r="V17" s="483"/>
      <c r="W17" s="486"/>
      <c r="X17" s="484">
        <f t="shared" si="1"/>
        <v>0</v>
      </c>
      <c r="Y17" s="488"/>
      <c r="Z17" s="489"/>
      <c r="AA17" s="484"/>
      <c r="AB17" s="490">
        <f t="shared" si="2"/>
        <v>0</v>
      </c>
      <c r="AC17" s="34"/>
      <c r="AD17" s="491"/>
      <c r="AE17" s="2" t="s">
        <v>1547</v>
      </c>
    </row>
    <row r="18" s="2" customFormat="1" ht="15.75" customHeight="1" spans="1:31">
      <c r="A18" s="465"/>
      <c r="B18" s="466"/>
      <c r="C18" s="467"/>
      <c r="D18" s="468"/>
      <c r="E18" s="469"/>
      <c r="F18" s="469"/>
      <c r="G18" s="470"/>
      <c r="H18" s="472"/>
      <c r="I18" s="481"/>
      <c r="J18" s="481"/>
      <c r="K18" s="481"/>
      <c r="L18" s="481"/>
      <c r="M18" s="481"/>
      <c r="N18" s="481"/>
      <c r="O18" s="482"/>
      <c r="P18" s="482"/>
      <c r="Q18" s="482"/>
      <c r="R18" s="482"/>
      <c r="S18" s="482"/>
      <c r="T18" s="482"/>
      <c r="U18" s="484">
        <f t="shared" si="0"/>
        <v>0</v>
      </c>
      <c r="V18" s="483"/>
      <c r="W18" s="486"/>
      <c r="X18" s="484">
        <f t="shared" si="1"/>
        <v>0</v>
      </c>
      <c r="Y18" s="488"/>
      <c r="Z18" s="489"/>
      <c r="AA18" s="484"/>
      <c r="AB18" s="490">
        <f t="shared" si="2"/>
        <v>0</v>
      </c>
      <c r="AC18" s="34"/>
      <c r="AD18" s="491"/>
      <c r="AE18" s="2" t="s">
        <v>1548</v>
      </c>
    </row>
    <row r="19" s="2" customFormat="1" ht="15.75" customHeight="1" spans="1:31">
      <c r="A19" s="465"/>
      <c r="B19" s="466"/>
      <c r="C19" s="467"/>
      <c r="D19" s="468"/>
      <c r="E19" s="469"/>
      <c r="F19" s="469"/>
      <c r="G19" s="470"/>
      <c r="H19" s="472"/>
      <c r="I19" s="481"/>
      <c r="J19" s="481"/>
      <c r="K19" s="481"/>
      <c r="L19" s="481"/>
      <c r="M19" s="481"/>
      <c r="N19" s="481"/>
      <c r="O19" s="482"/>
      <c r="P19" s="482"/>
      <c r="Q19" s="482"/>
      <c r="R19" s="482"/>
      <c r="S19" s="482"/>
      <c r="T19" s="482"/>
      <c r="U19" s="484">
        <f t="shared" si="0"/>
        <v>0</v>
      </c>
      <c r="V19" s="483"/>
      <c r="W19" s="486"/>
      <c r="X19" s="484">
        <f t="shared" si="1"/>
        <v>0</v>
      </c>
      <c r="Y19" s="488"/>
      <c r="Z19" s="489"/>
      <c r="AA19" s="484"/>
      <c r="AB19" s="490">
        <f t="shared" si="2"/>
        <v>0</v>
      </c>
      <c r="AC19" s="34"/>
      <c r="AD19" s="491"/>
      <c r="AE19" s="2" t="s">
        <v>1549</v>
      </c>
    </row>
    <row r="20" s="2" customFormat="1" ht="15.75" customHeight="1" spans="1:31">
      <c r="A20" s="465"/>
      <c r="B20" s="466"/>
      <c r="C20" s="467"/>
      <c r="D20" s="468"/>
      <c r="E20" s="469"/>
      <c r="F20" s="469"/>
      <c r="G20" s="470"/>
      <c r="H20" s="472"/>
      <c r="I20" s="481"/>
      <c r="J20" s="481"/>
      <c r="K20" s="481"/>
      <c r="L20" s="481"/>
      <c r="M20" s="481"/>
      <c r="N20" s="481"/>
      <c r="O20" s="482"/>
      <c r="P20" s="482"/>
      <c r="Q20" s="482"/>
      <c r="R20" s="482"/>
      <c r="S20" s="482"/>
      <c r="T20" s="482"/>
      <c r="U20" s="484">
        <f t="shared" si="0"/>
        <v>0</v>
      </c>
      <c r="V20" s="483"/>
      <c r="W20" s="486"/>
      <c r="X20" s="484">
        <f t="shared" si="1"/>
        <v>0</v>
      </c>
      <c r="Y20" s="488"/>
      <c r="Z20" s="489"/>
      <c r="AA20" s="484"/>
      <c r="AB20" s="490">
        <f t="shared" si="2"/>
        <v>0</v>
      </c>
      <c r="AC20" s="34"/>
      <c r="AD20" s="491"/>
      <c r="AE20" s="2" t="s">
        <v>1550</v>
      </c>
    </row>
    <row r="21" s="2" customFormat="1" ht="15.75" customHeight="1" spans="1:31">
      <c r="A21" s="465"/>
      <c r="B21" s="466"/>
      <c r="C21" s="467"/>
      <c r="D21" s="468"/>
      <c r="E21" s="469"/>
      <c r="F21" s="469"/>
      <c r="G21" s="470"/>
      <c r="H21" s="472"/>
      <c r="I21" s="481"/>
      <c r="J21" s="481"/>
      <c r="K21" s="481"/>
      <c r="L21" s="481"/>
      <c r="M21" s="481"/>
      <c r="N21" s="481"/>
      <c r="O21" s="482"/>
      <c r="P21" s="482"/>
      <c r="Q21" s="482"/>
      <c r="R21" s="482"/>
      <c r="S21" s="482"/>
      <c r="T21" s="482"/>
      <c r="U21" s="484">
        <f t="shared" si="0"/>
        <v>0</v>
      </c>
      <c r="V21" s="483"/>
      <c r="W21" s="486"/>
      <c r="X21" s="484">
        <f t="shared" si="1"/>
        <v>0</v>
      </c>
      <c r="Y21" s="488"/>
      <c r="Z21" s="489"/>
      <c r="AA21" s="484"/>
      <c r="AB21" s="490">
        <f t="shared" si="2"/>
        <v>0</v>
      </c>
      <c r="AC21" s="34"/>
      <c r="AD21" s="491"/>
      <c r="AE21" s="2" t="s">
        <v>1551</v>
      </c>
    </row>
    <row r="22" s="2" customFormat="1" ht="15.75" customHeight="1" spans="1:31">
      <c r="A22" s="465"/>
      <c r="B22" s="466"/>
      <c r="C22" s="467"/>
      <c r="D22" s="468"/>
      <c r="E22" s="469"/>
      <c r="F22" s="469"/>
      <c r="G22" s="470"/>
      <c r="H22" s="472"/>
      <c r="I22" s="481"/>
      <c r="J22" s="481"/>
      <c r="K22" s="481"/>
      <c r="L22" s="481"/>
      <c r="M22" s="481"/>
      <c r="N22" s="481"/>
      <c r="O22" s="482"/>
      <c r="P22" s="482"/>
      <c r="Q22" s="482"/>
      <c r="R22" s="482"/>
      <c r="S22" s="482"/>
      <c r="T22" s="482"/>
      <c r="U22" s="484">
        <f t="shared" si="0"/>
        <v>0</v>
      </c>
      <c r="V22" s="483"/>
      <c r="W22" s="486"/>
      <c r="X22" s="484">
        <f t="shared" si="1"/>
        <v>0</v>
      </c>
      <c r="Y22" s="488"/>
      <c r="Z22" s="489"/>
      <c r="AA22" s="484"/>
      <c r="AB22" s="490">
        <f t="shared" si="2"/>
        <v>0</v>
      </c>
      <c r="AC22" s="34"/>
      <c r="AD22" s="491"/>
      <c r="AE22" s="2" t="s">
        <v>1552</v>
      </c>
    </row>
    <row r="23" s="2" customFormat="1" ht="15.75" customHeight="1" spans="1:31">
      <c r="A23" s="465"/>
      <c r="B23" s="466"/>
      <c r="C23" s="467"/>
      <c r="D23" s="468"/>
      <c r="E23" s="469"/>
      <c r="F23" s="469"/>
      <c r="G23" s="470"/>
      <c r="H23" s="472"/>
      <c r="I23" s="481"/>
      <c r="J23" s="481"/>
      <c r="K23" s="481"/>
      <c r="L23" s="481"/>
      <c r="M23" s="481"/>
      <c r="N23" s="481"/>
      <c r="O23" s="482"/>
      <c r="P23" s="482"/>
      <c r="Q23" s="482"/>
      <c r="R23" s="482"/>
      <c r="S23" s="482"/>
      <c r="T23" s="482"/>
      <c r="U23" s="484">
        <f t="shared" si="0"/>
        <v>0</v>
      </c>
      <c r="V23" s="483"/>
      <c r="W23" s="486"/>
      <c r="X23" s="484">
        <f t="shared" si="1"/>
        <v>0</v>
      </c>
      <c r="Y23" s="488"/>
      <c r="Z23" s="489"/>
      <c r="AA23" s="484"/>
      <c r="AB23" s="490">
        <f t="shared" si="2"/>
        <v>0</v>
      </c>
      <c r="AC23" s="34"/>
      <c r="AD23" s="491"/>
      <c r="AE23" s="2" t="s">
        <v>1553</v>
      </c>
    </row>
    <row r="24" s="2" customFormat="1" ht="15.75" customHeight="1" spans="1:31">
      <c r="A24" s="465"/>
      <c r="B24" s="466"/>
      <c r="C24" s="467"/>
      <c r="D24" s="468"/>
      <c r="E24" s="469"/>
      <c r="F24" s="469"/>
      <c r="G24" s="470"/>
      <c r="H24" s="472"/>
      <c r="I24" s="481"/>
      <c r="J24" s="481"/>
      <c r="K24" s="481"/>
      <c r="L24" s="481"/>
      <c r="M24" s="481"/>
      <c r="N24" s="481"/>
      <c r="O24" s="482"/>
      <c r="P24" s="482"/>
      <c r="Q24" s="482"/>
      <c r="R24" s="482"/>
      <c r="S24" s="482"/>
      <c r="T24" s="482"/>
      <c r="U24" s="484">
        <f t="shared" si="0"/>
        <v>0</v>
      </c>
      <c r="V24" s="483"/>
      <c r="W24" s="486"/>
      <c r="X24" s="484">
        <f t="shared" si="1"/>
        <v>0</v>
      </c>
      <c r="Y24" s="488"/>
      <c r="Z24" s="489"/>
      <c r="AA24" s="484"/>
      <c r="AB24" s="490">
        <f t="shared" si="2"/>
        <v>0</v>
      </c>
      <c r="AC24" s="34"/>
      <c r="AD24" s="491"/>
      <c r="AE24" s="2" t="s">
        <v>1554</v>
      </c>
    </row>
    <row r="25" s="2" customFormat="1" ht="15.75" customHeight="1" spans="1:31">
      <c r="A25" s="465"/>
      <c r="B25" s="466"/>
      <c r="C25" s="467"/>
      <c r="D25" s="468"/>
      <c r="E25" s="469"/>
      <c r="F25" s="469"/>
      <c r="G25" s="470"/>
      <c r="H25" s="472"/>
      <c r="I25" s="481"/>
      <c r="J25" s="481"/>
      <c r="K25" s="481"/>
      <c r="L25" s="481"/>
      <c r="M25" s="481"/>
      <c r="N25" s="481"/>
      <c r="O25" s="482"/>
      <c r="P25" s="482"/>
      <c r="Q25" s="482"/>
      <c r="R25" s="482"/>
      <c r="S25" s="482"/>
      <c r="T25" s="482"/>
      <c r="U25" s="484">
        <f t="shared" si="0"/>
        <v>0</v>
      </c>
      <c r="V25" s="483"/>
      <c r="W25" s="486"/>
      <c r="X25" s="484">
        <f t="shared" si="1"/>
        <v>0</v>
      </c>
      <c r="Y25" s="488"/>
      <c r="Z25" s="489"/>
      <c r="AA25" s="484"/>
      <c r="AB25" s="490">
        <f t="shared" si="2"/>
        <v>0</v>
      </c>
      <c r="AC25" s="34"/>
      <c r="AD25" s="491"/>
      <c r="AE25" s="2" t="s">
        <v>1555</v>
      </c>
    </row>
    <row r="26" s="2" customFormat="1" ht="15" customHeight="1" spans="1:31">
      <c r="A26" s="465"/>
      <c r="B26" s="473"/>
      <c r="C26" s="474"/>
      <c r="D26" s="475"/>
      <c r="E26" s="475"/>
      <c r="F26" s="475"/>
      <c r="G26" s="476"/>
      <c r="H26" s="477"/>
      <c r="I26" s="483"/>
      <c r="J26" s="477"/>
      <c r="K26" s="482"/>
      <c r="L26" s="482"/>
      <c r="M26" s="482"/>
      <c r="N26" s="482"/>
      <c r="O26" s="482"/>
      <c r="P26" s="482"/>
      <c r="Q26" s="487"/>
      <c r="R26" s="487"/>
      <c r="S26" s="487"/>
      <c r="T26" s="487"/>
      <c r="U26" s="484">
        <f t="shared" si="0"/>
        <v>0</v>
      </c>
      <c r="V26" s="483"/>
      <c r="W26" s="483"/>
      <c r="X26" s="484">
        <f t="shared" ref="X26" si="4">U26+V26-W26</f>
        <v>0</v>
      </c>
      <c r="Y26" s="489"/>
      <c r="Z26" s="489"/>
      <c r="AA26" s="484"/>
      <c r="AB26" s="490">
        <f t="shared" si="2"/>
        <v>0</v>
      </c>
      <c r="AC26" s="34" t="str">
        <f t="shared" si="3"/>
        <v/>
      </c>
      <c r="AD26" s="491"/>
      <c r="AE26" s="2" t="s">
        <v>1556</v>
      </c>
    </row>
    <row r="27" s="2" customFormat="1" ht="15" customHeight="1" spans="1:30">
      <c r="A27" s="32" t="s">
        <v>1127</v>
      </c>
      <c r="B27" s="32"/>
      <c r="C27" s="33"/>
      <c r="D27" s="478">
        <f>SUM(D8:D26)</f>
        <v>0</v>
      </c>
      <c r="E27" s="478"/>
      <c r="F27" s="478"/>
      <c r="G27" s="478"/>
      <c r="H27" s="478">
        <f>SUM(H8:H26)</f>
        <v>0</v>
      </c>
      <c r="I27" s="478">
        <f>SUM(I8:I26)</f>
        <v>0</v>
      </c>
      <c r="J27" s="478">
        <f>SUM(J8:J26)</f>
        <v>0</v>
      </c>
      <c r="K27" s="478">
        <f>SUM(K8:K26)</f>
        <v>0</v>
      </c>
      <c r="L27" s="478"/>
      <c r="M27" s="478">
        <f>SUM(M8:M26)</f>
        <v>0</v>
      </c>
      <c r="N27" s="478"/>
      <c r="O27" s="478">
        <f t="shared" ref="O27:AB27" si="5">SUM(O8:O26)</f>
        <v>0</v>
      </c>
      <c r="P27" s="478">
        <f t="shared" si="5"/>
        <v>0</v>
      </c>
      <c r="Q27" s="478">
        <f t="shared" si="5"/>
        <v>0</v>
      </c>
      <c r="R27" s="478">
        <f t="shared" si="5"/>
        <v>0</v>
      </c>
      <c r="S27" s="478">
        <f t="shared" si="5"/>
        <v>0</v>
      </c>
      <c r="T27" s="478">
        <f t="shared" si="5"/>
        <v>0</v>
      </c>
      <c r="U27" s="478">
        <f t="shared" si="5"/>
        <v>0</v>
      </c>
      <c r="V27" s="478">
        <f t="shared" si="5"/>
        <v>0</v>
      </c>
      <c r="W27" s="478">
        <f t="shared" si="5"/>
        <v>0</v>
      </c>
      <c r="X27" s="478">
        <f t="shared" si="5"/>
        <v>0</v>
      </c>
      <c r="Y27" s="478">
        <f t="shared" si="5"/>
        <v>0</v>
      </c>
      <c r="Z27" s="478">
        <f t="shared" si="5"/>
        <v>0</v>
      </c>
      <c r="AA27" s="478">
        <f t="shared" si="5"/>
        <v>0</v>
      </c>
      <c r="AB27" s="478">
        <f t="shared" si="5"/>
        <v>0</v>
      </c>
      <c r="AC27" s="34" t="str">
        <f t="shared" si="3"/>
        <v/>
      </c>
      <c r="AD27" s="478">
        <f>SUM(AD8:AD26)</f>
        <v>0</v>
      </c>
    </row>
    <row r="28" ht="15.75" customHeight="1" spans="1:31">
      <c r="A28" s="3" t="e">
        <f>#REF!&amp;"填表人："&amp;#REF!</f>
        <v>#REF!</v>
      </c>
      <c r="AA28" s="3" t="e">
        <f>"评估人员："&amp;#REF!</f>
        <v>#REF!</v>
      </c>
      <c r="AE28" s="23" t="s">
        <v>716</v>
      </c>
    </row>
    <row r="29" ht="15.75" customHeight="1" spans="1:1">
      <c r="A29" s="3" t="e">
        <f>"填表日期："&amp;YEAR(#REF!)&amp;"年"&amp;MONTH(#REF!)&amp;"月"&amp;DAY(#REF!)&amp;"日"</f>
        <v>#REF!</v>
      </c>
    </row>
    <row r="30" ht="15.75" customHeight="1" spans="24:24">
      <c r="X30" s="23"/>
    </row>
  </sheetData>
  <mergeCells count="15">
    <mergeCell ref="A2:AD2"/>
    <mergeCell ref="A3:AD3"/>
    <mergeCell ref="K6:X6"/>
    <mergeCell ref="Y6:AA6"/>
    <mergeCell ref="A27:B27"/>
    <mergeCell ref="A6:A7"/>
    <mergeCell ref="B6:B7"/>
    <mergeCell ref="C6:C7"/>
    <mergeCell ref="D6:D7"/>
    <mergeCell ref="E6:E7"/>
    <mergeCell ref="F6:F7"/>
    <mergeCell ref="G6:G7"/>
    <mergeCell ref="AB6:AB7"/>
    <mergeCell ref="AC6:AC7"/>
    <mergeCell ref="AD6:AD7"/>
  </mergeCells>
  <hyperlinks>
    <hyperlink ref="A1" location="索引目录!A1" display="返回索引目录"/>
  </hyperlinks>
  <pageMargins left="0.707638888888889" right="0.707638888888889" top="0.747916666666667" bottom="0.747916666666667" header="0.313888888888889" footer="0.313888888888889"/>
  <pageSetup paperSize="9" scale="52" fitToHeight="100" orientation="landscape"/>
  <headerFooter>
    <oddHeader>&amp;L&amp;"Arial Narrow,常规"&amp;10北京中企华资产评估有限责任公司&amp;R&amp;"Arial Narrow,常规"&amp;10质控部XXX项目</oddHeader>
    <oddFooter>&amp;C&amp;"Arial Narrow,常规"&amp;10第&amp;P页，共&amp;N页</oddFooter>
  </headerFooter>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29"/>
  <sheetViews>
    <sheetView showGridLines="0" workbookViewId="0">
      <selection activeCell="AA34" sqref="AA34"/>
    </sheetView>
  </sheetViews>
  <sheetFormatPr defaultColWidth="9" defaultRowHeight="15.75" customHeight="1"/>
  <cols>
    <col min="1" max="1" width="5.75" style="3" customWidth="1"/>
    <col min="2" max="2" width="17.75" style="3" customWidth="1"/>
    <col min="3" max="3" width="12.125" style="3" customWidth="1"/>
    <col min="4" max="4" width="15.5" style="3" customWidth="1"/>
    <col min="5" max="5" width="15.75" style="3" customWidth="1"/>
    <col min="6" max="7" width="12.625" style="3" customWidth="1"/>
    <col min="8" max="8" width="15.75" style="3" customWidth="1"/>
    <col min="9" max="16384" width="9" style="3"/>
  </cols>
  <sheetData>
    <row r="1" customHeight="1" spans="1:1">
      <c r="A1" s="4" t="s">
        <v>687</v>
      </c>
    </row>
    <row r="2" s="1" customFormat="1" ht="30" customHeight="1" spans="1:9">
      <c r="A2" s="5" t="s">
        <v>1557</v>
      </c>
      <c r="B2" s="5"/>
      <c r="C2" s="5"/>
      <c r="D2" s="5"/>
      <c r="E2" s="5"/>
      <c r="F2" s="5"/>
      <c r="G2" s="5"/>
      <c r="H2" s="5"/>
      <c r="I2" s="3"/>
    </row>
    <row r="3" customHeight="1" spans="1:9">
      <c r="A3" s="2" t="e">
        <f>"评估基准日："&amp;TEXT(#REF!,"yyyy年mm月dd日")</f>
        <v>#REF!</v>
      </c>
      <c r="B3" s="2"/>
      <c r="C3" s="2"/>
      <c r="D3" s="2"/>
      <c r="E3" s="2"/>
      <c r="F3" s="2"/>
      <c r="G3" s="2"/>
      <c r="H3" s="2"/>
      <c r="I3" s="23"/>
    </row>
    <row r="4" ht="14.1" customHeight="1" spans="1:8">
      <c r="A4" s="2"/>
      <c r="B4" s="2"/>
      <c r="C4" s="2"/>
      <c r="D4" s="2"/>
      <c r="E4" s="2"/>
      <c r="F4" s="2"/>
      <c r="G4" s="2"/>
      <c r="H4" s="21" t="s">
        <v>1558</v>
      </c>
    </row>
    <row r="5" customHeight="1" spans="1:8">
      <c r="A5" s="3" t="e">
        <f>#REF!&amp;"："&amp;#REF!</f>
        <v>#REF!</v>
      </c>
      <c r="H5" s="26" t="s">
        <v>858</v>
      </c>
    </row>
    <row r="6" s="2" customFormat="1" customHeight="1" spans="1:9">
      <c r="A6" s="9" t="s">
        <v>721</v>
      </c>
      <c r="B6" s="9" t="s">
        <v>1559</v>
      </c>
      <c r="C6" s="9" t="s">
        <v>1079</v>
      </c>
      <c r="D6" s="9" t="s">
        <v>1560</v>
      </c>
      <c r="E6" s="44" t="s">
        <v>692</v>
      </c>
      <c r="F6" s="9" t="s">
        <v>693</v>
      </c>
      <c r="G6" s="9" t="s">
        <v>695</v>
      </c>
      <c r="H6" s="9" t="s">
        <v>848</v>
      </c>
      <c r="I6" s="11" t="s">
        <v>863</v>
      </c>
    </row>
    <row r="7" spans="1:9">
      <c r="A7" s="12" t="str">
        <f>IF(B7="","",ROW()-6)</f>
        <v/>
      </c>
      <c r="B7" s="13"/>
      <c r="C7" s="14"/>
      <c r="D7" s="13"/>
      <c r="E7" s="15"/>
      <c r="F7" s="15"/>
      <c r="G7" s="432" t="str">
        <f t="shared" ref="G7:G27" si="0">IF(E7=0,"",(F7-E7)/E7*100)</f>
        <v/>
      </c>
      <c r="H7" s="13"/>
      <c r="I7" s="2" t="s">
        <v>1561</v>
      </c>
    </row>
    <row r="8" spans="1:9">
      <c r="A8" s="12" t="str">
        <f t="shared" ref="A8:A26" si="1">IF(B8="","",ROW()-6)</f>
        <v/>
      </c>
      <c r="B8" s="13"/>
      <c r="C8" s="14"/>
      <c r="D8" s="13"/>
      <c r="E8" s="15"/>
      <c r="F8" s="15"/>
      <c r="G8" s="432" t="str">
        <f t="shared" si="0"/>
        <v/>
      </c>
      <c r="H8" s="13"/>
      <c r="I8" s="2" t="s">
        <v>1562</v>
      </c>
    </row>
    <row r="9" spans="1:9">
      <c r="A9" s="12" t="str">
        <f t="shared" si="1"/>
        <v/>
      </c>
      <c r="B9" s="13"/>
      <c r="C9" s="14"/>
      <c r="D9" s="13"/>
      <c r="E9" s="15"/>
      <c r="F9" s="15"/>
      <c r="G9" s="432" t="str">
        <f t="shared" si="0"/>
        <v/>
      </c>
      <c r="H9" s="13"/>
      <c r="I9" s="2" t="s">
        <v>1563</v>
      </c>
    </row>
    <row r="10" spans="1:9">
      <c r="A10" s="12" t="str">
        <f t="shared" si="1"/>
        <v/>
      </c>
      <c r="B10" s="13"/>
      <c r="C10" s="14"/>
      <c r="D10" s="13"/>
      <c r="E10" s="15"/>
      <c r="F10" s="15"/>
      <c r="G10" s="432" t="str">
        <f t="shared" si="0"/>
        <v/>
      </c>
      <c r="H10" s="13"/>
      <c r="I10" s="2" t="s">
        <v>1564</v>
      </c>
    </row>
    <row r="11" spans="1:9">
      <c r="A11" s="12" t="str">
        <f t="shared" si="1"/>
        <v/>
      </c>
      <c r="B11" s="13"/>
      <c r="C11" s="14"/>
      <c r="D11" s="13"/>
      <c r="E11" s="15"/>
      <c r="F11" s="15"/>
      <c r="G11" s="432" t="str">
        <f t="shared" si="0"/>
        <v/>
      </c>
      <c r="H11" s="13"/>
      <c r="I11" s="2" t="s">
        <v>1565</v>
      </c>
    </row>
    <row r="12" spans="1:9">
      <c r="A12" s="12" t="str">
        <f t="shared" si="1"/>
        <v/>
      </c>
      <c r="B12" s="13"/>
      <c r="C12" s="14"/>
      <c r="D12" s="13"/>
      <c r="E12" s="15"/>
      <c r="F12" s="15"/>
      <c r="G12" s="432" t="str">
        <f t="shared" si="0"/>
        <v/>
      </c>
      <c r="H12" s="13"/>
      <c r="I12" s="2" t="s">
        <v>1566</v>
      </c>
    </row>
    <row r="13" spans="1:9">
      <c r="A13" s="12" t="str">
        <f t="shared" si="1"/>
        <v/>
      </c>
      <c r="B13" s="13"/>
      <c r="C13" s="14"/>
      <c r="D13" s="13"/>
      <c r="E13" s="15"/>
      <c r="F13" s="15"/>
      <c r="G13" s="432" t="str">
        <f t="shared" si="0"/>
        <v/>
      </c>
      <c r="H13" s="13"/>
      <c r="I13" s="2" t="s">
        <v>1567</v>
      </c>
    </row>
    <row r="14" spans="1:9">
      <c r="A14" s="12"/>
      <c r="B14" s="13"/>
      <c r="C14" s="14"/>
      <c r="D14" s="13"/>
      <c r="E14" s="15"/>
      <c r="F14" s="15"/>
      <c r="G14" s="432"/>
      <c r="H14" s="13"/>
      <c r="I14" s="2" t="s">
        <v>1568</v>
      </c>
    </row>
    <row r="15" spans="1:9">
      <c r="A15" s="12"/>
      <c r="B15" s="13"/>
      <c r="C15" s="14"/>
      <c r="D15" s="13"/>
      <c r="E15" s="15"/>
      <c r="F15" s="15"/>
      <c r="G15" s="432"/>
      <c r="H15" s="13"/>
      <c r="I15" s="2" t="s">
        <v>1569</v>
      </c>
    </row>
    <row r="16" spans="1:9">
      <c r="A16" s="12"/>
      <c r="B16" s="13"/>
      <c r="C16" s="14"/>
      <c r="D16" s="13"/>
      <c r="E16" s="15"/>
      <c r="F16" s="15"/>
      <c r="G16" s="432"/>
      <c r="H16" s="13"/>
      <c r="I16" s="2" t="s">
        <v>1570</v>
      </c>
    </row>
    <row r="17" spans="1:9">
      <c r="A17" s="12" t="str">
        <f t="shared" si="1"/>
        <v/>
      </c>
      <c r="B17" s="13"/>
      <c r="C17" s="14"/>
      <c r="D17" s="13"/>
      <c r="E17" s="15"/>
      <c r="F17" s="15"/>
      <c r="G17" s="432" t="str">
        <f>IF(E17=0,"",(F17-E17)/E17*100)</f>
        <v/>
      </c>
      <c r="H17" s="13"/>
      <c r="I17" s="2" t="s">
        <v>1571</v>
      </c>
    </row>
    <row r="18" spans="1:9">
      <c r="A18" s="12" t="str">
        <f t="shared" si="1"/>
        <v/>
      </c>
      <c r="B18" s="13"/>
      <c r="C18" s="14"/>
      <c r="D18" s="13"/>
      <c r="E18" s="15"/>
      <c r="F18" s="15"/>
      <c r="G18" s="432" t="str">
        <f>IF(E18=0,"",(F18-E18)/E18*100)</f>
        <v/>
      </c>
      <c r="H18" s="13"/>
      <c r="I18" s="2" t="s">
        <v>1572</v>
      </c>
    </row>
    <row r="19" spans="1:9">
      <c r="A19" s="12" t="str">
        <f t="shared" si="1"/>
        <v/>
      </c>
      <c r="B19" s="13"/>
      <c r="C19" s="14"/>
      <c r="D19" s="13"/>
      <c r="E19" s="15"/>
      <c r="F19" s="15"/>
      <c r="G19" s="432" t="str">
        <f t="shared" si="0"/>
        <v/>
      </c>
      <c r="H19" s="13"/>
      <c r="I19" s="2" t="s">
        <v>1573</v>
      </c>
    </row>
    <row r="20" spans="1:9">
      <c r="A20" s="12" t="str">
        <f t="shared" si="1"/>
        <v/>
      </c>
      <c r="B20" s="13"/>
      <c r="C20" s="14"/>
      <c r="D20" s="13"/>
      <c r="E20" s="15"/>
      <c r="F20" s="15"/>
      <c r="G20" s="432" t="str">
        <f t="shared" si="0"/>
        <v/>
      </c>
      <c r="H20" s="13"/>
      <c r="I20" s="2" t="s">
        <v>1574</v>
      </c>
    </row>
    <row r="21" spans="1:9">
      <c r="A21" s="12" t="str">
        <f t="shared" si="1"/>
        <v/>
      </c>
      <c r="B21" s="13"/>
      <c r="C21" s="14"/>
      <c r="D21" s="13"/>
      <c r="E21" s="15"/>
      <c r="F21" s="15"/>
      <c r="G21" s="432" t="str">
        <f t="shared" si="0"/>
        <v/>
      </c>
      <c r="H21" s="13"/>
      <c r="I21" s="2" t="s">
        <v>1575</v>
      </c>
    </row>
    <row r="22" spans="1:9">
      <c r="A22" s="12" t="str">
        <f t="shared" si="1"/>
        <v/>
      </c>
      <c r="B22" s="13"/>
      <c r="C22" s="14"/>
      <c r="D22" s="13"/>
      <c r="E22" s="15"/>
      <c r="F22" s="15"/>
      <c r="G22" s="432" t="str">
        <f t="shared" si="0"/>
        <v/>
      </c>
      <c r="H22" s="13"/>
      <c r="I22" s="2" t="s">
        <v>1576</v>
      </c>
    </row>
    <row r="23" spans="1:9">
      <c r="A23" s="12" t="str">
        <f t="shared" si="1"/>
        <v/>
      </c>
      <c r="B23" s="13"/>
      <c r="C23" s="14"/>
      <c r="D23" s="13"/>
      <c r="E23" s="15"/>
      <c r="F23" s="15"/>
      <c r="G23" s="432" t="str">
        <f t="shared" si="0"/>
        <v/>
      </c>
      <c r="H23" s="13"/>
      <c r="I23" s="2" t="s">
        <v>1577</v>
      </c>
    </row>
    <row r="24" spans="1:9">
      <c r="A24" s="12" t="str">
        <f t="shared" si="1"/>
        <v/>
      </c>
      <c r="B24" s="13"/>
      <c r="C24" s="14"/>
      <c r="D24" s="13"/>
      <c r="E24" s="15"/>
      <c r="F24" s="15"/>
      <c r="G24" s="432" t="str">
        <f t="shared" si="0"/>
        <v/>
      </c>
      <c r="H24" s="13"/>
      <c r="I24" s="2" t="s">
        <v>1578</v>
      </c>
    </row>
    <row r="25" spans="1:9">
      <c r="A25" s="12" t="str">
        <f t="shared" si="1"/>
        <v/>
      </c>
      <c r="B25" s="13"/>
      <c r="C25" s="14"/>
      <c r="D25" s="13"/>
      <c r="E25" s="15"/>
      <c r="F25" s="15"/>
      <c r="G25" s="432" t="str">
        <f t="shared" si="0"/>
        <v/>
      </c>
      <c r="H25" s="13"/>
      <c r="I25" s="2" t="s">
        <v>1579</v>
      </c>
    </row>
    <row r="26" spans="1:9">
      <c r="A26" s="12" t="str">
        <f t="shared" si="1"/>
        <v/>
      </c>
      <c r="B26" s="13"/>
      <c r="C26" s="14"/>
      <c r="D26" s="13"/>
      <c r="E26" s="15"/>
      <c r="F26" s="15"/>
      <c r="G26" s="432" t="str">
        <f t="shared" si="0"/>
        <v/>
      </c>
      <c r="H26" s="13"/>
      <c r="I26" s="2" t="s">
        <v>1580</v>
      </c>
    </row>
    <row r="27" customHeight="1" spans="1:8">
      <c r="A27" s="16" t="s">
        <v>1127</v>
      </c>
      <c r="B27" s="17"/>
      <c r="C27" s="18"/>
      <c r="D27" s="18"/>
      <c r="E27" s="24">
        <f>SUM(E7:E26)</f>
        <v>0</v>
      </c>
      <c r="F27" s="24">
        <f>SUM(F7:F26)</f>
        <v>0</v>
      </c>
      <c r="G27" s="432" t="str">
        <f t="shared" si="0"/>
        <v/>
      </c>
      <c r="H27" s="20"/>
    </row>
    <row r="28" customHeight="1" spans="1:9">
      <c r="A28" s="3" t="e">
        <f>#REF!&amp;"填表人："&amp;#REF!</f>
        <v>#REF!</v>
      </c>
      <c r="F28" s="3" t="e">
        <f>"评估人员："&amp;#REF!</f>
        <v>#REF!</v>
      </c>
      <c r="I28" s="23" t="s">
        <v>716</v>
      </c>
    </row>
    <row r="29" customHeight="1" spans="1:1">
      <c r="A29" s="3" t="e">
        <f>"填表日期："&amp;YEAR(#REF!)&amp;"年"&amp;MONTH(#REF!)&amp;"月"&amp;DAY(#REF!)&amp;"日"</f>
        <v>#REF!</v>
      </c>
    </row>
  </sheetData>
  <mergeCells count="3">
    <mergeCell ref="A2:H2"/>
    <mergeCell ref="A3:H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65"/>
  <sheetViews>
    <sheetView showGridLines="0" workbookViewId="0">
      <selection activeCell="AA34" sqref="AA34"/>
    </sheetView>
  </sheetViews>
  <sheetFormatPr defaultColWidth="9" defaultRowHeight="12.75"/>
  <cols>
    <col min="1" max="1" width="1.5" style="803" customWidth="1"/>
    <col min="2" max="2" width="13.5" style="803" customWidth="1"/>
    <col min="3" max="3" width="15.75" style="803" customWidth="1"/>
    <col min="4" max="4" width="18.125" style="803" customWidth="1"/>
    <col min="5" max="5" width="17.25" style="803" customWidth="1"/>
    <col min="6" max="6" width="8.25" style="803" customWidth="1"/>
    <col min="7" max="7" width="4.75" style="803" customWidth="1"/>
    <col min="8" max="9" width="12.75" style="803" customWidth="1"/>
    <col min="10" max="16384" width="9" style="803"/>
  </cols>
  <sheetData>
    <row r="1" ht="37.5" customHeight="1" spans="1:10">
      <c r="A1" s="804" t="s">
        <v>346</v>
      </c>
      <c r="B1" s="804"/>
      <c r="C1" s="804"/>
      <c r="D1" s="804"/>
      <c r="E1" s="804"/>
      <c r="F1" s="804"/>
      <c r="G1" s="804"/>
      <c r="H1" s="804"/>
      <c r="I1" s="804"/>
      <c r="J1" s="804"/>
    </row>
    <row r="2" spans="1:10">
      <c r="A2" s="805"/>
      <c r="B2" s="806" t="s">
        <v>347</v>
      </c>
      <c r="C2" s="807"/>
      <c r="D2" s="807"/>
      <c r="E2" s="807"/>
      <c r="F2" s="807"/>
      <c r="G2" s="808"/>
      <c r="H2" s="807"/>
      <c r="I2" s="807"/>
      <c r="J2" s="826"/>
    </row>
    <row r="3" spans="1:10">
      <c r="A3" s="809"/>
      <c r="B3" s="810" t="s">
        <v>348</v>
      </c>
      <c r="C3" s="810"/>
      <c r="D3" s="811"/>
      <c r="E3" s="812"/>
      <c r="F3" s="812"/>
      <c r="G3" s="813"/>
      <c r="H3" s="812"/>
      <c r="I3" s="812"/>
      <c r="J3" s="827"/>
    </row>
    <row r="4" spans="1:10">
      <c r="A4" s="814"/>
      <c r="B4" s="815" t="s">
        <v>349</v>
      </c>
      <c r="C4" s="815" t="s">
        <v>350</v>
      </c>
      <c r="D4" s="816" t="s">
        <v>351</v>
      </c>
      <c r="E4" s="817" t="s">
        <v>352</v>
      </c>
      <c r="F4" s="818"/>
      <c r="G4" s="818"/>
      <c r="H4" s="819"/>
      <c r="I4" s="819"/>
      <c r="J4" s="828"/>
    </row>
    <row r="5" spans="1:10">
      <c r="A5" s="820"/>
      <c r="B5" s="819"/>
      <c r="C5" s="819"/>
      <c r="D5" s="819"/>
      <c r="E5" s="819"/>
      <c r="F5" s="819"/>
      <c r="G5" s="819"/>
      <c r="H5" s="819"/>
      <c r="I5" s="819"/>
      <c r="J5" s="828"/>
    </row>
    <row r="6" spans="1:10">
      <c r="A6" s="820"/>
      <c r="B6" s="811"/>
      <c r="C6" s="817" t="s">
        <v>353</v>
      </c>
      <c r="D6" s="817" t="s">
        <v>354</v>
      </c>
      <c r="E6" s="817" t="s">
        <v>355</v>
      </c>
      <c r="F6" s="817"/>
      <c r="G6" s="817" t="s">
        <v>356</v>
      </c>
      <c r="H6" s="817"/>
      <c r="I6" s="817" t="s">
        <v>357</v>
      </c>
      <c r="J6" s="828"/>
    </row>
    <row r="7" spans="1:10">
      <c r="A7" s="820"/>
      <c r="B7" s="819"/>
      <c r="C7" s="819"/>
      <c r="D7" s="819"/>
      <c r="E7" s="817" t="s">
        <v>358</v>
      </c>
      <c r="F7" s="817"/>
      <c r="G7" s="817"/>
      <c r="H7" s="817"/>
      <c r="I7" s="817" t="s">
        <v>359</v>
      </c>
      <c r="J7" s="829"/>
    </row>
    <row r="8" spans="1:10">
      <c r="A8" s="820"/>
      <c r="B8" s="819"/>
      <c r="C8" s="819"/>
      <c r="D8" s="819"/>
      <c r="E8" s="817" t="s">
        <v>360</v>
      </c>
      <c r="F8" s="817"/>
      <c r="G8" s="817"/>
      <c r="H8" s="817"/>
      <c r="I8" s="817" t="s">
        <v>361</v>
      </c>
      <c r="J8" s="829"/>
    </row>
    <row r="9" spans="1:10">
      <c r="A9" s="820"/>
      <c r="B9" s="819"/>
      <c r="C9" s="819"/>
      <c r="D9" s="817" t="s">
        <v>362</v>
      </c>
      <c r="E9" s="817" t="s">
        <v>363</v>
      </c>
      <c r="F9" s="817"/>
      <c r="G9" s="817"/>
      <c r="H9" s="817"/>
      <c r="I9" s="817" t="s">
        <v>364</v>
      </c>
      <c r="J9" s="829"/>
    </row>
    <row r="10" spans="1:10">
      <c r="A10" s="820"/>
      <c r="B10" s="819"/>
      <c r="C10" s="819"/>
      <c r="D10" s="811"/>
      <c r="E10" s="817" t="s">
        <v>365</v>
      </c>
      <c r="F10" s="817"/>
      <c r="G10" s="817"/>
      <c r="H10" s="817"/>
      <c r="I10" s="817" t="s">
        <v>366</v>
      </c>
      <c r="J10" s="829"/>
    </row>
    <row r="11" spans="1:10">
      <c r="A11" s="820"/>
      <c r="B11" s="819"/>
      <c r="C11" s="819"/>
      <c r="D11" s="811"/>
      <c r="E11" s="817" t="s">
        <v>367</v>
      </c>
      <c r="F11" s="819"/>
      <c r="G11" s="817"/>
      <c r="H11" s="817"/>
      <c r="I11" s="817" t="s">
        <v>368</v>
      </c>
      <c r="J11" s="828"/>
    </row>
    <row r="12" spans="1:10">
      <c r="A12" s="820"/>
      <c r="B12" s="819"/>
      <c r="C12" s="819"/>
      <c r="D12" s="817" t="s">
        <v>369</v>
      </c>
      <c r="E12" s="811"/>
      <c r="F12" s="819"/>
      <c r="G12" s="817"/>
      <c r="H12" s="817"/>
      <c r="I12" s="817" t="s">
        <v>370</v>
      </c>
      <c r="J12" s="828"/>
    </row>
    <row r="13" spans="1:10">
      <c r="A13" s="820"/>
      <c r="B13" s="819"/>
      <c r="C13" s="819"/>
      <c r="D13" s="817" t="s">
        <v>371</v>
      </c>
      <c r="E13" s="811"/>
      <c r="F13" s="819"/>
      <c r="G13" s="817"/>
      <c r="H13" s="817"/>
      <c r="I13" s="817" t="s">
        <v>372</v>
      </c>
      <c r="J13" s="828"/>
    </row>
    <row r="14" spans="1:10">
      <c r="A14" s="820"/>
      <c r="B14" s="819"/>
      <c r="C14" s="819"/>
      <c r="D14" s="817" t="s">
        <v>373</v>
      </c>
      <c r="E14" s="811"/>
      <c r="F14" s="819"/>
      <c r="G14" s="817"/>
      <c r="H14" s="817"/>
      <c r="I14" s="817" t="s">
        <v>374</v>
      </c>
      <c r="J14" s="828"/>
    </row>
    <row r="15" spans="1:10">
      <c r="A15" s="820"/>
      <c r="B15" s="819"/>
      <c r="C15" s="819"/>
      <c r="D15" s="817" t="s">
        <v>375</v>
      </c>
      <c r="E15" s="811"/>
      <c r="F15" s="819"/>
      <c r="G15" s="817"/>
      <c r="H15" s="817"/>
      <c r="I15" s="817" t="s">
        <v>376</v>
      </c>
      <c r="J15" s="830"/>
    </row>
    <row r="16" spans="1:10">
      <c r="A16" s="820"/>
      <c r="B16" s="819"/>
      <c r="C16" s="819"/>
      <c r="D16" s="817" t="s">
        <v>377</v>
      </c>
      <c r="E16" s="811"/>
      <c r="F16" s="819"/>
      <c r="G16" s="817"/>
      <c r="H16" s="817"/>
      <c r="I16" s="817" t="s">
        <v>378</v>
      </c>
      <c r="J16" s="828"/>
    </row>
    <row r="17" spans="1:10">
      <c r="A17" s="820"/>
      <c r="B17" s="819"/>
      <c r="C17" s="819"/>
      <c r="D17" s="817" t="s">
        <v>379</v>
      </c>
      <c r="E17" s="811"/>
      <c r="F17" s="819"/>
      <c r="G17" s="817"/>
      <c r="H17" s="817"/>
      <c r="I17" s="817" t="s">
        <v>380</v>
      </c>
      <c r="J17" s="828"/>
    </row>
    <row r="18" spans="1:10">
      <c r="A18" s="820"/>
      <c r="B18" s="819"/>
      <c r="C18" s="819"/>
      <c r="D18" s="817" t="s">
        <v>381</v>
      </c>
      <c r="E18" s="817" t="s">
        <v>382</v>
      </c>
      <c r="F18" s="819"/>
      <c r="G18" s="817"/>
      <c r="H18" s="817"/>
      <c r="I18" s="817"/>
      <c r="J18" s="828"/>
    </row>
    <row r="19" spans="1:10">
      <c r="A19" s="820"/>
      <c r="B19" s="819"/>
      <c r="C19" s="819"/>
      <c r="D19" s="817"/>
      <c r="E19" s="817" t="s">
        <v>383</v>
      </c>
      <c r="F19" s="819"/>
      <c r="G19" s="817"/>
      <c r="H19" s="817"/>
      <c r="I19" s="817"/>
      <c r="J19" s="828"/>
    </row>
    <row r="20" spans="1:10">
      <c r="A20" s="820"/>
      <c r="B20" s="819"/>
      <c r="C20" s="819"/>
      <c r="D20" s="817"/>
      <c r="E20" s="817" t="s">
        <v>384</v>
      </c>
      <c r="F20" s="817"/>
      <c r="G20" s="817" t="s">
        <v>385</v>
      </c>
      <c r="H20" s="817"/>
      <c r="I20" s="817" t="s">
        <v>386</v>
      </c>
      <c r="J20" s="828"/>
    </row>
    <row r="21" spans="1:10">
      <c r="A21" s="820"/>
      <c r="B21" s="819"/>
      <c r="C21" s="819"/>
      <c r="D21" s="811"/>
      <c r="E21" s="817" t="s">
        <v>387</v>
      </c>
      <c r="F21" s="817"/>
      <c r="G21" s="817"/>
      <c r="H21" s="817"/>
      <c r="I21" s="817" t="s">
        <v>388</v>
      </c>
      <c r="J21" s="828"/>
    </row>
    <row r="22" spans="1:10">
      <c r="A22" s="820"/>
      <c r="B22" s="819"/>
      <c r="C22" s="819"/>
      <c r="D22" s="811"/>
      <c r="E22" s="817" t="s">
        <v>389</v>
      </c>
      <c r="F22" s="817"/>
      <c r="G22" s="817"/>
      <c r="H22" s="817"/>
      <c r="I22" s="817" t="s">
        <v>390</v>
      </c>
      <c r="J22" s="828"/>
    </row>
    <row r="23" spans="1:10">
      <c r="A23" s="820"/>
      <c r="B23" s="819"/>
      <c r="C23" s="819"/>
      <c r="D23" s="811"/>
      <c r="E23" s="817" t="s">
        <v>391</v>
      </c>
      <c r="F23" s="817"/>
      <c r="G23" s="817"/>
      <c r="H23" s="817"/>
      <c r="I23" s="817" t="s">
        <v>392</v>
      </c>
      <c r="J23" s="828"/>
    </row>
    <row r="24" spans="1:10">
      <c r="A24" s="820"/>
      <c r="B24" s="811"/>
      <c r="C24" s="811"/>
      <c r="D24" s="811"/>
      <c r="E24" s="817" t="s">
        <v>393</v>
      </c>
      <c r="F24" s="817"/>
      <c r="G24" s="817"/>
      <c r="H24" s="817"/>
      <c r="I24" s="817" t="s">
        <v>394</v>
      </c>
      <c r="J24" s="828"/>
    </row>
    <row r="25" spans="1:10">
      <c r="A25" s="820"/>
      <c r="B25" s="811"/>
      <c r="C25" s="811"/>
      <c r="D25" s="811"/>
      <c r="E25" s="817" t="s">
        <v>395</v>
      </c>
      <c r="F25" s="817"/>
      <c r="G25" s="817"/>
      <c r="H25" s="817"/>
      <c r="I25" s="817" t="s">
        <v>396</v>
      </c>
      <c r="J25" s="828"/>
    </row>
    <row r="26" spans="1:10">
      <c r="A26" s="820"/>
      <c r="B26" s="811"/>
      <c r="C26" s="811"/>
      <c r="D26" s="817" t="s">
        <v>397</v>
      </c>
      <c r="E26" s="821" t="s">
        <v>398</v>
      </c>
      <c r="F26" s="811"/>
      <c r="G26" s="817"/>
      <c r="H26" s="817"/>
      <c r="I26" s="817" t="s">
        <v>399</v>
      </c>
      <c r="J26" s="828"/>
    </row>
    <row r="27" spans="1:10">
      <c r="A27" s="820"/>
      <c r="B27" s="811"/>
      <c r="C27" s="811"/>
      <c r="D27" s="817" t="s">
        <v>400</v>
      </c>
      <c r="E27" s="821" t="s">
        <v>401</v>
      </c>
      <c r="F27" s="811"/>
      <c r="G27" s="819"/>
      <c r="H27" s="819"/>
      <c r="I27" s="819"/>
      <c r="J27" s="828"/>
    </row>
    <row r="28" spans="1:10">
      <c r="A28" s="820"/>
      <c r="B28" s="811"/>
      <c r="C28" s="811"/>
      <c r="D28" s="817"/>
      <c r="E28" s="821" t="s">
        <v>402</v>
      </c>
      <c r="F28" s="811"/>
      <c r="G28" s="819"/>
      <c r="H28" s="819"/>
      <c r="I28" s="819"/>
      <c r="J28" s="828"/>
    </row>
    <row r="29" spans="1:10">
      <c r="A29" s="820"/>
      <c r="B29" s="811"/>
      <c r="C29" s="811"/>
      <c r="D29" s="817"/>
      <c r="E29" s="822" t="s">
        <v>403</v>
      </c>
      <c r="F29" s="811"/>
      <c r="G29" s="819"/>
      <c r="H29" s="819"/>
      <c r="I29" s="819"/>
      <c r="J29" s="828"/>
    </row>
    <row r="30" spans="1:10">
      <c r="A30" s="820"/>
      <c r="B30" s="819"/>
      <c r="C30" s="823" t="s">
        <v>404</v>
      </c>
      <c r="D30" s="817" t="s">
        <v>405</v>
      </c>
      <c r="E30" s="817" t="s">
        <v>363</v>
      </c>
      <c r="F30" s="817"/>
      <c r="G30" s="819"/>
      <c r="H30" s="819"/>
      <c r="I30" s="819"/>
      <c r="J30" s="828"/>
    </row>
    <row r="31" spans="1:10">
      <c r="A31" s="820"/>
      <c r="B31" s="811"/>
      <c r="C31" s="811"/>
      <c r="D31" s="817"/>
      <c r="E31" s="817" t="s">
        <v>365</v>
      </c>
      <c r="F31" s="817"/>
      <c r="G31" s="819"/>
      <c r="H31" s="819"/>
      <c r="I31" s="819"/>
      <c r="J31" s="828"/>
    </row>
    <row r="32" spans="1:10">
      <c r="A32" s="820"/>
      <c r="B32" s="819"/>
      <c r="C32" s="811"/>
      <c r="D32" s="817"/>
      <c r="E32" s="817" t="s">
        <v>406</v>
      </c>
      <c r="F32" s="817"/>
      <c r="G32" s="819"/>
      <c r="H32" s="819"/>
      <c r="I32" s="819"/>
      <c r="J32" s="828"/>
    </row>
    <row r="33" spans="1:10">
      <c r="A33" s="820"/>
      <c r="B33" s="819"/>
      <c r="C33" s="819"/>
      <c r="D33" s="817" t="s">
        <v>407</v>
      </c>
      <c r="E33" s="817"/>
      <c r="F33" s="817"/>
      <c r="G33" s="819"/>
      <c r="H33" s="819"/>
      <c r="I33" s="819"/>
      <c r="J33" s="828"/>
    </row>
    <row r="34" ht="14.25" customHeight="1" spans="1:10">
      <c r="A34" s="820"/>
      <c r="B34" s="819"/>
      <c r="C34" s="819"/>
      <c r="D34" s="817" t="s">
        <v>408</v>
      </c>
      <c r="E34" s="817"/>
      <c r="F34" s="817"/>
      <c r="G34" s="819"/>
      <c r="H34" s="819"/>
      <c r="I34" s="819"/>
      <c r="J34" s="828"/>
    </row>
    <row r="35" ht="14.25" customHeight="1" spans="1:10">
      <c r="A35" s="820"/>
      <c r="B35" s="819"/>
      <c r="C35" s="819"/>
      <c r="D35" s="817" t="s">
        <v>409</v>
      </c>
      <c r="E35" s="817"/>
      <c r="F35" s="817"/>
      <c r="G35" s="819"/>
      <c r="H35" s="819"/>
      <c r="I35" s="819"/>
      <c r="J35" s="828"/>
    </row>
    <row r="36" ht="14.25" customHeight="1" spans="1:10">
      <c r="A36" s="820"/>
      <c r="B36" s="819"/>
      <c r="C36" s="819"/>
      <c r="D36" s="821" t="s">
        <v>410</v>
      </c>
      <c r="E36" s="905" t="s">
        <v>411</v>
      </c>
      <c r="F36" s="817"/>
      <c r="G36" s="819"/>
      <c r="H36" s="819"/>
      <c r="I36" s="819"/>
      <c r="J36" s="828"/>
    </row>
    <row r="37" ht="14.25" customHeight="1" spans="1:10">
      <c r="A37" s="820"/>
      <c r="B37" s="819"/>
      <c r="C37" s="819"/>
      <c r="D37" s="817"/>
      <c r="E37" s="905" t="s">
        <v>412</v>
      </c>
      <c r="F37" s="817"/>
      <c r="G37" s="819"/>
      <c r="H37" s="819"/>
      <c r="I37" s="819"/>
      <c r="J37" s="828"/>
    </row>
    <row r="38" ht="14.25" customHeight="1" spans="1:10">
      <c r="A38" s="820"/>
      <c r="B38" s="819"/>
      <c r="C38" s="819"/>
      <c r="D38" s="817"/>
      <c r="E38" s="905" t="s">
        <v>413</v>
      </c>
      <c r="F38" s="817"/>
      <c r="G38" s="819"/>
      <c r="H38" s="819"/>
      <c r="I38" s="819"/>
      <c r="J38" s="828"/>
    </row>
    <row r="39" ht="14.25" customHeight="1" spans="1:10">
      <c r="A39" s="820"/>
      <c r="B39" s="819"/>
      <c r="C39" s="819"/>
      <c r="D39" s="817"/>
      <c r="E39" s="905" t="s">
        <v>414</v>
      </c>
      <c r="F39" s="817"/>
      <c r="G39" s="819"/>
      <c r="H39" s="819"/>
      <c r="I39" s="819"/>
      <c r="J39" s="828"/>
    </row>
    <row r="40" ht="14.25" customHeight="1" spans="1:10">
      <c r="A40" s="820"/>
      <c r="B40" s="819"/>
      <c r="C40" s="819"/>
      <c r="D40" s="817"/>
      <c r="E40" s="817"/>
      <c r="F40" s="817"/>
      <c r="G40" s="819"/>
      <c r="H40" s="819"/>
      <c r="I40" s="819"/>
      <c r="J40" s="828"/>
    </row>
    <row r="41" ht="14.25" customHeight="1" spans="1:10">
      <c r="A41" s="820"/>
      <c r="B41" s="819"/>
      <c r="C41" s="819"/>
      <c r="D41" s="817"/>
      <c r="E41" s="817"/>
      <c r="F41" s="817"/>
      <c r="G41" s="819"/>
      <c r="H41" s="819"/>
      <c r="I41" s="819"/>
      <c r="J41" s="828"/>
    </row>
    <row r="42" spans="1:10">
      <c r="A42" s="820"/>
      <c r="B42" s="819"/>
      <c r="C42" s="817" t="s">
        <v>415</v>
      </c>
      <c r="D42" s="817" t="s">
        <v>415</v>
      </c>
      <c r="E42" s="817" t="s">
        <v>416</v>
      </c>
      <c r="F42" s="819"/>
      <c r="G42" s="819"/>
      <c r="H42" s="819"/>
      <c r="I42" s="819"/>
      <c r="J42" s="828"/>
    </row>
    <row r="43" spans="1:10">
      <c r="A43" s="820"/>
      <c r="B43" s="819"/>
      <c r="C43" s="811"/>
      <c r="D43" s="817"/>
      <c r="E43" s="817" t="s">
        <v>417</v>
      </c>
      <c r="F43" s="819"/>
      <c r="G43" s="819"/>
      <c r="H43" s="819"/>
      <c r="I43" s="819"/>
      <c r="J43" s="828"/>
    </row>
    <row r="44" spans="1:10">
      <c r="A44" s="820"/>
      <c r="B44" s="819"/>
      <c r="C44" s="811"/>
      <c r="D44" s="817"/>
      <c r="E44" s="817" t="s">
        <v>418</v>
      </c>
      <c r="F44" s="819"/>
      <c r="G44" s="819"/>
      <c r="H44" s="819"/>
      <c r="I44" s="819"/>
      <c r="J44" s="828"/>
    </row>
    <row r="45" spans="1:10">
      <c r="A45" s="820"/>
      <c r="B45" s="819"/>
      <c r="C45" s="811"/>
      <c r="D45" s="817"/>
      <c r="E45" s="824" t="s">
        <v>419</v>
      </c>
      <c r="F45" s="819"/>
      <c r="G45" s="819"/>
      <c r="H45" s="819"/>
      <c r="I45" s="819"/>
      <c r="J45" s="828"/>
    </row>
    <row r="46" spans="1:10">
      <c r="A46" s="820"/>
      <c r="B46" s="819"/>
      <c r="C46" s="811"/>
      <c r="D46" s="817"/>
      <c r="E46" s="822" t="s">
        <v>420</v>
      </c>
      <c r="F46" s="819"/>
      <c r="G46" s="819"/>
      <c r="H46" s="819"/>
      <c r="I46" s="819"/>
      <c r="J46" s="828"/>
    </row>
    <row r="47" spans="1:10">
      <c r="A47" s="820"/>
      <c r="B47" s="819"/>
      <c r="C47" s="811"/>
      <c r="D47" s="817"/>
      <c r="E47" s="822" t="s">
        <v>421</v>
      </c>
      <c r="F47" s="819"/>
      <c r="G47" s="819"/>
      <c r="H47" s="819"/>
      <c r="I47" s="819"/>
      <c r="J47" s="828"/>
    </row>
    <row r="48" spans="1:10">
      <c r="A48" s="820"/>
      <c r="B48" s="819"/>
      <c r="C48" s="811"/>
      <c r="D48" s="817"/>
      <c r="E48" s="822" t="s">
        <v>422</v>
      </c>
      <c r="F48" s="819"/>
      <c r="G48" s="819"/>
      <c r="H48" s="819"/>
      <c r="I48" s="819"/>
      <c r="J48" s="828"/>
    </row>
    <row r="49" spans="1:10">
      <c r="A49" s="820"/>
      <c r="B49" s="819"/>
      <c r="C49" s="811"/>
      <c r="D49" s="817"/>
      <c r="E49" s="822" t="s">
        <v>423</v>
      </c>
      <c r="F49" s="819"/>
      <c r="G49" s="819"/>
      <c r="H49" s="819"/>
      <c r="I49" s="819"/>
      <c r="J49" s="828"/>
    </row>
    <row r="50" spans="1:10">
      <c r="A50" s="820"/>
      <c r="B50" s="819"/>
      <c r="C50" s="811"/>
      <c r="D50" s="817"/>
      <c r="E50" s="822" t="s">
        <v>424</v>
      </c>
      <c r="F50" s="819"/>
      <c r="G50" s="819"/>
      <c r="H50" s="819"/>
      <c r="I50" s="819"/>
      <c r="J50" s="828"/>
    </row>
    <row r="51" spans="1:10">
      <c r="A51" s="820"/>
      <c r="B51" s="819"/>
      <c r="C51" s="819"/>
      <c r="D51" s="817" t="s">
        <v>425</v>
      </c>
      <c r="E51" s="817" t="s">
        <v>426</v>
      </c>
      <c r="F51" s="811"/>
      <c r="G51" s="819"/>
      <c r="H51" s="819"/>
      <c r="I51" s="819"/>
      <c r="J51" s="830"/>
    </row>
    <row r="52" spans="1:10">
      <c r="A52" s="820"/>
      <c r="B52" s="819"/>
      <c r="C52" s="819"/>
      <c r="D52" s="817"/>
      <c r="E52" s="817" t="s">
        <v>427</v>
      </c>
      <c r="F52" s="811"/>
      <c r="G52" s="819"/>
      <c r="H52" s="811"/>
      <c r="I52" s="811"/>
      <c r="J52" s="830"/>
    </row>
    <row r="53" spans="1:10">
      <c r="A53" s="825"/>
      <c r="B53" s="819"/>
      <c r="C53" s="817"/>
      <c r="D53" s="817" t="s">
        <v>428</v>
      </c>
      <c r="E53" s="817"/>
      <c r="F53" s="819"/>
      <c r="G53" s="819"/>
      <c r="H53" s="811"/>
      <c r="I53" s="811"/>
      <c r="J53" s="830"/>
    </row>
    <row r="54" spans="1:10">
      <c r="A54" s="825"/>
      <c r="B54" s="819"/>
      <c r="C54" s="817"/>
      <c r="D54" s="817" t="s">
        <v>429</v>
      </c>
      <c r="E54" s="817"/>
      <c r="F54" s="819"/>
      <c r="G54" s="819"/>
      <c r="H54" s="811"/>
      <c r="I54" s="811"/>
      <c r="J54" s="830"/>
    </row>
    <row r="55" spans="1:10">
      <c r="A55" s="825"/>
      <c r="B55" s="819"/>
      <c r="C55" s="817"/>
      <c r="D55" s="817" t="s">
        <v>430</v>
      </c>
      <c r="E55" s="817"/>
      <c r="F55" s="819"/>
      <c r="G55" s="819"/>
      <c r="H55" s="811"/>
      <c r="I55" s="811"/>
      <c r="J55" s="828"/>
    </row>
    <row r="56" spans="1:10">
      <c r="A56" s="825"/>
      <c r="B56" s="819"/>
      <c r="C56" s="817"/>
      <c r="D56" s="817" t="s">
        <v>431</v>
      </c>
      <c r="E56" s="817"/>
      <c r="F56" s="819"/>
      <c r="G56" s="819"/>
      <c r="H56" s="819"/>
      <c r="I56" s="819"/>
      <c r="J56" s="828"/>
    </row>
    <row r="57" spans="1:10">
      <c r="A57" s="820"/>
      <c r="B57" s="819"/>
      <c r="C57" s="817" t="s">
        <v>432</v>
      </c>
      <c r="D57" s="817" t="s">
        <v>432</v>
      </c>
      <c r="E57" s="817" t="s">
        <v>433</v>
      </c>
      <c r="F57" s="811"/>
      <c r="G57" s="819"/>
      <c r="H57" s="819"/>
      <c r="I57" s="819"/>
      <c r="J57" s="830"/>
    </row>
    <row r="58" spans="1:10">
      <c r="A58" s="820"/>
      <c r="B58" s="819"/>
      <c r="C58" s="817"/>
      <c r="D58" s="817"/>
      <c r="E58" s="905" t="s">
        <v>434</v>
      </c>
      <c r="F58" s="811"/>
      <c r="G58" s="819"/>
      <c r="H58" s="819"/>
      <c r="I58" s="819"/>
      <c r="J58" s="830"/>
    </row>
    <row r="59" spans="1:10">
      <c r="A59" s="820"/>
      <c r="B59" s="819"/>
      <c r="C59" s="817"/>
      <c r="D59" s="817"/>
      <c r="E59" s="817" t="s">
        <v>435</v>
      </c>
      <c r="F59" s="811"/>
      <c r="G59" s="819"/>
      <c r="H59" s="811"/>
      <c r="I59" s="811"/>
      <c r="J59" s="830"/>
    </row>
    <row r="60" spans="1:10">
      <c r="A60" s="825"/>
      <c r="B60" s="819"/>
      <c r="C60" s="817"/>
      <c r="D60" s="817" t="s">
        <v>436</v>
      </c>
      <c r="E60" s="817"/>
      <c r="F60" s="819"/>
      <c r="G60" s="819"/>
      <c r="H60" s="811"/>
      <c r="I60" s="811"/>
      <c r="J60" s="830"/>
    </row>
    <row r="61" spans="1:10">
      <c r="A61" s="825"/>
      <c r="B61" s="819"/>
      <c r="C61" s="817"/>
      <c r="D61" s="817" t="s">
        <v>437</v>
      </c>
      <c r="E61" s="817"/>
      <c r="F61" s="811"/>
      <c r="G61" s="819"/>
      <c r="H61" s="811"/>
      <c r="I61" s="811"/>
      <c r="J61" s="830"/>
    </row>
    <row r="62" spans="1:10">
      <c r="A62" s="825"/>
      <c r="B62" s="819"/>
      <c r="C62" s="823" t="s">
        <v>438</v>
      </c>
      <c r="D62" s="817" t="s">
        <v>439</v>
      </c>
      <c r="E62" s="817"/>
      <c r="F62" s="811"/>
      <c r="G62" s="819"/>
      <c r="H62" s="811"/>
      <c r="I62" s="811"/>
      <c r="J62" s="830"/>
    </row>
    <row r="63" spans="1:10">
      <c r="A63" s="825"/>
      <c r="B63" s="811"/>
      <c r="C63" s="817"/>
      <c r="D63" s="817" t="s">
        <v>440</v>
      </c>
      <c r="E63" s="817"/>
      <c r="F63" s="811"/>
      <c r="G63" s="811"/>
      <c r="H63" s="811"/>
      <c r="I63" s="811"/>
      <c r="J63" s="830"/>
    </row>
    <row r="64" spans="1:10">
      <c r="A64" s="825"/>
      <c r="B64" s="811"/>
      <c r="C64" s="817"/>
      <c r="D64" s="817" t="s">
        <v>441</v>
      </c>
      <c r="E64" s="817"/>
      <c r="F64" s="811"/>
      <c r="G64" s="811"/>
      <c r="H64" s="811"/>
      <c r="I64" s="811"/>
      <c r="J64" s="830"/>
    </row>
    <row r="65" spans="1:10">
      <c r="A65" s="831"/>
      <c r="B65" s="832"/>
      <c r="C65" s="832"/>
      <c r="D65" s="832"/>
      <c r="E65" s="832"/>
      <c r="F65" s="832"/>
      <c r="G65" s="832"/>
      <c r="H65" s="832"/>
      <c r="I65" s="832"/>
      <c r="J65" s="833"/>
    </row>
  </sheetData>
  <mergeCells count="2">
    <mergeCell ref="A1:J1"/>
    <mergeCell ref="B3:C3"/>
  </mergeCells>
  <hyperlinks>
    <hyperlink ref="B2" location="基本信息输入表!A1" display="基本信息输入表"/>
    <hyperlink ref="D4" location="'1-汇总表'!A1" display="汇总表"/>
    <hyperlink ref="E4" location="'2-分类汇总'!A1" display="分类汇总表"/>
    <hyperlink ref="C6" location="'3-流动汇总'!A1" display="流动资产"/>
    <hyperlink ref="E6" location="'3-1-1现金'!A1" display="现金"/>
    <hyperlink ref="E7" location="'3-1-2银行存款'!A1" display="银行存款"/>
    <hyperlink ref="E8" location="'3-1-3其他货币资金'!A1" display="其他货币资金"/>
    <hyperlink ref="D9" location="'3-2交易性金融资产汇总'!A1" display="交易性金融资产"/>
    <hyperlink ref="E9" location="'3-2-1交易性-股票'!A1" display="股票投资"/>
    <hyperlink ref="E10" location="'3-2-2交易性-债券'!A1" display="债券投资"/>
    <hyperlink ref="D12" location="'3-3应收票据'!A1" display="应收票据"/>
    <hyperlink ref="D13" location="'3-4应收账款'!A1" display="应收账款"/>
    <hyperlink ref="D18" location="'3-9存货汇总'!A1" display="存货"/>
    <hyperlink ref="E19" location="'3-9-2原材料'!A1" display="原材料"/>
    <hyperlink ref="E18" location="'3-9-1材料采购（在途物资）'!A1" display="材料采购（在途物资）"/>
    <hyperlink ref="E22" location="'3-9-5产成品（库存商品）'!A1" display="产成品（库存商品）"/>
    <hyperlink ref="E23" location="'3-9-6在产品（自制半成品）'!A1" display="在产品（自制半成品）"/>
    <hyperlink ref="C42" location="'4-6固定资产汇总'!A1" display="固定资产"/>
    <hyperlink ref="E42" location="'4-6-1房屋建筑物'!A1" display="房屋建筑物"/>
    <hyperlink ref="E43" location="'4-6-2构筑物'!A1" display="构筑物及其他辅助设施"/>
    <hyperlink ref="E44" location="'4-6-3管道沟槽'!A1" display="管道及沟槽"/>
    <hyperlink ref="D53" location="'4-8工程物资'!A1" display="工程物资"/>
    <hyperlink ref="E51" location="'4-7-1在建（土建）'!A1" display="在建工程-土建工程"/>
    <hyperlink ref="E52" location="'4-7-2在建（设备）'!A1" display="在建工程-设备安装工程"/>
    <hyperlink ref="D54" location="'4-9固定资产清理'!A1" display="固定资产清理"/>
    <hyperlink ref="G6" location="'5-流动负债汇总'!A1" display="流动负债"/>
    <hyperlink ref="I6" location="'5-1短期借款'!A1" display="短期借款"/>
    <hyperlink ref="I8" location="'5-3应付票据'!A1" display="应付票据"/>
    <hyperlink ref="I9" location="'5-4应付账款'!A1" display="应付账款"/>
    <hyperlink ref="I10" location="'5-5预收账款'!A1" display="预收款项"/>
    <hyperlink ref="I15" location="'5-10其他应付款'!A1" display="其他应付款"/>
    <hyperlink ref="I11" location="'5-6职工薪酬'!A1" display="职工薪酬"/>
    <hyperlink ref="I12" location="'5-7应交税费'!Print_Area" display="应交税费"/>
    <hyperlink ref="I17" location="'5-12其他流动负债'!A1" display="其他流动负债"/>
    <hyperlink ref="G20" location="'6-非流动负债汇总 '!A1" display="非流动负债"/>
    <hyperlink ref="I20" location="'6-1长期借款'!A1" display="长期借款"/>
    <hyperlink ref="I22" location="'6-3长期应付款'!A1" display="长期应付款"/>
    <hyperlink ref="I26" location="'6-7其他非流动负债'!A1" display="其他非流动负债"/>
    <hyperlink ref="I25" location="'6-6递延所得税负债'!A1" display="递延所得税负债"/>
    <hyperlink ref="B3" location="填表说明!A1" display="填表说明（填表前请先阅读）"/>
    <hyperlink ref="C4" location="'资产负债表(旧)'!A1" display="资产负债表"/>
    <hyperlink ref="I21" location="'6-2应付债券'!A1" display="应付债券"/>
    <hyperlink ref="I23" location="'6-4专项应付款'!A1" display="专项应付款"/>
    <hyperlink ref="B4" location="企业基本情况表!A1" display="企业基本情况表"/>
    <hyperlink ref="D6" location="'表3-1货币汇总表'!A1" display="货币资金"/>
    <hyperlink ref="E24" location="'3-9-7发出商品'!A1" display="发出商品"/>
    <hyperlink ref="B3:C3" location="填表说明!B2" display="填表说明（填表前请先阅读）"/>
    <hyperlink ref="E30" location="'4-1-1可出售-股票'!A1" display="股票投资"/>
    <hyperlink ref="E31" location="'3-2-2交易性-债券'!A1" display="债券投资"/>
    <hyperlink ref="D16" location="'3-7应收股利'!A1" display="应收股利"/>
    <hyperlink ref="D15" location="'3-6应收利息'!A1" display="应收利息"/>
    <hyperlink ref="D17" location="'3-8其他应收款'!A1" display="其他应收款"/>
    <hyperlink ref="D14" location="'3-5预付款项'!A1" display="预付款项"/>
    <hyperlink ref="D34" location="'4-3长期应收'!A1" display="长期应收款"/>
    <hyperlink ref="D35" location="'4-4股权投资'!A1" display="长期股权投资"/>
    <hyperlink ref="D62" location="'4-15长期待摊费用'!A1" display="长期待摊费用"/>
    <hyperlink ref="E57" location="'4-12-1无形-土地'!A1" display="土地使用权"/>
    <hyperlink ref="E59" location="'4-12-3无形-其他'!A1" display="其他无形资产"/>
    <hyperlink ref="I24" location="'6-5预计负债'!A1" display="预计负债"/>
    <hyperlink ref="E11" location="'3-2-3交易性-基金'!A1" display="基金投资"/>
    <hyperlink ref="E20" location="'3-9-3在库周转材料'!A1" display="在库周转材料"/>
    <hyperlink ref="E21" location="'3-9-4委托加工物资'!A1" display="委托加工物资"/>
    <hyperlink ref="E25" location="'3-9-8在用周转材料'!A1" display="在用周转材料"/>
    <hyperlink ref="D26" location="'3-10一年到期非流动资产'!A1" display="一年到期非流动资产"/>
    <hyperlink ref="D27" location="'3-11其他流动资产'!A1" display="其他流动资产"/>
    <hyperlink ref="D30" location="'4-1可供出售金融资产汇总'!A1" display="可供出售金融资产"/>
    <hyperlink ref="E32" location="'4-1-3可出售-其他'!A1" display="其他投资"/>
    <hyperlink ref="D33" location="'4-2持有到期投资'!A1" display="持有至到期投资"/>
    <hyperlink ref="D42" location="'4-6固定资产汇总'!A1" display="固定资产"/>
    <hyperlink ref="D51" location="'4-7在建工程汇总'!A1" display="在建工程"/>
    <hyperlink ref="D55" location="'4-10生产性生物资产'!A1" display="生产性生物资产"/>
    <hyperlink ref="D56" location="'4-11油气资产'!A1" display="油气资产"/>
    <hyperlink ref="C57" location="'4-12无形资产汇总'!A1" display="无形资产"/>
    <hyperlink ref="D57" location="'4-12无形资产汇总'!A1" display="无形资产"/>
    <hyperlink ref="D60" location="'4-13开发支出'!A1" display="开发支出"/>
    <hyperlink ref="D61" location="'4-14商誉'!A1" display="商誉"/>
    <hyperlink ref="D63" location="'4-16递延所得税资产'!A1" display="递延所得税资产"/>
    <hyperlink ref="D64" location="'4-17其他非流动资产'!A1" display="其他非流动资产"/>
    <hyperlink ref="I7" location="'5-2交易性金融负债'!A1" display="交易性金融负债"/>
    <hyperlink ref="I13" location="'5-8应付利息'!A1" display="应付利息"/>
    <hyperlink ref="I14" location="'5-9应付股利（利润）'!A1" display="应付股利（应付利润）"/>
    <hyperlink ref="I16" location="'5-11一年到期非流动负债'!A1" display="一年内到期的非流动负债"/>
    <hyperlink ref="E36" location="'4-5-1投资性房地产（成本计量）'!A1" display="投资性房地产（成本计量）"/>
    <hyperlink ref="E37" location="'4-5-2投资性房地产（公允计量）'!A1" display="投资性房地产（公允计量）"/>
    <hyperlink ref="E38" location="'4-5-3投资性地产（成本计量）'!A1" display="投资性地产（成本计量）"/>
    <hyperlink ref="E39" location="'4-5-4投资性地产(公允计量）'!A1" display="投资性地产(公允计量）"/>
    <hyperlink ref="E58" location="'4-12-2无形-矿业权'!A1" display="无形-矿业权"/>
    <hyperlink ref="E26" location="'3-9-9开发产品'!A1" display="开发产品"/>
    <hyperlink ref="E27" location="'3-9-10开发成本'!A1" display="开发成本"/>
    <hyperlink ref="E28" location="'3-9-11消耗性生物资产'!A1" display="消耗性生物资产"/>
    <hyperlink ref="D36" location="'4-5投资性房地产汇总'!A1" display="投资性房地产"/>
    <hyperlink ref="E45" location="'4-6-4井巷工程'!A1" display="井巷工程"/>
    <hyperlink ref="E29" location="'3-9-12工程施工'!A1" display="工程施工"/>
    <hyperlink ref="E50" location="'4-6-9船舶'!A1" display="船舶"/>
    <hyperlink ref="E46" location="'4-6-5机器设备'!A1" display="机器设备"/>
    <hyperlink ref="E47" location="'4-6-6车辆'!A1" display="车辆"/>
    <hyperlink ref="E48" location="'4-6-7电子设备'!A1" display="电子设备"/>
    <hyperlink ref="E49" location="'4-6-8土地'!A1" display="土地"/>
  </hyperlinks>
  <pageMargins left="0.747916666666667" right="0.747916666666667" top="0.786805555555556" bottom="0.196527777777778" header="0" footer="0"/>
  <pageSetup paperSize="9" scale="71" orientation="portrait"/>
  <headerFooter alignWithMargins="0"/>
  <drawing r:id="rId1"/>
  <legacyDrawingHF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9"/>
  <sheetViews>
    <sheetView showGridLines="0" workbookViewId="0">
      <selection activeCell="AA34" sqref="AA34"/>
    </sheetView>
  </sheetViews>
  <sheetFormatPr defaultColWidth="9" defaultRowHeight="15.75" customHeight="1"/>
  <cols>
    <col min="1" max="1" width="5.5" style="3" customWidth="1"/>
    <col min="2" max="2" width="18.25" style="3" customWidth="1"/>
    <col min="3" max="3" width="8.25" style="3" customWidth="1"/>
    <col min="4" max="7" width="12.625" style="3" customWidth="1"/>
    <col min="8" max="8" width="9.75" style="3" customWidth="1"/>
    <col min="9" max="9" width="13.25" style="3" customWidth="1"/>
    <col min="10" max="10" width="9" style="2"/>
    <col min="11" max="16384" width="9" style="3"/>
  </cols>
  <sheetData>
    <row r="1" customHeight="1" spans="1:1">
      <c r="A1" s="4" t="s">
        <v>687</v>
      </c>
    </row>
    <row r="2" s="1" customFormat="1" ht="30" customHeight="1" spans="1:10">
      <c r="A2" s="5" t="s">
        <v>1581</v>
      </c>
      <c r="B2" s="5"/>
      <c r="C2" s="5"/>
      <c r="D2" s="5"/>
      <c r="E2" s="5"/>
      <c r="F2" s="5"/>
      <c r="G2" s="5"/>
      <c r="H2" s="5"/>
      <c r="I2" s="5"/>
      <c r="J2" s="6"/>
    </row>
    <row r="3" customHeight="1" spans="1:9">
      <c r="A3" s="2" t="e">
        <f>"评估基准日："&amp;TEXT(#REF!,"yyyy年mm月dd日")</f>
        <v>#REF!</v>
      </c>
      <c r="B3" s="2"/>
      <c r="C3" s="2"/>
      <c r="D3" s="2"/>
      <c r="E3" s="2"/>
      <c r="F3" s="2"/>
      <c r="G3" s="2"/>
      <c r="H3" s="2"/>
      <c r="I3" s="2"/>
    </row>
    <row r="4" ht="14.1" customHeight="1" spans="1:9">
      <c r="A4" s="2"/>
      <c r="B4" s="2"/>
      <c r="C4" s="2"/>
      <c r="D4" s="2"/>
      <c r="E4" s="2"/>
      <c r="F4" s="2"/>
      <c r="G4" s="2"/>
      <c r="H4" s="2"/>
      <c r="I4" s="21" t="s">
        <v>1582</v>
      </c>
    </row>
    <row r="5" customHeight="1" spans="1:9">
      <c r="A5" s="3" t="e">
        <f>#REF!&amp;"："&amp;#REF!</f>
        <v>#REF!</v>
      </c>
      <c r="I5" s="26" t="s">
        <v>858</v>
      </c>
    </row>
    <row r="6" s="2" customFormat="1" customHeight="1" spans="1:10">
      <c r="A6" s="9" t="s">
        <v>721</v>
      </c>
      <c r="B6" s="9" t="s">
        <v>1559</v>
      </c>
      <c r="C6" s="9" t="s">
        <v>1079</v>
      </c>
      <c r="D6" s="9" t="s">
        <v>1560</v>
      </c>
      <c r="E6" s="9" t="s">
        <v>976</v>
      </c>
      <c r="F6" s="44" t="s">
        <v>692</v>
      </c>
      <c r="G6" s="9" t="s">
        <v>693</v>
      </c>
      <c r="H6" s="9" t="s">
        <v>695</v>
      </c>
      <c r="I6" s="9" t="s">
        <v>848</v>
      </c>
      <c r="J6" s="11" t="s">
        <v>863</v>
      </c>
    </row>
    <row r="7" spans="1:10">
      <c r="A7" s="12" t="str">
        <f>IF(B7="","",ROW()-6)</f>
        <v/>
      </c>
      <c r="B7" s="13"/>
      <c r="C7" s="14"/>
      <c r="D7" s="13"/>
      <c r="E7" s="15"/>
      <c r="F7" s="15"/>
      <c r="G7" s="15"/>
      <c r="H7" s="432" t="str">
        <f>IF(F7=0,"",(G7-F7)/F7*100)</f>
        <v/>
      </c>
      <c r="I7" s="13"/>
      <c r="J7" s="2" t="s">
        <v>1583</v>
      </c>
    </row>
    <row r="8" spans="1:10">
      <c r="A8" s="12" t="str">
        <f t="shared" ref="A8:A26" si="0">IF(B8="","",ROW()-6)</f>
        <v/>
      </c>
      <c r="B8" s="13"/>
      <c r="C8" s="14"/>
      <c r="D8" s="13"/>
      <c r="E8" s="15"/>
      <c r="F8" s="15"/>
      <c r="G8" s="15"/>
      <c r="H8" s="432" t="str">
        <f t="shared" ref="H8:H27" si="1">IF(F8=0,"",(G8-F8)/F8*100)</f>
        <v/>
      </c>
      <c r="I8" s="13"/>
      <c r="J8" s="2" t="s">
        <v>1584</v>
      </c>
    </row>
    <row r="9" spans="1:10">
      <c r="A9" s="12" t="str">
        <f t="shared" si="0"/>
        <v/>
      </c>
      <c r="B9" s="13"/>
      <c r="C9" s="14"/>
      <c r="D9" s="13"/>
      <c r="E9" s="15"/>
      <c r="F9" s="15"/>
      <c r="G9" s="15"/>
      <c r="H9" s="432" t="str">
        <f t="shared" si="1"/>
        <v/>
      </c>
      <c r="I9" s="13"/>
      <c r="J9" s="2" t="s">
        <v>1585</v>
      </c>
    </row>
    <row r="10" spans="1:10">
      <c r="A10" s="12" t="str">
        <f t="shared" si="0"/>
        <v/>
      </c>
      <c r="B10" s="13"/>
      <c r="C10" s="14"/>
      <c r="D10" s="13"/>
      <c r="E10" s="15"/>
      <c r="F10" s="15"/>
      <c r="G10" s="15"/>
      <c r="H10" s="432" t="str">
        <f t="shared" si="1"/>
        <v/>
      </c>
      <c r="I10" s="13"/>
      <c r="J10" s="2" t="s">
        <v>1586</v>
      </c>
    </row>
    <row r="11" spans="1:10">
      <c r="A11" s="12" t="str">
        <f t="shared" si="0"/>
        <v/>
      </c>
      <c r="B11" s="13"/>
      <c r="C11" s="14"/>
      <c r="D11" s="13"/>
      <c r="E11" s="15"/>
      <c r="F11" s="15"/>
      <c r="G11" s="15"/>
      <c r="H11" s="432" t="str">
        <f t="shared" si="1"/>
        <v/>
      </c>
      <c r="I11" s="13"/>
      <c r="J11" s="2" t="s">
        <v>1587</v>
      </c>
    </row>
    <row r="12" spans="1:10">
      <c r="A12" s="12" t="str">
        <f t="shared" si="0"/>
        <v/>
      </c>
      <c r="B12" s="13"/>
      <c r="C12" s="14"/>
      <c r="D12" s="13"/>
      <c r="E12" s="15"/>
      <c r="F12" s="15"/>
      <c r="G12" s="15"/>
      <c r="H12" s="432" t="str">
        <f t="shared" si="1"/>
        <v/>
      </c>
      <c r="I12" s="13"/>
      <c r="J12" s="2" t="s">
        <v>1588</v>
      </c>
    </row>
    <row r="13" spans="1:10">
      <c r="A13" s="12" t="str">
        <f t="shared" si="0"/>
        <v/>
      </c>
      <c r="B13" s="13"/>
      <c r="C13" s="14"/>
      <c r="D13" s="13"/>
      <c r="E13" s="15"/>
      <c r="F13" s="15"/>
      <c r="G13" s="15"/>
      <c r="H13" s="432" t="str">
        <f t="shared" si="1"/>
        <v/>
      </c>
      <c r="I13" s="13"/>
      <c r="J13" s="2" t="s">
        <v>1589</v>
      </c>
    </row>
    <row r="14" spans="1:10">
      <c r="A14" s="12" t="str">
        <f t="shared" ref="A14:A16" si="2">IF(B14="","",ROW()-6)</f>
        <v/>
      </c>
      <c r="B14" s="13"/>
      <c r="C14" s="14"/>
      <c r="D14" s="13"/>
      <c r="E14" s="15"/>
      <c r="F14" s="15"/>
      <c r="G14" s="15"/>
      <c r="H14" s="432" t="str">
        <f t="shared" si="1"/>
        <v/>
      </c>
      <c r="I14" s="13"/>
      <c r="J14" s="2" t="s">
        <v>1590</v>
      </c>
    </row>
    <row r="15" spans="1:10">
      <c r="A15" s="12" t="str">
        <f t="shared" si="2"/>
        <v/>
      </c>
      <c r="B15" s="13"/>
      <c r="C15" s="14"/>
      <c r="D15" s="13"/>
      <c r="E15" s="15"/>
      <c r="F15" s="15"/>
      <c r="G15" s="15"/>
      <c r="H15" s="432" t="str">
        <f t="shared" si="1"/>
        <v/>
      </c>
      <c r="I15" s="13"/>
      <c r="J15" s="2" t="s">
        <v>1591</v>
      </c>
    </row>
    <row r="16" spans="1:10">
      <c r="A16" s="12" t="str">
        <f t="shared" si="2"/>
        <v/>
      </c>
      <c r="B16" s="13"/>
      <c r="C16" s="14"/>
      <c r="D16" s="13"/>
      <c r="E16" s="15"/>
      <c r="F16" s="15"/>
      <c r="G16" s="15"/>
      <c r="H16" s="432" t="str">
        <f t="shared" si="1"/>
        <v/>
      </c>
      <c r="I16" s="13"/>
      <c r="J16" s="2" t="s">
        <v>1592</v>
      </c>
    </row>
    <row r="17" spans="1:10">
      <c r="A17" s="12" t="str">
        <f t="shared" si="0"/>
        <v/>
      </c>
      <c r="B17" s="13"/>
      <c r="C17" s="14"/>
      <c r="D17" s="13"/>
      <c r="E17" s="15"/>
      <c r="F17" s="15"/>
      <c r="G17" s="15"/>
      <c r="H17" s="432" t="str">
        <f t="shared" si="1"/>
        <v/>
      </c>
      <c r="I17" s="13"/>
      <c r="J17" s="2" t="s">
        <v>1593</v>
      </c>
    </row>
    <row r="18" spans="1:10">
      <c r="A18" s="12" t="str">
        <f t="shared" si="0"/>
        <v/>
      </c>
      <c r="B18" s="13"/>
      <c r="C18" s="14"/>
      <c r="D18" s="13"/>
      <c r="E18" s="15"/>
      <c r="F18" s="15"/>
      <c r="G18" s="15"/>
      <c r="H18" s="432" t="str">
        <f t="shared" si="1"/>
        <v/>
      </c>
      <c r="I18" s="13"/>
      <c r="J18" s="2" t="s">
        <v>1594</v>
      </c>
    </row>
    <row r="19" spans="1:10">
      <c r="A19" s="12" t="str">
        <f t="shared" si="0"/>
        <v/>
      </c>
      <c r="B19" s="13"/>
      <c r="C19" s="14"/>
      <c r="D19" s="13"/>
      <c r="E19" s="15"/>
      <c r="F19" s="15"/>
      <c r="G19" s="15"/>
      <c r="H19" s="432" t="str">
        <f t="shared" si="1"/>
        <v/>
      </c>
      <c r="I19" s="13"/>
      <c r="J19" s="2" t="s">
        <v>1595</v>
      </c>
    </row>
    <row r="20" spans="1:10">
      <c r="A20" s="12" t="str">
        <f t="shared" si="0"/>
        <v/>
      </c>
      <c r="B20" s="13"/>
      <c r="C20" s="14"/>
      <c r="D20" s="13"/>
      <c r="E20" s="15"/>
      <c r="F20" s="15"/>
      <c r="G20" s="15"/>
      <c r="H20" s="432" t="str">
        <f t="shared" si="1"/>
        <v/>
      </c>
      <c r="I20" s="13"/>
      <c r="J20" s="2" t="s">
        <v>1596</v>
      </c>
    </row>
    <row r="21" spans="1:10">
      <c r="A21" s="12" t="str">
        <f t="shared" si="0"/>
        <v/>
      </c>
      <c r="B21" s="13"/>
      <c r="C21" s="14"/>
      <c r="D21" s="13"/>
      <c r="E21" s="15"/>
      <c r="F21" s="15"/>
      <c r="G21" s="15"/>
      <c r="H21" s="432" t="str">
        <f t="shared" si="1"/>
        <v/>
      </c>
      <c r="I21" s="13"/>
      <c r="J21" s="2" t="s">
        <v>1597</v>
      </c>
    </row>
    <row r="22" spans="1:10">
      <c r="A22" s="12" t="str">
        <f t="shared" si="0"/>
        <v/>
      </c>
      <c r="B22" s="13"/>
      <c r="C22" s="14"/>
      <c r="D22" s="13"/>
      <c r="E22" s="15"/>
      <c r="F22" s="15"/>
      <c r="G22" s="15"/>
      <c r="H22" s="432" t="str">
        <f t="shared" si="1"/>
        <v/>
      </c>
      <c r="I22" s="13"/>
      <c r="J22" s="2" t="s">
        <v>1598</v>
      </c>
    </row>
    <row r="23" spans="1:10">
      <c r="A23" s="12" t="str">
        <f t="shared" si="0"/>
        <v/>
      </c>
      <c r="B23" s="13"/>
      <c r="C23" s="14"/>
      <c r="D23" s="13"/>
      <c r="E23" s="15"/>
      <c r="F23" s="15"/>
      <c r="G23" s="15"/>
      <c r="H23" s="432" t="str">
        <f t="shared" si="1"/>
        <v/>
      </c>
      <c r="I23" s="13"/>
      <c r="J23" s="2" t="s">
        <v>1599</v>
      </c>
    </row>
    <row r="24" spans="1:10">
      <c r="A24" s="12" t="str">
        <f t="shared" si="0"/>
        <v/>
      </c>
      <c r="B24" s="13"/>
      <c r="C24" s="14"/>
      <c r="D24" s="13"/>
      <c r="E24" s="15"/>
      <c r="F24" s="15"/>
      <c r="G24" s="15"/>
      <c r="H24" s="432" t="str">
        <f t="shared" si="1"/>
        <v/>
      </c>
      <c r="I24" s="13"/>
      <c r="J24" s="2" t="s">
        <v>1600</v>
      </c>
    </row>
    <row r="25" spans="1:10">
      <c r="A25" s="12" t="str">
        <f t="shared" si="0"/>
        <v/>
      </c>
      <c r="B25" s="13"/>
      <c r="C25" s="14"/>
      <c r="D25" s="13"/>
      <c r="E25" s="15"/>
      <c r="F25" s="15"/>
      <c r="G25" s="15"/>
      <c r="H25" s="432" t="str">
        <f t="shared" si="1"/>
        <v/>
      </c>
      <c r="I25" s="13"/>
      <c r="J25" s="2" t="s">
        <v>1601</v>
      </c>
    </row>
    <row r="26" spans="1:10">
      <c r="A26" s="12" t="str">
        <f t="shared" si="0"/>
        <v/>
      </c>
      <c r="B26" s="13"/>
      <c r="C26" s="14"/>
      <c r="D26" s="13"/>
      <c r="E26" s="15"/>
      <c r="F26" s="15"/>
      <c r="G26" s="15"/>
      <c r="H26" s="432" t="str">
        <f t="shared" si="1"/>
        <v/>
      </c>
      <c r="I26" s="13"/>
      <c r="J26" s="2" t="s">
        <v>1602</v>
      </c>
    </row>
    <row r="27" customHeight="1" spans="1:9">
      <c r="A27" s="16" t="s">
        <v>1127</v>
      </c>
      <c r="B27" s="17"/>
      <c r="C27" s="18"/>
      <c r="D27" s="18"/>
      <c r="E27" s="24">
        <f>SUM(E7:E26)</f>
        <v>0</v>
      </c>
      <c r="F27" s="24">
        <f>SUM(F7:F26)</f>
        <v>0</v>
      </c>
      <c r="G27" s="24">
        <f>SUM(G7:G26)</f>
        <v>0</v>
      </c>
      <c r="H27" s="432" t="str">
        <f t="shared" si="1"/>
        <v/>
      </c>
      <c r="I27" s="20"/>
    </row>
    <row r="28" customHeight="1" spans="1:10">
      <c r="A28" s="3" t="e">
        <f>#REF!&amp;"填表人："&amp;#REF!</f>
        <v>#REF!</v>
      </c>
      <c r="G28" s="3" t="e">
        <f>"评估人员："&amp;#REF!</f>
        <v>#REF!</v>
      </c>
      <c r="J28" s="11" t="s">
        <v>716</v>
      </c>
    </row>
    <row r="29" customHeight="1" spans="1:1">
      <c r="A29" s="3" t="e">
        <f>"填表日期："&amp;YEAR(#REF!)&amp;"年"&amp;MONTH(#REF!)&amp;"月"&amp;DAY(#REF!)&amp;"日"</f>
        <v>#REF!</v>
      </c>
    </row>
  </sheetData>
  <mergeCells count="3">
    <mergeCell ref="A2:I2"/>
    <mergeCell ref="A3:I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9"/>
  <sheetViews>
    <sheetView showGridLines="0" workbookViewId="0">
      <selection activeCell="AA34" sqref="AA34"/>
    </sheetView>
  </sheetViews>
  <sheetFormatPr defaultColWidth="9" defaultRowHeight="15.75" customHeight="1"/>
  <cols>
    <col min="1" max="1" width="5.25" style="3" customWidth="1"/>
    <col min="2" max="2" width="41.375" style="3" customWidth="1"/>
    <col min="3" max="3" width="8" style="3" customWidth="1"/>
    <col min="4" max="4" width="17.375" style="3" customWidth="1"/>
    <col min="5" max="5" width="8" style="449" customWidth="1"/>
    <col min="6" max="6" width="9.625" style="3" customWidth="1"/>
    <col min="7" max="7" width="4.75" style="3" customWidth="1"/>
    <col min="8" max="8" width="11.375" style="3" customWidth="1"/>
    <col min="9" max="10" width="8" style="3" customWidth="1"/>
    <col min="11" max="11" width="9.625" style="3" customWidth="1"/>
    <col min="12" max="12" width="7.75" style="3" customWidth="1"/>
    <col min="13" max="13" width="16.75" style="3" customWidth="1"/>
    <col min="14" max="14" width="8.5" style="2" customWidth="1"/>
    <col min="15" max="16384" width="9" style="3"/>
  </cols>
  <sheetData>
    <row r="1" customHeight="1" spans="1:1">
      <c r="A1" s="4" t="s">
        <v>687</v>
      </c>
    </row>
    <row r="2" s="1" customFormat="1" ht="30" customHeight="1" spans="1:14">
      <c r="A2" s="5" t="s">
        <v>1603</v>
      </c>
      <c r="B2" s="5"/>
      <c r="C2" s="5"/>
      <c r="D2" s="5"/>
      <c r="E2" s="5"/>
      <c r="F2" s="5"/>
      <c r="G2" s="5"/>
      <c r="H2" s="5"/>
      <c r="I2" s="5"/>
      <c r="J2" s="5"/>
      <c r="K2" s="5"/>
      <c r="L2" s="5"/>
      <c r="M2" s="5"/>
      <c r="N2" s="6"/>
    </row>
    <row r="3" customHeight="1" spans="1:13">
      <c r="A3" s="2" t="e">
        <f>"评估基准日："&amp;TEXT(#REF!,"yyyy年mm月dd日")</f>
        <v>#REF!</v>
      </c>
      <c r="B3" s="2"/>
      <c r="C3" s="2"/>
      <c r="D3" s="2"/>
      <c r="E3" s="2"/>
      <c r="F3" s="2"/>
      <c r="G3" s="2"/>
      <c r="H3" s="2"/>
      <c r="I3" s="2"/>
      <c r="J3" s="2"/>
      <c r="K3" s="2"/>
      <c r="L3" s="2"/>
      <c r="M3" s="2"/>
    </row>
    <row r="4" ht="14.1" customHeight="1" spans="1:13">
      <c r="A4" s="2"/>
      <c r="B4" s="2"/>
      <c r="C4" s="2"/>
      <c r="D4" s="2"/>
      <c r="E4" s="450"/>
      <c r="F4" s="2"/>
      <c r="G4" s="2"/>
      <c r="H4" s="2"/>
      <c r="I4" s="2"/>
      <c r="J4" s="2"/>
      <c r="K4" s="2"/>
      <c r="L4" s="2"/>
      <c r="M4" s="21" t="s">
        <v>1604</v>
      </c>
    </row>
    <row r="5" customHeight="1" spans="1:13">
      <c r="A5" s="3" t="e">
        <f>#REF!&amp;"："&amp;#REF!</f>
        <v>#REF!</v>
      </c>
      <c r="I5" s="43"/>
      <c r="J5" s="43"/>
      <c r="M5" s="26" t="s">
        <v>858</v>
      </c>
    </row>
    <row r="6" s="2" customFormat="1" customHeight="1" spans="1:13">
      <c r="A6" s="9" t="s">
        <v>721</v>
      </c>
      <c r="B6" s="9" t="s">
        <v>1055</v>
      </c>
      <c r="C6" s="9" t="s">
        <v>1056</v>
      </c>
      <c r="D6" s="451" t="s">
        <v>1605</v>
      </c>
      <c r="E6" s="452" t="s">
        <v>1057</v>
      </c>
      <c r="F6" s="9" t="s">
        <v>1058</v>
      </c>
      <c r="G6" s="9" t="s">
        <v>860</v>
      </c>
      <c r="H6" s="59" t="s">
        <v>861</v>
      </c>
      <c r="I6" s="54" t="s">
        <v>1029</v>
      </c>
      <c r="J6" s="457" t="s">
        <v>1059</v>
      </c>
      <c r="K6" s="32" t="s">
        <v>693</v>
      </c>
      <c r="L6" s="9" t="s">
        <v>695</v>
      </c>
      <c r="M6" s="9" t="s">
        <v>848</v>
      </c>
    </row>
    <row r="7" customHeight="1" spans="1:14">
      <c r="A7" s="116"/>
      <c r="B7" s="120"/>
      <c r="C7" s="120"/>
      <c r="D7" s="123"/>
      <c r="E7" s="123"/>
      <c r="F7" s="117"/>
      <c r="G7" s="120"/>
      <c r="H7" s="436"/>
      <c r="I7" s="436"/>
      <c r="J7" s="441"/>
      <c r="K7" s="436"/>
      <c r="L7" s="124" t="s">
        <v>1060</v>
      </c>
      <c r="M7" s="120"/>
      <c r="N7" s="11" t="s">
        <v>863</v>
      </c>
    </row>
    <row r="8" spans="1:14">
      <c r="A8" s="12" t="str">
        <f>IF(B8="","",ROW()-7)</f>
        <v/>
      </c>
      <c r="B8" s="13"/>
      <c r="C8" s="13"/>
      <c r="D8" s="13"/>
      <c r="E8" s="14"/>
      <c r="F8" s="25"/>
      <c r="G8" s="13"/>
      <c r="H8" s="15"/>
      <c r="I8" s="458"/>
      <c r="J8" s="458"/>
      <c r="K8" s="458"/>
      <c r="L8" s="432" t="str">
        <f>IF(I8=0,"",(K8-I8)/(I8)*100)</f>
        <v/>
      </c>
      <c r="M8" s="13"/>
      <c r="N8" s="2" t="s">
        <v>1606</v>
      </c>
    </row>
    <row r="9" spans="1:14">
      <c r="A9" s="12" t="str">
        <f t="shared" ref="A9:A23" si="0">IF(B9="","",ROW()-7)</f>
        <v/>
      </c>
      <c r="B9" s="13"/>
      <c r="C9" s="13"/>
      <c r="D9" s="13"/>
      <c r="E9" s="14"/>
      <c r="F9" s="25"/>
      <c r="G9" s="13"/>
      <c r="H9" s="15"/>
      <c r="I9" s="458"/>
      <c r="J9" s="458"/>
      <c r="K9" s="458"/>
      <c r="L9" s="432" t="str">
        <f t="shared" ref="L9:L24" si="1">IF(I9=0,"",(K9-I9)/(I9)*100)</f>
        <v/>
      </c>
      <c r="M9" s="13"/>
      <c r="N9" s="2" t="s">
        <v>1607</v>
      </c>
    </row>
    <row r="10" spans="1:14">
      <c r="A10" s="12" t="str">
        <f t="shared" si="0"/>
        <v/>
      </c>
      <c r="B10" s="13"/>
      <c r="C10" s="13"/>
      <c r="D10" s="13"/>
      <c r="E10" s="14"/>
      <c r="F10" s="25"/>
      <c r="G10" s="13"/>
      <c r="H10" s="15"/>
      <c r="I10" s="458"/>
      <c r="J10" s="458"/>
      <c r="K10" s="458"/>
      <c r="L10" s="432" t="str">
        <f t="shared" si="1"/>
        <v/>
      </c>
      <c r="M10" s="13"/>
      <c r="N10" s="2" t="s">
        <v>1608</v>
      </c>
    </row>
    <row r="11" spans="1:14">
      <c r="A11" s="12" t="str">
        <f t="shared" si="0"/>
        <v/>
      </c>
      <c r="B11" s="13"/>
      <c r="C11" s="13"/>
      <c r="D11" s="13"/>
      <c r="E11" s="14"/>
      <c r="F11" s="25"/>
      <c r="G11" s="13"/>
      <c r="H11" s="15"/>
      <c r="I11" s="458"/>
      <c r="J11" s="458"/>
      <c r="K11" s="458"/>
      <c r="L11" s="432" t="str">
        <f t="shared" si="1"/>
        <v/>
      </c>
      <c r="M11" s="13"/>
      <c r="N11" s="2" t="s">
        <v>1609</v>
      </c>
    </row>
    <row r="12" spans="1:14">
      <c r="A12" s="12" t="str">
        <f t="shared" si="0"/>
        <v/>
      </c>
      <c r="B12" s="13"/>
      <c r="C12" s="13"/>
      <c r="D12" s="13"/>
      <c r="E12" s="14"/>
      <c r="F12" s="25"/>
      <c r="G12" s="13"/>
      <c r="H12" s="15"/>
      <c r="I12" s="458"/>
      <c r="J12" s="458"/>
      <c r="K12" s="458"/>
      <c r="L12" s="432" t="str">
        <f t="shared" si="1"/>
        <v/>
      </c>
      <c r="M12" s="13"/>
      <c r="N12" s="2" t="s">
        <v>1610</v>
      </c>
    </row>
    <row r="13" spans="1:14">
      <c r="A13" s="12" t="str">
        <f t="shared" si="0"/>
        <v/>
      </c>
      <c r="B13" s="13"/>
      <c r="C13" s="13"/>
      <c r="D13" s="13"/>
      <c r="E13" s="14"/>
      <c r="F13" s="25"/>
      <c r="G13" s="13"/>
      <c r="H13" s="15"/>
      <c r="I13" s="458"/>
      <c r="J13" s="458"/>
      <c r="K13" s="458"/>
      <c r="L13" s="432" t="str">
        <f t="shared" si="1"/>
        <v/>
      </c>
      <c r="M13" s="13"/>
      <c r="N13" s="2" t="s">
        <v>1611</v>
      </c>
    </row>
    <row r="14" spans="1:14">
      <c r="A14" s="12" t="str">
        <f t="shared" si="0"/>
        <v/>
      </c>
      <c r="B14" s="13"/>
      <c r="C14" s="13"/>
      <c r="D14" s="13"/>
      <c r="E14" s="14"/>
      <c r="F14" s="25"/>
      <c r="G14" s="13"/>
      <c r="H14" s="15"/>
      <c r="I14" s="458"/>
      <c r="J14" s="458"/>
      <c r="K14" s="458"/>
      <c r="L14" s="432" t="str">
        <f t="shared" si="1"/>
        <v/>
      </c>
      <c r="M14" s="13"/>
      <c r="N14" s="2" t="s">
        <v>1612</v>
      </c>
    </row>
    <row r="15" spans="1:14">
      <c r="A15" s="12" t="str">
        <f t="shared" si="0"/>
        <v/>
      </c>
      <c r="B15" s="13"/>
      <c r="C15" s="13"/>
      <c r="D15" s="13"/>
      <c r="E15" s="14"/>
      <c r="F15" s="25"/>
      <c r="G15" s="13"/>
      <c r="H15" s="15"/>
      <c r="I15" s="458"/>
      <c r="J15" s="458"/>
      <c r="K15" s="458"/>
      <c r="L15" s="432" t="str">
        <f t="shared" si="1"/>
        <v/>
      </c>
      <c r="M15" s="13"/>
      <c r="N15" s="2" t="s">
        <v>1613</v>
      </c>
    </row>
    <row r="16" spans="1:14">
      <c r="A16" s="12" t="str">
        <f t="shared" si="0"/>
        <v/>
      </c>
      <c r="B16" s="13"/>
      <c r="C16" s="13"/>
      <c r="D16" s="13"/>
      <c r="E16" s="14"/>
      <c r="F16" s="25"/>
      <c r="G16" s="13"/>
      <c r="H16" s="15"/>
      <c r="I16" s="458"/>
      <c r="J16" s="458"/>
      <c r="K16" s="458"/>
      <c r="L16" s="432" t="str">
        <f t="shared" si="1"/>
        <v/>
      </c>
      <c r="M16" s="13"/>
      <c r="N16" s="2" t="s">
        <v>1614</v>
      </c>
    </row>
    <row r="17" spans="1:14">
      <c r="A17" s="12" t="str">
        <f t="shared" si="0"/>
        <v/>
      </c>
      <c r="B17" s="13"/>
      <c r="C17" s="13"/>
      <c r="D17" s="13"/>
      <c r="E17" s="14"/>
      <c r="F17" s="25"/>
      <c r="G17" s="13"/>
      <c r="H17" s="15"/>
      <c r="I17" s="458"/>
      <c r="J17" s="458"/>
      <c r="K17" s="458"/>
      <c r="L17" s="432" t="str">
        <f t="shared" si="1"/>
        <v/>
      </c>
      <c r="M17" s="13"/>
      <c r="N17" s="2" t="s">
        <v>1615</v>
      </c>
    </row>
    <row r="18" spans="1:14">
      <c r="A18" s="12" t="str">
        <f t="shared" si="0"/>
        <v/>
      </c>
      <c r="B18" s="13"/>
      <c r="C18" s="13"/>
      <c r="D18" s="13"/>
      <c r="E18" s="14"/>
      <c r="F18" s="25"/>
      <c r="G18" s="13"/>
      <c r="H18" s="15"/>
      <c r="I18" s="458"/>
      <c r="J18" s="458"/>
      <c r="K18" s="458"/>
      <c r="L18" s="432" t="str">
        <f t="shared" si="1"/>
        <v/>
      </c>
      <c r="M18" s="13"/>
      <c r="N18" s="2" t="s">
        <v>1616</v>
      </c>
    </row>
    <row r="19" spans="1:14">
      <c r="A19" s="12" t="str">
        <f t="shared" si="0"/>
        <v/>
      </c>
      <c r="B19" s="13"/>
      <c r="C19" s="13"/>
      <c r="D19" s="13"/>
      <c r="E19" s="14"/>
      <c r="F19" s="25"/>
      <c r="G19" s="13"/>
      <c r="H19" s="15"/>
      <c r="I19" s="458"/>
      <c r="J19" s="458"/>
      <c r="K19" s="458"/>
      <c r="L19" s="432" t="str">
        <f t="shared" si="1"/>
        <v/>
      </c>
      <c r="M19" s="13"/>
      <c r="N19" s="2" t="s">
        <v>1617</v>
      </c>
    </row>
    <row r="20" spans="1:14">
      <c r="A20" s="12" t="str">
        <f t="shared" si="0"/>
        <v/>
      </c>
      <c r="B20" s="13"/>
      <c r="C20" s="13"/>
      <c r="D20" s="13"/>
      <c r="E20" s="14"/>
      <c r="F20" s="25"/>
      <c r="G20" s="13"/>
      <c r="H20" s="15"/>
      <c r="I20" s="458"/>
      <c r="J20" s="458"/>
      <c r="K20" s="458"/>
      <c r="L20" s="432" t="str">
        <f t="shared" si="1"/>
        <v/>
      </c>
      <c r="M20" s="13"/>
      <c r="N20" s="2" t="s">
        <v>1618</v>
      </c>
    </row>
    <row r="21" spans="1:14">
      <c r="A21" s="12" t="str">
        <f t="shared" si="0"/>
        <v/>
      </c>
      <c r="B21" s="13"/>
      <c r="C21" s="13"/>
      <c r="D21" s="13"/>
      <c r="E21" s="14"/>
      <c r="F21" s="25"/>
      <c r="G21" s="13"/>
      <c r="H21" s="15"/>
      <c r="I21" s="458"/>
      <c r="J21" s="458"/>
      <c r="K21" s="458"/>
      <c r="L21" s="432" t="str">
        <f t="shared" si="1"/>
        <v/>
      </c>
      <c r="M21" s="13"/>
      <c r="N21" s="2" t="s">
        <v>1619</v>
      </c>
    </row>
    <row r="22" spans="1:14">
      <c r="A22" s="12" t="str">
        <f t="shared" si="0"/>
        <v/>
      </c>
      <c r="B22" s="13"/>
      <c r="C22" s="13"/>
      <c r="D22" s="13"/>
      <c r="E22" s="14"/>
      <c r="F22" s="25"/>
      <c r="G22" s="13"/>
      <c r="H22" s="15"/>
      <c r="I22" s="458"/>
      <c r="J22" s="458"/>
      <c r="K22" s="458"/>
      <c r="L22" s="432" t="str">
        <f t="shared" si="1"/>
        <v/>
      </c>
      <c r="M22" s="13"/>
      <c r="N22" s="2" t="s">
        <v>1620</v>
      </c>
    </row>
    <row r="23" spans="1:14">
      <c r="A23" s="12" t="str">
        <f t="shared" si="0"/>
        <v/>
      </c>
      <c r="B23" s="13"/>
      <c r="C23" s="13"/>
      <c r="D23" s="13"/>
      <c r="E23" s="14"/>
      <c r="F23" s="25"/>
      <c r="G23" s="13"/>
      <c r="H23" s="15"/>
      <c r="I23" s="458"/>
      <c r="J23" s="458"/>
      <c r="K23" s="458"/>
      <c r="L23" s="432" t="str">
        <f t="shared" si="1"/>
        <v/>
      </c>
      <c r="M23" s="13"/>
      <c r="N23" s="2" t="s">
        <v>1621</v>
      </c>
    </row>
    <row r="24" spans="1:13">
      <c r="A24" s="453" t="s">
        <v>1622</v>
      </c>
      <c r="B24" s="13"/>
      <c r="C24" s="13"/>
      <c r="D24" s="13"/>
      <c r="E24" s="14"/>
      <c r="F24" s="25"/>
      <c r="G24" s="13"/>
      <c r="H24" s="15"/>
      <c r="I24" s="458">
        <f>SUM(I8:I23)</f>
        <v>0</v>
      </c>
      <c r="J24" s="458">
        <f t="shared" ref="J24:K24" si="2">SUM(J8:J23)</f>
        <v>0</v>
      </c>
      <c r="K24" s="458">
        <f t="shared" si="2"/>
        <v>0</v>
      </c>
      <c r="L24" s="432" t="str">
        <f t="shared" si="1"/>
        <v/>
      </c>
      <c r="M24" s="13"/>
    </row>
    <row r="25" spans="1:13">
      <c r="A25" s="12" t="s">
        <v>1073</v>
      </c>
      <c r="B25" s="13"/>
      <c r="C25" s="13"/>
      <c r="D25" s="13"/>
      <c r="E25" s="14"/>
      <c r="F25" s="25"/>
      <c r="G25" s="13"/>
      <c r="H25" s="15"/>
      <c r="I25" s="458">
        <f>J24</f>
        <v>0</v>
      </c>
      <c r="J25" s="458"/>
      <c r="K25" s="458"/>
      <c r="L25" s="432"/>
      <c r="M25" s="13"/>
    </row>
    <row r="26" spans="1:13">
      <c r="A26" s="12" t="s">
        <v>1074</v>
      </c>
      <c r="B26" s="13"/>
      <c r="C26" s="13"/>
      <c r="D26" s="13"/>
      <c r="E26" s="14"/>
      <c r="F26" s="25"/>
      <c r="G26" s="13"/>
      <c r="H26" s="15"/>
      <c r="I26" s="458"/>
      <c r="J26" s="458"/>
      <c r="K26" s="458">
        <f>I25</f>
        <v>0</v>
      </c>
      <c r="L26" s="432"/>
      <c r="M26" s="13"/>
    </row>
    <row r="27" customHeight="1" spans="1:13">
      <c r="A27" s="454" t="s">
        <v>737</v>
      </c>
      <c r="B27" s="455"/>
      <c r="C27" s="20"/>
      <c r="D27" s="20"/>
      <c r="E27" s="456"/>
      <c r="F27" s="20"/>
      <c r="G27" s="20"/>
      <c r="H27" s="20"/>
      <c r="I27" s="459">
        <f>I24-I25</f>
        <v>0</v>
      </c>
      <c r="J27" s="459"/>
      <c r="K27" s="459">
        <f>K24-K26</f>
        <v>0</v>
      </c>
      <c r="L27" s="432" t="str">
        <f t="shared" ref="L27" si="3">IF(I27=0,"",(K27-I27)/(I27)*100)</f>
        <v/>
      </c>
      <c r="M27" s="20"/>
    </row>
    <row r="28" customHeight="1" spans="1:14">
      <c r="A28" s="3" t="e">
        <f>#REF!&amp;"填表人："&amp;#REF!</f>
        <v>#REF!</v>
      </c>
      <c r="K28" s="3" t="e">
        <f>"评估人员："&amp;#REF!</f>
        <v>#REF!</v>
      </c>
      <c r="N28" s="11" t="s">
        <v>716</v>
      </c>
    </row>
    <row r="29" customHeight="1" spans="1:1">
      <c r="A29" s="3" t="e">
        <f>"填表日期："&amp;YEAR(#REF!)&amp;"年"&amp;MONTH(#REF!)&amp;"月"&amp;DAY(#REF!)&amp;"日"</f>
        <v>#REF!</v>
      </c>
    </row>
  </sheetData>
  <mergeCells count="19">
    <mergeCell ref="A2:M2"/>
    <mergeCell ref="A3:M3"/>
    <mergeCell ref="A24:B24"/>
    <mergeCell ref="A25:B25"/>
    <mergeCell ref="A26:B26"/>
    <mergeCell ref="A27:B27"/>
    <mergeCell ref="A6:A7"/>
    <mergeCell ref="B6:B7"/>
    <mergeCell ref="C6:C7"/>
    <mergeCell ref="D6:D7"/>
    <mergeCell ref="E6:E7"/>
    <mergeCell ref="F6:F7"/>
    <mergeCell ref="G6:G7"/>
    <mergeCell ref="H6:H7"/>
    <mergeCell ref="I6:I7"/>
    <mergeCell ref="J6:J7"/>
    <mergeCell ref="K6:K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4"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50"/>
  <sheetViews>
    <sheetView showGridLines="0" workbookViewId="0">
      <selection activeCell="AA34" sqref="AA34"/>
    </sheetView>
  </sheetViews>
  <sheetFormatPr defaultColWidth="9" defaultRowHeight="15.75" customHeight="1" outlineLevelCol="6"/>
  <cols>
    <col min="1" max="1" width="5.25" style="3" customWidth="1"/>
    <col min="2" max="2" width="28" style="3" customWidth="1"/>
    <col min="3" max="5" width="18.625" style="3" customWidth="1"/>
    <col min="6" max="6" width="14.5" style="3" customWidth="1"/>
    <col min="7" max="16384" width="9" style="3"/>
  </cols>
  <sheetData>
    <row r="1" customHeight="1" spans="1:1">
      <c r="A1" s="4" t="s">
        <v>687</v>
      </c>
    </row>
    <row r="2" s="1" customFormat="1" ht="30" customHeight="1" spans="1:6">
      <c r="A2" s="5" t="s">
        <v>1623</v>
      </c>
      <c r="B2" s="5"/>
      <c r="C2" s="5"/>
      <c r="D2" s="5"/>
      <c r="E2" s="5"/>
      <c r="F2" s="5"/>
    </row>
    <row r="3" customHeight="1" spans="1:6">
      <c r="A3" s="2" t="e">
        <f>"评估基准日："&amp;TEXT(#REF!,"yyyy年mm月dd日")</f>
        <v>#REF!</v>
      </c>
      <c r="B3" s="2"/>
      <c r="C3" s="2"/>
      <c r="D3" s="2"/>
      <c r="E3" s="2"/>
      <c r="F3" s="2"/>
    </row>
    <row r="4" ht="14.1" customHeight="1" spans="1:6">
      <c r="A4" s="2"/>
      <c r="B4" s="2"/>
      <c r="C4" s="2"/>
      <c r="D4" s="2"/>
      <c r="E4" s="2"/>
      <c r="F4" s="21" t="s">
        <v>1624</v>
      </c>
    </row>
    <row r="5" customHeight="1" spans="1:6">
      <c r="A5" s="3" t="e">
        <f>#REF!&amp;"："&amp;#REF!</f>
        <v>#REF!</v>
      </c>
      <c r="F5" s="21" t="s">
        <v>845</v>
      </c>
    </row>
    <row r="6" s="2" customFormat="1" customHeight="1" spans="1:6">
      <c r="A6" s="32" t="s">
        <v>846</v>
      </c>
      <c r="B6" s="32" t="s">
        <v>847</v>
      </c>
      <c r="C6" s="32" t="s">
        <v>692</v>
      </c>
      <c r="D6" s="32" t="s">
        <v>693</v>
      </c>
      <c r="E6" s="35" t="s">
        <v>694</v>
      </c>
      <c r="F6" s="32" t="s">
        <v>695</v>
      </c>
    </row>
    <row r="7" customHeight="1" spans="1:6">
      <c r="A7" s="32" t="s">
        <v>1625</v>
      </c>
      <c r="B7" s="445" t="s">
        <v>797</v>
      </c>
      <c r="C7" s="41">
        <f>'4-1可供出售金融资产汇总'!C27</f>
        <v>0</v>
      </c>
      <c r="D7" s="34">
        <f>'4-1可供出售金融资产汇总'!D27</f>
        <v>0</v>
      </c>
      <c r="E7" s="34">
        <f>D7-C7</f>
        <v>0</v>
      </c>
      <c r="F7" s="432" t="str">
        <f>IF(C7=0,"",E7/C7*100)</f>
        <v/>
      </c>
    </row>
    <row r="8" customHeight="1" spans="1:6">
      <c r="A8" s="32" t="s">
        <v>1626</v>
      </c>
      <c r="B8" s="445" t="s">
        <v>798</v>
      </c>
      <c r="C8" s="41">
        <f>'4-2持有到期投资'!H25</f>
        <v>0</v>
      </c>
      <c r="D8" s="41">
        <f>'4-2持有到期投资'!J25</f>
        <v>0</v>
      </c>
      <c r="E8" s="34">
        <f t="shared" ref="E8:E44" si="0">D8-C8</f>
        <v>0</v>
      </c>
      <c r="F8" s="432" t="str">
        <f t="shared" ref="F8:F44" si="1">IF(C8=0,"",E8/C8*100)</f>
        <v/>
      </c>
    </row>
    <row r="9" customHeight="1" spans="1:6">
      <c r="A9" s="32"/>
      <c r="B9" s="446" t="s">
        <v>799</v>
      </c>
      <c r="C9" s="41">
        <f>'4-2持有到期投资'!H26</f>
        <v>0</v>
      </c>
      <c r="D9" s="41">
        <f>'4-2持有到期投资'!J26</f>
        <v>0</v>
      </c>
      <c r="E9" s="34">
        <f t="shared" si="0"/>
        <v>0</v>
      </c>
      <c r="F9" s="432" t="str">
        <f t="shared" si="1"/>
        <v/>
      </c>
    </row>
    <row r="10" customHeight="1" spans="1:6">
      <c r="A10" s="32"/>
      <c r="B10" s="445" t="s">
        <v>800</v>
      </c>
      <c r="C10" s="41">
        <f>'4-2持有到期投资'!H27</f>
        <v>0</v>
      </c>
      <c r="D10" s="41">
        <f>'4-2持有到期投资'!J27</f>
        <v>0</v>
      </c>
      <c r="E10" s="34">
        <f t="shared" si="0"/>
        <v>0</v>
      </c>
      <c r="F10" s="432" t="str">
        <f t="shared" si="1"/>
        <v/>
      </c>
    </row>
    <row r="11" customHeight="1" spans="1:6">
      <c r="A11" s="32" t="s">
        <v>1627</v>
      </c>
      <c r="B11" s="445" t="s">
        <v>741</v>
      </c>
      <c r="C11" s="41">
        <f>'4-3长期应收'!E27</f>
        <v>0</v>
      </c>
      <c r="D11" s="41">
        <f>'4-3长期应收'!G27</f>
        <v>0</v>
      </c>
      <c r="E11" s="34">
        <f t="shared" si="0"/>
        <v>0</v>
      </c>
      <c r="F11" s="432" t="str">
        <f t="shared" si="1"/>
        <v/>
      </c>
    </row>
    <row r="12" customHeight="1" spans="1:6">
      <c r="A12" s="32" t="s">
        <v>1628</v>
      </c>
      <c r="B12" s="445" t="s">
        <v>742</v>
      </c>
      <c r="C12" s="41">
        <f>'4-4股权投资'!I25</f>
        <v>0</v>
      </c>
      <c r="D12" s="41">
        <f>'4-4股权投资'!K25</f>
        <v>0</v>
      </c>
      <c r="E12" s="34">
        <f t="shared" si="0"/>
        <v>0</v>
      </c>
      <c r="F12" s="432" t="str">
        <f t="shared" si="1"/>
        <v/>
      </c>
    </row>
    <row r="13" customHeight="1" spans="1:6">
      <c r="A13" s="32"/>
      <c r="B13" s="445" t="s">
        <v>743</v>
      </c>
      <c r="C13" s="41">
        <f>'4-4股权投资'!I26</f>
        <v>0</v>
      </c>
      <c r="D13" s="41">
        <f>'4-4股权投资'!K26</f>
        <v>0</v>
      </c>
      <c r="E13" s="34">
        <f t="shared" si="0"/>
        <v>0</v>
      </c>
      <c r="F13" s="432" t="str">
        <f t="shared" si="1"/>
        <v/>
      </c>
    </row>
    <row r="14" customHeight="1" spans="1:6">
      <c r="A14" s="32"/>
      <c r="B14" s="445" t="s">
        <v>744</v>
      </c>
      <c r="C14" s="41">
        <f>'4-4股权投资'!I27</f>
        <v>0</v>
      </c>
      <c r="D14" s="41">
        <f>'4-4股权投资'!K27</f>
        <v>0</v>
      </c>
      <c r="E14" s="34">
        <f t="shared" si="0"/>
        <v>0</v>
      </c>
      <c r="F14" s="432" t="str">
        <f t="shared" si="1"/>
        <v/>
      </c>
    </row>
    <row r="15" customHeight="1" spans="1:6">
      <c r="A15" s="32" t="s">
        <v>1629</v>
      </c>
      <c r="B15" s="445" t="s">
        <v>745</v>
      </c>
      <c r="C15" s="41">
        <f>'4-5投资性房地产汇总'!C25</f>
        <v>0</v>
      </c>
      <c r="D15" s="34">
        <f>'4-5投资性房地产汇总'!E27</f>
        <v>0</v>
      </c>
      <c r="E15" s="34">
        <f t="shared" si="0"/>
        <v>0</v>
      </c>
      <c r="F15" s="432" t="str">
        <f t="shared" si="1"/>
        <v/>
      </c>
    </row>
    <row r="16" customHeight="1" spans="1:6">
      <c r="A16" s="32"/>
      <c r="B16" s="445" t="s">
        <v>746</v>
      </c>
      <c r="C16" s="41">
        <f>'4-5投资性房地产汇总'!C26</f>
        <v>0</v>
      </c>
      <c r="D16" s="34"/>
      <c r="E16" s="34">
        <f t="shared" si="0"/>
        <v>0</v>
      </c>
      <c r="F16" s="432" t="str">
        <f t="shared" si="1"/>
        <v/>
      </c>
    </row>
    <row r="17" customHeight="1" spans="1:6">
      <c r="A17" s="32"/>
      <c r="B17" s="445" t="s">
        <v>747</v>
      </c>
      <c r="C17" s="41">
        <f>'4-5投资性房地产汇总'!C27</f>
        <v>0</v>
      </c>
      <c r="D17" s="34">
        <f>D15</f>
        <v>0</v>
      </c>
      <c r="E17" s="34">
        <f t="shared" si="0"/>
        <v>0</v>
      </c>
      <c r="F17" s="432" t="str">
        <f t="shared" si="1"/>
        <v/>
      </c>
    </row>
    <row r="18" customHeight="1" spans="1:6">
      <c r="A18" s="32" t="s">
        <v>1630</v>
      </c>
      <c r="B18" s="445" t="s">
        <v>748</v>
      </c>
      <c r="C18" s="41" t="e">
        <f>'4-6固定资产汇总'!C22</f>
        <v>#REF!</v>
      </c>
      <c r="D18" s="41" t="e">
        <f>'4-6固定资产汇总'!F22</f>
        <v>#REF!</v>
      </c>
      <c r="E18" s="34" t="e">
        <f t="shared" si="0"/>
        <v>#REF!</v>
      </c>
      <c r="F18" s="432" t="e">
        <f t="shared" si="1"/>
        <v>#REF!</v>
      </c>
    </row>
    <row r="19" customHeight="1" spans="1:6">
      <c r="A19" s="32"/>
      <c r="B19" s="446" t="s">
        <v>749</v>
      </c>
      <c r="C19" s="41">
        <f>'4-6固定资产汇总'!C8</f>
        <v>0</v>
      </c>
      <c r="D19" s="41">
        <f>'4-6固定资产汇总'!F8</f>
        <v>0</v>
      </c>
      <c r="E19" s="34">
        <f t="shared" si="0"/>
        <v>0</v>
      </c>
      <c r="F19" s="432" t="str">
        <f t="shared" si="1"/>
        <v/>
      </c>
    </row>
    <row r="20" customHeight="1" spans="1:6">
      <c r="A20" s="32"/>
      <c r="B20" s="447" t="s">
        <v>750</v>
      </c>
      <c r="C20" s="41" t="e">
        <f>'4-6固定资产汇总'!C14</f>
        <v>#REF!</v>
      </c>
      <c r="D20" s="41" t="e">
        <f>'4-6固定资产汇总'!F14</f>
        <v>#REF!</v>
      </c>
      <c r="E20" s="34" t="e">
        <f t="shared" si="0"/>
        <v>#REF!</v>
      </c>
      <c r="F20" s="432" t="e">
        <f t="shared" si="1"/>
        <v>#REF!</v>
      </c>
    </row>
    <row r="21" customHeight="1" spans="1:6">
      <c r="A21" s="32"/>
      <c r="B21" s="447" t="s">
        <v>751</v>
      </c>
      <c r="C21" s="41">
        <f>'4-6固定资产汇总'!C19</f>
        <v>0</v>
      </c>
      <c r="D21" s="41">
        <f>'4-6固定资产汇总'!F19</f>
        <v>0</v>
      </c>
      <c r="E21" s="34">
        <f t="shared" si="0"/>
        <v>0</v>
      </c>
      <c r="F21" s="432" t="str">
        <f t="shared" si="1"/>
        <v/>
      </c>
    </row>
    <row r="22" customHeight="1" spans="1:6">
      <c r="A22" s="32"/>
      <c r="B22" s="448" t="s">
        <v>752</v>
      </c>
      <c r="C22" s="41" t="e">
        <f>C18-C23</f>
        <v>#REF!</v>
      </c>
      <c r="D22" s="41" t="e">
        <f>D18-D23</f>
        <v>#REF!</v>
      </c>
      <c r="E22" s="34" t="e">
        <f t="shared" si="0"/>
        <v>#REF!</v>
      </c>
      <c r="F22" s="432" t="e">
        <f t="shared" si="1"/>
        <v>#REF!</v>
      </c>
    </row>
    <row r="23" customHeight="1" spans="1:6">
      <c r="A23" s="32"/>
      <c r="B23" s="446" t="s">
        <v>753</v>
      </c>
      <c r="C23" s="41" t="e">
        <f>'4-6固定资产汇总'!D22</f>
        <v>#REF!</v>
      </c>
      <c r="D23" s="34" t="e">
        <f>'4-6固定资产汇总'!G24</f>
        <v>#REF!</v>
      </c>
      <c r="E23" s="34" t="e">
        <f t="shared" si="0"/>
        <v>#REF!</v>
      </c>
      <c r="F23" s="432" t="e">
        <f t="shared" si="1"/>
        <v>#REF!</v>
      </c>
    </row>
    <row r="24" customHeight="1" spans="1:6">
      <c r="A24" s="32"/>
      <c r="B24" s="446" t="s">
        <v>749</v>
      </c>
      <c r="C24" s="41">
        <f>'4-6固定资产汇总'!D8</f>
        <v>0</v>
      </c>
      <c r="D24" s="34">
        <f>'4-6固定资产汇总'!G8</f>
        <v>0</v>
      </c>
      <c r="E24" s="34">
        <f t="shared" si="0"/>
        <v>0</v>
      </c>
      <c r="F24" s="432" t="str">
        <f t="shared" si="1"/>
        <v/>
      </c>
    </row>
    <row r="25" customHeight="1" spans="1:6">
      <c r="A25" s="32"/>
      <c r="B25" s="447" t="s">
        <v>750</v>
      </c>
      <c r="C25" s="41" t="e">
        <f>'4-6固定资产汇总'!D14</f>
        <v>#REF!</v>
      </c>
      <c r="D25" s="34" t="e">
        <f>'4-6固定资产汇总'!G14</f>
        <v>#REF!</v>
      </c>
      <c r="E25" s="34" t="e">
        <f t="shared" si="0"/>
        <v>#REF!</v>
      </c>
      <c r="F25" s="432" t="e">
        <f t="shared" si="1"/>
        <v>#REF!</v>
      </c>
    </row>
    <row r="26" customHeight="1" spans="1:6">
      <c r="A26" s="32"/>
      <c r="B26" s="447" t="s">
        <v>751</v>
      </c>
      <c r="C26" s="41">
        <f>'4-6固定资产汇总'!D19</f>
        <v>0</v>
      </c>
      <c r="D26" s="34">
        <f>'4-6固定资产汇总'!G19</f>
        <v>0</v>
      </c>
      <c r="E26" s="34">
        <f t="shared" si="0"/>
        <v>0</v>
      </c>
      <c r="F26" s="432" t="str">
        <f t="shared" si="1"/>
        <v/>
      </c>
    </row>
    <row r="27" customHeight="1" spans="1:6">
      <c r="A27" s="32"/>
      <c r="B27" s="448" t="s">
        <v>754</v>
      </c>
      <c r="C27" s="41" t="e">
        <f>'4-6固定资产汇总'!D23</f>
        <v>#REF!</v>
      </c>
      <c r="D27" s="34"/>
      <c r="E27" s="34" t="e">
        <f t="shared" si="0"/>
        <v>#REF!</v>
      </c>
      <c r="F27" s="432" t="e">
        <f t="shared" si="1"/>
        <v>#REF!</v>
      </c>
    </row>
    <row r="28" customHeight="1" spans="1:6">
      <c r="A28" s="32"/>
      <c r="B28" s="446" t="s">
        <v>755</v>
      </c>
      <c r="C28" s="41" t="e">
        <f>C23-C27</f>
        <v>#REF!</v>
      </c>
      <c r="D28" s="34" t="e">
        <f>D23</f>
        <v>#REF!</v>
      </c>
      <c r="E28" s="34" t="e">
        <f t="shared" si="0"/>
        <v>#REF!</v>
      </c>
      <c r="F28" s="432" t="e">
        <f t="shared" si="1"/>
        <v>#REF!</v>
      </c>
    </row>
    <row r="29" customHeight="1" spans="1:6">
      <c r="A29" s="32" t="s">
        <v>1631</v>
      </c>
      <c r="B29" s="445" t="s">
        <v>756</v>
      </c>
      <c r="C29" s="41">
        <f>'4-7在建工程汇总'!C27</f>
        <v>0</v>
      </c>
      <c r="D29" s="34">
        <f>'4-7在建工程汇总'!D27</f>
        <v>0</v>
      </c>
      <c r="E29" s="34">
        <f t="shared" si="0"/>
        <v>0</v>
      </c>
      <c r="F29" s="432" t="str">
        <f t="shared" si="1"/>
        <v/>
      </c>
    </row>
    <row r="30" customHeight="1" spans="1:6">
      <c r="A30" s="32" t="s">
        <v>1632</v>
      </c>
      <c r="B30" s="445" t="s">
        <v>801</v>
      </c>
      <c r="C30" s="41">
        <f>'4-8工程物资'!G27</f>
        <v>0</v>
      </c>
      <c r="D30" s="34">
        <f>'4-8工程物资'!K27</f>
        <v>0</v>
      </c>
      <c r="E30" s="34">
        <f t="shared" si="0"/>
        <v>0</v>
      </c>
      <c r="F30" s="432" t="str">
        <f t="shared" si="1"/>
        <v/>
      </c>
    </row>
    <row r="31" customHeight="1" spans="1:6">
      <c r="A31" s="32" t="s">
        <v>1633</v>
      </c>
      <c r="B31" s="445" t="s">
        <v>802</v>
      </c>
      <c r="C31" s="41">
        <f>'4-9固定资产清理'!G27</f>
        <v>0</v>
      </c>
      <c r="D31" s="41">
        <f>'4-9固定资产清理'!H27</f>
        <v>0</v>
      </c>
      <c r="E31" s="34">
        <f t="shared" si="0"/>
        <v>0</v>
      </c>
      <c r="F31" s="432" t="str">
        <f t="shared" si="1"/>
        <v/>
      </c>
    </row>
    <row r="32" customHeight="1" spans="1:6">
      <c r="A32" s="32" t="s">
        <v>1634</v>
      </c>
      <c r="B32" s="445" t="s">
        <v>757</v>
      </c>
      <c r="C32" s="41">
        <f>'4-10生产性生物资产'!H27</f>
        <v>0</v>
      </c>
      <c r="D32" s="34">
        <f>'4-10生产性生物资产'!L27</f>
        <v>0</v>
      </c>
      <c r="E32" s="34">
        <f t="shared" si="0"/>
        <v>0</v>
      </c>
      <c r="F32" s="432" t="str">
        <f t="shared" si="1"/>
        <v/>
      </c>
    </row>
    <row r="33" customHeight="1" spans="1:6">
      <c r="A33" s="32" t="s">
        <v>1635</v>
      </c>
      <c r="B33" s="445" t="s">
        <v>758</v>
      </c>
      <c r="C33" s="41">
        <f>'4-11油气资产'!J25</f>
        <v>0</v>
      </c>
      <c r="D33" s="34">
        <f>'4-11油气资产'!N25</f>
        <v>0</v>
      </c>
      <c r="E33" s="34">
        <f t="shared" si="0"/>
        <v>0</v>
      </c>
      <c r="F33" s="432" t="str">
        <f t="shared" si="1"/>
        <v/>
      </c>
    </row>
    <row r="34" customHeight="1" spans="1:6">
      <c r="A34" s="32"/>
      <c r="B34" s="445" t="s">
        <v>759</v>
      </c>
      <c r="C34" s="41">
        <f>'4-11油气资产'!J26</f>
        <v>0</v>
      </c>
      <c r="D34" s="34">
        <f>'4-11油气资产'!N26</f>
        <v>0</v>
      </c>
      <c r="E34" s="34">
        <f t="shared" si="0"/>
        <v>0</v>
      </c>
      <c r="F34" s="432" t="str">
        <f t="shared" si="1"/>
        <v/>
      </c>
    </row>
    <row r="35" customHeight="1" spans="1:6">
      <c r="A35" s="32"/>
      <c r="B35" s="445" t="s">
        <v>760</v>
      </c>
      <c r="C35" s="34">
        <f>C33-C34</f>
        <v>0</v>
      </c>
      <c r="D35" s="34">
        <f>D33-D34</f>
        <v>0</v>
      </c>
      <c r="E35" s="34">
        <f t="shared" si="0"/>
        <v>0</v>
      </c>
      <c r="F35" s="432" t="str">
        <f t="shared" si="1"/>
        <v/>
      </c>
    </row>
    <row r="36" customHeight="1" spans="1:6">
      <c r="A36" s="32" t="s">
        <v>1636</v>
      </c>
      <c r="B36" s="445" t="s">
        <v>761</v>
      </c>
      <c r="C36" s="41">
        <f>'4-12无形资产汇总'!C24</f>
        <v>0</v>
      </c>
      <c r="D36" s="41">
        <f>'4-12无形资产汇总'!E24</f>
        <v>0</v>
      </c>
      <c r="E36" s="34">
        <f t="shared" si="0"/>
        <v>0</v>
      </c>
      <c r="F36" s="432" t="str">
        <f t="shared" si="1"/>
        <v/>
      </c>
    </row>
    <row r="37" customHeight="1" spans="1:6">
      <c r="A37" s="32"/>
      <c r="B37" s="445" t="s">
        <v>762</v>
      </c>
      <c r="C37" s="41">
        <f>'4-12无形资产汇总'!C25</f>
        <v>0</v>
      </c>
      <c r="D37" s="41">
        <f>'4-12无形资产汇总'!E25</f>
        <v>0</v>
      </c>
      <c r="E37" s="34">
        <f t="shared" si="0"/>
        <v>0</v>
      </c>
      <c r="F37" s="432" t="str">
        <f t="shared" si="1"/>
        <v/>
      </c>
    </row>
    <row r="38" customHeight="1" spans="1:6">
      <c r="A38" s="32"/>
      <c r="B38" s="445" t="s">
        <v>763</v>
      </c>
      <c r="C38" s="41">
        <f>'4-12无形资产汇总'!C26</f>
        <v>0</v>
      </c>
      <c r="D38" s="41">
        <f>'4-12无形资产汇总'!E26</f>
        <v>0</v>
      </c>
      <c r="E38" s="34">
        <f t="shared" si="0"/>
        <v>0</v>
      </c>
      <c r="F38" s="432" t="str">
        <f t="shared" si="1"/>
        <v/>
      </c>
    </row>
    <row r="39" customHeight="1" spans="1:6">
      <c r="A39" s="32"/>
      <c r="B39" s="445" t="s">
        <v>764</v>
      </c>
      <c r="C39" s="41">
        <f>'4-12无形资产汇总'!C27</f>
        <v>0</v>
      </c>
      <c r="D39" s="41">
        <f>'4-12无形资产汇总'!E27</f>
        <v>0</v>
      </c>
      <c r="E39" s="34">
        <f t="shared" si="0"/>
        <v>0</v>
      </c>
      <c r="F39" s="432" t="str">
        <f t="shared" si="1"/>
        <v/>
      </c>
    </row>
    <row r="40" customHeight="1" spans="1:6">
      <c r="A40" s="32" t="s">
        <v>1637</v>
      </c>
      <c r="B40" s="445" t="s">
        <v>765</v>
      </c>
      <c r="C40" s="41">
        <f>'4-13开发支出'!I27</f>
        <v>0</v>
      </c>
      <c r="D40" s="41">
        <f>'4-13开发支出'!J27</f>
        <v>0</v>
      </c>
      <c r="E40" s="34">
        <f t="shared" si="0"/>
        <v>0</v>
      </c>
      <c r="F40" s="432" t="str">
        <f t="shared" si="1"/>
        <v/>
      </c>
    </row>
    <row r="41" customHeight="1" spans="1:6">
      <c r="A41" s="32" t="s">
        <v>1638</v>
      </c>
      <c r="B41" s="445" t="s">
        <v>766</v>
      </c>
      <c r="C41" s="41">
        <f>'4-14商誉'!D27</f>
        <v>0</v>
      </c>
      <c r="D41" s="41">
        <f>'4-14商誉'!E27</f>
        <v>0</v>
      </c>
      <c r="E41" s="34">
        <f t="shared" si="0"/>
        <v>0</v>
      </c>
      <c r="F41" s="432" t="str">
        <f t="shared" si="1"/>
        <v/>
      </c>
    </row>
    <row r="42" customHeight="1" spans="1:6">
      <c r="A42" s="32" t="s">
        <v>1639</v>
      </c>
      <c r="B42" s="445" t="s">
        <v>767</v>
      </c>
      <c r="C42" s="41">
        <f>'4-15长期待摊费用'!G27</f>
        <v>0</v>
      </c>
      <c r="D42" s="41">
        <f>'4-15长期待摊费用'!H27</f>
        <v>0</v>
      </c>
      <c r="E42" s="34">
        <f t="shared" si="0"/>
        <v>0</v>
      </c>
      <c r="F42" s="432" t="str">
        <f t="shared" si="1"/>
        <v/>
      </c>
    </row>
    <row r="43" customHeight="1" spans="1:6">
      <c r="A43" s="32" t="s">
        <v>1640</v>
      </c>
      <c r="B43" s="445" t="s">
        <v>768</v>
      </c>
      <c r="C43" s="41">
        <f>'4-16递延所得税资产'!D27</f>
        <v>0</v>
      </c>
      <c r="D43" s="41">
        <f>'4-16递延所得税资产'!E27</f>
        <v>0</v>
      </c>
      <c r="E43" s="34">
        <f t="shared" si="0"/>
        <v>0</v>
      </c>
      <c r="F43" s="432" t="str">
        <f t="shared" si="1"/>
        <v/>
      </c>
    </row>
    <row r="44" customHeight="1" spans="1:6">
      <c r="A44" s="32" t="s">
        <v>1641</v>
      </c>
      <c r="B44" s="445" t="s">
        <v>769</v>
      </c>
      <c r="C44" s="41">
        <f>'4-17其他非流动资产'!D27</f>
        <v>0</v>
      </c>
      <c r="D44" s="41">
        <f>'4-17其他非流动资产'!E27</f>
        <v>0</v>
      </c>
      <c r="E44" s="34">
        <f t="shared" si="0"/>
        <v>0</v>
      </c>
      <c r="F44" s="432" t="str">
        <f t="shared" si="1"/>
        <v/>
      </c>
    </row>
    <row r="45" customHeight="1" spans="1:6">
      <c r="A45" s="32"/>
      <c r="B45" s="40"/>
      <c r="C45" s="41"/>
      <c r="D45" s="34"/>
      <c r="E45" s="34"/>
      <c r="F45" s="433"/>
    </row>
    <row r="46" customHeight="1" spans="1:6">
      <c r="A46" s="32"/>
      <c r="B46" s="36"/>
      <c r="C46" s="41"/>
      <c r="D46" s="34"/>
      <c r="E46" s="34"/>
      <c r="F46" s="433"/>
    </row>
    <row r="47" customHeight="1" spans="1:6">
      <c r="A47" s="32"/>
      <c r="B47" s="36"/>
      <c r="C47" s="41"/>
      <c r="D47" s="34"/>
      <c r="E47" s="34"/>
      <c r="F47" s="433"/>
    </row>
    <row r="48" customHeight="1" spans="1:6">
      <c r="A48" s="35" t="s">
        <v>1127</v>
      </c>
      <c r="B48" s="36"/>
      <c r="C48" s="41" t="e">
        <f>SUM(C7,C10:C11,C14,C17,C28:C32,C35,C39:C44)</f>
        <v>#REF!</v>
      </c>
      <c r="D48" s="41" t="e">
        <f>SUM(D7,D10:D11,D14,D17,D28:D32,D35,D39:D44)</f>
        <v>#REF!</v>
      </c>
      <c r="E48" s="34" t="e">
        <f>D48-C48</f>
        <v>#REF!</v>
      </c>
      <c r="F48" s="433" t="e">
        <f>IF(C48=0,"",E48/C48*100)</f>
        <v>#REF!</v>
      </c>
    </row>
    <row r="49" customHeight="1" spans="5:7">
      <c r="E49" s="3" t="e">
        <f>"评估人员："&amp;#REF!</f>
        <v>#REF!</v>
      </c>
      <c r="G49" s="419" t="s">
        <v>315</v>
      </c>
    </row>
    <row r="50" customHeight="1" spans="7:7">
      <c r="G50" s="23" t="s">
        <v>716</v>
      </c>
    </row>
  </sheetData>
  <mergeCells count="3">
    <mergeCell ref="A2:F2"/>
    <mergeCell ref="A3:F3"/>
    <mergeCell ref="A48:B48"/>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29"/>
  <sheetViews>
    <sheetView showGridLines="0" workbookViewId="0">
      <selection activeCell="AA34" sqref="AA34"/>
    </sheetView>
  </sheetViews>
  <sheetFormatPr defaultColWidth="9" defaultRowHeight="15.75" customHeight="1" outlineLevelCol="6"/>
  <cols>
    <col min="1" max="1" width="6.25" style="3" customWidth="1"/>
    <col min="2" max="2" width="28" style="3" customWidth="1"/>
    <col min="3" max="5" width="18.625" style="3" customWidth="1"/>
    <col min="6" max="6" width="12.625" style="3" customWidth="1"/>
    <col min="7" max="16384" width="9" style="3"/>
  </cols>
  <sheetData>
    <row r="1" customHeight="1" spans="1:1">
      <c r="A1" s="4" t="s">
        <v>687</v>
      </c>
    </row>
    <row r="2" s="1" customFormat="1" ht="30" customHeight="1" spans="1:6">
      <c r="A2" s="5" t="s">
        <v>1642</v>
      </c>
      <c r="B2" s="5"/>
      <c r="C2" s="5"/>
      <c r="D2" s="5"/>
      <c r="E2" s="5"/>
      <c r="F2" s="5"/>
    </row>
    <row r="3" customHeight="1" spans="1:6">
      <c r="A3" s="2" t="e">
        <f>"评估基准日："&amp;TEXT(#REF!,"yyyy年mm月dd日")</f>
        <v>#REF!</v>
      </c>
      <c r="B3" s="2"/>
      <c r="C3" s="2"/>
      <c r="D3" s="2"/>
      <c r="E3" s="2"/>
      <c r="F3" s="2"/>
    </row>
    <row r="4" ht="14.1" customHeight="1" spans="1:6">
      <c r="A4" s="2"/>
      <c r="B4" s="2"/>
      <c r="C4" s="2"/>
      <c r="D4" s="2"/>
      <c r="E4" s="21" t="s">
        <v>1643</v>
      </c>
      <c r="F4" s="21"/>
    </row>
    <row r="5" customHeight="1" spans="1:6">
      <c r="A5" s="3" t="e">
        <f>#REF!&amp;"："&amp;#REF!</f>
        <v>#REF!</v>
      </c>
      <c r="F5" s="21" t="s">
        <v>845</v>
      </c>
    </row>
    <row r="6" s="2" customFormat="1" customHeight="1" spans="1:7">
      <c r="A6" s="32" t="s">
        <v>846</v>
      </c>
      <c r="B6" s="32" t="s">
        <v>847</v>
      </c>
      <c r="C6" s="32" t="s">
        <v>692</v>
      </c>
      <c r="D6" s="32" t="s">
        <v>693</v>
      </c>
      <c r="E6" s="35" t="s">
        <v>694</v>
      </c>
      <c r="F6" s="32" t="s">
        <v>695</v>
      </c>
      <c r="G6" s="11"/>
    </row>
    <row r="7" customHeight="1" spans="1:6">
      <c r="A7" s="32" t="s">
        <v>1644</v>
      </c>
      <c r="B7" s="40" t="s">
        <v>1645</v>
      </c>
      <c r="C7" s="41">
        <f>'4-1-1可出售-股票'!I27</f>
        <v>0</v>
      </c>
      <c r="D7" s="41">
        <f>'4-1-1可出售-股票'!K27</f>
        <v>0</v>
      </c>
      <c r="E7" s="34">
        <f>D7-C7</f>
        <v>0</v>
      </c>
      <c r="F7" s="432" t="str">
        <f>IF(C7=0,"",E7/C7*100)</f>
        <v/>
      </c>
    </row>
    <row r="8" customHeight="1" spans="1:6">
      <c r="A8" s="32" t="s">
        <v>1646</v>
      </c>
      <c r="B8" s="40" t="s">
        <v>1647</v>
      </c>
      <c r="C8" s="41">
        <f>'4-1-2可出售-债券'!I27</f>
        <v>0</v>
      </c>
      <c r="D8" s="41">
        <f>'4-1-2可出售-债券'!K27</f>
        <v>0</v>
      </c>
      <c r="E8" s="34">
        <f>D8-C8</f>
        <v>0</v>
      </c>
      <c r="F8" s="432" t="str">
        <f>IF(C8=0,"",E8/C8*100)</f>
        <v/>
      </c>
    </row>
    <row r="9" customHeight="1" spans="1:6">
      <c r="A9" s="32" t="s">
        <v>1648</v>
      </c>
      <c r="B9" s="40" t="s">
        <v>1649</v>
      </c>
      <c r="C9" s="41">
        <f>'4-1-3可出售-其他'!I27</f>
        <v>0</v>
      </c>
      <c r="D9" s="41">
        <f>'4-1-3可出售-其他'!K27</f>
        <v>0</v>
      </c>
      <c r="E9" s="34">
        <f>D9-C9</f>
        <v>0</v>
      </c>
      <c r="F9" s="432" t="str">
        <f>IF(C9=0,"",E9/C9*100)</f>
        <v/>
      </c>
    </row>
    <row r="10" customHeight="1" spans="1:6">
      <c r="A10" s="32"/>
      <c r="B10" s="40"/>
      <c r="C10" s="41"/>
      <c r="D10" s="34"/>
      <c r="E10" s="34"/>
      <c r="F10" s="433"/>
    </row>
    <row r="11" customHeight="1" spans="1:6">
      <c r="A11" s="32"/>
      <c r="B11" s="40"/>
      <c r="C11" s="41"/>
      <c r="D11" s="34"/>
      <c r="E11" s="34"/>
      <c r="F11" s="433"/>
    </row>
    <row r="12" customHeight="1" spans="1:6">
      <c r="A12" s="32"/>
      <c r="B12" s="40"/>
      <c r="C12" s="41"/>
      <c r="D12" s="34"/>
      <c r="E12" s="34"/>
      <c r="F12" s="433"/>
    </row>
    <row r="13" customHeight="1" spans="1:6">
      <c r="A13" s="32"/>
      <c r="B13" s="40"/>
      <c r="C13" s="41"/>
      <c r="D13" s="34"/>
      <c r="E13" s="34"/>
      <c r="F13" s="433"/>
    </row>
    <row r="14" customHeight="1" spans="1:6">
      <c r="A14" s="32"/>
      <c r="B14" s="40"/>
      <c r="C14" s="41"/>
      <c r="D14" s="34"/>
      <c r="E14" s="34"/>
      <c r="F14" s="433"/>
    </row>
    <row r="15" customHeight="1" spans="1:6">
      <c r="A15" s="32"/>
      <c r="B15" s="40"/>
      <c r="C15" s="41"/>
      <c r="D15" s="34"/>
      <c r="E15" s="34"/>
      <c r="F15" s="433"/>
    </row>
    <row r="16" customHeight="1" spans="1:6">
      <c r="A16" s="32"/>
      <c r="B16" s="40"/>
      <c r="C16" s="41"/>
      <c r="D16" s="34"/>
      <c r="E16" s="34"/>
      <c r="F16" s="433"/>
    </row>
    <row r="17" customHeight="1" spans="1:6">
      <c r="A17" s="32"/>
      <c r="B17" s="40"/>
      <c r="C17" s="41"/>
      <c r="D17" s="34"/>
      <c r="E17" s="34"/>
      <c r="F17" s="433"/>
    </row>
    <row r="18" customHeight="1" spans="1:6">
      <c r="A18" s="32"/>
      <c r="B18" s="40"/>
      <c r="C18" s="41"/>
      <c r="D18" s="34"/>
      <c r="E18" s="34"/>
      <c r="F18" s="433"/>
    </row>
    <row r="19" customHeight="1" spans="1:6">
      <c r="A19" s="32"/>
      <c r="B19" s="40"/>
      <c r="C19" s="41"/>
      <c r="D19" s="34"/>
      <c r="E19" s="34"/>
      <c r="F19" s="433"/>
    </row>
    <row r="20" customHeight="1" spans="1:6">
      <c r="A20" s="32"/>
      <c r="B20" s="40"/>
      <c r="C20" s="41"/>
      <c r="D20" s="34"/>
      <c r="E20" s="34"/>
      <c r="F20" s="433"/>
    </row>
    <row r="21" customHeight="1" spans="1:6">
      <c r="A21" s="32"/>
      <c r="B21" s="40"/>
      <c r="C21" s="41"/>
      <c r="D21" s="34"/>
      <c r="E21" s="34"/>
      <c r="F21" s="433"/>
    </row>
    <row r="22" customHeight="1" spans="1:6">
      <c r="A22" s="32"/>
      <c r="B22" s="40"/>
      <c r="C22" s="41"/>
      <c r="D22" s="34"/>
      <c r="E22" s="34"/>
      <c r="F22" s="433"/>
    </row>
    <row r="23" customHeight="1" spans="1:6">
      <c r="A23" s="32"/>
      <c r="B23" s="40"/>
      <c r="C23" s="41"/>
      <c r="D23" s="34"/>
      <c r="E23" s="34"/>
      <c r="F23" s="433"/>
    </row>
    <row r="24" customHeight="1" spans="1:6">
      <c r="A24" s="32"/>
      <c r="B24" s="40"/>
      <c r="C24" s="41"/>
      <c r="D24" s="34"/>
      <c r="E24" s="34"/>
      <c r="F24" s="433"/>
    </row>
    <row r="25" customHeight="1" spans="1:6">
      <c r="A25" s="32"/>
      <c r="B25" s="40"/>
      <c r="C25" s="41"/>
      <c r="D25" s="34"/>
      <c r="E25" s="34"/>
      <c r="F25" s="433"/>
    </row>
    <row r="26" customHeight="1" spans="1:6">
      <c r="A26" s="32"/>
      <c r="B26" s="40"/>
      <c r="C26" s="41"/>
      <c r="D26" s="34"/>
      <c r="E26" s="34"/>
      <c r="F26" s="433"/>
    </row>
    <row r="27" customHeight="1" spans="1:6">
      <c r="A27" s="35" t="s">
        <v>1127</v>
      </c>
      <c r="B27" s="36"/>
      <c r="C27" s="41">
        <f>SUM(C7:C26)</f>
        <v>0</v>
      </c>
      <c r="D27" s="41">
        <f>SUM(D7:D26)</f>
        <v>0</v>
      </c>
      <c r="E27" s="34">
        <f>D27-C27</f>
        <v>0</v>
      </c>
      <c r="F27" s="433" t="str">
        <f>IF(C27=0,"",E27/C27*100)</f>
        <v/>
      </c>
    </row>
    <row r="28" customHeight="1" spans="4:7">
      <c r="D28" s="3" t="e">
        <f>"评估人员："&amp;#REF!</f>
        <v>#REF!</v>
      </c>
      <c r="G28" s="419" t="s">
        <v>315</v>
      </c>
    </row>
    <row r="29" customHeight="1" spans="7:7">
      <c r="G29" s="23" t="s">
        <v>716</v>
      </c>
    </row>
  </sheetData>
  <mergeCells count="4">
    <mergeCell ref="A2:F2"/>
    <mergeCell ref="A3:F3"/>
    <mergeCell ref="E4:F4"/>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9"/>
  <sheetViews>
    <sheetView showGridLines="0" workbookViewId="0">
      <selection activeCell="AA34" sqref="AA34"/>
    </sheetView>
  </sheetViews>
  <sheetFormatPr defaultColWidth="9" defaultRowHeight="15.75" customHeight="1"/>
  <cols>
    <col min="1" max="1" width="14.5" style="3" customWidth="1"/>
    <col min="2" max="2" width="13.375" style="3" customWidth="1"/>
    <col min="3" max="6" width="8" style="3" customWidth="1"/>
    <col min="7" max="7" width="6.375" style="3" customWidth="1"/>
    <col min="8" max="8" width="8" style="3" customWidth="1"/>
    <col min="9" max="9" width="4.75" style="3" customWidth="1"/>
    <col min="10" max="10" width="8" style="3" customWidth="1"/>
    <col min="11" max="11" width="9.625" style="3" customWidth="1"/>
    <col min="12" max="12" width="7.875" style="3" customWidth="1"/>
    <col min="13" max="13" width="17" style="3" customWidth="1"/>
    <col min="14" max="14" width="9" style="2"/>
    <col min="15" max="16384" width="9" style="3"/>
  </cols>
  <sheetData>
    <row r="1" customHeight="1" spans="1:1">
      <c r="A1" s="4" t="s">
        <v>687</v>
      </c>
    </row>
    <row r="2" s="1" customFormat="1" ht="30" customHeight="1" spans="1:14">
      <c r="A2" s="5" t="s">
        <v>1650</v>
      </c>
      <c r="B2" s="5"/>
      <c r="C2" s="5"/>
      <c r="D2" s="5"/>
      <c r="E2" s="5"/>
      <c r="F2" s="5"/>
      <c r="G2" s="5"/>
      <c r="H2" s="5"/>
      <c r="I2" s="5"/>
      <c r="J2" s="5"/>
      <c r="K2" s="5"/>
      <c r="L2" s="5"/>
      <c r="M2" s="5"/>
      <c r="N2" s="6"/>
    </row>
    <row r="3" customHeight="1" spans="1:13">
      <c r="A3" s="2" t="e">
        <f>"评估基准日："&amp;TEXT(#REF!,"yyyy年mm月dd日")</f>
        <v>#REF!</v>
      </c>
      <c r="B3" s="2"/>
      <c r="C3" s="2"/>
      <c r="D3" s="2"/>
      <c r="E3" s="2"/>
      <c r="F3" s="2"/>
      <c r="G3" s="2"/>
      <c r="H3" s="2"/>
      <c r="I3" s="2"/>
      <c r="J3" s="2"/>
      <c r="K3" s="2"/>
      <c r="L3" s="2"/>
      <c r="M3" s="2"/>
    </row>
    <row r="4" ht="14.1" customHeight="1" spans="1:13">
      <c r="A4" s="2"/>
      <c r="B4" s="2"/>
      <c r="C4" s="2"/>
      <c r="D4" s="2"/>
      <c r="E4" s="2"/>
      <c r="F4" s="2"/>
      <c r="G4" s="2"/>
      <c r="H4" s="2"/>
      <c r="I4" s="2"/>
      <c r="J4" s="2"/>
      <c r="K4" s="2"/>
      <c r="L4" s="2"/>
      <c r="M4" s="21" t="s">
        <v>1651</v>
      </c>
    </row>
    <row r="5" customHeight="1" spans="1:13">
      <c r="A5" s="3" t="e">
        <f>#REF!&amp;"："&amp;#REF!</f>
        <v>#REF!</v>
      </c>
      <c r="M5" s="26" t="s">
        <v>858</v>
      </c>
    </row>
    <row r="6" s="2" customFormat="1" ht="12.75" spans="1:13">
      <c r="A6" s="44" t="s">
        <v>721</v>
      </c>
      <c r="B6" s="44" t="s">
        <v>942</v>
      </c>
      <c r="C6" s="44" t="s">
        <v>1652</v>
      </c>
      <c r="D6" s="44" t="s">
        <v>944</v>
      </c>
      <c r="E6" s="44" t="s">
        <v>945</v>
      </c>
      <c r="F6" s="44" t="s">
        <v>946</v>
      </c>
      <c r="G6" s="44" t="s">
        <v>1653</v>
      </c>
      <c r="H6" s="44" t="s">
        <v>1654</v>
      </c>
      <c r="I6" s="44" t="s">
        <v>692</v>
      </c>
      <c r="J6" s="443" t="s">
        <v>1320</v>
      </c>
      <c r="K6" s="44" t="s">
        <v>693</v>
      </c>
      <c r="L6" s="44" t="s">
        <v>695</v>
      </c>
      <c r="M6" s="44" t="s">
        <v>848</v>
      </c>
    </row>
    <row r="7" spans="1:14">
      <c r="A7" s="122"/>
      <c r="B7" s="121"/>
      <c r="C7" s="121"/>
      <c r="D7" s="122"/>
      <c r="E7" s="123"/>
      <c r="F7" s="118"/>
      <c r="G7" s="125"/>
      <c r="H7" s="125"/>
      <c r="I7" s="125"/>
      <c r="J7" s="444"/>
      <c r="K7" s="125"/>
      <c r="L7" s="124" t="str">
        <f t="shared" ref="L7:L27" si="0">IF(I7-J7=0,"",(K7-I7+J7)/(I7-J7)*100)</f>
        <v/>
      </c>
      <c r="M7" s="121"/>
      <c r="N7" s="11" t="s">
        <v>863</v>
      </c>
    </row>
    <row r="8" spans="1:14">
      <c r="A8" s="12" t="str">
        <f>IF(B8="","",ROW()-7)</f>
        <v/>
      </c>
      <c r="B8" s="13"/>
      <c r="C8" s="13"/>
      <c r="D8" s="12"/>
      <c r="E8" s="14"/>
      <c r="F8" s="25"/>
      <c r="G8" s="15"/>
      <c r="H8" s="15"/>
      <c r="I8" s="15"/>
      <c r="J8" s="15"/>
      <c r="K8" s="15"/>
      <c r="L8" s="432" t="str">
        <f t="shared" si="0"/>
        <v/>
      </c>
      <c r="M8" s="13"/>
      <c r="N8" s="2" t="s">
        <v>1655</v>
      </c>
    </row>
    <row r="9" spans="1:14">
      <c r="A9" s="12" t="str">
        <f t="shared" ref="A9:A24" si="1">IF(B9="","",ROW()-7)</f>
        <v/>
      </c>
      <c r="B9" s="13"/>
      <c r="C9" s="13"/>
      <c r="D9" s="12"/>
      <c r="E9" s="14"/>
      <c r="F9" s="25"/>
      <c r="G9" s="15"/>
      <c r="H9" s="15"/>
      <c r="I9" s="15"/>
      <c r="J9" s="15"/>
      <c r="K9" s="15"/>
      <c r="L9" s="432" t="str">
        <f t="shared" si="0"/>
        <v/>
      </c>
      <c r="M9" s="13"/>
      <c r="N9" s="2" t="s">
        <v>1656</v>
      </c>
    </row>
    <row r="10" spans="1:14">
      <c r="A10" s="12" t="str">
        <f t="shared" si="1"/>
        <v/>
      </c>
      <c r="B10" s="13"/>
      <c r="C10" s="13"/>
      <c r="D10" s="12"/>
      <c r="E10" s="14"/>
      <c r="F10" s="25"/>
      <c r="G10" s="15"/>
      <c r="H10" s="15"/>
      <c r="I10" s="15"/>
      <c r="J10" s="15"/>
      <c r="K10" s="15"/>
      <c r="L10" s="432" t="str">
        <f t="shared" si="0"/>
        <v/>
      </c>
      <c r="M10" s="13"/>
      <c r="N10" s="2" t="s">
        <v>1657</v>
      </c>
    </row>
    <row r="11" spans="1:14">
      <c r="A11" s="12" t="str">
        <f t="shared" si="1"/>
        <v/>
      </c>
      <c r="B11" s="13"/>
      <c r="C11" s="13"/>
      <c r="D11" s="12"/>
      <c r="E11" s="14"/>
      <c r="F11" s="25"/>
      <c r="G11" s="15"/>
      <c r="H11" s="15"/>
      <c r="I11" s="15"/>
      <c r="J11" s="15"/>
      <c r="K11" s="15"/>
      <c r="L11" s="432" t="str">
        <f t="shared" si="0"/>
        <v/>
      </c>
      <c r="M11" s="13"/>
      <c r="N11" s="2" t="s">
        <v>1658</v>
      </c>
    </row>
    <row r="12" spans="1:14">
      <c r="A12" s="12" t="str">
        <f t="shared" si="1"/>
        <v/>
      </c>
      <c r="B12" s="13"/>
      <c r="C12" s="13"/>
      <c r="D12" s="12"/>
      <c r="E12" s="14"/>
      <c r="F12" s="25"/>
      <c r="G12" s="15"/>
      <c r="H12" s="15"/>
      <c r="I12" s="15"/>
      <c r="J12" s="15"/>
      <c r="K12" s="15"/>
      <c r="L12" s="432" t="str">
        <f t="shared" si="0"/>
        <v/>
      </c>
      <c r="M12" s="13"/>
      <c r="N12" s="2" t="s">
        <v>1659</v>
      </c>
    </row>
    <row r="13" spans="1:14">
      <c r="A13" s="12" t="str">
        <f t="shared" si="1"/>
        <v/>
      </c>
      <c r="B13" s="13"/>
      <c r="C13" s="13"/>
      <c r="D13" s="12"/>
      <c r="E13" s="14"/>
      <c r="F13" s="25"/>
      <c r="G13" s="15"/>
      <c r="H13" s="15"/>
      <c r="I13" s="15"/>
      <c r="J13" s="15"/>
      <c r="K13" s="15"/>
      <c r="L13" s="432" t="str">
        <f t="shared" si="0"/>
        <v/>
      </c>
      <c r="M13" s="13"/>
      <c r="N13" s="2" t="s">
        <v>1660</v>
      </c>
    </row>
    <row r="14" spans="1:14">
      <c r="A14" s="12" t="str">
        <f t="shared" si="1"/>
        <v/>
      </c>
      <c r="B14" s="13"/>
      <c r="C14" s="13"/>
      <c r="D14" s="12"/>
      <c r="E14" s="14"/>
      <c r="F14" s="25"/>
      <c r="G14" s="15"/>
      <c r="H14" s="15"/>
      <c r="I14" s="15"/>
      <c r="J14" s="15"/>
      <c r="K14" s="15"/>
      <c r="L14" s="432" t="str">
        <f t="shared" si="0"/>
        <v/>
      </c>
      <c r="M14" s="13"/>
      <c r="N14" s="2" t="s">
        <v>1661</v>
      </c>
    </row>
    <row r="15" spans="1:14">
      <c r="A15" s="12" t="str">
        <f t="shared" si="1"/>
        <v/>
      </c>
      <c r="B15" s="13"/>
      <c r="C15" s="13"/>
      <c r="D15" s="12"/>
      <c r="E15" s="14"/>
      <c r="F15" s="25"/>
      <c r="G15" s="15"/>
      <c r="H15" s="15"/>
      <c r="I15" s="15"/>
      <c r="J15" s="15"/>
      <c r="K15" s="15"/>
      <c r="L15" s="432" t="str">
        <f t="shared" si="0"/>
        <v/>
      </c>
      <c r="M15" s="13"/>
      <c r="N15" s="2" t="s">
        <v>1662</v>
      </c>
    </row>
    <row r="16" spans="1:14">
      <c r="A16" s="12" t="str">
        <f t="shared" si="1"/>
        <v/>
      </c>
      <c r="B16" s="13"/>
      <c r="C16" s="13"/>
      <c r="D16" s="12"/>
      <c r="E16" s="14"/>
      <c r="F16" s="25"/>
      <c r="G16" s="15"/>
      <c r="H16" s="15"/>
      <c r="I16" s="15"/>
      <c r="J16" s="15"/>
      <c r="K16" s="15"/>
      <c r="L16" s="432" t="str">
        <f t="shared" si="0"/>
        <v/>
      </c>
      <c r="M16" s="13"/>
      <c r="N16" s="2" t="s">
        <v>1663</v>
      </c>
    </row>
    <row r="17" spans="1:14">
      <c r="A17" s="12" t="str">
        <f t="shared" si="1"/>
        <v/>
      </c>
      <c r="B17" s="13"/>
      <c r="C17" s="13"/>
      <c r="D17" s="12"/>
      <c r="E17" s="14"/>
      <c r="F17" s="25"/>
      <c r="G17" s="15"/>
      <c r="H17" s="15"/>
      <c r="I17" s="15"/>
      <c r="J17" s="15"/>
      <c r="K17" s="15"/>
      <c r="L17" s="432" t="str">
        <f t="shared" si="0"/>
        <v/>
      </c>
      <c r="M17" s="13"/>
      <c r="N17" s="2" t="s">
        <v>1664</v>
      </c>
    </row>
    <row r="18" spans="1:14">
      <c r="A18" s="12" t="str">
        <f t="shared" si="1"/>
        <v/>
      </c>
      <c r="B18" s="13"/>
      <c r="C18" s="13"/>
      <c r="D18" s="12"/>
      <c r="E18" s="14"/>
      <c r="F18" s="25"/>
      <c r="G18" s="15"/>
      <c r="H18" s="15"/>
      <c r="I18" s="15"/>
      <c r="J18" s="15"/>
      <c r="K18" s="15"/>
      <c r="L18" s="432" t="str">
        <f t="shared" si="0"/>
        <v/>
      </c>
      <c r="M18" s="13"/>
      <c r="N18" s="2" t="s">
        <v>1665</v>
      </c>
    </row>
    <row r="19" spans="1:14">
      <c r="A19" s="12" t="str">
        <f t="shared" si="1"/>
        <v/>
      </c>
      <c r="B19" s="13"/>
      <c r="C19" s="13"/>
      <c r="D19" s="12"/>
      <c r="E19" s="14"/>
      <c r="F19" s="25"/>
      <c r="G19" s="15"/>
      <c r="H19" s="15"/>
      <c r="I19" s="15"/>
      <c r="J19" s="15"/>
      <c r="K19" s="15"/>
      <c r="L19" s="432" t="str">
        <f t="shared" si="0"/>
        <v/>
      </c>
      <c r="M19" s="13"/>
      <c r="N19" s="2" t="s">
        <v>1666</v>
      </c>
    </row>
    <row r="20" spans="1:14">
      <c r="A20" s="12" t="str">
        <f t="shared" si="1"/>
        <v/>
      </c>
      <c r="B20" s="13"/>
      <c r="C20" s="13"/>
      <c r="D20" s="12"/>
      <c r="E20" s="14"/>
      <c r="F20" s="25"/>
      <c r="G20" s="15"/>
      <c r="H20" s="15"/>
      <c r="I20" s="15"/>
      <c r="J20" s="15"/>
      <c r="K20" s="15"/>
      <c r="L20" s="432" t="str">
        <f t="shared" si="0"/>
        <v/>
      </c>
      <c r="M20" s="13"/>
      <c r="N20" s="2" t="s">
        <v>1667</v>
      </c>
    </row>
    <row r="21" spans="1:14">
      <c r="A21" s="12" t="str">
        <f t="shared" si="1"/>
        <v/>
      </c>
      <c r="B21" s="13"/>
      <c r="C21" s="13"/>
      <c r="D21" s="12"/>
      <c r="E21" s="14"/>
      <c r="F21" s="25"/>
      <c r="G21" s="15"/>
      <c r="H21" s="15"/>
      <c r="I21" s="15"/>
      <c r="J21" s="15"/>
      <c r="K21" s="15"/>
      <c r="L21" s="432" t="str">
        <f t="shared" si="0"/>
        <v/>
      </c>
      <c r="M21" s="13"/>
      <c r="N21" s="2" t="s">
        <v>1668</v>
      </c>
    </row>
    <row r="22" spans="1:14">
      <c r="A22" s="12" t="str">
        <f t="shared" si="1"/>
        <v/>
      </c>
      <c r="B22" s="13"/>
      <c r="C22" s="13"/>
      <c r="D22" s="12"/>
      <c r="E22" s="14"/>
      <c r="F22" s="25"/>
      <c r="G22" s="15"/>
      <c r="H22" s="15"/>
      <c r="I22" s="15"/>
      <c r="J22" s="15"/>
      <c r="K22" s="15"/>
      <c r="L22" s="432" t="str">
        <f t="shared" si="0"/>
        <v/>
      </c>
      <c r="M22" s="13"/>
      <c r="N22" s="2" t="s">
        <v>1669</v>
      </c>
    </row>
    <row r="23" spans="1:14">
      <c r="A23" s="12" t="str">
        <f t="shared" si="1"/>
        <v/>
      </c>
      <c r="B23" s="13"/>
      <c r="C23" s="13"/>
      <c r="D23" s="12"/>
      <c r="E23" s="14"/>
      <c r="F23" s="25"/>
      <c r="G23" s="15"/>
      <c r="H23" s="15"/>
      <c r="I23" s="15"/>
      <c r="J23" s="15"/>
      <c r="K23" s="15"/>
      <c r="L23" s="432" t="str">
        <f t="shared" si="0"/>
        <v/>
      </c>
      <c r="M23" s="13"/>
      <c r="N23" s="2" t="s">
        <v>1670</v>
      </c>
    </row>
    <row r="24" spans="1:14">
      <c r="A24" s="12" t="str">
        <f t="shared" si="1"/>
        <v/>
      </c>
      <c r="B24" s="13"/>
      <c r="C24" s="13"/>
      <c r="D24" s="12"/>
      <c r="E24" s="14"/>
      <c r="F24" s="25"/>
      <c r="G24" s="15"/>
      <c r="H24" s="15"/>
      <c r="I24" s="15"/>
      <c r="J24" s="15"/>
      <c r="K24" s="15"/>
      <c r="L24" s="432" t="str">
        <f t="shared" si="0"/>
        <v/>
      </c>
      <c r="M24" s="13"/>
      <c r="N24" s="2" t="s">
        <v>1671</v>
      </c>
    </row>
    <row r="25" spans="1:13">
      <c r="A25" s="12" t="s">
        <v>1672</v>
      </c>
      <c r="B25" s="13"/>
      <c r="C25" s="13"/>
      <c r="D25" s="12"/>
      <c r="E25" s="14"/>
      <c r="F25" s="25"/>
      <c r="G25" s="15" t="s">
        <v>1060</v>
      </c>
      <c r="H25" s="15"/>
      <c r="I25" s="15">
        <f t="shared" ref="I25:K25" si="2">SUM(I7:I24)</f>
        <v>0</v>
      </c>
      <c r="J25" s="15">
        <f t="shared" si="2"/>
        <v>0</v>
      </c>
      <c r="K25" s="15">
        <f t="shared" si="2"/>
        <v>0</v>
      </c>
      <c r="L25" s="432" t="str">
        <f t="shared" si="0"/>
        <v/>
      </c>
      <c r="M25" s="13"/>
    </row>
    <row r="26" spans="1:13">
      <c r="A26" s="12" t="s">
        <v>1673</v>
      </c>
      <c r="B26" s="13"/>
      <c r="C26" s="13"/>
      <c r="D26" s="12"/>
      <c r="E26" s="14"/>
      <c r="F26" s="25"/>
      <c r="G26" s="15" t="s">
        <v>1060</v>
      </c>
      <c r="H26" s="15"/>
      <c r="I26" s="15">
        <f>J25</f>
        <v>0</v>
      </c>
      <c r="J26" s="15"/>
      <c r="K26" s="15"/>
      <c r="L26" s="432" t="str">
        <f t="shared" si="0"/>
        <v/>
      </c>
      <c r="M26" s="13"/>
    </row>
    <row r="27" customHeight="1" spans="1:13">
      <c r="A27" s="16" t="s">
        <v>1674</v>
      </c>
      <c r="B27" s="17"/>
      <c r="C27" s="20"/>
      <c r="D27" s="20"/>
      <c r="E27" s="20"/>
      <c r="F27" s="24"/>
      <c r="G27" s="24" t="s">
        <v>1060</v>
      </c>
      <c r="H27" s="20"/>
      <c r="I27" s="19">
        <f>I25-I26</f>
        <v>0</v>
      </c>
      <c r="J27" s="19"/>
      <c r="K27" s="24">
        <f>K25</f>
        <v>0</v>
      </c>
      <c r="L27" s="432" t="str">
        <f t="shared" si="0"/>
        <v/>
      </c>
      <c r="M27" s="20"/>
    </row>
    <row r="28" customHeight="1" spans="1:14">
      <c r="A28" s="3" t="e">
        <f>#REF!&amp;"填表人："&amp;#REF!</f>
        <v>#REF!</v>
      </c>
      <c r="K28" s="3" t="e">
        <f>"评估人员："&amp;#REF!</f>
        <v>#REF!</v>
      </c>
      <c r="N28" s="11" t="s">
        <v>716</v>
      </c>
    </row>
    <row r="29" customHeight="1" spans="1:1">
      <c r="A29" s="3" t="e">
        <f>"填表日期："&amp;YEAR(#REF!)&amp;"年"&amp;MONTH(#REF!)&amp;"月"&amp;DAY(#REF!)&amp;"日"</f>
        <v>#REF!</v>
      </c>
    </row>
  </sheetData>
  <mergeCells count="18">
    <mergeCell ref="A2:M2"/>
    <mergeCell ref="A3:M3"/>
    <mergeCell ref="A25:B25"/>
    <mergeCell ref="A26:B26"/>
    <mergeCell ref="A27:B27"/>
    <mergeCell ref="A6:A7"/>
    <mergeCell ref="B6:B7"/>
    <mergeCell ref="C6:C7"/>
    <mergeCell ref="D6:D7"/>
    <mergeCell ref="E6:E7"/>
    <mergeCell ref="F6:F7"/>
    <mergeCell ref="G6:G7"/>
    <mergeCell ref="H6:H7"/>
    <mergeCell ref="I6:I7"/>
    <mergeCell ref="J6:J7"/>
    <mergeCell ref="K6:K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5"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9"/>
  <sheetViews>
    <sheetView showGridLines="0" workbookViewId="0">
      <selection activeCell="AA34" sqref="AA34"/>
    </sheetView>
  </sheetViews>
  <sheetFormatPr defaultColWidth="9" defaultRowHeight="15.75" customHeight="1"/>
  <cols>
    <col min="1" max="1" width="4.25" style="3" customWidth="1"/>
    <col min="2" max="2" width="17.25" style="3" customWidth="1"/>
    <col min="3" max="3" width="8.25" style="3" customWidth="1"/>
    <col min="4" max="5" width="8" style="3" customWidth="1"/>
    <col min="6" max="6" width="6.375" style="3" customWidth="1"/>
    <col min="7" max="7" width="9.375" style="3" customWidth="1"/>
    <col min="8" max="8" width="11.375" style="3" customWidth="1"/>
    <col min="9" max="9" width="8" style="3" customWidth="1"/>
    <col min="10" max="10" width="15" style="3" customWidth="1"/>
    <col min="11" max="11" width="9.625" style="3" customWidth="1"/>
    <col min="12" max="12" width="7.75" style="3" customWidth="1"/>
    <col min="13" max="13" width="9.75" style="3" customWidth="1"/>
    <col min="14" max="14" width="9" style="2"/>
    <col min="15" max="16384" width="9" style="3"/>
  </cols>
  <sheetData>
    <row r="1" customHeight="1" spans="1:1">
      <c r="A1" s="4" t="s">
        <v>687</v>
      </c>
    </row>
    <row r="2" s="1" customFormat="1" ht="30" customHeight="1" spans="1:14">
      <c r="A2" s="5" t="s">
        <v>1675</v>
      </c>
      <c r="B2" s="5"/>
      <c r="C2" s="5"/>
      <c r="D2" s="5"/>
      <c r="E2" s="5"/>
      <c r="F2" s="5"/>
      <c r="G2" s="5"/>
      <c r="H2" s="5"/>
      <c r="I2" s="5"/>
      <c r="J2" s="5"/>
      <c r="K2" s="5"/>
      <c r="L2" s="5"/>
      <c r="M2" s="5"/>
      <c r="N2" s="6"/>
    </row>
    <row r="3" customHeight="1" spans="1:13">
      <c r="A3" s="2" t="e">
        <f>"评估基准日："&amp;TEXT(#REF!,"yyyy年mm月dd日")</f>
        <v>#REF!</v>
      </c>
      <c r="B3" s="2"/>
      <c r="C3" s="2"/>
      <c r="D3" s="2"/>
      <c r="E3" s="2"/>
      <c r="F3" s="2"/>
      <c r="G3" s="2"/>
      <c r="H3" s="2"/>
      <c r="I3" s="2"/>
      <c r="J3" s="2"/>
      <c r="K3" s="2"/>
      <c r="L3" s="2"/>
      <c r="M3" s="2"/>
    </row>
    <row r="4" ht="14.1" customHeight="1" spans="1:13">
      <c r="A4" s="2"/>
      <c r="B4" s="2"/>
      <c r="C4" s="2"/>
      <c r="D4" s="2"/>
      <c r="E4" s="2"/>
      <c r="F4" s="2"/>
      <c r="G4" s="2"/>
      <c r="H4" s="2"/>
      <c r="I4" s="2"/>
      <c r="J4" s="2"/>
      <c r="K4" s="2"/>
      <c r="L4" s="2"/>
      <c r="M4" s="21" t="s">
        <v>1676</v>
      </c>
    </row>
    <row r="5" customHeight="1" spans="1:13">
      <c r="A5" s="3" t="e">
        <f>#REF!&amp;"："&amp;#REF!</f>
        <v>#REF!</v>
      </c>
      <c r="M5" s="26" t="s">
        <v>858</v>
      </c>
    </row>
    <row r="6" s="2" customFormat="1" customHeight="1" spans="1:13">
      <c r="A6" s="9" t="s">
        <v>721</v>
      </c>
      <c r="B6" s="9" t="s">
        <v>942</v>
      </c>
      <c r="C6" s="9" t="s">
        <v>1677</v>
      </c>
      <c r="D6" s="9" t="s">
        <v>973</v>
      </c>
      <c r="E6" s="9" t="s">
        <v>974</v>
      </c>
      <c r="F6" s="9" t="s">
        <v>1678</v>
      </c>
      <c r="G6" s="9" t="s">
        <v>975</v>
      </c>
      <c r="H6" s="9" t="s">
        <v>1679</v>
      </c>
      <c r="I6" s="44" t="s">
        <v>692</v>
      </c>
      <c r="J6" s="443" t="s">
        <v>1320</v>
      </c>
      <c r="K6" s="9" t="s">
        <v>693</v>
      </c>
      <c r="L6" s="9" t="s">
        <v>695</v>
      </c>
      <c r="M6" s="9" t="s">
        <v>848</v>
      </c>
    </row>
    <row r="7" spans="1:14">
      <c r="A7" s="116"/>
      <c r="B7" s="120"/>
      <c r="C7" s="120"/>
      <c r="D7" s="116"/>
      <c r="E7" s="123"/>
      <c r="F7" s="123"/>
      <c r="G7" s="116"/>
      <c r="H7" s="125"/>
      <c r="I7" s="125"/>
      <c r="J7" s="444"/>
      <c r="K7" s="125"/>
      <c r="L7" s="124" t="str">
        <f t="shared" ref="L7:L27" si="0">IF(I7-J7=0,"",(K7-I7+J7)/(I7-J7)*100)</f>
        <v/>
      </c>
      <c r="M7" s="120"/>
      <c r="N7" s="11" t="s">
        <v>863</v>
      </c>
    </row>
    <row r="8" spans="1:14">
      <c r="A8" s="12" t="str">
        <f>IF(B8="","",ROW()-7)</f>
        <v/>
      </c>
      <c r="B8" s="13"/>
      <c r="C8" s="13"/>
      <c r="D8" s="12"/>
      <c r="E8" s="14"/>
      <c r="F8" s="14"/>
      <c r="G8" s="12"/>
      <c r="H8" s="15"/>
      <c r="I8" s="15"/>
      <c r="J8" s="15"/>
      <c r="K8" s="15"/>
      <c r="L8" s="432" t="str">
        <f t="shared" si="0"/>
        <v/>
      </c>
      <c r="M8" s="13"/>
      <c r="N8" s="2" t="s">
        <v>1680</v>
      </c>
    </row>
    <row r="9" spans="1:14">
      <c r="A9" s="12" t="str">
        <f t="shared" ref="A9:A24" si="1">IF(B9="","",ROW()-7)</f>
        <v/>
      </c>
      <c r="B9" s="13"/>
      <c r="C9" s="13"/>
      <c r="D9" s="12"/>
      <c r="E9" s="14"/>
      <c r="F9" s="14"/>
      <c r="G9" s="12"/>
      <c r="H9" s="15"/>
      <c r="I9" s="15"/>
      <c r="J9" s="15"/>
      <c r="K9" s="15"/>
      <c r="L9" s="432" t="str">
        <f t="shared" si="0"/>
        <v/>
      </c>
      <c r="M9" s="13"/>
      <c r="N9" s="2" t="s">
        <v>1681</v>
      </c>
    </row>
    <row r="10" spans="1:14">
      <c r="A10" s="12" t="str">
        <f t="shared" si="1"/>
        <v/>
      </c>
      <c r="B10" s="13"/>
      <c r="C10" s="13"/>
      <c r="D10" s="12"/>
      <c r="E10" s="14"/>
      <c r="F10" s="14"/>
      <c r="G10" s="12"/>
      <c r="H10" s="15"/>
      <c r="I10" s="15"/>
      <c r="J10" s="15"/>
      <c r="K10" s="15"/>
      <c r="L10" s="432" t="str">
        <f t="shared" si="0"/>
        <v/>
      </c>
      <c r="M10" s="13"/>
      <c r="N10" s="2" t="s">
        <v>1682</v>
      </c>
    </row>
    <row r="11" spans="1:14">
      <c r="A11" s="12" t="str">
        <f t="shared" si="1"/>
        <v/>
      </c>
      <c r="B11" s="13"/>
      <c r="C11" s="13"/>
      <c r="D11" s="12"/>
      <c r="E11" s="14"/>
      <c r="F11" s="14"/>
      <c r="G11" s="12"/>
      <c r="H11" s="15"/>
      <c r="I11" s="15"/>
      <c r="J11" s="15"/>
      <c r="K11" s="15"/>
      <c r="L11" s="432" t="str">
        <f t="shared" si="0"/>
        <v/>
      </c>
      <c r="M11" s="13"/>
      <c r="N11" s="2" t="s">
        <v>1683</v>
      </c>
    </row>
    <row r="12" spans="1:14">
      <c r="A12" s="12" t="str">
        <f t="shared" si="1"/>
        <v/>
      </c>
      <c r="B12" s="13"/>
      <c r="C12" s="13"/>
      <c r="D12" s="12"/>
      <c r="E12" s="14"/>
      <c r="F12" s="14"/>
      <c r="G12" s="12"/>
      <c r="H12" s="15"/>
      <c r="I12" s="15"/>
      <c r="J12" s="15"/>
      <c r="K12" s="15"/>
      <c r="L12" s="432" t="str">
        <f t="shared" si="0"/>
        <v/>
      </c>
      <c r="M12" s="13"/>
      <c r="N12" s="2" t="s">
        <v>1684</v>
      </c>
    </row>
    <row r="13" spans="1:14">
      <c r="A13" s="12" t="str">
        <f t="shared" si="1"/>
        <v/>
      </c>
      <c r="B13" s="13"/>
      <c r="C13" s="13"/>
      <c r="D13" s="12"/>
      <c r="E13" s="14"/>
      <c r="F13" s="14"/>
      <c r="G13" s="12"/>
      <c r="H13" s="15"/>
      <c r="I13" s="15"/>
      <c r="J13" s="15"/>
      <c r="K13" s="15"/>
      <c r="L13" s="432" t="str">
        <f t="shared" si="0"/>
        <v/>
      </c>
      <c r="M13" s="13"/>
      <c r="N13" s="2" t="s">
        <v>1685</v>
      </c>
    </row>
    <row r="14" spans="1:14">
      <c r="A14" s="12" t="str">
        <f t="shared" si="1"/>
        <v/>
      </c>
      <c r="B14" s="13"/>
      <c r="C14" s="13"/>
      <c r="D14" s="12"/>
      <c r="E14" s="14"/>
      <c r="F14" s="14"/>
      <c r="G14" s="12"/>
      <c r="H14" s="15"/>
      <c r="I14" s="15"/>
      <c r="J14" s="15"/>
      <c r="K14" s="15"/>
      <c r="L14" s="432" t="str">
        <f t="shared" si="0"/>
        <v/>
      </c>
      <c r="M14" s="13"/>
      <c r="N14" s="2" t="s">
        <v>1686</v>
      </c>
    </row>
    <row r="15" spans="1:14">
      <c r="A15" s="12" t="str">
        <f t="shared" si="1"/>
        <v/>
      </c>
      <c r="B15" s="13"/>
      <c r="C15" s="13"/>
      <c r="D15" s="12"/>
      <c r="E15" s="14"/>
      <c r="F15" s="14"/>
      <c r="G15" s="12"/>
      <c r="H15" s="15"/>
      <c r="I15" s="15"/>
      <c r="J15" s="15"/>
      <c r="K15" s="15"/>
      <c r="L15" s="432" t="str">
        <f t="shared" si="0"/>
        <v/>
      </c>
      <c r="M15" s="13"/>
      <c r="N15" s="2" t="s">
        <v>1687</v>
      </c>
    </row>
    <row r="16" spans="1:14">
      <c r="A16" s="12" t="str">
        <f t="shared" si="1"/>
        <v/>
      </c>
      <c r="B16" s="13"/>
      <c r="C16" s="13"/>
      <c r="D16" s="12"/>
      <c r="E16" s="14"/>
      <c r="F16" s="14"/>
      <c r="G16" s="12"/>
      <c r="H16" s="15"/>
      <c r="I16" s="15"/>
      <c r="J16" s="15"/>
      <c r="K16" s="15"/>
      <c r="L16" s="432" t="str">
        <f t="shared" si="0"/>
        <v/>
      </c>
      <c r="M16" s="13"/>
      <c r="N16" s="2" t="s">
        <v>1688</v>
      </c>
    </row>
    <row r="17" spans="1:14">
      <c r="A17" s="12" t="str">
        <f t="shared" si="1"/>
        <v/>
      </c>
      <c r="B17" s="13"/>
      <c r="C17" s="13"/>
      <c r="D17" s="12"/>
      <c r="E17" s="14"/>
      <c r="F17" s="14"/>
      <c r="G17" s="12"/>
      <c r="H17" s="15"/>
      <c r="I17" s="15"/>
      <c r="J17" s="15"/>
      <c r="K17" s="15"/>
      <c r="L17" s="432" t="str">
        <f t="shared" si="0"/>
        <v/>
      </c>
      <c r="M17" s="13"/>
      <c r="N17" s="2" t="s">
        <v>1689</v>
      </c>
    </row>
    <row r="18" spans="1:14">
      <c r="A18" s="12" t="str">
        <f t="shared" si="1"/>
        <v/>
      </c>
      <c r="B18" s="13"/>
      <c r="C18" s="13"/>
      <c r="D18" s="12"/>
      <c r="E18" s="14"/>
      <c r="F18" s="14"/>
      <c r="G18" s="12"/>
      <c r="H18" s="15"/>
      <c r="I18" s="15"/>
      <c r="J18" s="15"/>
      <c r="K18" s="15"/>
      <c r="L18" s="432" t="str">
        <f t="shared" si="0"/>
        <v/>
      </c>
      <c r="M18" s="13"/>
      <c r="N18" s="2" t="s">
        <v>1690</v>
      </c>
    </row>
    <row r="19" spans="1:14">
      <c r="A19" s="12" t="str">
        <f t="shared" si="1"/>
        <v/>
      </c>
      <c r="B19" s="13"/>
      <c r="C19" s="13"/>
      <c r="D19" s="12"/>
      <c r="E19" s="14"/>
      <c r="F19" s="14"/>
      <c r="G19" s="12"/>
      <c r="H19" s="15"/>
      <c r="I19" s="15"/>
      <c r="J19" s="15"/>
      <c r="K19" s="15"/>
      <c r="L19" s="432" t="str">
        <f t="shared" si="0"/>
        <v/>
      </c>
      <c r="M19" s="13"/>
      <c r="N19" s="2" t="s">
        <v>1691</v>
      </c>
    </row>
    <row r="20" spans="1:14">
      <c r="A20" s="12" t="str">
        <f t="shared" si="1"/>
        <v/>
      </c>
      <c r="B20" s="13"/>
      <c r="C20" s="13"/>
      <c r="D20" s="12"/>
      <c r="E20" s="14"/>
      <c r="F20" s="14"/>
      <c r="G20" s="12"/>
      <c r="H20" s="15"/>
      <c r="I20" s="15"/>
      <c r="J20" s="15"/>
      <c r="K20" s="15"/>
      <c r="L20" s="432" t="str">
        <f t="shared" si="0"/>
        <v/>
      </c>
      <c r="M20" s="13"/>
      <c r="N20" s="2" t="s">
        <v>1692</v>
      </c>
    </row>
    <row r="21" spans="1:14">
      <c r="A21" s="12" t="str">
        <f t="shared" si="1"/>
        <v/>
      </c>
      <c r="B21" s="13"/>
      <c r="C21" s="13"/>
      <c r="D21" s="12"/>
      <c r="E21" s="14"/>
      <c r="F21" s="14"/>
      <c r="G21" s="12"/>
      <c r="H21" s="15"/>
      <c r="I21" s="15"/>
      <c r="J21" s="15"/>
      <c r="K21" s="15"/>
      <c r="L21" s="432" t="str">
        <f t="shared" si="0"/>
        <v/>
      </c>
      <c r="M21" s="13"/>
      <c r="N21" s="2" t="s">
        <v>1693</v>
      </c>
    </row>
    <row r="22" spans="1:14">
      <c r="A22" s="12" t="str">
        <f t="shared" si="1"/>
        <v/>
      </c>
      <c r="B22" s="13"/>
      <c r="C22" s="13"/>
      <c r="D22" s="12"/>
      <c r="E22" s="14"/>
      <c r="F22" s="14"/>
      <c r="G22" s="12"/>
      <c r="H22" s="15"/>
      <c r="I22" s="15"/>
      <c r="J22" s="15"/>
      <c r="K22" s="15"/>
      <c r="L22" s="432" t="str">
        <f t="shared" si="0"/>
        <v/>
      </c>
      <c r="M22" s="13"/>
      <c r="N22" s="2" t="s">
        <v>1694</v>
      </c>
    </row>
    <row r="23" spans="1:14">
      <c r="A23" s="12" t="str">
        <f t="shared" si="1"/>
        <v/>
      </c>
      <c r="B23" s="13"/>
      <c r="C23" s="13"/>
      <c r="D23" s="12"/>
      <c r="E23" s="14"/>
      <c r="F23" s="14"/>
      <c r="G23" s="12"/>
      <c r="H23" s="15"/>
      <c r="I23" s="15"/>
      <c r="J23" s="15"/>
      <c r="K23" s="15"/>
      <c r="L23" s="432" t="str">
        <f t="shared" si="0"/>
        <v/>
      </c>
      <c r="M23" s="13"/>
      <c r="N23" s="2" t="s">
        <v>1695</v>
      </c>
    </row>
    <row r="24" spans="1:14">
      <c r="A24" s="12" t="str">
        <f t="shared" si="1"/>
        <v/>
      </c>
      <c r="B24" s="13"/>
      <c r="C24" s="13"/>
      <c r="D24" s="12"/>
      <c r="E24" s="14"/>
      <c r="F24" s="14"/>
      <c r="G24" s="12"/>
      <c r="H24" s="15"/>
      <c r="I24" s="15"/>
      <c r="J24" s="15"/>
      <c r="K24" s="15"/>
      <c r="L24" s="432" t="str">
        <f t="shared" si="0"/>
        <v/>
      </c>
      <c r="M24" s="13"/>
      <c r="N24" s="2" t="s">
        <v>1696</v>
      </c>
    </row>
    <row r="25" spans="1:13">
      <c r="A25" s="12" t="s">
        <v>1672</v>
      </c>
      <c r="B25" s="13"/>
      <c r="C25" s="13"/>
      <c r="D25" s="12"/>
      <c r="E25" s="14"/>
      <c r="F25" s="14"/>
      <c r="G25" s="12" t="s">
        <v>1060</v>
      </c>
      <c r="H25" s="15"/>
      <c r="I25" s="15">
        <f>SUM(I8:I24)</f>
        <v>0</v>
      </c>
      <c r="J25" s="15">
        <f>SUM(J8:J24)</f>
        <v>0</v>
      </c>
      <c r="K25" s="15">
        <f>SUM(K8:K24)</f>
        <v>0</v>
      </c>
      <c r="L25" s="432" t="str">
        <f t="shared" si="0"/>
        <v/>
      </c>
      <c r="M25" s="13"/>
    </row>
    <row r="26" spans="1:13">
      <c r="A26" s="12" t="s">
        <v>1673</v>
      </c>
      <c r="B26" s="13"/>
      <c r="C26" s="13"/>
      <c r="D26" s="12"/>
      <c r="E26" s="14"/>
      <c r="F26" s="14"/>
      <c r="G26" s="12" t="s">
        <v>1060</v>
      </c>
      <c r="H26" s="15"/>
      <c r="I26" s="15">
        <f>J25</f>
        <v>0</v>
      </c>
      <c r="J26" s="15"/>
      <c r="K26" s="15"/>
      <c r="L26" s="432" t="str">
        <f t="shared" si="0"/>
        <v/>
      </c>
      <c r="M26" s="13"/>
    </row>
    <row r="27" customHeight="1" spans="1:13">
      <c r="A27" s="16" t="s">
        <v>1674</v>
      </c>
      <c r="B27" s="17"/>
      <c r="C27" s="19"/>
      <c r="D27" s="19"/>
      <c r="E27" s="24"/>
      <c r="F27" s="24"/>
      <c r="G27" s="24" t="s">
        <v>1060</v>
      </c>
      <c r="H27" s="20"/>
      <c r="I27" s="19">
        <f>I25-I26</f>
        <v>0</v>
      </c>
      <c r="J27" s="19"/>
      <c r="K27" s="24">
        <f>K25</f>
        <v>0</v>
      </c>
      <c r="L27" s="432" t="str">
        <f t="shared" si="0"/>
        <v/>
      </c>
      <c r="M27" s="20"/>
    </row>
    <row r="28" customHeight="1" spans="1:14">
      <c r="A28" s="3" t="e">
        <f>#REF!&amp;"填表人："&amp;#REF!</f>
        <v>#REF!</v>
      </c>
      <c r="K28" s="3" t="e">
        <f>"评估人员："&amp;#REF!</f>
        <v>#REF!</v>
      </c>
      <c r="N28" s="11" t="s">
        <v>716</v>
      </c>
    </row>
    <row r="29" customHeight="1" spans="1:1">
      <c r="A29" s="3" t="e">
        <f>"填表日期："&amp;YEAR(#REF!)&amp;"年"&amp;MONTH(#REF!)&amp;"月"&amp;DAY(#REF!)&amp;"日"</f>
        <v>#REF!</v>
      </c>
    </row>
  </sheetData>
  <mergeCells count="18">
    <mergeCell ref="A2:M2"/>
    <mergeCell ref="A3:M3"/>
    <mergeCell ref="A25:B25"/>
    <mergeCell ref="A26:B26"/>
    <mergeCell ref="A27:B27"/>
    <mergeCell ref="A6:A7"/>
    <mergeCell ref="B6:B7"/>
    <mergeCell ref="C6:C7"/>
    <mergeCell ref="D6:D7"/>
    <mergeCell ref="E6:E7"/>
    <mergeCell ref="F6:F7"/>
    <mergeCell ref="G6:G7"/>
    <mergeCell ref="H6:H7"/>
    <mergeCell ref="I6:I7"/>
    <mergeCell ref="J6:J7"/>
    <mergeCell ref="K6:K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4"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30"/>
  <sheetViews>
    <sheetView showGridLines="0" workbookViewId="0">
      <selection activeCell="AA34" sqref="AA34"/>
    </sheetView>
  </sheetViews>
  <sheetFormatPr defaultColWidth="9" defaultRowHeight="15.75" customHeight="1"/>
  <cols>
    <col min="1" max="1" width="5.625" style="3" customWidth="1"/>
    <col min="2" max="2" width="15.125" style="3" customWidth="1"/>
    <col min="3" max="4" width="11.375" style="3" customWidth="1"/>
    <col min="5" max="6" width="8" style="3" customWidth="1"/>
    <col min="7" max="7" width="9.625" style="3" customWidth="1"/>
    <col min="8" max="8" width="6.875" style="3" customWidth="1"/>
    <col min="9" max="9" width="8" style="3" customWidth="1"/>
    <col min="10" max="10" width="15" style="3" customWidth="1"/>
    <col min="11" max="11" width="9.625" style="3" customWidth="1"/>
    <col min="12" max="12" width="7.75" style="3" customWidth="1"/>
    <col min="13" max="13" width="9" style="3"/>
    <col min="14" max="14" width="9" style="2"/>
    <col min="15" max="16384" width="9" style="3"/>
  </cols>
  <sheetData>
    <row r="1" customHeight="1" spans="1:1">
      <c r="A1" s="4" t="s">
        <v>687</v>
      </c>
    </row>
    <row r="2" s="1" customFormat="1" ht="30" customHeight="1" spans="1:14">
      <c r="A2" s="5" t="s">
        <v>1697</v>
      </c>
      <c r="B2" s="5"/>
      <c r="C2" s="5"/>
      <c r="D2" s="5"/>
      <c r="E2" s="5"/>
      <c r="F2" s="5"/>
      <c r="G2" s="5"/>
      <c r="H2" s="5"/>
      <c r="I2" s="5"/>
      <c r="J2" s="5"/>
      <c r="K2" s="5"/>
      <c r="L2" s="5"/>
      <c r="M2" s="5"/>
      <c r="N2" s="6"/>
    </row>
    <row r="3" customHeight="1" spans="1:13">
      <c r="A3" s="2" t="e">
        <f>"评估基准日："&amp;TEXT(#REF!,"yyyy年mm月dd日")</f>
        <v>#REF!</v>
      </c>
      <c r="B3" s="2"/>
      <c r="C3" s="2"/>
      <c r="D3" s="2"/>
      <c r="E3" s="2"/>
      <c r="F3" s="2"/>
      <c r="G3" s="2"/>
      <c r="H3" s="2"/>
      <c r="I3" s="2"/>
      <c r="J3" s="2"/>
      <c r="K3" s="2"/>
      <c r="L3" s="2"/>
      <c r="M3" s="2"/>
    </row>
    <row r="4" ht="14.1" customHeight="1" spans="1:13">
      <c r="A4" s="2"/>
      <c r="B4" s="2"/>
      <c r="C4" s="2"/>
      <c r="D4" s="2"/>
      <c r="E4" s="2"/>
      <c r="F4" s="2"/>
      <c r="G4" s="2"/>
      <c r="H4" s="2"/>
      <c r="I4" s="2"/>
      <c r="J4" s="2"/>
      <c r="K4" s="2"/>
      <c r="L4" s="2"/>
      <c r="M4" s="21" t="s">
        <v>1698</v>
      </c>
    </row>
    <row r="5" customHeight="1" spans="1:13">
      <c r="A5" s="3" t="e">
        <f>#REF!&amp;"："&amp;#REF!</f>
        <v>#REF!</v>
      </c>
      <c r="M5" s="26" t="s">
        <v>858</v>
      </c>
    </row>
    <row r="6" s="2" customFormat="1" customHeight="1" spans="1:13">
      <c r="A6" s="44" t="s">
        <v>721</v>
      </c>
      <c r="B6" s="44" t="s">
        <v>942</v>
      </c>
      <c r="C6" s="44" t="s">
        <v>1699</v>
      </c>
      <c r="D6" s="44" t="s">
        <v>1700</v>
      </c>
      <c r="E6" s="44" t="s">
        <v>945</v>
      </c>
      <c r="F6" s="44" t="s">
        <v>1701</v>
      </c>
      <c r="G6" s="44" t="s">
        <v>1653</v>
      </c>
      <c r="H6" s="44" t="s">
        <v>976</v>
      </c>
      <c r="I6" s="44" t="s">
        <v>692</v>
      </c>
      <c r="J6" s="443" t="s">
        <v>1320</v>
      </c>
      <c r="K6" s="9" t="s">
        <v>693</v>
      </c>
      <c r="L6" s="9" t="s">
        <v>695</v>
      </c>
      <c r="M6" s="9" t="s">
        <v>848</v>
      </c>
    </row>
    <row r="7" spans="1:14">
      <c r="A7" s="122"/>
      <c r="B7" s="121"/>
      <c r="C7" s="121"/>
      <c r="D7" s="122"/>
      <c r="E7" s="123"/>
      <c r="F7" s="118"/>
      <c r="G7" s="125"/>
      <c r="H7" s="125"/>
      <c r="I7" s="125"/>
      <c r="J7" s="444"/>
      <c r="K7" s="125"/>
      <c r="L7" s="124"/>
      <c r="M7" s="120"/>
      <c r="N7" s="11" t="s">
        <v>863</v>
      </c>
    </row>
    <row r="8" spans="1:14">
      <c r="A8" s="12" t="str">
        <f>IF(B8="","",ROW()-7)</f>
        <v/>
      </c>
      <c r="B8" s="13"/>
      <c r="C8" s="13"/>
      <c r="D8" s="12"/>
      <c r="E8" s="14"/>
      <c r="F8" s="25"/>
      <c r="G8" s="15"/>
      <c r="H8" s="15"/>
      <c r="I8" s="15"/>
      <c r="J8" s="15"/>
      <c r="K8" s="15"/>
      <c r="L8" s="432" t="str">
        <f t="shared" ref="L8:L27" si="0">IF(I8-J8=0,"",(K8-I8+J8)/(I8-J8)*100)</f>
        <v/>
      </c>
      <c r="M8" s="13"/>
      <c r="N8" s="2" t="s">
        <v>1702</v>
      </c>
    </row>
    <row r="9" spans="1:14">
      <c r="A9" s="12" t="str">
        <f t="shared" ref="A9:A24" si="1">IF(B9="","",ROW()-7)</f>
        <v/>
      </c>
      <c r="B9" s="13"/>
      <c r="C9" s="13"/>
      <c r="D9" s="12"/>
      <c r="E9" s="14"/>
      <c r="F9" s="25"/>
      <c r="G9" s="15"/>
      <c r="H9" s="15"/>
      <c r="I9" s="15"/>
      <c r="J9" s="15"/>
      <c r="K9" s="15"/>
      <c r="L9" s="432" t="str">
        <f t="shared" si="0"/>
        <v/>
      </c>
      <c r="M9" s="13"/>
      <c r="N9" s="2" t="s">
        <v>1703</v>
      </c>
    </row>
    <row r="10" spans="1:14">
      <c r="A10" s="12" t="str">
        <f t="shared" si="1"/>
        <v/>
      </c>
      <c r="B10" s="13"/>
      <c r="C10" s="13"/>
      <c r="D10" s="12"/>
      <c r="E10" s="14"/>
      <c r="F10" s="25"/>
      <c r="G10" s="15"/>
      <c r="H10" s="15"/>
      <c r="I10" s="15"/>
      <c r="J10" s="15"/>
      <c r="K10" s="15"/>
      <c r="L10" s="432" t="str">
        <f t="shared" si="0"/>
        <v/>
      </c>
      <c r="M10" s="13"/>
      <c r="N10" s="2" t="s">
        <v>1704</v>
      </c>
    </row>
    <row r="11" spans="1:14">
      <c r="A11" s="12" t="str">
        <f t="shared" si="1"/>
        <v/>
      </c>
      <c r="B11" s="13"/>
      <c r="C11" s="13"/>
      <c r="D11" s="12"/>
      <c r="E11" s="14"/>
      <c r="F11" s="25"/>
      <c r="G11" s="15"/>
      <c r="H11" s="15"/>
      <c r="I11" s="15"/>
      <c r="J11" s="15"/>
      <c r="K11" s="15"/>
      <c r="L11" s="432" t="str">
        <f t="shared" si="0"/>
        <v/>
      </c>
      <c r="M11" s="13"/>
      <c r="N11" s="2" t="s">
        <v>1705</v>
      </c>
    </row>
    <row r="12" spans="1:14">
      <c r="A12" s="12" t="str">
        <f t="shared" si="1"/>
        <v/>
      </c>
      <c r="B12" s="13"/>
      <c r="C12" s="13"/>
      <c r="D12" s="12"/>
      <c r="E12" s="14"/>
      <c r="F12" s="25"/>
      <c r="G12" s="15"/>
      <c r="H12" s="15"/>
      <c r="I12" s="15"/>
      <c r="J12" s="15"/>
      <c r="K12" s="15"/>
      <c r="L12" s="432" t="str">
        <f t="shared" si="0"/>
        <v/>
      </c>
      <c r="M12" s="13"/>
      <c r="N12" s="2" t="s">
        <v>1706</v>
      </c>
    </row>
    <row r="13" spans="1:14">
      <c r="A13" s="12" t="str">
        <f t="shared" si="1"/>
        <v/>
      </c>
      <c r="B13" s="13"/>
      <c r="C13" s="13"/>
      <c r="D13" s="12"/>
      <c r="E13" s="14"/>
      <c r="F13" s="25"/>
      <c r="G13" s="15"/>
      <c r="H13" s="15"/>
      <c r="I13" s="15"/>
      <c r="J13" s="15"/>
      <c r="K13" s="15"/>
      <c r="L13" s="432" t="str">
        <f t="shared" si="0"/>
        <v/>
      </c>
      <c r="M13" s="13"/>
      <c r="N13" s="2" t="s">
        <v>1707</v>
      </c>
    </row>
    <row r="14" spans="1:14">
      <c r="A14" s="12" t="str">
        <f t="shared" si="1"/>
        <v/>
      </c>
      <c r="B14" s="13"/>
      <c r="C14" s="13"/>
      <c r="D14" s="12"/>
      <c r="E14" s="14"/>
      <c r="F14" s="25"/>
      <c r="G14" s="15"/>
      <c r="H14" s="15"/>
      <c r="I14" s="15"/>
      <c r="J14" s="15"/>
      <c r="K14" s="15"/>
      <c r="L14" s="432" t="str">
        <f t="shared" si="0"/>
        <v/>
      </c>
      <c r="M14" s="13"/>
      <c r="N14" s="2" t="s">
        <v>1708</v>
      </c>
    </row>
    <row r="15" spans="1:14">
      <c r="A15" s="12" t="str">
        <f t="shared" si="1"/>
        <v/>
      </c>
      <c r="B15" s="13"/>
      <c r="C15" s="13"/>
      <c r="D15" s="12"/>
      <c r="E15" s="14"/>
      <c r="F15" s="25"/>
      <c r="G15" s="15"/>
      <c r="H15" s="15"/>
      <c r="I15" s="15"/>
      <c r="J15" s="15"/>
      <c r="K15" s="15"/>
      <c r="L15" s="432" t="str">
        <f t="shared" si="0"/>
        <v/>
      </c>
      <c r="M15" s="13"/>
      <c r="N15" s="2" t="s">
        <v>1709</v>
      </c>
    </row>
    <row r="16" spans="1:14">
      <c r="A16" s="12" t="str">
        <f t="shared" si="1"/>
        <v/>
      </c>
      <c r="B16" s="13"/>
      <c r="C16" s="13"/>
      <c r="D16" s="12"/>
      <c r="E16" s="14"/>
      <c r="F16" s="25"/>
      <c r="G16" s="15"/>
      <c r="H16" s="15"/>
      <c r="I16" s="15"/>
      <c r="J16" s="15"/>
      <c r="K16" s="15"/>
      <c r="L16" s="432" t="str">
        <f t="shared" si="0"/>
        <v/>
      </c>
      <c r="M16" s="13"/>
      <c r="N16" s="2" t="s">
        <v>1710</v>
      </c>
    </row>
    <row r="17" spans="1:14">
      <c r="A17" s="12" t="str">
        <f t="shared" si="1"/>
        <v/>
      </c>
      <c r="B17" s="13"/>
      <c r="C17" s="13"/>
      <c r="D17" s="12"/>
      <c r="E17" s="14"/>
      <c r="F17" s="25"/>
      <c r="G17" s="15"/>
      <c r="H17" s="15"/>
      <c r="I17" s="15"/>
      <c r="J17" s="15"/>
      <c r="K17" s="15"/>
      <c r="L17" s="432" t="str">
        <f t="shared" si="0"/>
        <v/>
      </c>
      <c r="M17" s="13"/>
      <c r="N17" s="2" t="s">
        <v>1711</v>
      </c>
    </row>
    <row r="18" spans="1:14">
      <c r="A18" s="12" t="str">
        <f t="shared" si="1"/>
        <v/>
      </c>
      <c r="B18" s="13"/>
      <c r="C18" s="13"/>
      <c r="D18" s="12"/>
      <c r="E18" s="14"/>
      <c r="F18" s="25"/>
      <c r="G18" s="15"/>
      <c r="H18" s="15"/>
      <c r="I18" s="15"/>
      <c r="J18" s="15"/>
      <c r="K18" s="15"/>
      <c r="L18" s="432" t="str">
        <f t="shared" si="0"/>
        <v/>
      </c>
      <c r="M18" s="13"/>
      <c r="N18" s="2" t="s">
        <v>1712</v>
      </c>
    </row>
    <row r="19" spans="1:14">
      <c r="A19" s="12" t="str">
        <f t="shared" si="1"/>
        <v/>
      </c>
      <c r="B19" s="13"/>
      <c r="C19" s="13"/>
      <c r="D19" s="12"/>
      <c r="E19" s="14"/>
      <c r="F19" s="25"/>
      <c r="G19" s="15"/>
      <c r="H19" s="15"/>
      <c r="I19" s="15"/>
      <c r="J19" s="15"/>
      <c r="K19" s="15"/>
      <c r="L19" s="432" t="str">
        <f t="shared" si="0"/>
        <v/>
      </c>
      <c r="M19" s="13"/>
      <c r="N19" s="2" t="s">
        <v>1713</v>
      </c>
    </row>
    <row r="20" spans="1:14">
      <c r="A20" s="12" t="str">
        <f t="shared" si="1"/>
        <v/>
      </c>
      <c r="B20" s="13"/>
      <c r="C20" s="13"/>
      <c r="D20" s="12"/>
      <c r="E20" s="14"/>
      <c r="F20" s="25"/>
      <c r="G20" s="15"/>
      <c r="H20" s="15"/>
      <c r="I20" s="15"/>
      <c r="J20" s="15"/>
      <c r="K20" s="15"/>
      <c r="L20" s="432" t="str">
        <f t="shared" si="0"/>
        <v/>
      </c>
      <c r="M20" s="13"/>
      <c r="N20" s="2" t="s">
        <v>1714</v>
      </c>
    </row>
    <row r="21" spans="1:14">
      <c r="A21" s="12" t="str">
        <f t="shared" si="1"/>
        <v/>
      </c>
      <c r="B21" s="13"/>
      <c r="C21" s="13"/>
      <c r="D21" s="12"/>
      <c r="E21" s="14"/>
      <c r="F21" s="25"/>
      <c r="G21" s="15"/>
      <c r="H21" s="15"/>
      <c r="I21" s="15"/>
      <c r="J21" s="15"/>
      <c r="K21" s="15"/>
      <c r="L21" s="432" t="str">
        <f t="shared" si="0"/>
        <v/>
      </c>
      <c r="M21" s="13"/>
      <c r="N21" s="2" t="s">
        <v>1715</v>
      </c>
    </row>
    <row r="22" spans="1:14">
      <c r="A22" s="12" t="str">
        <f t="shared" si="1"/>
        <v/>
      </c>
      <c r="B22" s="13"/>
      <c r="C22" s="13"/>
      <c r="D22" s="12"/>
      <c r="E22" s="14"/>
      <c r="F22" s="25"/>
      <c r="G22" s="15"/>
      <c r="H22" s="15"/>
      <c r="I22" s="15"/>
      <c r="J22" s="15"/>
      <c r="K22" s="15"/>
      <c r="L22" s="432" t="str">
        <f t="shared" si="0"/>
        <v/>
      </c>
      <c r="M22" s="13"/>
      <c r="N22" s="2" t="s">
        <v>1716</v>
      </c>
    </row>
    <row r="23" spans="1:14">
      <c r="A23" s="12" t="str">
        <f t="shared" si="1"/>
        <v/>
      </c>
      <c r="B23" s="13"/>
      <c r="C23" s="13"/>
      <c r="D23" s="12"/>
      <c r="E23" s="14"/>
      <c r="F23" s="25"/>
      <c r="G23" s="15"/>
      <c r="H23" s="15"/>
      <c r="I23" s="15"/>
      <c r="J23" s="15"/>
      <c r="K23" s="15"/>
      <c r="L23" s="432" t="str">
        <f t="shared" si="0"/>
        <v/>
      </c>
      <c r="M23" s="13"/>
      <c r="N23" s="2" t="s">
        <v>1717</v>
      </c>
    </row>
    <row r="24" spans="1:14">
      <c r="A24" s="12" t="str">
        <f t="shared" si="1"/>
        <v/>
      </c>
      <c r="B24" s="13"/>
      <c r="C24" s="13"/>
      <c r="D24" s="12"/>
      <c r="E24" s="14"/>
      <c r="F24" s="25"/>
      <c r="G24" s="15"/>
      <c r="H24" s="15"/>
      <c r="I24" s="15"/>
      <c r="J24" s="15"/>
      <c r="K24" s="15"/>
      <c r="L24" s="432" t="str">
        <f t="shared" si="0"/>
        <v/>
      </c>
      <c r="M24" s="13"/>
      <c r="N24" s="2" t="s">
        <v>1718</v>
      </c>
    </row>
    <row r="25" spans="1:13">
      <c r="A25" s="12" t="s">
        <v>1672</v>
      </c>
      <c r="B25" s="13"/>
      <c r="C25" s="13"/>
      <c r="D25" s="12"/>
      <c r="E25" s="14"/>
      <c r="F25" s="25"/>
      <c r="G25" s="15" t="s">
        <v>1060</v>
      </c>
      <c r="H25" s="15"/>
      <c r="I25" s="15">
        <f>SUM(I8:I24)</f>
        <v>0</v>
      </c>
      <c r="J25" s="15">
        <f t="shared" ref="J25:K25" si="2">SUM(J8:J24)</f>
        <v>0</v>
      </c>
      <c r="K25" s="15">
        <f t="shared" si="2"/>
        <v>0</v>
      </c>
      <c r="L25" s="432" t="str">
        <f t="shared" si="0"/>
        <v/>
      </c>
      <c r="M25" s="13"/>
    </row>
    <row r="26" spans="1:13">
      <c r="A26" s="12" t="s">
        <v>1673</v>
      </c>
      <c r="B26" s="13"/>
      <c r="C26" s="13"/>
      <c r="D26" s="12"/>
      <c r="E26" s="14"/>
      <c r="F26" s="25"/>
      <c r="G26" s="15" t="s">
        <v>1060</v>
      </c>
      <c r="H26" s="15"/>
      <c r="I26" s="15">
        <f>J25</f>
        <v>0</v>
      </c>
      <c r="J26" s="15"/>
      <c r="K26" s="15"/>
      <c r="L26" s="432"/>
      <c r="M26" s="13"/>
    </row>
    <row r="27" customHeight="1" spans="1:13">
      <c r="A27" s="16" t="s">
        <v>1674</v>
      </c>
      <c r="B27" s="17"/>
      <c r="C27" s="19"/>
      <c r="D27" s="19"/>
      <c r="E27" s="24"/>
      <c r="F27" s="24"/>
      <c r="G27" s="24" t="s">
        <v>1060</v>
      </c>
      <c r="H27" s="20"/>
      <c r="I27" s="19">
        <f>I25-I26</f>
        <v>0</v>
      </c>
      <c r="J27" s="19"/>
      <c r="K27" s="24">
        <f>K25</f>
        <v>0</v>
      </c>
      <c r="L27" s="432" t="str">
        <f t="shared" si="0"/>
        <v/>
      </c>
      <c r="M27" s="20"/>
    </row>
    <row r="28" customHeight="1" spans="1:14">
      <c r="A28" s="3" t="e">
        <f>#REF!&amp;"填表人："&amp;#REF!</f>
        <v>#REF!</v>
      </c>
      <c r="K28" s="3" t="e">
        <f>"评估人员："&amp;#REF!</f>
        <v>#REF!</v>
      </c>
      <c r="N28" s="11" t="s">
        <v>716</v>
      </c>
    </row>
    <row r="29" customHeight="1" spans="1:1">
      <c r="A29" s="3" t="e">
        <f>"填表日期："&amp;YEAR(#REF!)&amp;"年"&amp;MONTH(#REF!)&amp;"月"&amp;DAY(#REF!)&amp;"日"</f>
        <v>#REF!</v>
      </c>
    </row>
    <row r="30" customHeight="1" spans="14:14">
      <c r="N30" s="11"/>
    </row>
  </sheetData>
  <mergeCells count="18">
    <mergeCell ref="A2:M2"/>
    <mergeCell ref="A3:M3"/>
    <mergeCell ref="A25:B25"/>
    <mergeCell ref="A26:B26"/>
    <mergeCell ref="A27:B27"/>
    <mergeCell ref="A6:A7"/>
    <mergeCell ref="B6:B7"/>
    <mergeCell ref="C6:C7"/>
    <mergeCell ref="D6:D7"/>
    <mergeCell ref="E6:E7"/>
    <mergeCell ref="F6:F7"/>
    <mergeCell ref="G6:G7"/>
    <mergeCell ref="H6:H7"/>
    <mergeCell ref="I6:I7"/>
    <mergeCell ref="J6:J7"/>
    <mergeCell ref="K6:K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2"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M30"/>
  <sheetViews>
    <sheetView showGridLines="0" workbookViewId="0">
      <selection activeCell="AA34" sqref="AA34"/>
    </sheetView>
  </sheetViews>
  <sheetFormatPr defaultColWidth="9" defaultRowHeight="15.75" customHeight="1"/>
  <cols>
    <col min="1" max="1" width="4.25" style="3" customWidth="1"/>
    <col min="2" max="2" width="18" style="3" customWidth="1"/>
    <col min="3" max="3" width="8.5" style="3" customWidth="1"/>
    <col min="4" max="4" width="8" style="3" customWidth="1"/>
    <col min="5" max="5" width="6.375" style="3" customWidth="1"/>
    <col min="6" max="6" width="9.375" style="3" customWidth="1"/>
    <col min="7" max="8" width="8" style="3" customWidth="1"/>
    <col min="9" max="9" width="15" style="3" customWidth="1"/>
    <col min="10" max="10" width="9.625" style="3" customWidth="1"/>
    <col min="11" max="11" width="7.75" style="3" customWidth="1"/>
    <col min="12" max="12" width="9.125" style="3" customWidth="1"/>
    <col min="13" max="13" width="9" style="2"/>
    <col min="14" max="16384" width="9" style="3"/>
  </cols>
  <sheetData>
    <row r="1" customHeight="1" spans="1:1">
      <c r="A1" s="4" t="s">
        <v>687</v>
      </c>
    </row>
    <row r="2" s="1" customFormat="1" ht="30" customHeight="1" spans="1:13">
      <c r="A2" s="5" t="s">
        <v>1719</v>
      </c>
      <c r="B2" s="5"/>
      <c r="C2" s="5"/>
      <c r="D2" s="5"/>
      <c r="E2" s="5"/>
      <c r="F2" s="5"/>
      <c r="G2" s="5"/>
      <c r="H2" s="5"/>
      <c r="I2" s="5"/>
      <c r="J2" s="5"/>
      <c r="K2" s="5"/>
      <c r="L2" s="5"/>
      <c r="M2" s="6"/>
    </row>
    <row r="3" customHeight="1" spans="1:12">
      <c r="A3" s="2" t="e">
        <f>"评估基准日："&amp;TEXT(#REF!,"yyyy年mm月dd日")</f>
        <v>#REF!</v>
      </c>
      <c r="B3" s="2"/>
      <c r="C3" s="2"/>
      <c r="D3" s="2"/>
      <c r="E3" s="2"/>
      <c r="F3" s="2"/>
      <c r="G3" s="2"/>
      <c r="H3" s="2"/>
      <c r="I3" s="2"/>
      <c r="J3" s="2"/>
      <c r="K3" s="2"/>
      <c r="L3" s="2"/>
    </row>
    <row r="4" ht="14.1" customHeight="1" spans="1:12">
      <c r="A4" s="2"/>
      <c r="B4" s="2"/>
      <c r="C4" s="2"/>
      <c r="D4" s="2"/>
      <c r="E4" s="2"/>
      <c r="F4" s="2"/>
      <c r="G4" s="2"/>
      <c r="H4" s="2"/>
      <c r="I4" s="2"/>
      <c r="J4" s="2"/>
      <c r="K4" s="21" t="s">
        <v>1720</v>
      </c>
      <c r="L4" s="21"/>
    </row>
    <row r="5" customHeight="1" spans="1:12">
      <c r="A5" s="3" t="e">
        <f>#REF!&amp;"："&amp;#REF!</f>
        <v>#REF!</v>
      </c>
      <c r="K5" s="53" t="s">
        <v>858</v>
      </c>
      <c r="L5" s="53"/>
    </row>
    <row r="6" s="2" customFormat="1" customHeight="1" spans="1:12">
      <c r="A6" s="9" t="s">
        <v>721</v>
      </c>
      <c r="B6" s="9" t="s">
        <v>942</v>
      </c>
      <c r="C6" s="9" t="s">
        <v>1721</v>
      </c>
      <c r="D6" s="9" t="s">
        <v>945</v>
      </c>
      <c r="E6" s="9" t="s">
        <v>1678</v>
      </c>
      <c r="F6" s="9" t="s">
        <v>975</v>
      </c>
      <c r="G6" s="9" t="s">
        <v>1722</v>
      </c>
      <c r="H6" s="44" t="s">
        <v>692</v>
      </c>
      <c r="I6" s="443" t="s">
        <v>1320</v>
      </c>
      <c r="J6" s="9" t="s">
        <v>693</v>
      </c>
      <c r="K6" s="9" t="s">
        <v>695</v>
      </c>
      <c r="L6" s="9" t="s">
        <v>848</v>
      </c>
    </row>
    <row r="7" spans="1:13">
      <c r="A7" s="116"/>
      <c r="B7" s="120"/>
      <c r="C7" s="120"/>
      <c r="D7" s="123"/>
      <c r="E7" s="123"/>
      <c r="F7" s="116"/>
      <c r="G7" s="125"/>
      <c r="H7" s="125"/>
      <c r="I7" s="444"/>
      <c r="J7" s="125"/>
      <c r="K7" s="124" t="str">
        <f t="shared" ref="K7:K27" si="0">IF(H7-I7=0,"",(J7-H7+I7)/(H7-I7)*100)</f>
        <v/>
      </c>
      <c r="L7" s="120"/>
      <c r="M7" s="11" t="s">
        <v>863</v>
      </c>
    </row>
    <row r="8" spans="1:13">
      <c r="A8" s="12" t="str">
        <f>IF(B8="","",ROW()-7)</f>
        <v/>
      </c>
      <c r="B8" s="13"/>
      <c r="C8" s="13"/>
      <c r="D8" s="14"/>
      <c r="E8" s="14"/>
      <c r="F8" s="12"/>
      <c r="G8" s="15"/>
      <c r="H8" s="15"/>
      <c r="I8" s="15"/>
      <c r="J8" s="15"/>
      <c r="K8" s="432" t="str">
        <f t="shared" si="0"/>
        <v/>
      </c>
      <c r="L8" s="13"/>
      <c r="M8" s="2" t="s">
        <v>1723</v>
      </c>
    </row>
    <row r="9" spans="1:13">
      <c r="A9" s="12" t="str">
        <f t="shared" ref="A9:A24" si="1">IF(B9="","",ROW()-7)</f>
        <v/>
      </c>
      <c r="B9" s="13"/>
      <c r="C9" s="13"/>
      <c r="D9" s="14"/>
      <c r="E9" s="14"/>
      <c r="F9" s="12"/>
      <c r="G9" s="15"/>
      <c r="H9" s="15"/>
      <c r="I9" s="15"/>
      <c r="J9" s="15"/>
      <c r="K9" s="432" t="str">
        <f t="shared" si="0"/>
        <v/>
      </c>
      <c r="L9" s="13"/>
      <c r="M9" s="2" t="s">
        <v>1724</v>
      </c>
    </row>
    <row r="10" spans="1:13">
      <c r="A10" s="12" t="str">
        <f t="shared" si="1"/>
        <v/>
      </c>
      <c r="B10" s="13"/>
      <c r="C10" s="13"/>
      <c r="D10" s="14"/>
      <c r="E10" s="14"/>
      <c r="F10" s="12"/>
      <c r="G10" s="15"/>
      <c r="H10" s="15"/>
      <c r="I10" s="15"/>
      <c r="J10" s="15"/>
      <c r="K10" s="432" t="str">
        <f t="shared" si="0"/>
        <v/>
      </c>
      <c r="L10" s="13"/>
      <c r="M10" s="2" t="s">
        <v>1725</v>
      </c>
    </row>
    <row r="11" spans="1:13">
      <c r="A11" s="12" t="str">
        <f t="shared" si="1"/>
        <v/>
      </c>
      <c r="B11" s="13"/>
      <c r="C11" s="13"/>
      <c r="D11" s="14"/>
      <c r="E11" s="14"/>
      <c r="F11" s="12"/>
      <c r="G11" s="15"/>
      <c r="H11" s="15"/>
      <c r="I11" s="15"/>
      <c r="J11" s="15"/>
      <c r="K11" s="432" t="str">
        <f t="shared" si="0"/>
        <v/>
      </c>
      <c r="L11" s="13"/>
      <c r="M11" s="2" t="s">
        <v>1726</v>
      </c>
    </row>
    <row r="12" spans="1:13">
      <c r="A12" s="12" t="str">
        <f t="shared" si="1"/>
        <v/>
      </c>
      <c r="B12" s="13"/>
      <c r="C12" s="13"/>
      <c r="D12" s="14"/>
      <c r="E12" s="14"/>
      <c r="F12" s="12"/>
      <c r="G12" s="15"/>
      <c r="H12" s="15"/>
      <c r="I12" s="15"/>
      <c r="J12" s="15"/>
      <c r="K12" s="432" t="str">
        <f t="shared" si="0"/>
        <v/>
      </c>
      <c r="L12" s="13"/>
      <c r="M12" s="2" t="s">
        <v>1727</v>
      </c>
    </row>
    <row r="13" spans="1:13">
      <c r="A13" s="12" t="str">
        <f t="shared" si="1"/>
        <v/>
      </c>
      <c r="B13" s="13"/>
      <c r="C13" s="13"/>
      <c r="D13" s="14"/>
      <c r="E13" s="14"/>
      <c r="F13" s="12"/>
      <c r="G13" s="15"/>
      <c r="H13" s="15"/>
      <c r="I13" s="15"/>
      <c r="J13" s="15"/>
      <c r="K13" s="432" t="str">
        <f t="shared" si="0"/>
        <v/>
      </c>
      <c r="L13" s="13"/>
      <c r="M13" s="2" t="s">
        <v>1728</v>
      </c>
    </row>
    <row r="14" spans="1:13">
      <c r="A14" s="12" t="str">
        <f t="shared" si="1"/>
        <v/>
      </c>
      <c r="B14" s="13"/>
      <c r="C14" s="13"/>
      <c r="D14" s="14"/>
      <c r="E14" s="14"/>
      <c r="F14" s="12"/>
      <c r="G14" s="15"/>
      <c r="H14" s="15"/>
      <c r="I14" s="15"/>
      <c r="J14" s="15"/>
      <c r="K14" s="432" t="str">
        <f t="shared" si="0"/>
        <v/>
      </c>
      <c r="L14" s="13"/>
      <c r="M14" s="2" t="s">
        <v>1729</v>
      </c>
    </row>
    <row r="15" spans="1:13">
      <c r="A15" s="12" t="str">
        <f t="shared" si="1"/>
        <v/>
      </c>
      <c r="B15" s="13"/>
      <c r="C15" s="13"/>
      <c r="D15" s="14"/>
      <c r="E15" s="14"/>
      <c r="F15" s="12"/>
      <c r="G15" s="15"/>
      <c r="H15" s="15"/>
      <c r="I15" s="15"/>
      <c r="J15" s="15"/>
      <c r="K15" s="432" t="str">
        <f t="shared" si="0"/>
        <v/>
      </c>
      <c r="L15" s="13"/>
      <c r="M15" s="2" t="s">
        <v>1730</v>
      </c>
    </row>
    <row r="16" spans="1:13">
      <c r="A16" s="12" t="str">
        <f t="shared" si="1"/>
        <v/>
      </c>
      <c r="B16" s="13"/>
      <c r="C16" s="13"/>
      <c r="D16" s="14"/>
      <c r="E16" s="14"/>
      <c r="F16" s="12"/>
      <c r="G16" s="15"/>
      <c r="H16" s="15"/>
      <c r="I16" s="15"/>
      <c r="J16" s="15"/>
      <c r="K16" s="432" t="str">
        <f t="shared" si="0"/>
        <v/>
      </c>
      <c r="L16" s="13"/>
      <c r="M16" s="2" t="s">
        <v>1731</v>
      </c>
    </row>
    <row r="17" spans="1:13">
      <c r="A17" s="12" t="str">
        <f t="shared" si="1"/>
        <v/>
      </c>
      <c r="B17" s="13"/>
      <c r="C17" s="13"/>
      <c r="D17" s="14"/>
      <c r="E17" s="14"/>
      <c r="F17" s="12"/>
      <c r="G17" s="15"/>
      <c r="H17" s="15"/>
      <c r="I17" s="15"/>
      <c r="J17" s="15"/>
      <c r="K17" s="432" t="str">
        <f t="shared" si="0"/>
        <v/>
      </c>
      <c r="L17" s="13"/>
      <c r="M17" s="2" t="s">
        <v>1732</v>
      </c>
    </row>
    <row r="18" spans="1:13">
      <c r="A18" s="12" t="str">
        <f t="shared" si="1"/>
        <v/>
      </c>
      <c r="B18" s="13"/>
      <c r="C18" s="13"/>
      <c r="D18" s="14"/>
      <c r="E18" s="14"/>
      <c r="F18" s="12"/>
      <c r="G18" s="15"/>
      <c r="H18" s="15"/>
      <c r="I18" s="15"/>
      <c r="J18" s="15"/>
      <c r="K18" s="432" t="str">
        <f t="shared" si="0"/>
        <v/>
      </c>
      <c r="L18" s="13"/>
      <c r="M18" s="2" t="s">
        <v>1733</v>
      </c>
    </row>
    <row r="19" spans="1:13">
      <c r="A19" s="12" t="str">
        <f t="shared" si="1"/>
        <v/>
      </c>
      <c r="B19" s="13"/>
      <c r="C19" s="13"/>
      <c r="D19" s="14"/>
      <c r="E19" s="14"/>
      <c r="F19" s="12"/>
      <c r="G19" s="15"/>
      <c r="H19" s="15"/>
      <c r="I19" s="15"/>
      <c r="J19" s="15"/>
      <c r="K19" s="432" t="str">
        <f t="shared" si="0"/>
        <v/>
      </c>
      <c r="L19" s="13"/>
      <c r="M19" s="2" t="s">
        <v>1734</v>
      </c>
    </row>
    <row r="20" spans="1:13">
      <c r="A20" s="12" t="str">
        <f t="shared" si="1"/>
        <v/>
      </c>
      <c r="B20" s="13"/>
      <c r="C20" s="13"/>
      <c r="D20" s="14"/>
      <c r="E20" s="14"/>
      <c r="F20" s="12"/>
      <c r="G20" s="15"/>
      <c r="H20" s="15"/>
      <c r="I20" s="15"/>
      <c r="J20" s="15"/>
      <c r="K20" s="432" t="str">
        <f t="shared" si="0"/>
        <v/>
      </c>
      <c r="L20" s="13"/>
      <c r="M20" s="2" t="s">
        <v>1735</v>
      </c>
    </row>
    <row r="21" spans="1:13">
      <c r="A21" s="12" t="str">
        <f t="shared" si="1"/>
        <v/>
      </c>
      <c r="B21" s="13"/>
      <c r="C21" s="13"/>
      <c r="D21" s="14"/>
      <c r="E21" s="14"/>
      <c r="F21" s="12"/>
      <c r="G21" s="15"/>
      <c r="H21" s="15"/>
      <c r="I21" s="15"/>
      <c r="J21" s="15"/>
      <c r="K21" s="432" t="str">
        <f t="shared" si="0"/>
        <v/>
      </c>
      <c r="L21" s="13"/>
      <c r="M21" s="2" t="s">
        <v>1736</v>
      </c>
    </row>
    <row r="22" spans="1:13">
      <c r="A22" s="12" t="str">
        <f t="shared" si="1"/>
        <v/>
      </c>
      <c r="B22" s="13"/>
      <c r="C22" s="13"/>
      <c r="D22" s="14"/>
      <c r="E22" s="14"/>
      <c r="F22" s="12"/>
      <c r="G22" s="15"/>
      <c r="H22" s="15"/>
      <c r="I22" s="15"/>
      <c r="J22" s="15"/>
      <c r="K22" s="432" t="str">
        <f t="shared" si="0"/>
        <v/>
      </c>
      <c r="L22" s="13"/>
      <c r="M22" s="2" t="s">
        <v>1737</v>
      </c>
    </row>
    <row r="23" spans="1:13">
      <c r="A23" s="12" t="str">
        <f t="shared" si="1"/>
        <v/>
      </c>
      <c r="B23" s="13"/>
      <c r="C23" s="13"/>
      <c r="D23" s="14"/>
      <c r="E23" s="14"/>
      <c r="F23" s="12"/>
      <c r="G23" s="15"/>
      <c r="H23" s="15"/>
      <c r="I23" s="15"/>
      <c r="J23" s="15"/>
      <c r="K23" s="432" t="str">
        <f t="shared" si="0"/>
        <v/>
      </c>
      <c r="L23" s="13"/>
      <c r="M23" s="2" t="s">
        <v>1738</v>
      </c>
    </row>
    <row r="24" spans="1:13">
      <c r="A24" s="12" t="str">
        <f t="shared" si="1"/>
        <v/>
      </c>
      <c r="B24" s="13"/>
      <c r="C24" s="13"/>
      <c r="D24" s="14"/>
      <c r="E24" s="14"/>
      <c r="F24" s="12"/>
      <c r="G24" s="15"/>
      <c r="H24" s="15"/>
      <c r="I24" s="15"/>
      <c r="J24" s="15"/>
      <c r="K24" s="432" t="str">
        <f t="shared" si="0"/>
        <v/>
      </c>
      <c r="L24" s="13"/>
      <c r="M24" s="2" t="s">
        <v>1739</v>
      </c>
    </row>
    <row r="25" spans="1:12">
      <c r="A25" s="12" t="s">
        <v>1740</v>
      </c>
      <c r="B25" s="13"/>
      <c r="C25" s="13"/>
      <c r="D25" s="14"/>
      <c r="E25" s="14"/>
      <c r="F25" s="12"/>
      <c r="G25" s="15"/>
      <c r="H25" s="15">
        <f t="shared" ref="H25:J25" si="2">SUM(H7:H24)</f>
        <v>0</v>
      </c>
      <c r="I25" s="15">
        <f t="shared" si="2"/>
        <v>0</v>
      </c>
      <c r="J25" s="15">
        <f t="shared" si="2"/>
        <v>0</v>
      </c>
      <c r="K25" s="432" t="str">
        <f t="shared" si="0"/>
        <v/>
      </c>
      <c r="L25" s="13"/>
    </row>
    <row r="26" spans="1:12">
      <c r="A26" s="12" t="s">
        <v>799</v>
      </c>
      <c r="B26" s="13"/>
      <c r="C26" s="13"/>
      <c r="D26" s="14"/>
      <c r="E26" s="14"/>
      <c r="F26" s="12"/>
      <c r="G26" s="15"/>
      <c r="H26" s="15">
        <f>I25</f>
        <v>0</v>
      </c>
      <c r="I26" s="15"/>
      <c r="J26" s="15"/>
      <c r="K26" s="432" t="str">
        <f t="shared" si="0"/>
        <v/>
      </c>
      <c r="L26" s="13"/>
    </row>
    <row r="27" customHeight="1" spans="1:12">
      <c r="A27" s="16" t="s">
        <v>1741</v>
      </c>
      <c r="B27" s="17"/>
      <c r="C27" s="18"/>
      <c r="D27" s="18"/>
      <c r="E27" s="18"/>
      <c r="F27" s="18"/>
      <c r="G27" s="18"/>
      <c r="H27" s="19">
        <f>H25-H26</f>
        <v>0</v>
      </c>
      <c r="I27" s="19"/>
      <c r="J27" s="24">
        <f>J25</f>
        <v>0</v>
      </c>
      <c r="K27" s="432" t="str">
        <f t="shared" si="0"/>
        <v/>
      </c>
      <c r="L27" s="20"/>
    </row>
    <row r="28" customHeight="1" spans="1:13">
      <c r="A28" s="3" t="e">
        <f>#REF!&amp;"填表人："&amp;#REF!</f>
        <v>#REF!</v>
      </c>
      <c r="J28" s="3" t="e">
        <f>"评估人员："&amp;#REF!</f>
        <v>#REF!</v>
      </c>
      <c r="M28" s="11" t="s">
        <v>716</v>
      </c>
    </row>
    <row r="29" customHeight="1" spans="1:1">
      <c r="A29" s="3" t="e">
        <f>"填表日期："&amp;YEAR(#REF!)&amp;"年"&amp;MONTH(#REF!)&amp;"月"&amp;DAY(#REF!)&amp;"日"</f>
        <v>#REF!</v>
      </c>
    </row>
    <row r="30" customHeight="1" spans="12:12">
      <c r="L30" s="3" t="s">
        <v>1742</v>
      </c>
    </row>
  </sheetData>
  <mergeCells count="19">
    <mergeCell ref="A2:L2"/>
    <mergeCell ref="A3:L3"/>
    <mergeCell ref="K4:L4"/>
    <mergeCell ref="K5:L5"/>
    <mergeCell ref="A25:B25"/>
    <mergeCell ref="A26:B26"/>
    <mergeCell ref="A27:B27"/>
    <mergeCell ref="A6:A7"/>
    <mergeCell ref="B6:B7"/>
    <mergeCell ref="C6:C7"/>
    <mergeCell ref="D6:D7"/>
    <mergeCell ref="E6:E7"/>
    <mergeCell ref="F6:F7"/>
    <mergeCell ref="G6:G7"/>
    <mergeCell ref="H6:H7"/>
    <mergeCell ref="I6:I7"/>
    <mergeCell ref="J6:J7"/>
    <mergeCell ref="K6:K7"/>
    <mergeCell ref="L6:L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29"/>
  <sheetViews>
    <sheetView showGridLines="0" workbookViewId="0">
      <selection activeCell="AA34" sqref="AA34"/>
    </sheetView>
  </sheetViews>
  <sheetFormatPr defaultColWidth="9" defaultRowHeight="15.75" customHeight="1"/>
  <cols>
    <col min="1" max="1" width="5.25" style="3" customWidth="1"/>
    <col min="2" max="2" width="23.25" style="3" customWidth="1"/>
    <col min="3" max="5" width="8" style="3" customWidth="1"/>
    <col min="6" max="6" width="15" style="3" customWidth="1"/>
    <col min="7" max="7" width="9.625" style="3" customWidth="1"/>
    <col min="8" max="8" width="7.75" style="3" customWidth="1"/>
    <col min="9" max="9" width="11.625" style="3" customWidth="1"/>
    <col min="10" max="10" width="9" style="2"/>
    <col min="11" max="16384" width="9" style="3"/>
  </cols>
  <sheetData>
    <row r="1" customHeight="1" spans="1:1">
      <c r="A1" s="4" t="s">
        <v>687</v>
      </c>
    </row>
    <row r="2" s="1" customFormat="1" ht="30" customHeight="1" spans="1:12">
      <c r="A2" s="5" t="s">
        <v>1743</v>
      </c>
      <c r="B2" s="5"/>
      <c r="C2" s="5"/>
      <c r="D2" s="5"/>
      <c r="E2" s="5"/>
      <c r="F2" s="5"/>
      <c r="G2" s="5"/>
      <c r="H2" s="5"/>
      <c r="I2" s="5"/>
      <c r="J2" s="11"/>
      <c r="K2" s="3"/>
      <c r="L2" s="3"/>
    </row>
    <row r="3" customHeight="1" spans="1:9">
      <c r="A3" s="2" t="e">
        <f>"评估基准日："&amp;TEXT(#REF!,"yyyy年mm月dd日")</f>
        <v>#REF!</v>
      </c>
      <c r="B3" s="2"/>
      <c r="C3" s="2"/>
      <c r="D3" s="2"/>
      <c r="E3" s="2"/>
      <c r="F3" s="2"/>
      <c r="G3" s="2"/>
      <c r="H3" s="2"/>
      <c r="I3" s="2"/>
    </row>
    <row r="4" ht="13.5" customHeight="1" spans="1:9">
      <c r="A4" s="2"/>
      <c r="B4" s="2"/>
      <c r="C4" s="2"/>
      <c r="D4" s="2"/>
      <c r="E4" s="2"/>
      <c r="F4" s="2"/>
      <c r="G4" s="2"/>
      <c r="H4" s="21" t="s">
        <v>1744</v>
      </c>
      <c r="I4" s="21"/>
    </row>
    <row r="5" customHeight="1" spans="1:9">
      <c r="A5" s="3" t="e">
        <f>#REF!&amp;"："&amp;#REF!</f>
        <v>#REF!</v>
      </c>
      <c r="E5" s="43"/>
      <c r="F5" s="43"/>
      <c r="H5" s="53" t="s">
        <v>858</v>
      </c>
      <c r="I5" s="53"/>
    </row>
    <row r="6" s="2" customFormat="1" ht="12.75" spans="1:12">
      <c r="A6" s="9" t="s">
        <v>721</v>
      </c>
      <c r="B6" s="9" t="s">
        <v>1055</v>
      </c>
      <c r="C6" s="9" t="s">
        <v>1056</v>
      </c>
      <c r="D6" s="9" t="s">
        <v>1079</v>
      </c>
      <c r="E6" s="44" t="s">
        <v>692</v>
      </c>
      <c r="F6" s="443" t="s">
        <v>1320</v>
      </c>
      <c r="G6" s="9" t="s">
        <v>693</v>
      </c>
      <c r="H6" s="9" t="s">
        <v>695</v>
      </c>
      <c r="I6" s="9" t="s">
        <v>848</v>
      </c>
      <c r="K6" s="3"/>
      <c r="L6" s="3"/>
    </row>
    <row r="7" spans="1:10">
      <c r="A7" s="116"/>
      <c r="B7" s="120"/>
      <c r="C7" s="120"/>
      <c r="D7" s="123"/>
      <c r="E7" s="125"/>
      <c r="F7" s="444"/>
      <c r="G7" s="125"/>
      <c r="H7" s="124" t="str">
        <f>IF(E7-F7=0,"",(G7-E7+F7)/(E7-F7)*100)</f>
        <v/>
      </c>
      <c r="I7" s="120"/>
      <c r="J7" s="11" t="s">
        <v>863</v>
      </c>
    </row>
    <row r="8" spans="1:10">
      <c r="A8" s="12" t="str">
        <f>IF(B8="","",ROW()-7)</f>
        <v/>
      </c>
      <c r="B8" s="13"/>
      <c r="C8" s="13"/>
      <c r="D8" s="14"/>
      <c r="E8" s="15"/>
      <c r="F8" s="15"/>
      <c r="G8" s="15"/>
      <c r="H8" s="432" t="str">
        <f t="shared" ref="H8:H27" si="0">IF(E8-F8=0,"",(G8-E8+F8)/(E8-F8)*100)</f>
        <v/>
      </c>
      <c r="I8" s="13"/>
      <c r="J8" s="2" t="s">
        <v>1745</v>
      </c>
    </row>
    <row r="9" spans="1:10">
      <c r="A9" s="12" t="str">
        <f t="shared" ref="A9:A24" si="1">IF(B9="","",ROW()-7)</f>
        <v/>
      </c>
      <c r="B9" s="13"/>
      <c r="C9" s="13"/>
      <c r="D9" s="14"/>
      <c r="E9" s="15"/>
      <c r="F9" s="15"/>
      <c r="G9" s="15"/>
      <c r="H9" s="432" t="str">
        <f t="shared" si="0"/>
        <v/>
      </c>
      <c r="I9" s="13"/>
      <c r="J9" s="2" t="s">
        <v>1746</v>
      </c>
    </row>
    <row r="10" spans="1:10">
      <c r="A10" s="12" t="str">
        <f t="shared" si="1"/>
        <v/>
      </c>
      <c r="B10" s="13"/>
      <c r="C10" s="13"/>
      <c r="D10" s="14"/>
      <c r="E10" s="15"/>
      <c r="F10" s="15"/>
      <c r="G10" s="15"/>
      <c r="H10" s="432" t="str">
        <f t="shared" si="0"/>
        <v/>
      </c>
      <c r="I10" s="13"/>
      <c r="J10" s="2" t="s">
        <v>1747</v>
      </c>
    </row>
    <row r="11" spans="1:10">
      <c r="A11" s="12" t="str">
        <f t="shared" si="1"/>
        <v/>
      </c>
      <c r="B11" s="13"/>
      <c r="C11" s="13"/>
      <c r="D11" s="14"/>
      <c r="E11" s="15"/>
      <c r="F11" s="15"/>
      <c r="G11" s="15"/>
      <c r="H11" s="432" t="str">
        <f t="shared" si="0"/>
        <v/>
      </c>
      <c r="I11" s="13"/>
      <c r="J11" s="2" t="s">
        <v>1748</v>
      </c>
    </row>
    <row r="12" spans="1:10">
      <c r="A12" s="12" t="str">
        <f t="shared" si="1"/>
        <v/>
      </c>
      <c r="B12" s="13"/>
      <c r="C12" s="13"/>
      <c r="D12" s="14"/>
      <c r="E12" s="15"/>
      <c r="F12" s="15"/>
      <c r="G12" s="15"/>
      <c r="H12" s="432" t="str">
        <f t="shared" si="0"/>
        <v/>
      </c>
      <c r="I12" s="13"/>
      <c r="J12" s="2" t="s">
        <v>1749</v>
      </c>
    </row>
    <row r="13" spans="1:10">
      <c r="A13" s="12" t="str">
        <f t="shared" si="1"/>
        <v/>
      </c>
      <c r="B13" s="13"/>
      <c r="C13" s="13"/>
      <c r="D13" s="14"/>
      <c r="E13" s="15"/>
      <c r="F13" s="15"/>
      <c r="G13" s="15"/>
      <c r="H13" s="432" t="str">
        <f t="shared" si="0"/>
        <v/>
      </c>
      <c r="I13" s="13"/>
      <c r="J13" s="2" t="s">
        <v>1750</v>
      </c>
    </row>
    <row r="14" spans="1:10">
      <c r="A14" s="12" t="str">
        <f t="shared" si="1"/>
        <v/>
      </c>
      <c r="B14" s="13"/>
      <c r="C14" s="13"/>
      <c r="D14" s="14"/>
      <c r="E14" s="15"/>
      <c r="F14" s="15"/>
      <c r="G14" s="15"/>
      <c r="H14" s="432" t="str">
        <f t="shared" si="0"/>
        <v/>
      </c>
      <c r="I14" s="13"/>
      <c r="J14" s="2" t="s">
        <v>1751</v>
      </c>
    </row>
    <row r="15" spans="1:10">
      <c r="A15" s="12" t="str">
        <f t="shared" si="1"/>
        <v/>
      </c>
      <c r="B15" s="13"/>
      <c r="C15" s="13"/>
      <c r="D15" s="14"/>
      <c r="E15" s="15"/>
      <c r="F15" s="15"/>
      <c r="G15" s="15"/>
      <c r="H15" s="432" t="str">
        <f t="shared" si="0"/>
        <v/>
      </c>
      <c r="I15" s="13"/>
      <c r="J15" s="2" t="s">
        <v>1752</v>
      </c>
    </row>
    <row r="16" spans="1:10">
      <c r="A16" s="12" t="str">
        <f t="shared" si="1"/>
        <v/>
      </c>
      <c r="B16" s="13"/>
      <c r="C16" s="13"/>
      <c r="D16" s="14"/>
      <c r="E16" s="15"/>
      <c r="F16" s="15"/>
      <c r="G16" s="15"/>
      <c r="H16" s="432" t="str">
        <f t="shared" si="0"/>
        <v/>
      </c>
      <c r="I16" s="13"/>
      <c r="J16" s="2" t="s">
        <v>1753</v>
      </c>
    </row>
    <row r="17" spans="1:10">
      <c r="A17" s="12" t="str">
        <f t="shared" si="1"/>
        <v/>
      </c>
      <c r="B17" s="13"/>
      <c r="C17" s="13"/>
      <c r="D17" s="14"/>
      <c r="E17" s="15"/>
      <c r="F17" s="15"/>
      <c r="G17" s="15"/>
      <c r="H17" s="432" t="str">
        <f t="shared" si="0"/>
        <v/>
      </c>
      <c r="I17" s="13"/>
      <c r="J17" s="2" t="s">
        <v>1754</v>
      </c>
    </row>
    <row r="18" spans="1:10">
      <c r="A18" s="12" t="str">
        <f t="shared" si="1"/>
        <v/>
      </c>
      <c r="B18" s="13"/>
      <c r="C18" s="13"/>
      <c r="D18" s="14"/>
      <c r="E18" s="15"/>
      <c r="F18" s="15"/>
      <c r="G18" s="15"/>
      <c r="H18" s="432" t="str">
        <f t="shared" si="0"/>
        <v/>
      </c>
      <c r="I18" s="13"/>
      <c r="J18" s="2" t="s">
        <v>1755</v>
      </c>
    </row>
    <row r="19" spans="1:10">
      <c r="A19" s="12" t="str">
        <f t="shared" si="1"/>
        <v/>
      </c>
      <c r="B19" s="13"/>
      <c r="C19" s="13"/>
      <c r="D19" s="14"/>
      <c r="E19" s="15"/>
      <c r="F19" s="15"/>
      <c r="G19" s="15"/>
      <c r="H19" s="432" t="str">
        <f t="shared" si="0"/>
        <v/>
      </c>
      <c r="I19" s="13"/>
      <c r="J19" s="2" t="s">
        <v>1756</v>
      </c>
    </row>
    <row r="20" spans="1:10">
      <c r="A20" s="12" t="str">
        <f t="shared" si="1"/>
        <v/>
      </c>
      <c r="B20" s="13"/>
      <c r="C20" s="13"/>
      <c r="D20" s="14"/>
      <c r="E20" s="15"/>
      <c r="F20" s="15"/>
      <c r="G20" s="15"/>
      <c r="H20" s="432" t="str">
        <f t="shared" si="0"/>
        <v/>
      </c>
      <c r="I20" s="13"/>
      <c r="J20" s="2" t="s">
        <v>1757</v>
      </c>
    </row>
    <row r="21" spans="1:10">
      <c r="A21" s="12" t="str">
        <f t="shared" si="1"/>
        <v/>
      </c>
      <c r="B21" s="13"/>
      <c r="C21" s="13"/>
      <c r="D21" s="14"/>
      <c r="E21" s="15"/>
      <c r="F21" s="15"/>
      <c r="G21" s="15"/>
      <c r="H21" s="432" t="str">
        <f t="shared" si="0"/>
        <v/>
      </c>
      <c r="I21" s="13"/>
      <c r="J21" s="2" t="s">
        <v>1758</v>
      </c>
    </row>
    <row r="22" spans="1:10">
      <c r="A22" s="12" t="str">
        <f t="shared" si="1"/>
        <v/>
      </c>
      <c r="B22" s="13"/>
      <c r="C22" s="13"/>
      <c r="D22" s="14"/>
      <c r="E22" s="15"/>
      <c r="F22" s="15"/>
      <c r="G22" s="15"/>
      <c r="H22" s="432" t="str">
        <f t="shared" si="0"/>
        <v/>
      </c>
      <c r="I22" s="13"/>
      <c r="J22" s="2" t="s">
        <v>1759</v>
      </c>
    </row>
    <row r="23" spans="1:10">
      <c r="A23" s="12" t="str">
        <f t="shared" si="1"/>
        <v/>
      </c>
      <c r="B23" s="13"/>
      <c r="C23" s="13"/>
      <c r="D23" s="14"/>
      <c r="E23" s="15"/>
      <c r="F23" s="15"/>
      <c r="G23" s="15"/>
      <c r="H23" s="432" t="str">
        <f t="shared" si="0"/>
        <v/>
      </c>
      <c r="I23" s="13"/>
      <c r="J23" s="2" t="s">
        <v>1760</v>
      </c>
    </row>
    <row r="24" spans="1:10">
      <c r="A24" s="12" t="str">
        <f t="shared" si="1"/>
        <v/>
      </c>
      <c r="B24" s="13"/>
      <c r="C24" s="13"/>
      <c r="D24" s="14"/>
      <c r="E24" s="15"/>
      <c r="F24" s="15"/>
      <c r="G24" s="15"/>
      <c r="H24" s="432" t="str">
        <f t="shared" si="0"/>
        <v/>
      </c>
      <c r="I24" s="13"/>
      <c r="J24" s="2" t="s">
        <v>1761</v>
      </c>
    </row>
    <row r="25" spans="1:9">
      <c r="A25" s="12" t="s">
        <v>1762</v>
      </c>
      <c r="B25" s="13"/>
      <c r="C25" s="13"/>
      <c r="D25" s="14"/>
      <c r="E25" s="15">
        <f t="shared" ref="E25:G25" si="2">SUM(E7:E24)</f>
        <v>0</v>
      </c>
      <c r="F25" s="15">
        <f t="shared" si="2"/>
        <v>0</v>
      </c>
      <c r="G25" s="15">
        <f t="shared" si="2"/>
        <v>0</v>
      </c>
      <c r="H25" s="432" t="str">
        <f t="shared" si="0"/>
        <v/>
      </c>
      <c r="I25" s="13"/>
    </row>
    <row r="26" spans="1:9">
      <c r="A26" s="12" t="s">
        <v>1763</v>
      </c>
      <c r="B26" s="13"/>
      <c r="C26" s="13"/>
      <c r="D26" s="14"/>
      <c r="E26" s="15">
        <f>F25</f>
        <v>0</v>
      </c>
      <c r="F26" s="15"/>
      <c r="G26" s="15"/>
      <c r="H26" s="432" t="str">
        <f t="shared" si="0"/>
        <v/>
      </c>
      <c r="I26" s="13"/>
    </row>
    <row r="27" customHeight="1" spans="1:9">
      <c r="A27" s="16" t="s">
        <v>1764</v>
      </c>
      <c r="B27" s="17"/>
      <c r="C27" s="20"/>
      <c r="D27" s="18"/>
      <c r="E27" s="19">
        <f>E25-E26</f>
        <v>0</v>
      </c>
      <c r="F27" s="19"/>
      <c r="G27" s="24">
        <f>G25</f>
        <v>0</v>
      </c>
      <c r="H27" s="432" t="str">
        <f t="shared" si="0"/>
        <v/>
      </c>
      <c r="I27" s="20"/>
    </row>
    <row r="28" customHeight="1" spans="1:10">
      <c r="A28" s="3" t="e">
        <f>#REF!&amp;"填表人："&amp;#REF!</f>
        <v>#REF!</v>
      </c>
      <c r="G28" s="3" t="e">
        <f>"评估人员："&amp;#REF!</f>
        <v>#REF!</v>
      </c>
      <c r="J28" s="11" t="s">
        <v>716</v>
      </c>
    </row>
    <row r="29" customHeight="1" spans="1:1">
      <c r="A29" s="3" t="e">
        <f>"填表日期："&amp;YEAR(#REF!)&amp;"年"&amp;MONTH(#REF!)&amp;"月"&amp;DAY(#REF!)&amp;"日"</f>
        <v>#REF!</v>
      </c>
    </row>
  </sheetData>
  <mergeCells count="16">
    <mergeCell ref="A2:I2"/>
    <mergeCell ref="A3:I3"/>
    <mergeCell ref="H4:I4"/>
    <mergeCell ref="H5:I5"/>
    <mergeCell ref="A25:B25"/>
    <mergeCell ref="A26:B26"/>
    <mergeCell ref="A27:B27"/>
    <mergeCell ref="A6:A7"/>
    <mergeCell ref="B6:B7"/>
    <mergeCell ref="C6:C7"/>
    <mergeCell ref="D6:D7"/>
    <mergeCell ref="E6:E7"/>
    <mergeCell ref="F6:F7"/>
    <mergeCell ref="G6:G7"/>
    <mergeCell ref="H6:H7"/>
    <mergeCell ref="I6:I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30"/>
  <sheetViews>
    <sheetView showGridLines="0" topLeftCell="B1" workbookViewId="0">
      <selection activeCell="AA34" sqref="AA34"/>
    </sheetView>
  </sheetViews>
  <sheetFormatPr defaultColWidth="9" defaultRowHeight="15.75" customHeight="1"/>
  <cols>
    <col min="1" max="1" width="4.75" style="3" customWidth="1"/>
    <col min="2" max="2" width="16.25" style="3" customWidth="1"/>
    <col min="3" max="3" width="8.25" style="3" customWidth="1"/>
    <col min="4" max="4" width="11.375" style="3" customWidth="1"/>
    <col min="5" max="5" width="12.875" style="3" customWidth="1"/>
    <col min="6" max="9" width="8" style="3" customWidth="1"/>
    <col min="10" max="10" width="15" style="3" customWidth="1"/>
    <col min="11" max="11" width="9.625" style="3" customWidth="1"/>
    <col min="12" max="12" width="7.75" style="3" customWidth="1"/>
    <col min="13" max="13" width="10.125" style="3" customWidth="1"/>
    <col min="14" max="14" width="24.375" style="434" customWidth="1"/>
    <col min="15" max="15" width="9" style="2"/>
    <col min="16" max="16384" width="9" style="3"/>
  </cols>
  <sheetData>
    <row r="1" customHeight="1" spans="1:1">
      <c r="A1" s="4" t="s">
        <v>687</v>
      </c>
    </row>
    <row r="2" s="1" customFormat="1" ht="30" customHeight="1" spans="1:15">
      <c r="A2" s="5" t="s">
        <v>1765</v>
      </c>
      <c r="B2" s="5"/>
      <c r="C2" s="5"/>
      <c r="D2" s="5"/>
      <c r="E2" s="5"/>
      <c r="F2" s="5"/>
      <c r="G2" s="5"/>
      <c r="H2" s="5"/>
      <c r="I2" s="5"/>
      <c r="J2" s="5"/>
      <c r="K2" s="5"/>
      <c r="L2" s="5"/>
      <c r="M2" s="5"/>
      <c r="N2" s="438"/>
      <c r="O2" s="6"/>
    </row>
    <row r="3" customHeight="1" spans="1:13">
      <c r="A3" s="2" t="e">
        <f>"评估基准日："&amp;TEXT(#REF!,"yyyy年mm月dd日")</f>
        <v>#REF!</v>
      </c>
      <c r="B3" s="2"/>
      <c r="C3" s="2"/>
      <c r="D3" s="2"/>
      <c r="E3" s="2"/>
      <c r="F3" s="2"/>
      <c r="G3" s="2"/>
      <c r="H3" s="2"/>
      <c r="I3" s="2"/>
      <c r="J3" s="2"/>
      <c r="K3" s="2"/>
      <c r="L3" s="2"/>
      <c r="M3" s="2"/>
    </row>
    <row r="4" ht="14.1" customHeight="1" spans="1:13">
      <c r="A4" s="2"/>
      <c r="B4" s="2"/>
      <c r="C4" s="2"/>
      <c r="D4" s="2"/>
      <c r="E4" s="2"/>
      <c r="F4" s="2"/>
      <c r="G4" s="2"/>
      <c r="H4" s="2"/>
      <c r="I4" s="2"/>
      <c r="J4" s="2"/>
      <c r="K4" s="2"/>
      <c r="L4" s="21" t="s">
        <v>1766</v>
      </c>
      <c r="M4" s="21"/>
    </row>
    <row r="5" customHeight="1" spans="1:13">
      <c r="A5" s="3" t="e">
        <f>#REF!&amp;"："&amp;#REF!</f>
        <v>#REF!</v>
      </c>
      <c r="L5" s="53" t="s">
        <v>858</v>
      </c>
      <c r="M5" s="53"/>
    </row>
    <row r="6" s="2" customFormat="1" customHeight="1" spans="1:14">
      <c r="A6" s="32" t="s">
        <v>721</v>
      </c>
      <c r="B6" s="32" t="s">
        <v>942</v>
      </c>
      <c r="C6" s="32" t="s">
        <v>945</v>
      </c>
      <c r="D6" s="32" t="s">
        <v>1767</v>
      </c>
      <c r="E6" s="32" t="s">
        <v>1768</v>
      </c>
      <c r="F6" s="32" t="s">
        <v>1769</v>
      </c>
      <c r="G6" s="32" t="s">
        <v>1770</v>
      </c>
      <c r="H6" s="32" t="s">
        <v>1722</v>
      </c>
      <c r="I6" s="59" t="s">
        <v>692</v>
      </c>
      <c r="J6" s="439" t="s">
        <v>1320</v>
      </c>
      <c r="K6" s="32" t="s">
        <v>693</v>
      </c>
      <c r="L6" s="32" t="s">
        <v>695</v>
      </c>
      <c r="M6" s="32" t="s">
        <v>848</v>
      </c>
      <c r="N6" s="440" t="s">
        <v>1771</v>
      </c>
    </row>
    <row r="7" spans="1:14">
      <c r="A7" s="9"/>
      <c r="B7" s="203"/>
      <c r="C7" s="79"/>
      <c r="D7" s="76"/>
      <c r="E7" s="435"/>
      <c r="F7" s="203"/>
      <c r="G7" s="203"/>
      <c r="H7" s="436"/>
      <c r="I7" s="436"/>
      <c r="J7" s="441"/>
      <c r="K7" s="436"/>
      <c r="L7" s="435" t="str">
        <f>IF(I7-J7=0,"",(K7-I7+J7)/(I7-J7)*100)</f>
        <v/>
      </c>
      <c r="M7" s="203"/>
      <c r="N7" s="442"/>
    </row>
    <row r="8" spans="1:15">
      <c r="A8" s="437" t="str">
        <f>IF(B8="","",ROW()-7)</f>
        <v/>
      </c>
      <c r="B8" s="13"/>
      <c r="C8" s="14"/>
      <c r="D8" s="12"/>
      <c r="E8" s="28"/>
      <c r="F8" s="13"/>
      <c r="G8" s="13"/>
      <c r="H8" s="15"/>
      <c r="I8" s="15"/>
      <c r="J8" s="15"/>
      <c r="K8" s="15"/>
      <c r="L8" s="432" t="str">
        <f t="shared" ref="L8:L24" si="0">IF(I8-J8=0,"",(K8-I8+J8)/(I8-J8)*100)</f>
        <v/>
      </c>
      <c r="M8" s="13"/>
      <c r="N8" s="15"/>
      <c r="O8" s="11" t="s">
        <v>863</v>
      </c>
    </row>
    <row r="9" spans="1:15">
      <c r="A9" s="437" t="str">
        <f t="shared" ref="A9:A24" si="1">IF(B9="","",ROW()-7)</f>
        <v/>
      </c>
      <c r="B9" s="13"/>
      <c r="C9" s="14"/>
      <c r="D9" s="12"/>
      <c r="E9" s="28"/>
      <c r="F9" s="13"/>
      <c r="G9" s="13"/>
      <c r="H9" s="15"/>
      <c r="I9" s="15"/>
      <c r="J9" s="15"/>
      <c r="K9" s="15"/>
      <c r="L9" s="432" t="str">
        <f t="shared" si="0"/>
        <v/>
      </c>
      <c r="M9" s="13"/>
      <c r="N9" s="15"/>
      <c r="O9" s="2" t="s">
        <v>1772</v>
      </c>
    </row>
    <row r="10" spans="1:15">
      <c r="A10" s="437" t="str">
        <f t="shared" si="1"/>
        <v/>
      </c>
      <c r="B10" s="13"/>
      <c r="C10" s="14"/>
      <c r="D10" s="12"/>
      <c r="E10" s="28"/>
      <c r="F10" s="13"/>
      <c r="G10" s="13"/>
      <c r="H10" s="15"/>
      <c r="I10" s="15"/>
      <c r="J10" s="15"/>
      <c r="K10" s="15"/>
      <c r="L10" s="432" t="str">
        <f t="shared" si="0"/>
        <v/>
      </c>
      <c r="M10" s="13"/>
      <c r="N10" s="15"/>
      <c r="O10" s="2" t="s">
        <v>1773</v>
      </c>
    </row>
    <row r="11" spans="1:15">
      <c r="A11" s="437" t="str">
        <f t="shared" si="1"/>
        <v/>
      </c>
      <c r="B11" s="13"/>
      <c r="C11" s="14"/>
      <c r="D11" s="12"/>
      <c r="E11" s="28"/>
      <c r="F11" s="13"/>
      <c r="G11" s="13"/>
      <c r="H11" s="15"/>
      <c r="I11" s="15"/>
      <c r="J11" s="15"/>
      <c r="K11" s="15"/>
      <c r="L11" s="432" t="str">
        <f t="shared" si="0"/>
        <v/>
      </c>
      <c r="M11" s="13"/>
      <c r="N11" s="15"/>
      <c r="O11" s="2" t="s">
        <v>1774</v>
      </c>
    </row>
    <row r="12" spans="1:15">
      <c r="A12" s="437" t="str">
        <f t="shared" si="1"/>
        <v/>
      </c>
      <c r="B12" s="13"/>
      <c r="C12" s="14"/>
      <c r="D12" s="12"/>
      <c r="E12" s="28"/>
      <c r="F12" s="13"/>
      <c r="G12" s="13"/>
      <c r="H12" s="15"/>
      <c r="I12" s="15"/>
      <c r="J12" s="15"/>
      <c r="K12" s="15"/>
      <c r="L12" s="432" t="str">
        <f t="shared" si="0"/>
        <v/>
      </c>
      <c r="M12" s="13"/>
      <c r="N12" s="15"/>
      <c r="O12" s="2" t="s">
        <v>1775</v>
      </c>
    </row>
    <row r="13" spans="1:15">
      <c r="A13" s="437" t="str">
        <f t="shared" si="1"/>
        <v/>
      </c>
      <c r="B13" s="13"/>
      <c r="C13" s="14"/>
      <c r="D13" s="12"/>
      <c r="E13" s="28"/>
      <c r="F13" s="13"/>
      <c r="G13" s="13"/>
      <c r="H13" s="15"/>
      <c r="I13" s="15"/>
      <c r="J13" s="15"/>
      <c r="K13" s="15"/>
      <c r="L13" s="432" t="str">
        <f t="shared" si="0"/>
        <v/>
      </c>
      <c r="M13" s="13"/>
      <c r="N13" s="15"/>
      <c r="O13" s="2" t="s">
        <v>1776</v>
      </c>
    </row>
    <row r="14" spans="1:15">
      <c r="A14" s="437" t="str">
        <f t="shared" si="1"/>
        <v/>
      </c>
      <c r="B14" s="13"/>
      <c r="C14" s="14"/>
      <c r="D14" s="12"/>
      <c r="E14" s="28"/>
      <c r="F14" s="13"/>
      <c r="G14" s="13"/>
      <c r="H14" s="15"/>
      <c r="I14" s="15"/>
      <c r="J14" s="15"/>
      <c r="K14" s="15"/>
      <c r="L14" s="432" t="str">
        <f t="shared" si="0"/>
        <v/>
      </c>
      <c r="M14" s="13"/>
      <c r="N14" s="15"/>
      <c r="O14" s="2" t="s">
        <v>1777</v>
      </c>
    </row>
    <row r="15" spans="1:15">
      <c r="A15" s="437" t="str">
        <f t="shared" si="1"/>
        <v/>
      </c>
      <c r="B15" s="13"/>
      <c r="C15" s="14"/>
      <c r="D15" s="12"/>
      <c r="E15" s="28"/>
      <c r="F15" s="13"/>
      <c r="G15" s="13"/>
      <c r="H15" s="15"/>
      <c r="I15" s="15"/>
      <c r="J15" s="15"/>
      <c r="K15" s="15"/>
      <c r="L15" s="432" t="str">
        <f t="shared" si="0"/>
        <v/>
      </c>
      <c r="M15" s="13"/>
      <c r="N15" s="15"/>
      <c r="O15" s="2" t="s">
        <v>1778</v>
      </c>
    </row>
    <row r="16" spans="1:15">
      <c r="A16" s="437" t="str">
        <f t="shared" si="1"/>
        <v/>
      </c>
      <c r="B16" s="13"/>
      <c r="C16" s="14"/>
      <c r="D16" s="12"/>
      <c r="E16" s="28"/>
      <c r="F16" s="13"/>
      <c r="G16" s="13"/>
      <c r="H16" s="15"/>
      <c r="I16" s="15"/>
      <c r="J16" s="15"/>
      <c r="K16" s="15"/>
      <c r="L16" s="432" t="str">
        <f t="shared" si="0"/>
        <v/>
      </c>
      <c r="M16" s="13"/>
      <c r="N16" s="15"/>
      <c r="O16" s="2" t="s">
        <v>1779</v>
      </c>
    </row>
    <row r="17" spans="1:15">
      <c r="A17" s="437" t="str">
        <f t="shared" si="1"/>
        <v/>
      </c>
      <c r="B17" s="13"/>
      <c r="C17" s="14"/>
      <c r="D17" s="12"/>
      <c r="E17" s="28"/>
      <c r="F17" s="13"/>
      <c r="G17" s="13"/>
      <c r="H17" s="15"/>
      <c r="I17" s="15"/>
      <c r="J17" s="15"/>
      <c r="K17" s="15"/>
      <c r="L17" s="432" t="str">
        <f t="shared" si="0"/>
        <v/>
      </c>
      <c r="M17" s="13"/>
      <c r="N17" s="15"/>
      <c r="O17" s="2" t="s">
        <v>1780</v>
      </c>
    </row>
    <row r="18" spans="1:15">
      <c r="A18" s="437" t="str">
        <f t="shared" si="1"/>
        <v/>
      </c>
      <c r="B18" s="13"/>
      <c r="C18" s="14"/>
      <c r="D18" s="12"/>
      <c r="E18" s="28"/>
      <c r="F18" s="13"/>
      <c r="G18" s="13"/>
      <c r="H18" s="15"/>
      <c r="I18" s="15"/>
      <c r="J18" s="15"/>
      <c r="K18" s="15"/>
      <c r="L18" s="432" t="str">
        <f t="shared" si="0"/>
        <v/>
      </c>
      <c r="M18" s="13"/>
      <c r="N18" s="15"/>
      <c r="O18" s="2" t="s">
        <v>1781</v>
      </c>
    </row>
    <row r="19" spans="1:15">
      <c r="A19" s="437" t="str">
        <f t="shared" si="1"/>
        <v/>
      </c>
      <c r="B19" s="13"/>
      <c r="C19" s="14"/>
      <c r="D19" s="12"/>
      <c r="E19" s="28"/>
      <c r="F19" s="13"/>
      <c r="G19" s="13"/>
      <c r="H19" s="15"/>
      <c r="I19" s="15"/>
      <c r="J19" s="15"/>
      <c r="K19" s="15"/>
      <c r="L19" s="432" t="str">
        <f t="shared" si="0"/>
        <v/>
      </c>
      <c r="M19" s="13"/>
      <c r="N19" s="15"/>
      <c r="O19" s="2" t="s">
        <v>1782</v>
      </c>
    </row>
    <row r="20" spans="1:15">
      <c r="A20" s="437" t="str">
        <f t="shared" si="1"/>
        <v/>
      </c>
      <c r="B20" s="13"/>
      <c r="C20" s="14"/>
      <c r="D20" s="12"/>
      <c r="E20" s="28"/>
      <c r="F20" s="13"/>
      <c r="G20" s="13"/>
      <c r="H20" s="15"/>
      <c r="I20" s="15"/>
      <c r="J20" s="15"/>
      <c r="K20" s="15"/>
      <c r="L20" s="432" t="str">
        <f t="shared" si="0"/>
        <v/>
      </c>
      <c r="M20" s="13"/>
      <c r="N20" s="15"/>
      <c r="O20" s="2" t="s">
        <v>1783</v>
      </c>
    </row>
    <row r="21" spans="1:15">
      <c r="A21" s="437" t="str">
        <f t="shared" si="1"/>
        <v/>
      </c>
      <c r="B21" s="13"/>
      <c r="C21" s="14"/>
      <c r="D21" s="12"/>
      <c r="E21" s="28"/>
      <c r="F21" s="13"/>
      <c r="G21" s="13"/>
      <c r="H21" s="15"/>
      <c r="I21" s="15"/>
      <c r="J21" s="15"/>
      <c r="K21" s="15"/>
      <c r="L21" s="432" t="str">
        <f t="shared" si="0"/>
        <v/>
      </c>
      <c r="M21" s="13"/>
      <c r="N21" s="15"/>
      <c r="O21" s="2" t="s">
        <v>1784</v>
      </c>
    </row>
    <row r="22" spans="1:15">
      <c r="A22" s="437" t="str">
        <f t="shared" si="1"/>
        <v/>
      </c>
      <c r="B22" s="13"/>
      <c r="C22" s="14"/>
      <c r="D22" s="12"/>
      <c r="E22" s="28"/>
      <c r="F22" s="13"/>
      <c r="G22" s="13"/>
      <c r="H22" s="15"/>
      <c r="I22" s="15"/>
      <c r="J22" s="15"/>
      <c r="K22" s="15"/>
      <c r="L22" s="432" t="str">
        <f t="shared" si="0"/>
        <v/>
      </c>
      <c r="M22" s="13"/>
      <c r="N22" s="15"/>
      <c r="O22" s="2" t="s">
        <v>1785</v>
      </c>
    </row>
    <row r="23" spans="1:15">
      <c r="A23" s="437" t="str">
        <f t="shared" si="1"/>
        <v/>
      </c>
      <c r="B23" s="13"/>
      <c r="C23" s="14"/>
      <c r="D23" s="12"/>
      <c r="E23" s="28"/>
      <c r="F23" s="13"/>
      <c r="G23" s="13"/>
      <c r="H23" s="15"/>
      <c r="I23" s="15"/>
      <c r="J23" s="15"/>
      <c r="K23" s="15"/>
      <c r="L23" s="432" t="str">
        <f t="shared" si="0"/>
        <v/>
      </c>
      <c r="M23" s="13"/>
      <c r="N23" s="15"/>
      <c r="O23" s="2" t="s">
        <v>1786</v>
      </c>
    </row>
    <row r="24" spans="1:15">
      <c r="A24" s="437" t="str">
        <f t="shared" si="1"/>
        <v/>
      </c>
      <c r="B24" s="13"/>
      <c r="C24" s="14"/>
      <c r="D24" s="12"/>
      <c r="E24" s="28"/>
      <c r="F24" s="13"/>
      <c r="G24" s="13"/>
      <c r="H24" s="15"/>
      <c r="I24" s="15"/>
      <c r="J24" s="15"/>
      <c r="K24" s="15"/>
      <c r="L24" s="432" t="str">
        <f t="shared" si="0"/>
        <v/>
      </c>
      <c r="M24" s="13"/>
      <c r="N24" s="15"/>
      <c r="O24" s="2" t="s">
        <v>1787</v>
      </c>
    </row>
    <row r="25" spans="1:14">
      <c r="A25" s="31" t="s">
        <v>742</v>
      </c>
      <c r="B25" s="13"/>
      <c r="C25" s="14"/>
      <c r="D25" s="12"/>
      <c r="E25" s="28"/>
      <c r="F25" s="13"/>
      <c r="G25" s="13"/>
      <c r="H25" s="15"/>
      <c r="I25" s="15">
        <f t="shared" ref="I25:K25" si="2">SUM(I7:I24)</f>
        <v>0</v>
      </c>
      <c r="J25" s="15">
        <f t="shared" si="2"/>
        <v>0</v>
      </c>
      <c r="K25" s="15">
        <f t="shared" si="2"/>
        <v>0</v>
      </c>
      <c r="L25" s="432"/>
      <c r="M25" s="13"/>
      <c r="N25" s="15"/>
    </row>
    <row r="26" spans="1:14">
      <c r="A26" s="31" t="s">
        <v>1788</v>
      </c>
      <c r="B26" s="13"/>
      <c r="C26" s="14"/>
      <c r="D26" s="12"/>
      <c r="E26" s="28"/>
      <c r="F26" s="13"/>
      <c r="G26" s="13"/>
      <c r="H26" s="15"/>
      <c r="I26" s="15">
        <f>J25</f>
        <v>0</v>
      </c>
      <c r="J26" s="15"/>
      <c r="K26" s="15"/>
      <c r="L26" s="432"/>
      <c r="M26" s="13"/>
      <c r="N26" s="15"/>
    </row>
    <row r="27" customHeight="1" spans="1:13">
      <c r="A27" s="18" t="s">
        <v>1789</v>
      </c>
      <c r="B27" s="18"/>
      <c r="C27" s="18"/>
      <c r="D27" s="18"/>
      <c r="E27" s="18"/>
      <c r="F27" s="18"/>
      <c r="G27" s="18"/>
      <c r="H27" s="18"/>
      <c r="I27" s="24">
        <f>I25-I26</f>
        <v>0</v>
      </c>
      <c r="J27" s="24"/>
      <c r="K27" s="24">
        <f>K25</f>
        <v>0</v>
      </c>
      <c r="L27" s="432" t="str">
        <f>IF(I27=0,"",(K27-I27)/I27*100)</f>
        <v/>
      </c>
      <c r="M27" s="20"/>
    </row>
    <row r="28" customHeight="1" spans="1:14">
      <c r="A28" s="3" t="e">
        <f>#REF!&amp;"填表人："&amp;#REF!</f>
        <v>#REF!</v>
      </c>
      <c r="K28" s="3" t="e">
        <f>"评估人员："&amp;#REF!</f>
        <v>#REF!</v>
      </c>
      <c r="N28" s="317" t="s">
        <v>716</v>
      </c>
    </row>
    <row r="29" customHeight="1" spans="1:1">
      <c r="A29" s="3" t="e">
        <f>"填表日期："&amp;YEAR(#REF!)&amp;"年"&amp;MONTH(#REF!)&amp;"月"&amp;DAY(#REF!)&amp;"日"</f>
        <v>#REF!</v>
      </c>
    </row>
    <row r="30" customHeight="1" spans="14:14">
      <c r="N30" s="317"/>
    </row>
  </sheetData>
  <mergeCells count="21">
    <mergeCell ref="A2:M2"/>
    <mergeCell ref="A3:M3"/>
    <mergeCell ref="L4:M4"/>
    <mergeCell ref="L5:M5"/>
    <mergeCell ref="A25:B25"/>
    <mergeCell ref="A26:B26"/>
    <mergeCell ref="A27:B27"/>
    <mergeCell ref="A6:A7"/>
    <mergeCell ref="B6:B7"/>
    <mergeCell ref="C6:C7"/>
    <mergeCell ref="D6:D7"/>
    <mergeCell ref="E6:E7"/>
    <mergeCell ref="F6:F7"/>
    <mergeCell ref="G6:G7"/>
    <mergeCell ref="H6:H7"/>
    <mergeCell ref="I6:I7"/>
    <mergeCell ref="J6:J7"/>
    <mergeCell ref="K6:K7"/>
    <mergeCell ref="L6:L7"/>
    <mergeCell ref="M6:M7"/>
    <mergeCell ref="N6:N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0"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29"/>
  <sheetViews>
    <sheetView showGridLines="0" workbookViewId="0">
      <selection activeCell="L31" sqref="L31"/>
    </sheetView>
  </sheetViews>
  <sheetFormatPr defaultColWidth="9" defaultRowHeight="18" customHeight="1"/>
  <cols>
    <col min="1" max="1" width="17.75" style="711" customWidth="1"/>
    <col min="2" max="2" width="10.5" style="714" customWidth="1"/>
    <col min="3" max="3" width="8" style="714" customWidth="1"/>
    <col min="4" max="4" width="13" style="714" customWidth="1"/>
    <col min="5" max="5" width="12" style="714" customWidth="1"/>
    <col min="6" max="6" width="11.625" style="714" customWidth="1"/>
    <col min="7" max="7" width="11.25" style="714" customWidth="1"/>
    <col min="8" max="8" width="16.75" style="714" customWidth="1"/>
    <col min="9" max="9" width="18.25" style="714" customWidth="1"/>
    <col min="10" max="10" width="13.75" style="714" customWidth="1"/>
    <col min="11" max="11" width="29.5" style="714" customWidth="1"/>
    <col min="12" max="16384" width="9" style="714"/>
  </cols>
  <sheetData>
    <row r="1" s="710" customFormat="1" ht="30.75" customHeight="1" spans="1:11">
      <c r="A1" s="715" t="s">
        <v>349</v>
      </c>
      <c r="B1" s="716"/>
      <c r="C1" s="716"/>
      <c r="D1" s="716"/>
      <c r="E1" s="716"/>
      <c r="F1" s="716"/>
      <c r="G1" s="716"/>
      <c r="H1" s="716"/>
      <c r="I1" s="716"/>
      <c r="J1" s="716"/>
      <c r="K1" s="716"/>
    </row>
    <row r="2" customHeight="1" spans="1:11">
      <c r="A2" s="717" t="e">
        <f>"评估基准日："&amp;TEXT(#REF!,"yyyy年mm月dd日")</f>
        <v>#REF!</v>
      </c>
      <c r="B2" s="717"/>
      <c r="C2" s="717"/>
      <c r="D2" s="717"/>
      <c r="E2" s="717"/>
      <c r="F2" s="717"/>
      <c r="G2" s="717"/>
      <c r="H2" s="717"/>
      <c r="I2" s="717"/>
      <c r="J2" s="717"/>
      <c r="K2" s="717"/>
    </row>
    <row r="3" ht="17.25" customHeight="1" spans="1:11">
      <c r="A3" s="718" t="s">
        <v>442</v>
      </c>
      <c r="B3" s="717"/>
      <c r="C3" s="717"/>
      <c r="D3" s="717"/>
      <c r="E3" s="717"/>
      <c r="F3" s="717"/>
      <c r="G3" s="717"/>
      <c r="H3" s="717"/>
      <c r="I3" s="773"/>
      <c r="J3" s="774"/>
      <c r="K3" s="775"/>
    </row>
    <row r="4" s="711" customFormat="1" customHeight="1" spans="1:12">
      <c r="A4" s="719" t="s">
        <v>443</v>
      </c>
      <c r="B4" s="720" t="s">
        <v>444</v>
      </c>
      <c r="C4" s="721"/>
      <c r="D4" s="722"/>
      <c r="E4" s="722"/>
      <c r="F4" s="722"/>
      <c r="G4" s="723"/>
      <c r="H4" s="720" t="s">
        <v>445</v>
      </c>
      <c r="I4" s="776"/>
      <c r="J4" s="777" t="s">
        <v>446</v>
      </c>
      <c r="K4" s="778"/>
      <c r="L4" s="714"/>
    </row>
    <row r="5" s="711" customFormat="1" customHeight="1" spans="1:12">
      <c r="A5" s="724"/>
      <c r="B5" s="725" t="s">
        <v>447</v>
      </c>
      <c r="C5" s="726"/>
      <c r="D5" s="727"/>
      <c r="E5" s="727"/>
      <c r="F5" s="727"/>
      <c r="G5" s="728"/>
      <c r="H5" s="729" t="s">
        <v>448</v>
      </c>
      <c r="I5" s="779"/>
      <c r="J5" s="736" t="s">
        <v>449</v>
      </c>
      <c r="K5" s="780"/>
      <c r="L5" s="714"/>
    </row>
    <row r="6" s="711" customFormat="1" customHeight="1" spans="1:11">
      <c r="A6" s="730" t="s">
        <v>450</v>
      </c>
      <c r="B6" s="731"/>
      <c r="C6" s="732"/>
      <c r="D6" s="732"/>
      <c r="E6" s="733"/>
      <c r="F6" s="734" t="s">
        <v>451</v>
      </c>
      <c r="G6" s="735"/>
      <c r="H6" s="736"/>
      <c r="I6" s="781"/>
      <c r="J6" s="736" t="s">
        <v>452</v>
      </c>
      <c r="K6" s="780"/>
    </row>
    <row r="7" s="711" customFormat="1" customHeight="1" spans="1:11">
      <c r="A7" s="737" t="s">
        <v>453</v>
      </c>
      <c r="B7" s="731"/>
      <c r="C7" s="732"/>
      <c r="D7" s="732"/>
      <c r="E7" s="733"/>
      <c r="F7" s="734" t="s">
        <v>451</v>
      </c>
      <c r="G7" s="735"/>
      <c r="H7" s="729" t="s">
        <v>454</v>
      </c>
      <c r="I7" s="782"/>
      <c r="J7" s="736" t="s">
        <v>449</v>
      </c>
      <c r="K7" s="780"/>
    </row>
    <row r="8" s="711" customFormat="1" customHeight="1" spans="1:11">
      <c r="A8" s="737" t="s">
        <v>455</v>
      </c>
      <c r="B8" s="735"/>
      <c r="C8" s="734" t="s">
        <v>456</v>
      </c>
      <c r="D8" s="735"/>
      <c r="E8" s="738" t="s">
        <v>457</v>
      </c>
      <c r="F8" s="739"/>
      <c r="G8" s="740"/>
      <c r="H8" s="736"/>
      <c r="I8" s="783"/>
      <c r="J8" s="736" t="s">
        <v>452</v>
      </c>
      <c r="K8" s="784"/>
    </row>
    <row r="9" s="711" customFormat="1" ht="27" customHeight="1" spans="1:11">
      <c r="A9" s="730" t="s">
        <v>458</v>
      </c>
      <c r="B9" s="741"/>
      <c r="C9" s="742"/>
      <c r="D9" s="742"/>
      <c r="E9" s="742"/>
      <c r="F9" s="742"/>
      <c r="G9" s="743"/>
      <c r="H9" s="725" t="s">
        <v>459</v>
      </c>
      <c r="I9" s="785" t="s">
        <v>460</v>
      </c>
      <c r="J9" s="725" t="s">
        <v>461</v>
      </c>
      <c r="K9" s="786" t="s">
        <v>462</v>
      </c>
    </row>
    <row r="10" s="712" customFormat="1" customHeight="1" spans="1:11">
      <c r="A10" s="744" t="s">
        <v>463</v>
      </c>
      <c r="B10" s="745"/>
      <c r="C10" s="745"/>
      <c r="D10" s="745"/>
      <c r="E10" s="745"/>
      <c r="F10" s="745"/>
      <c r="G10" s="746"/>
      <c r="H10" s="747" t="s">
        <v>464</v>
      </c>
      <c r="I10" s="761"/>
      <c r="J10" s="747" t="s">
        <v>465</v>
      </c>
      <c r="K10" s="787"/>
    </row>
    <row r="11" s="712" customFormat="1" customHeight="1" spans="1:11">
      <c r="A11" s="748"/>
      <c r="B11" s="749"/>
      <c r="C11" s="749"/>
      <c r="D11" s="749"/>
      <c r="E11" s="749"/>
      <c r="F11" s="749"/>
      <c r="G11" s="750"/>
      <c r="H11" s="734" t="s">
        <v>466</v>
      </c>
      <c r="I11" s="734" t="s">
        <v>467</v>
      </c>
      <c r="J11" s="734" t="s">
        <v>466</v>
      </c>
      <c r="K11" s="788" t="s">
        <v>467</v>
      </c>
    </row>
    <row r="12" s="713" customFormat="1" customHeight="1" spans="1:12">
      <c r="A12" s="751">
        <v>1</v>
      </c>
      <c r="B12" s="752"/>
      <c r="C12" s="753"/>
      <c r="D12" s="753"/>
      <c r="E12" s="753"/>
      <c r="F12" s="753"/>
      <c r="G12" s="754"/>
      <c r="H12" s="755"/>
      <c r="I12" s="789"/>
      <c r="J12" s="755"/>
      <c r="K12" s="790"/>
      <c r="L12" s="714"/>
    </row>
    <row r="13" customHeight="1" spans="1:11">
      <c r="A13" s="751">
        <v>2</v>
      </c>
      <c r="B13" s="752"/>
      <c r="C13" s="753"/>
      <c r="D13" s="753"/>
      <c r="E13" s="753"/>
      <c r="F13" s="753"/>
      <c r="G13" s="754"/>
      <c r="H13" s="755"/>
      <c r="I13" s="789"/>
      <c r="J13" s="755"/>
      <c r="K13" s="790"/>
    </row>
    <row r="14" customHeight="1" spans="1:11">
      <c r="A14" s="751">
        <v>3</v>
      </c>
      <c r="B14" s="752"/>
      <c r="C14" s="753"/>
      <c r="D14" s="753"/>
      <c r="E14" s="753"/>
      <c r="F14" s="753"/>
      <c r="G14" s="754"/>
      <c r="H14" s="755"/>
      <c r="I14" s="789"/>
      <c r="J14" s="755"/>
      <c r="K14" s="790"/>
    </row>
    <row r="15" customHeight="1" spans="1:11">
      <c r="A15" s="751">
        <v>4</v>
      </c>
      <c r="B15" s="752"/>
      <c r="C15" s="753"/>
      <c r="D15" s="753"/>
      <c r="E15" s="753"/>
      <c r="F15" s="753"/>
      <c r="G15" s="754"/>
      <c r="H15" s="756"/>
      <c r="I15" s="791"/>
      <c r="J15" s="791"/>
      <c r="K15" s="792"/>
    </row>
    <row r="16" customHeight="1" spans="1:11">
      <c r="A16" s="751">
        <v>5</v>
      </c>
      <c r="B16" s="752"/>
      <c r="C16" s="753"/>
      <c r="D16" s="753"/>
      <c r="E16" s="753"/>
      <c r="F16" s="753"/>
      <c r="G16" s="754"/>
      <c r="H16" s="756"/>
      <c r="I16" s="791"/>
      <c r="J16" s="791"/>
      <c r="K16" s="792"/>
    </row>
    <row r="17" customHeight="1" spans="1:11">
      <c r="A17" s="757" t="s">
        <v>468</v>
      </c>
      <c r="B17" s="752"/>
      <c r="C17" s="753"/>
      <c r="D17" s="753"/>
      <c r="E17" s="753"/>
      <c r="F17" s="753"/>
      <c r="G17" s="754"/>
      <c r="H17" s="758"/>
      <c r="I17" s="793"/>
      <c r="J17" s="793"/>
      <c r="K17" s="794"/>
    </row>
    <row r="18" s="712" customFormat="1" customHeight="1" spans="1:11">
      <c r="A18" s="759" t="s">
        <v>469</v>
      </c>
      <c r="B18" s="760"/>
      <c r="C18" s="760"/>
      <c r="D18" s="760"/>
      <c r="E18" s="761"/>
      <c r="F18" s="747" t="s">
        <v>470</v>
      </c>
      <c r="G18" s="760"/>
      <c r="H18" s="761"/>
      <c r="I18" s="777" t="s">
        <v>471</v>
      </c>
      <c r="J18" s="720" t="s">
        <v>472</v>
      </c>
      <c r="K18" s="795" t="s">
        <v>473</v>
      </c>
    </row>
    <row r="19" customHeight="1" spans="1:11">
      <c r="A19" s="751">
        <v>1</v>
      </c>
      <c r="B19" s="762"/>
      <c r="C19" s="763"/>
      <c r="D19" s="763"/>
      <c r="E19" s="764"/>
      <c r="F19" s="726"/>
      <c r="G19" s="727"/>
      <c r="H19" s="728"/>
      <c r="I19" s="791"/>
      <c r="J19" s="796"/>
      <c r="K19" s="797"/>
    </row>
    <row r="20" customHeight="1" spans="1:11">
      <c r="A20" s="751">
        <v>2</v>
      </c>
      <c r="B20" s="762"/>
      <c r="C20" s="763"/>
      <c r="D20" s="763"/>
      <c r="E20" s="764"/>
      <c r="F20" s="726"/>
      <c r="G20" s="727"/>
      <c r="H20" s="728"/>
      <c r="I20" s="791"/>
      <c r="J20" s="796"/>
      <c r="K20" s="797"/>
    </row>
    <row r="21" customHeight="1" spans="1:11">
      <c r="A21" s="751">
        <v>3</v>
      </c>
      <c r="B21" s="762"/>
      <c r="C21" s="763"/>
      <c r="D21" s="763"/>
      <c r="E21" s="764"/>
      <c r="F21" s="726"/>
      <c r="G21" s="727"/>
      <c r="H21" s="728"/>
      <c r="I21" s="791"/>
      <c r="J21" s="796"/>
      <c r="K21" s="797"/>
    </row>
    <row r="22" customHeight="1" spans="1:11">
      <c r="A22" s="751">
        <v>4</v>
      </c>
      <c r="B22" s="762"/>
      <c r="C22" s="763"/>
      <c r="D22" s="763"/>
      <c r="E22" s="764"/>
      <c r="F22" s="726"/>
      <c r="G22" s="727"/>
      <c r="H22" s="728"/>
      <c r="I22" s="791"/>
      <c r="J22" s="796"/>
      <c r="K22" s="797"/>
    </row>
    <row r="23" customHeight="1" spans="1:11">
      <c r="A23" s="751">
        <v>5</v>
      </c>
      <c r="B23" s="762"/>
      <c r="C23" s="763"/>
      <c r="D23" s="763"/>
      <c r="E23" s="764"/>
      <c r="F23" s="726"/>
      <c r="G23" s="727"/>
      <c r="H23" s="728"/>
      <c r="I23" s="791"/>
      <c r="J23" s="796"/>
      <c r="K23" s="797"/>
    </row>
    <row r="24" customHeight="1" spans="1:11">
      <c r="A24" s="765">
        <v>6</v>
      </c>
      <c r="B24" s="762"/>
      <c r="C24" s="763"/>
      <c r="D24" s="763"/>
      <c r="E24" s="764"/>
      <c r="F24" s="726"/>
      <c r="G24" s="727"/>
      <c r="H24" s="728"/>
      <c r="I24" s="791"/>
      <c r="J24" s="796"/>
      <c r="K24" s="797"/>
    </row>
    <row r="25" customHeight="1" spans="1:11">
      <c r="A25" s="765">
        <v>7</v>
      </c>
      <c r="B25" s="762"/>
      <c r="C25" s="763"/>
      <c r="D25" s="763"/>
      <c r="E25" s="764"/>
      <c r="F25" s="726"/>
      <c r="G25" s="727"/>
      <c r="H25" s="728"/>
      <c r="I25" s="798"/>
      <c r="J25" s="796"/>
      <c r="K25" s="797"/>
    </row>
    <row r="26" customHeight="1" spans="1:11">
      <c r="A26" s="751">
        <v>8</v>
      </c>
      <c r="B26" s="762"/>
      <c r="C26" s="763"/>
      <c r="D26" s="763"/>
      <c r="E26" s="764"/>
      <c r="F26" s="726"/>
      <c r="G26" s="727"/>
      <c r="H26" s="728"/>
      <c r="I26" s="799"/>
      <c r="J26" s="796"/>
      <c r="K26" s="797"/>
    </row>
    <row r="27" customHeight="1" spans="1:11">
      <c r="A27" s="765">
        <v>9</v>
      </c>
      <c r="B27" s="762"/>
      <c r="C27" s="763"/>
      <c r="D27" s="763"/>
      <c r="E27" s="764"/>
      <c r="F27" s="726"/>
      <c r="G27" s="727"/>
      <c r="H27" s="728"/>
      <c r="I27" s="798"/>
      <c r="J27" s="796"/>
      <c r="K27" s="797"/>
    </row>
    <row r="28" customHeight="1" spans="1:11">
      <c r="A28" s="766">
        <v>10</v>
      </c>
      <c r="B28" s="767"/>
      <c r="C28" s="768"/>
      <c r="D28" s="768"/>
      <c r="E28" s="769"/>
      <c r="F28" s="770"/>
      <c r="G28" s="771"/>
      <c r="H28" s="772"/>
      <c r="I28" s="800"/>
      <c r="J28" s="801"/>
      <c r="K28" s="802"/>
    </row>
    <row r="29" customHeight="1" spans="4:4">
      <c r="D29" s="711"/>
    </row>
  </sheetData>
  <mergeCells count="37">
    <mergeCell ref="A2:K2"/>
    <mergeCell ref="C4:G4"/>
    <mergeCell ref="C5:G5"/>
    <mergeCell ref="B6:E6"/>
    <mergeCell ref="B7:E7"/>
    <mergeCell ref="B9:G9"/>
    <mergeCell ref="B12:G12"/>
    <mergeCell ref="B13:G13"/>
    <mergeCell ref="B14:G14"/>
    <mergeCell ref="B15:G15"/>
    <mergeCell ref="B16:G16"/>
    <mergeCell ref="B17:G17"/>
    <mergeCell ref="B19:E19"/>
    <mergeCell ref="F19:H19"/>
    <mergeCell ref="B20:E20"/>
    <mergeCell ref="F20:H20"/>
    <mergeCell ref="B21:E21"/>
    <mergeCell ref="F21:H21"/>
    <mergeCell ref="B22:E22"/>
    <mergeCell ref="F22:H22"/>
    <mergeCell ref="B23:E23"/>
    <mergeCell ref="F23:H23"/>
    <mergeCell ref="B24:E24"/>
    <mergeCell ref="F24:H24"/>
    <mergeCell ref="B25:E25"/>
    <mergeCell ref="F25:H25"/>
    <mergeCell ref="B26:E26"/>
    <mergeCell ref="F26:H26"/>
    <mergeCell ref="B27:E27"/>
    <mergeCell ref="F27:H27"/>
    <mergeCell ref="B28:E28"/>
    <mergeCell ref="F28:H28"/>
    <mergeCell ref="H5:H6"/>
    <mergeCell ref="H7:H8"/>
    <mergeCell ref="I5:I6"/>
    <mergeCell ref="I7:I8"/>
    <mergeCell ref="A10:G11"/>
  </mergeCells>
  <pageMargins left="0.707638888888889" right="0.707638888888889" top="0.747916666666667" bottom="0.747916666666667" header="0.313888888888889" footer="0.313888888888889"/>
  <pageSetup paperSize="9" scale="75" orientation="landscape"/>
  <headerFooter>
    <oddFooter>&amp;R&amp;P/&amp;N</oddFooter>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29"/>
  <sheetViews>
    <sheetView workbookViewId="0">
      <selection activeCell="AA34" sqref="AA34"/>
    </sheetView>
  </sheetViews>
  <sheetFormatPr defaultColWidth="9" defaultRowHeight="12.75" outlineLevelCol="7"/>
  <cols>
    <col min="1" max="1" width="8.75" style="3" customWidth="1"/>
    <col min="2" max="2" width="30.75" style="3" customWidth="1"/>
    <col min="3" max="6" width="18.625" style="3" customWidth="1"/>
    <col min="7" max="7" width="13" style="3" customWidth="1"/>
    <col min="8" max="16384" width="9" style="3"/>
  </cols>
  <sheetData>
    <row r="1" ht="15.75" customHeight="1" spans="1:1">
      <c r="A1" s="4" t="s">
        <v>687</v>
      </c>
    </row>
    <row r="2" s="1" customFormat="1" ht="30" customHeight="1" spans="1:7">
      <c r="A2" s="5" t="s">
        <v>1790</v>
      </c>
      <c r="B2" s="5"/>
      <c r="C2" s="5"/>
      <c r="D2" s="5"/>
      <c r="E2" s="5"/>
      <c r="F2" s="5"/>
      <c r="G2" s="5"/>
    </row>
    <row r="3" ht="15.75" customHeight="1" spans="1:7">
      <c r="A3" s="2" t="e">
        <f>"评估基准日："&amp;TEXT(#REF!,"yyyy年mm月dd日")</f>
        <v>#REF!</v>
      </c>
      <c r="B3" s="2"/>
      <c r="C3" s="2"/>
      <c r="D3" s="2"/>
      <c r="E3" s="2"/>
      <c r="F3" s="2"/>
      <c r="G3" s="2"/>
    </row>
    <row r="4" ht="14.1" customHeight="1" spans="1:7">
      <c r="A4" s="2"/>
      <c r="B4" s="2"/>
      <c r="C4" s="2"/>
      <c r="D4" s="2"/>
      <c r="E4" s="2"/>
      <c r="F4" s="2"/>
      <c r="G4" s="21" t="s">
        <v>1791</v>
      </c>
    </row>
    <row r="5" ht="15.75" customHeight="1" spans="1:7">
      <c r="A5" s="3" t="e">
        <f>#REF!&amp;"："&amp;#REF!</f>
        <v>#REF!</v>
      </c>
      <c r="G5" s="26" t="s">
        <v>641</v>
      </c>
    </row>
    <row r="6" s="2" customFormat="1" ht="15.75" customHeight="1" spans="1:7">
      <c r="A6" s="32" t="s">
        <v>846</v>
      </c>
      <c r="B6" s="32" t="s">
        <v>847</v>
      </c>
      <c r="C6" s="32" t="s">
        <v>692</v>
      </c>
      <c r="D6" s="430" t="s">
        <v>1176</v>
      </c>
      <c r="E6" s="32" t="s">
        <v>693</v>
      </c>
      <c r="F6" s="35" t="s">
        <v>694</v>
      </c>
      <c r="G6" s="32" t="s">
        <v>695</v>
      </c>
    </row>
    <row r="7" ht="15.75" customHeight="1" spans="1:7">
      <c r="A7" s="62" t="s">
        <v>1792</v>
      </c>
      <c r="B7" s="431" t="s">
        <v>411</v>
      </c>
      <c r="C7" s="41">
        <f>'4-5-1投资性房地产（成本计量）'!S25</f>
        <v>0</v>
      </c>
      <c r="D7" s="41">
        <f>'4-5-1投资性房地产（成本计量）'!T25</f>
        <v>0</v>
      </c>
      <c r="E7" s="41">
        <f>'4-5-1投资性房地产（成本计量）'!W25</f>
        <v>0</v>
      </c>
      <c r="F7" s="34">
        <f>E7-C7</f>
        <v>0</v>
      </c>
      <c r="G7" s="432" t="str">
        <f>IF(C7=0,"",F7/C7*100)</f>
        <v/>
      </c>
    </row>
    <row r="8" ht="15.75" customHeight="1" spans="1:7">
      <c r="A8" s="62" t="s">
        <v>1793</v>
      </c>
      <c r="B8" s="431" t="s">
        <v>412</v>
      </c>
      <c r="C8" s="41">
        <f>'4-5-2投资性房地产（公允计量）'!S27</f>
        <v>0</v>
      </c>
      <c r="D8" s="41"/>
      <c r="E8" s="41">
        <f>'4-5-2投资性房地产（公允计量）'!T27</f>
        <v>0</v>
      </c>
      <c r="F8" s="34">
        <f>E8-C8</f>
        <v>0</v>
      </c>
      <c r="G8" s="432" t="str">
        <f>IF(C8=0,"",F8/C8*100)</f>
        <v/>
      </c>
    </row>
    <row r="9" ht="15.75" customHeight="1" spans="1:7">
      <c r="A9" s="62" t="s">
        <v>1794</v>
      </c>
      <c r="B9" s="431" t="s">
        <v>413</v>
      </c>
      <c r="C9" s="41">
        <f>'4-5-3投资性地产（成本计量）'!N31</f>
        <v>0</v>
      </c>
      <c r="D9" s="41">
        <f>'4-5-3投资性地产（成本计量）'!O31</f>
        <v>0</v>
      </c>
      <c r="E9" s="41">
        <f>'4-5-3投资性地产（成本计量）'!P31</f>
        <v>0</v>
      </c>
      <c r="F9" s="34">
        <f>E9-C9</f>
        <v>0</v>
      </c>
      <c r="G9" s="432" t="str">
        <f>IF(C9=0,"",F9/C9*100)</f>
        <v/>
      </c>
    </row>
    <row r="10" ht="15.75" customHeight="1" spans="1:7">
      <c r="A10" s="62" t="s">
        <v>1795</v>
      </c>
      <c r="B10" s="431" t="s">
        <v>1796</v>
      </c>
      <c r="C10" s="41">
        <f>'4-5-4投资性地产（公允计量）'!N27</f>
        <v>0</v>
      </c>
      <c r="D10" s="41"/>
      <c r="E10" s="34">
        <f>'4-5-4投资性地产（公允计量）'!O27</f>
        <v>0</v>
      </c>
      <c r="F10" s="34">
        <f>E10-C10</f>
        <v>0</v>
      </c>
      <c r="G10" s="432"/>
    </row>
    <row r="11" ht="15.75" customHeight="1" spans="1:7">
      <c r="A11" s="62"/>
      <c r="B11" s="55"/>
      <c r="C11" s="41"/>
      <c r="D11" s="41"/>
      <c r="E11" s="34"/>
      <c r="F11" s="34"/>
      <c r="G11" s="433"/>
    </row>
    <row r="12" ht="15.75" customHeight="1" spans="1:7">
      <c r="A12" s="62"/>
      <c r="B12" s="55"/>
      <c r="C12" s="41"/>
      <c r="D12" s="41"/>
      <c r="E12" s="34"/>
      <c r="F12" s="34"/>
      <c r="G12" s="433"/>
    </row>
    <row r="13" ht="15.75" customHeight="1" spans="1:7">
      <c r="A13" s="32"/>
      <c r="B13" s="55"/>
      <c r="C13" s="41"/>
      <c r="D13" s="41"/>
      <c r="E13" s="34"/>
      <c r="F13" s="34"/>
      <c r="G13" s="433"/>
    </row>
    <row r="14" ht="15.75" customHeight="1" spans="1:7">
      <c r="A14" s="32"/>
      <c r="B14" s="55"/>
      <c r="C14" s="41"/>
      <c r="D14" s="41"/>
      <c r="E14" s="34"/>
      <c r="F14" s="34"/>
      <c r="G14" s="433"/>
    </row>
    <row r="15" ht="15.75" customHeight="1" spans="1:7">
      <c r="A15" s="32"/>
      <c r="B15" s="55"/>
      <c r="C15" s="41"/>
      <c r="D15" s="41"/>
      <c r="E15" s="34"/>
      <c r="F15" s="34"/>
      <c r="G15" s="433"/>
    </row>
    <row r="16" ht="15.75" customHeight="1" spans="1:7">
      <c r="A16" s="32"/>
      <c r="B16" s="55"/>
      <c r="C16" s="41"/>
      <c r="D16" s="41"/>
      <c r="E16" s="34"/>
      <c r="F16" s="34"/>
      <c r="G16" s="433"/>
    </row>
    <row r="17" ht="15.75" customHeight="1" spans="1:7">
      <c r="A17" s="32"/>
      <c r="B17" s="55"/>
      <c r="C17" s="41"/>
      <c r="D17" s="41"/>
      <c r="E17" s="34"/>
      <c r="F17" s="34"/>
      <c r="G17" s="433"/>
    </row>
    <row r="18" ht="15.75" customHeight="1" spans="1:7">
      <c r="A18" s="32"/>
      <c r="B18" s="55"/>
      <c r="C18" s="41"/>
      <c r="D18" s="41"/>
      <c r="E18" s="34"/>
      <c r="F18" s="34"/>
      <c r="G18" s="433"/>
    </row>
    <row r="19" ht="15.75" customHeight="1" spans="1:7">
      <c r="A19" s="32"/>
      <c r="B19" s="55"/>
      <c r="C19" s="41"/>
      <c r="D19" s="41"/>
      <c r="E19" s="34"/>
      <c r="F19" s="34"/>
      <c r="G19" s="433"/>
    </row>
    <row r="20" ht="15.75" customHeight="1" spans="1:7">
      <c r="A20" s="32"/>
      <c r="B20" s="55"/>
      <c r="C20" s="41"/>
      <c r="D20" s="41"/>
      <c r="E20" s="34"/>
      <c r="F20" s="34"/>
      <c r="G20" s="433"/>
    </row>
    <row r="21" ht="15.75" customHeight="1" spans="1:7">
      <c r="A21" s="32"/>
      <c r="B21" s="55"/>
      <c r="C21" s="41"/>
      <c r="D21" s="41"/>
      <c r="E21" s="34"/>
      <c r="F21" s="34"/>
      <c r="G21" s="433"/>
    </row>
    <row r="22" ht="15.75" customHeight="1" spans="1:7">
      <c r="A22" s="32"/>
      <c r="B22" s="55"/>
      <c r="C22" s="41"/>
      <c r="D22" s="41"/>
      <c r="E22" s="34"/>
      <c r="F22" s="34"/>
      <c r="G22" s="433"/>
    </row>
    <row r="23" ht="15.75" customHeight="1" spans="1:7">
      <c r="A23" s="32"/>
      <c r="B23" s="55"/>
      <c r="C23" s="41"/>
      <c r="D23" s="41"/>
      <c r="E23" s="34"/>
      <c r="F23" s="34"/>
      <c r="G23" s="433"/>
    </row>
    <row r="24" ht="15.75" customHeight="1" spans="1:7">
      <c r="A24" s="32"/>
      <c r="B24" s="55"/>
      <c r="C24" s="41"/>
      <c r="D24" s="41"/>
      <c r="E24" s="34"/>
      <c r="F24" s="34"/>
      <c r="G24" s="433"/>
    </row>
    <row r="25" ht="15.75" customHeight="1" spans="1:7">
      <c r="A25" s="56" t="s">
        <v>1797</v>
      </c>
      <c r="B25" s="36"/>
      <c r="C25" s="41">
        <f>SUM(C7:C24)</f>
        <v>0</v>
      </c>
      <c r="D25" s="41">
        <f>SUM(D7:D24)</f>
        <v>0</v>
      </c>
      <c r="E25" s="41">
        <f>SUM(E7:E24)</f>
        <v>0</v>
      </c>
      <c r="F25" s="34">
        <f>E25-C25</f>
        <v>0</v>
      </c>
      <c r="G25" s="433" t="str">
        <f>IF(C25=0,"",F25/C25*100)</f>
        <v/>
      </c>
    </row>
    <row r="26" ht="15.75" customHeight="1" spans="1:7">
      <c r="A26" s="56" t="s">
        <v>1798</v>
      </c>
      <c r="B26" s="36"/>
      <c r="C26" s="58">
        <f>D25</f>
        <v>0</v>
      </c>
      <c r="D26" s="58"/>
      <c r="E26" s="34"/>
      <c r="F26" s="34"/>
      <c r="G26" s="433" t="str">
        <f>IF(C26=0,"",F26/C26*100)</f>
        <v/>
      </c>
    </row>
    <row r="27" ht="15.75" customHeight="1" spans="1:7">
      <c r="A27" s="56" t="s">
        <v>1799</v>
      </c>
      <c r="B27" s="36"/>
      <c r="C27" s="41">
        <f>C25-C26</f>
        <v>0</v>
      </c>
      <c r="D27" s="41"/>
      <c r="E27" s="41">
        <f>E25-E26</f>
        <v>0</v>
      </c>
      <c r="F27" s="34">
        <f>E27-C27</f>
        <v>0</v>
      </c>
      <c r="G27" s="433" t="str">
        <f>IF(C27=0,"",F27/C27*100)</f>
        <v/>
      </c>
    </row>
    <row r="28" ht="15.75" customHeight="1" spans="5:8">
      <c r="E28" s="3" t="e">
        <f>"评估人员："&amp;#REF!</f>
        <v>#REF!</v>
      </c>
      <c r="H28" s="23" t="s">
        <v>716</v>
      </c>
    </row>
    <row r="29" ht="15.75" customHeight="1"/>
  </sheetData>
  <mergeCells count="5">
    <mergeCell ref="A2:G2"/>
    <mergeCell ref="A3:G3"/>
    <mergeCell ref="A25:B25"/>
    <mergeCell ref="A26:B26"/>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1"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AG29"/>
  <sheetViews>
    <sheetView showGridLines="0" topLeftCell="F1" workbookViewId="0">
      <selection activeCell="AA34" sqref="AA34"/>
    </sheetView>
  </sheetViews>
  <sheetFormatPr defaultColWidth="9" defaultRowHeight="15.75" customHeight="1"/>
  <cols>
    <col min="1" max="1" width="5.5" style="3" customWidth="1"/>
    <col min="2" max="4" width="11.25" style="3" customWidth="1" outlineLevel="1"/>
    <col min="5" max="7" width="8" style="3" customWidth="1" outlineLevel="1"/>
    <col min="8" max="8" width="7.25" style="3" customWidth="1"/>
    <col min="9" max="9" width="13" style="3" customWidth="1"/>
    <col min="10" max="10" width="9.125" style="3" customWidth="1"/>
    <col min="11" max="11" width="18.25" style="3" customWidth="1"/>
    <col min="12" max="12" width="7.75" style="3" customWidth="1"/>
    <col min="13" max="13" width="5.25" style="3" customWidth="1"/>
    <col min="14" max="14" width="4.75" style="3" customWidth="1"/>
    <col min="15" max="16" width="8" style="3" customWidth="1"/>
    <col min="17" max="17" width="7.75" style="3" customWidth="1"/>
    <col min="18" max="19" width="5.5" style="3" customWidth="1"/>
    <col min="20" max="20" width="15" style="3" customWidth="1"/>
    <col min="21" max="21" width="5.5" style="3" customWidth="1"/>
    <col min="22" max="22" width="7.75" style="3" customWidth="1"/>
    <col min="23" max="23" width="5.5" style="3" customWidth="1"/>
    <col min="24" max="24" width="7.375" style="3" customWidth="1"/>
    <col min="25" max="25" width="7.75" style="3" customWidth="1"/>
    <col min="26" max="26" width="6" style="3" customWidth="1"/>
    <col min="27" max="27" width="9" style="2"/>
    <col min="28" max="29" width="8.625" style="3" hidden="1" customWidth="1" outlineLevel="1"/>
    <col min="30" max="30" width="14.625" style="3" hidden="1" customWidth="1" outlineLevel="1"/>
    <col min="31" max="31" width="9" style="3" collapsed="1"/>
    <col min="32" max="16384" width="9" style="3"/>
  </cols>
  <sheetData>
    <row r="1" customHeight="1" spans="1:1">
      <c r="A1" s="4" t="s">
        <v>687</v>
      </c>
    </row>
    <row r="2" s="1" customFormat="1" ht="30" customHeight="1" spans="1:27">
      <c r="A2" s="5" t="s">
        <v>1800</v>
      </c>
      <c r="B2" s="5"/>
      <c r="C2" s="5"/>
      <c r="D2" s="5"/>
      <c r="E2" s="5"/>
      <c r="F2" s="5"/>
      <c r="G2" s="5"/>
      <c r="H2" s="5"/>
      <c r="I2" s="5"/>
      <c r="J2" s="5"/>
      <c r="K2" s="5"/>
      <c r="L2" s="5"/>
      <c r="M2" s="5"/>
      <c r="N2" s="5"/>
      <c r="O2" s="5"/>
      <c r="P2" s="5"/>
      <c r="Q2" s="5"/>
      <c r="R2" s="5"/>
      <c r="S2" s="5"/>
      <c r="T2" s="5"/>
      <c r="U2" s="5"/>
      <c r="V2" s="5"/>
      <c r="W2" s="5"/>
      <c r="X2" s="5"/>
      <c r="Y2" s="5"/>
      <c r="Z2" s="5"/>
      <c r="AA2" s="6"/>
    </row>
    <row r="3" customHeight="1" spans="1:26">
      <c r="A3" s="2" t="e">
        <f>"评估基准日："&amp;TEXT(#REF!,"yyyy年mm月dd日")</f>
        <v>#REF!</v>
      </c>
      <c r="B3" s="2"/>
      <c r="C3" s="2"/>
      <c r="D3" s="2"/>
      <c r="E3" s="2"/>
      <c r="F3" s="2"/>
      <c r="G3" s="2"/>
      <c r="H3" s="2"/>
      <c r="I3" s="2"/>
      <c r="J3" s="2"/>
      <c r="K3" s="2"/>
      <c r="L3" s="2"/>
      <c r="M3" s="2"/>
      <c r="N3" s="2"/>
      <c r="O3" s="2"/>
      <c r="P3" s="2"/>
      <c r="Q3" s="2"/>
      <c r="R3" s="2"/>
      <c r="S3" s="2"/>
      <c r="T3" s="2"/>
      <c r="U3" s="2"/>
      <c r="V3" s="2"/>
      <c r="W3" s="2"/>
      <c r="X3" s="2"/>
      <c r="Y3" s="2"/>
      <c r="Z3" s="2"/>
    </row>
    <row r="4" ht="14.1" customHeight="1" spans="15:27">
      <c r="O4" s="2"/>
      <c r="P4" s="2"/>
      <c r="Q4" s="2"/>
      <c r="R4" s="2"/>
      <c r="S4" s="2"/>
      <c r="T4" s="2"/>
      <c r="U4" s="2"/>
      <c r="V4" s="2"/>
      <c r="W4" s="2"/>
      <c r="X4" s="21" t="s">
        <v>1801</v>
      </c>
      <c r="Y4" s="21"/>
      <c r="Z4" s="21"/>
      <c r="AA4" s="11"/>
    </row>
    <row r="5" customHeight="1" spans="1:26">
      <c r="A5" s="7" t="e">
        <f>#REF!&amp;"："&amp;#REF!</f>
        <v>#REF!</v>
      </c>
      <c r="B5" s="7"/>
      <c r="C5" s="7"/>
      <c r="D5" s="7"/>
      <c r="E5" s="7"/>
      <c r="F5" s="7"/>
      <c r="G5" s="7"/>
      <c r="H5" s="7"/>
      <c r="I5" s="7"/>
      <c r="J5" s="7"/>
      <c r="K5" s="7"/>
      <c r="L5" s="7"/>
      <c r="M5" s="7"/>
      <c r="N5" s="7"/>
      <c r="X5" s="53" t="s">
        <v>858</v>
      </c>
      <c r="Y5" s="53"/>
      <c r="Z5" s="53"/>
    </row>
    <row r="6" s="2" customFormat="1" ht="12.75" spans="1:33">
      <c r="A6" s="32" t="s">
        <v>721</v>
      </c>
      <c r="B6" s="35" t="s">
        <v>1802</v>
      </c>
      <c r="C6" s="405"/>
      <c r="D6" s="405"/>
      <c r="E6" s="405"/>
      <c r="F6" s="405"/>
      <c r="G6" s="36"/>
      <c r="H6" s="32" t="s">
        <v>1803</v>
      </c>
      <c r="I6" s="44" t="s">
        <v>1804</v>
      </c>
      <c r="J6" s="44" t="s">
        <v>1805</v>
      </c>
      <c r="K6" s="44" t="s">
        <v>1806</v>
      </c>
      <c r="L6" s="45" t="s">
        <v>1807</v>
      </c>
      <c r="M6" s="32" t="s">
        <v>1420</v>
      </c>
      <c r="N6" s="59" t="s">
        <v>1808</v>
      </c>
      <c r="O6" s="421" t="s">
        <v>1204</v>
      </c>
      <c r="P6" s="422" t="s">
        <v>1809</v>
      </c>
      <c r="Q6" s="59" t="s">
        <v>1810</v>
      </c>
      <c r="R6" s="32" t="s">
        <v>692</v>
      </c>
      <c r="S6" s="32"/>
      <c r="T6" s="84" t="s">
        <v>1320</v>
      </c>
      <c r="U6" s="32" t="s">
        <v>693</v>
      </c>
      <c r="V6" s="32"/>
      <c r="W6" s="32"/>
      <c r="X6" s="59" t="s">
        <v>695</v>
      </c>
      <c r="Y6" s="44" t="s">
        <v>1811</v>
      </c>
      <c r="Z6" s="59" t="s">
        <v>848</v>
      </c>
      <c r="AB6" s="3"/>
      <c r="AC6" s="3"/>
      <c r="AD6" s="3"/>
      <c r="AE6" s="3"/>
      <c r="AF6" s="3"/>
      <c r="AG6" s="3"/>
    </row>
    <row r="7" s="43" customFormat="1" ht="12.75" spans="1:33">
      <c r="A7" s="76"/>
      <c r="B7" s="428" t="s">
        <v>1812</v>
      </c>
      <c r="C7" s="429" t="s">
        <v>1813</v>
      </c>
      <c r="D7" s="429" t="s">
        <v>1814</v>
      </c>
      <c r="E7" s="429" t="s">
        <v>1815</v>
      </c>
      <c r="F7" s="429" t="s">
        <v>1816</v>
      </c>
      <c r="G7" s="429" t="s">
        <v>1817</v>
      </c>
      <c r="H7" s="76"/>
      <c r="I7" s="200"/>
      <c r="J7" s="200"/>
      <c r="K7" s="200"/>
      <c r="L7" s="201"/>
      <c r="M7" s="77"/>
      <c r="N7" s="79"/>
      <c r="O7" s="423"/>
      <c r="P7" s="424"/>
      <c r="Q7" s="81"/>
      <c r="R7" s="80" t="s">
        <v>1818</v>
      </c>
      <c r="S7" s="81" t="s">
        <v>1819</v>
      </c>
      <c r="T7" s="85"/>
      <c r="U7" s="81" t="s">
        <v>1818</v>
      </c>
      <c r="V7" s="86" t="s">
        <v>1395</v>
      </c>
      <c r="W7" s="81" t="s">
        <v>1819</v>
      </c>
      <c r="X7" s="86"/>
      <c r="Y7" s="216"/>
      <c r="Z7" s="77"/>
      <c r="AA7" s="11" t="s">
        <v>863</v>
      </c>
      <c r="AB7" s="3"/>
      <c r="AC7" s="3"/>
      <c r="AD7" s="3"/>
      <c r="AE7" s="3"/>
      <c r="AF7" s="3"/>
      <c r="AG7" s="3"/>
    </row>
    <row r="8" spans="1:27">
      <c r="A8" s="12" t="str">
        <f>IF(J8="","",ROW()-7)</f>
        <v/>
      </c>
      <c r="B8" s="12"/>
      <c r="C8" s="13"/>
      <c r="D8" s="13"/>
      <c r="E8" s="13"/>
      <c r="F8" s="13"/>
      <c r="G8" s="13"/>
      <c r="H8" s="12"/>
      <c r="I8" s="13"/>
      <c r="J8" s="13"/>
      <c r="K8" s="13"/>
      <c r="L8" s="13"/>
      <c r="M8" s="13"/>
      <c r="N8" s="14"/>
      <c r="O8" s="13"/>
      <c r="P8" s="25"/>
      <c r="Q8" s="15" t="s">
        <v>1060</v>
      </c>
      <c r="R8" s="15"/>
      <c r="S8" s="15"/>
      <c r="T8" s="15"/>
      <c r="U8" s="15"/>
      <c r="V8" s="28"/>
      <c r="W8" s="15"/>
      <c r="X8" s="34" t="str">
        <f>IF(S8-T8=0,"",(W8-S8+T8)/(S8-T8)*100)</f>
        <v/>
      </c>
      <c r="Y8" s="15" t="str">
        <f>IF(P8=0,"",U8/P8)</f>
        <v/>
      </c>
      <c r="Z8" s="13"/>
      <c r="AA8" s="2" t="s">
        <v>1820</v>
      </c>
    </row>
    <row r="9" spans="1:27">
      <c r="A9" s="12" t="str">
        <f t="shared" ref="A9:A24" si="0">IF(J9="","",ROW()-7)</f>
        <v/>
      </c>
      <c r="B9" s="12"/>
      <c r="C9" s="13"/>
      <c r="D9" s="13"/>
      <c r="E9" s="13"/>
      <c r="F9" s="13"/>
      <c r="G9" s="13"/>
      <c r="H9" s="12"/>
      <c r="I9" s="13"/>
      <c r="J9" s="13"/>
      <c r="K9" s="13"/>
      <c r="L9" s="13"/>
      <c r="M9" s="13"/>
      <c r="N9" s="14"/>
      <c r="O9" s="13"/>
      <c r="P9" s="25"/>
      <c r="Q9" s="15" t="s">
        <v>1060</v>
      </c>
      <c r="R9" s="15"/>
      <c r="S9" s="15"/>
      <c r="T9" s="15"/>
      <c r="U9" s="15"/>
      <c r="V9" s="28"/>
      <c r="W9" s="15"/>
      <c r="X9" s="24" t="str">
        <f t="shared" ref="X9:X25" si="1">IF(S9-T9=0,"",(W9-S9+T9)/(S9-T9)*100)</f>
        <v/>
      </c>
      <c r="Y9" s="15" t="str">
        <f t="shared" ref="Y9:Y27" si="2">IF(P9=0,"",U9/P9)</f>
        <v/>
      </c>
      <c r="Z9" s="13"/>
      <c r="AA9" s="2" t="s">
        <v>1821</v>
      </c>
    </row>
    <row r="10" spans="1:27">
      <c r="A10" s="12" t="str">
        <f t="shared" si="0"/>
        <v/>
      </c>
      <c r="B10" s="12"/>
      <c r="C10" s="13"/>
      <c r="D10" s="13"/>
      <c r="E10" s="13"/>
      <c r="F10" s="13"/>
      <c r="G10" s="13"/>
      <c r="H10" s="12"/>
      <c r="I10" s="13"/>
      <c r="J10" s="13"/>
      <c r="K10" s="13"/>
      <c r="L10" s="13"/>
      <c r="M10" s="13"/>
      <c r="N10" s="14"/>
      <c r="O10" s="13"/>
      <c r="P10" s="25"/>
      <c r="Q10" s="15"/>
      <c r="R10" s="15"/>
      <c r="S10" s="15"/>
      <c r="T10" s="15"/>
      <c r="U10" s="15"/>
      <c r="V10" s="28"/>
      <c r="W10" s="15"/>
      <c r="X10" s="24" t="str">
        <f t="shared" si="1"/>
        <v/>
      </c>
      <c r="Y10" s="15" t="str">
        <f t="shared" si="2"/>
        <v/>
      </c>
      <c r="Z10" s="13"/>
      <c r="AA10" s="2" t="s">
        <v>1822</v>
      </c>
    </row>
    <row r="11" spans="1:27">
      <c r="A11" s="12" t="str">
        <f t="shared" si="0"/>
        <v/>
      </c>
      <c r="B11" s="12"/>
      <c r="C11" s="13"/>
      <c r="D11" s="13"/>
      <c r="E11" s="13"/>
      <c r="F11" s="13"/>
      <c r="G11" s="13"/>
      <c r="H11" s="12"/>
      <c r="I11" s="13"/>
      <c r="J11" s="13"/>
      <c r="K11" s="13"/>
      <c r="L11" s="13"/>
      <c r="M11" s="13"/>
      <c r="N11" s="14"/>
      <c r="O11" s="13"/>
      <c r="P11" s="25"/>
      <c r="Q11" s="15"/>
      <c r="R11" s="15"/>
      <c r="S11" s="15"/>
      <c r="T11" s="15"/>
      <c r="U11" s="15"/>
      <c r="V11" s="28"/>
      <c r="W11" s="15"/>
      <c r="X11" s="24" t="str">
        <f t="shared" si="1"/>
        <v/>
      </c>
      <c r="Y11" s="15" t="str">
        <f t="shared" si="2"/>
        <v/>
      </c>
      <c r="Z11" s="13"/>
      <c r="AA11" s="2" t="s">
        <v>1823</v>
      </c>
    </row>
    <row r="12" spans="1:27">
      <c r="A12" s="12" t="str">
        <f t="shared" si="0"/>
        <v/>
      </c>
      <c r="B12" s="12"/>
      <c r="C12" s="13"/>
      <c r="D12" s="13"/>
      <c r="E12" s="13"/>
      <c r="F12" s="13"/>
      <c r="G12" s="13"/>
      <c r="H12" s="12"/>
      <c r="I12" s="13"/>
      <c r="J12" s="13"/>
      <c r="K12" s="13"/>
      <c r="L12" s="13"/>
      <c r="M12" s="13"/>
      <c r="N12" s="14"/>
      <c r="O12" s="13"/>
      <c r="P12" s="25"/>
      <c r="Q12" s="15"/>
      <c r="R12" s="15"/>
      <c r="S12" s="15"/>
      <c r="T12" s="15"/>
      <c r="U12" s="15"/>
      <c r="V12" s="28"/>
      <c r="W12" s="15"/>
      <c r="X12" s="24" t="str">
        <f t="shared" si="1"/>
        <v/>
      </c>
      <c r="Y12" s="15" t="str">
        <f t="shared" si="2"/>
        <v/>
      </c>
      <c r="Z12" s="13"/>
      <c r="AA12" s="2" t="s">
        <v>1824</v>
      </c>
    </row>
    <row r="13" spans="1:27">
      <c r="A13" s="12" t="str">
        <f t="shared" si="0"/>
        <v/>
      </c>
      <c r="B13" s="12"/>
      <c r="C13" s="13"/>
      <c r="D13" s="13"/>
      <c r="E13" s="13"/>
      <c r="F13" s="13"/>
      <c r="G13" s="13"/>
      <c r="H13" s="12"/>
      <c r="I13" s="13"/>
      <c r="J13" s="13"/>
      <c r="K13" s="13"/>
      <c r="L13" s="13"/>
      <c r="M13" s="13"/>
      <c r="N13" s="14"/>
      <c r="O13" s="13"/>
      <c r="P13" s="25"/>
      <c r="Q13" s="15"/>
      <c r="R13" s="15"/>
      <c r="S13" s="15"/>
      <c r="T13" s="15"/>
      <c r="U13" s="15"/>
      <c r="V13" s="28"/>
      <c r="W13" s="15"/>
      <c r="X13" s="24" t="str">
        <f t="shared" si="1"/>
        <v/>
      </c>
      <c r="Y13" s="15" t="str">
        <f t="shared" si="2"/>
        <v/>
      </c>
      <c r="Z13" s="13"/>
      <c r="AA13" s="2" t="s">
        <v>1825</v>
      </c>
    </row>
    <row r="14" spans="1:27">
      <c r="A14" s="12" t="str">
        <f t="shared" si="0"/>
        <v/>
      </c>
      <c r="B14" s="12"/>
      <c r="C14" s="13"/>
      <c r="D14" s="13"/>
      <c r="E14" s="13"/>
      <c r="F14" s="13"/>
      <c r="G14" s="13"/>
      <c r="H14" s="12"/>
      <c r="I14" s="13"/>
      <c r="J14" s="13"/>
      <c r="K14" s="13"/>
      <c r="L14" s="13"/>
      <c r="M14" s="13"/>
      <c r="N14" s="14"/>
      <c r="O14" s="13"/>
      <c r="P14" s="25"/>
      <c r="Q14" s="15" t="s">
        <v>1060</v>
      </c>
      <c r="R14" s="15"/>
      <c r="S14" s="15"/>
      <c r="T14" s="15"/>
      <c r="U14" s="15"/>
      <c r="V14" s="28"/>
      <c r="W14" s="15"/>
      <c r="X14" s="24" t="str">
        <f t="shared" si="1"/>
        <v/>
      </c>
      <c r="Y14" s="15" t="str">
        <f t="shared" si="2"/>
        <v/>
      </c>
      <c r="Z14" s="13"/>
      <c r="AA14" s="2" t="s">
        <v>1826</v>
      </c>
    </row>
    <row r="15" spans="1:27">
      <c r="A15" s="12" t="str">
        <f t="shared" si="0"/>
        <v/>
      </c>
      <c r="B15" s="12"/>
      <c r="C15" s="13"/>
      <c r="D15" s="13"/>
      <c r="E15" s="13"/>
      <c r="F15" s="13"/>
      <c r="G15" s="13"/>
      <c r="H15" s="12"/>
      <c r="I15" s="13"/>
      <c r="J15" s="13"/>
      <c r="K15" s="13"/>
      <c r="L15" s="13"/>
      <c r="M15" s="13"/>
      <c r="N15" s="14"/>
      <c r="O15" s="13"/>
      <c r="P15" s="25"/>
      <c r="Q15" s="15" t="s">
        <v>1060</v>
      </c>
      <c r="R15" s="15"/>
      <c r="S15" s="15"/>
      <c r="T15" s="15"/>
      <c r="U15" s="15"/>
      <c r="V15" s="28"/>
      <c r="W15" s="15"/>
      <c r="X15" s="24" t="str">
        <f t="shared" si="1"/>
        <v/>
      </c>
      <c r="Y15" s="15" t="str">
        <f t="shared" si="2"/>
        <v/>
      </c>
      <c r="Z15" s="13"/>
      <c r="AA15" s="2" t="s">
        <v>1827</v>
      </c>
    </row>
    <row r="16" spans="1:27">
      <c r="A16" s="12" t="str">
        <f t="shared" si="0"/>
        <v/>
      </c>
      <c r="B16" s="12"/>
      <c r="C16" s="13"/>
      <c r="D16" s="13"/>
      <c r="E16" s="13"/>
      <c r="F16" s="13"/>
      <c r="G16" s="13"/>
      <c r="H16" s="12"/>
      <c r="I16" s="13"/>
      <c r="J16" s="13"/>
      <c r="K16" s="13"/>
      <c r="L16" s="13"/>
      <c r="M16" s="13"/>
      <c r="N16" s="14"/>
      <c r="O16" s="13"/>
      <c r="P16" s="25"/>
      <c r="Q16" s="15"/>
      <c r="R16" s="15"/>
      <c r="S16" s="15"/>
      <c r="T16" s="15"/>
      <c r="U16" s="15"/>
      <c r="V16" s="28"/>
      <c r="W16" s="15"/>
      <c r="X16" s="24" t="str">
        <f t="shared" si="1"/>
        <v/>
      </c>
      <c r="Y16" s="15" t="str">
        <f t="shared" si="2"/>
        <v/>
      </c>
      <c r="Z16" s="13"/>
      <c r="AA16" s="2" t="s">
        <v>1828</v>
      </c>
    </row>
    <row r="17" spans="1:27">
      <c r="A17" s="12" t="str">
        <f t="shared" si="0"/>
        <v/>
      </c>
      <c r="B17" s="12"/>
      <c r="C17" s="13"/>
      <c r="D17" s="13"/>
      <c r="E17" s="13"/>
      <c r="F17" s="13"/>
      <c r="G17" s="13"/>
      <c r="H17" s="12"/>
      <c r="I17" s="13"/>
      <c r="J17" s="13"/>
      <c r="K17" s="13"/>
      <c r="L17" s="13"/>
      <c r="M17" s="13"/>
      <c r="N17" s="14"/>
      <c r="O17" s="13"/>
      <c r="P17" s="25"/>
      <c r="Q17" s="15"/>
      <c r="R17" s="15"/>
      <c r="S17" s="15"/>
      <c r="T17" s="15"/>
      <c r="U17" s="15"/>
      <c r="V17" s="28"/>
      <c r="W17" s="15"/>
      <c r="X17" s="24" t="str">
        <f t="shared" si="1"/>
        <v/>
      </c>
      <c r="Y17" s="15" t="str">
        <f t="shared" si="2"/>
        <v/>
      </c>
      <c r="Z17" s="13"/>
      <c r="AA17" s="2" t="s">
        <v>1829</v>
      </c>
    </row>
    <row r="18" spans="1:27">
      <c r="A18" s="12" t="str">
        <f t="shared" si="0"/>
        <v/>
      </c>
      <c r="B18" s="12"/>
      <c r="C18" s="13"/>
      <c r="D18" s="13"/>
      <c r="E18" s="13"/>
      <c r="F18" s="13"/>
      <c r="G18" s="13"/>
      <c r="H18" s="12"/>
      <c r="I18" s="13"/>
      <c r="J18" s="13"/>
      <c r="K18" s="13"/>
      <c r="L18" s="13"/>
      <c r="M18" s="13"/>
      <c r="N18" s="14"/>
      <c r="O18" s="13"/>
      <c r="P18" s="25"/>
      <c r="Q18" s="15" t="s">
        <v>1060</v>
      </c>
      <c r="R18" s="15"/>
      <c r="S18" s="15"/>
      <c r="T18" s="15"/>
      <c r="U18" s="15"/>
      <c r="V18" s="28"/>
      <c r="W18" s="15"/>
      <c r="X18" s="24" t="str">
        <f t="shared" si="1"/>
        <v/>
      </c>
      <c r="Y18" s="15" t="str">
        <f t="shared" si="2"/>
        <v/>
      </c>
      <c r="Z18" s="13"/>
      <c r="AA18" s="2" t="s">
        <v>1830</v>
      </c>
    </row>
    <row r="19" spans="1:27">
      <c r="A19" s="12" t="str">
        <f t="shared" si="0"/>
        <v/>
      </c>
      <c r="B19" s="12"/>
      <c r="C19" s="13"/>
      <c r="D19" s="13"/>
      <c r="E19" s="13"/>
      <c r="F19" s="13"/>
      <c r="G19" s="13"/>
      <c r="H19" s="12"/>
      <c r="I19" s="13"/>
      <c r="J19" s="13"/>
      <c r="K19" s="13"/>
      <c r="L19" s="13"/>
      <c r="M19" s="13"/>
      <c r="N19" s="14"/>
      <c r="O19" s="13"/>
      <c r="P19" s="25"/>
      <c r="Q19" s="15" t="s">
        <v>1060</v>
      </c>
      <c r="R19" s="15"/>
      <c r="S19" s="15"/>
      <c r="T19" s="15"/>
      <c r="U19" s="15"/>
      <c r="V19" s="28"/>
      <c r="W19" s="15"/>
      <c r="X19" s="24" t="str">
        <f t="shared" si="1"/>
        <v/>
      </c>
      <c r="Y19" s="15" t="str">
        <f t="shared" si="2"/>
        <v/>
      </c>
      <c r="Z19" s="13"/>
      <c r="AA19" s="2" t="s">
        <v>1831</v>
      </c>
    </row>
    <row r="20" spans="1:27">
      <c r="A20" s="12" t="str">
        <f t="shared" si="0"/>
        <v/>
      </c>
      <c r="B20" s="12"/>
      <c r="C20" s="13"/>
      <c r="D20" s="13"/>
      <c r="E20" s="13"/>
      <c r="F20" s="13"/>
      <c r="G20" s="13"/>
      <c r="H20" s="12"/>
      <c r="I20" s="13"/>
      <c r="J20" s="13"/>
      <c r="K20" s="13"/>
      <c r="L20" s="13"/>
      <c r="M20" s="13"/>
      <c r="N20" s="14"/>
      <c r="O20" s="13"/>
      <c r="P20" s="25"/>
      <c r="Q20" s="15" t="s">
        <v>1060</v>
      </c>
      <c r="R20" s="15"/>
      <c r="S20" s="15"/>
      <c r="T20" s="15"/>
      <c r="U20" s="15"/>
      <c r="V20" s="28"/>
      <c r="W20" s="15"/>
      <c r="X20" s="24" t="str">
        <f t="shared" si="1"/>
        <v/>
      </c>
      <c r="Y20" s="15" t="str">
        <f t="shared" si="2"/>
        <v/>
      </c>
      <c r="Z20" s="13"/>
      <c r="AA20" s="2" t="s">
        <v>1832</v>
      </c>
    </row>
    <row r="21" spans="1:27">
      <c r="A21" s="12" t="str">
        <f t="shared" si="0"/>
        <v/>
      </c>
      <c r="B21" s="12"/>
      <c r="C21" s="13"/>
      <c r="D21" s="13"/>
      <c r="E21" s="13"/>
      <c r="F21" s="13"/>
      <c r="G21" s="13"/>
      <c r="H21" s="12"/>
      <c r="I21" s="13"/>
      <c r="J21" s="13"/>
      <c r="K21" s="13"/>
      <c r="L21" s="13"/>
      <c r="M21" s="13"/>
      <c r="N21" s="14"/>
      <c r="O21" s="13"/>
      <c r="P21" s="25"/>
      <c r="Q21" s="15" t="s">
        <v>1060</v>
      </c>
      <c r="R21" s="15"/>
      <c r="S21" s="15"/>
      <c r="T21" s="15"/>
      <c r="U21" s="15"/>
      <c r="V21" s="28"/>
      <c r="W21" s="15"/>
      <c r="X21" s="24" t="str">
        <f t="shared" si="1"/>
        <v/>
      </c>
      <c r="Y21" s="15" t="str">
        <f t="shared" si="2"/>
        <v/>
      </c>
      <c r="Z21" s="13"/>
      <c r="AA21" s="2" t="s">
        <v>1833</v>
      </c>
    </row>
    <row r="22" spans="1:27">
      <c r="A22" s="12" t="str">
        <f t="shared" si="0"/>
        <v/>
      </c>
      <c r="B22" s="12"/>
      <c r="C22" s="13"/>
      <c r="D22" s="13"/>
      <c r="E22" s="13"/>
      <c r="F22" s="13"/>
      <c r="G22" s="13"/>
      <c r="H22" s="12"/>
      <c r="I22" s="13"/>
      <c r="J22" s="13"/>
      <c r="K22" s="13"/>
      <c r="L22" s="13"/>
      <c r="M22" s="13"/>
      <c r="N22" s="14"/>
      <c r="O22" s="13"/>
      <c r="P22" s="25"/>
      <c r="Q22" s="15" t="s">
        <v>1060</v>
      </c>
      <c r="R22" s="15"/>
      <c r="S22" s="15"/>
      <c r="T22" s="15"/>
      <c r="U22" s="15"/>
      <c r="V22" s="28"/>
      <c r="W22" s="15"/>
      <c r="X22" s="24" t="str">
        <f t="shared" si="1"/>
        <v/>
      </c>
      <c r="Y22" s="15" t="str">
        <f t="shared" si="2"/>
        <v/>
      </c>
      <c r="Z22" s="13"/>
      <c r="AA22" s="2" t="s">
        <v>1834</v>
      </c>
    </row>
    <row r="23" spans="1:27">
      <c r="A23" s="12" t="str">
        <f t="shared" si="0"/>
        <v/>
      </c>
      <c r="B23" s="12"/>
      <c r="C23" s="13"/>
      <c r="D23" s="13"/>
      <c r="E23" s="13"/>
      <c r="F23" s="13"/>
      <c r="G23" s="13"/>
      <c r="H23" s="12"/>
      <c r="I23" s="13"/>
      <c r="J23" s="13"/>
      <c r="K23" s="13"/>
      <c r="L23" s="13"/>
      <c r="M23" s="13"/>
      <c r="N23" s="14"/>
      <c r="O23" s="13"/>
      <c r="P23" s="25"/>
      <c r="Q23" s="15"/>
      <c r="R23" s="15"/>
      <c r="S23" s="15"/>
      <c r="T23" s="15"/>
      <c r="U23" s="15"/>
      <c r="V23" s="28"/>
      <c r="W23" s="15"/>
      <c r="X23" s="24" t="str">
        <f t="shared" si="1"/>
        <v/>
      </c>
      <c r="Y23" s="15" t="str">
        <f t="shared" si="2"/>
        <v/>
      </c>
      <c r="Z23" s="13"/>
      <c r="AA23" s="2" t="s">
        <v>1835</v>
      </c>
    </row>
    <row r="24" spans="1:27">
      <c r="A24" s="12" t="str">
        <f t="shared" si="0"/>
        <v/>
      </c>
      <c r="B24" s="12"/>
      <c r="C24" s="13"/>
      <c r="D24" s="13"/>
      <c r="E24" s="13"/>
      <c r="F24" s="13"/>
      <c r="G24" s="13"/>
      <c r="H24" s="12"/>
      <c r="I24" s="13"/>
      <c r="J24" s="13"/>
      <c r="K24" s="13"/>
      <c r="L24" s="13"/>
      <c r="M24" s="13"/>
      <c r="N24" s="14"/>
      <c r="O24" s="13"/>
      <c r="P24" s="25"/>
      <c r="Q24" s="15"/>
      <c r="R24" s="15"/>
      <c r="S24" s="15"/>
      <c r="T24" s="15"/>
      <c r="U24" s="15"/>
      <c r="V24" s="28"/>
      <c r="W24" s="15"/>
      <c r="X24" s="24" t="str">
        <f t="shared" si="1"/>
        <v/>
      </c>
      <c r="Y24" s="15" t="str">
        <f t="shared" si="2"/>
        <v/>
      </c>
      <c r="Z24" s="13"/>
      <c r="AA24" s="2" t="s">
        <v>1836</v>
      </c>
    </row>
    <row r="25" spans="1:26">
      <c r="A25" s="12" t="s">
        <v>1837</v>
      </c>
      <c r="B25" s="12"/>
      <c r="C25" s="13"/>
      <c r="D25" s="13"/>
      <c r="E25" s="13"/>
      <c r="F25" s="13"/>
      <c r="G25" s="13"/>
      <c r="H25" s="12"/>
      <c r="I25" s="13"/>
      <c r="J25" s="13"/>
      <c r="K25" s="13"/>
      <c r="L25" s="13"/>
      <c r="M25" s="13"/>
      <c r="N25" s="14"/>
      <c r="O25" s="13"/>
      <c r="P25" s="25"/>
      <c r="Q25" s="15" t="s">
        <v>1060</v>
      </c>
      <c r="R25" s="15">
        <f t="shared" ref="R25:U25" si="3">SUM(R8:R24)</f>
        <v>0</v>
      </c>
      <c r="S25" s="15">
        <f t="shared" si="3"/>
        <v>0</v>
      </c>
      <c r="T25" s="15">
        <f t="shared" si="3"/>
        <v>0</v>
      </c>
      <c r="U25" s="15">
        <f t="shared" si="3"/>
        <v>0</v>
      </c>
      <c r="V25" s="28"/>
      <c r="W25" s="15">
        <f>SUM(W8:W24)</f>
        <v>0</v>
      </c>
      <c r="X25" s="24" t="str">
        <f t="shared" si="1"/>
        <v/>
      </c>
      <c r="Y25" s="15" t="str">
        <f t="shared" si="2"/>
        <v/>
      </c>
      <c r="Z25" s="13"/>
    </row>
    <row r="26" spans="1:26">
      <c r="A26" s="12" t="s">
        <v>1838</v>
      </c>
      <c r="B26" s="12"/>
      <c r="C26" s="13"/>
      <c r="D26" s="13"/>
      <c r="E26" s="13"/>
      <c r="F26" s="13"/>
      <c r="G26" s="13"/>
      <c r="H26" s="12"/>
      <c r="I26" s="13"/>
      <c r="J26" s="13"/>
      <c r="K26" s="13"/>
      <c r="L26" s="13"/>
      <c r="M26" s="13"/>
      <c r="N26" s="14"/>
      <c r="O26" s="13"/>
      <c r="P26" s="25"/>
      <c r="Q26" s="15"/>
      <c r="R26" s="15"/>
      <c r="S26" s="15">
        <f>T25</f>
        <v>0</v>
      </c>
      <c r="T26" s="15"/>
      <c r="U26" s="15"/>
      <c r="V26" s="28"/>
      <c r="W26" s="15"/>
      <c r="X26" s="24"/>
      <c r="Y26" s="15" t="str">
        <f t="shared" si="2"/>
        <v/>
      </c>
      <c r="Z26" s="13"/>
    </row>
    <row r="27" customHeight="1" spans="1:26">
      <c r="A27" s="16" t="s">
        <v>1839</v>
      </c>
      <c r="B27" s="47"/>
      <c r="C27" s="47"/>
      <c r="D27" s="47"/>
      <c r="E27" s="47"/>
      <c r="F27" s="47"/>
      <c r="G27" s="47"/>
      <c r="H27" s="47"/>
      <c r="I27" s="47"/>
      <c r="J27" s="17"/>
      <c r="K27" s="17"/>
      <c r="L27" s="17"/>
      <c r="M27" s="18"/>
      <c r="N27" s="18"/>
      <c r="O27" s="18"/>
      <c r="P27" s="20"/>
      <c r="Q27" s="24"/>
      <c r="R27" s="19">
        <f>R25-R26</f>
        <v>0</v>
      </c>
      <c r="S27" s="19">
        <f>S25-S26</f>
        <v>0</v>
      </c>
      <c r="T27" s="24"/>
      <c r="U27" s="24">
        <f>U25</f>
        <v>0</v>
      </c>
      <c r="V27" s="18"/>
      <c r="W27" s="24">
        <f>W25</f>
        <v>0</v>
      </c>
      <c r="X27" s="24" t="str">
        <f>IF(S27=0,"",(W27-S27)/S27*100)</f>
        <v/>
      </c>
      <c r="Y27" s="24" t="str">
        <f t="shared" si="2"/>
        <v/>
      </c>
      <c r="Z27" s="199"/>
    </row>
    <row r="28" customHeight="1" spans="1:27">
      <c r="A28" s="3" t="e">
        <f>#REF!&amp;"填表人："&amp;#REF!</f>
        <v>#REF!</v>
      </c>
      <c r="X28" s="3" t="e">
        <f>"评估人员："&amp;#REF!</f>
        <v>#REF!</v>
      </c>
      <c r="AA28" s="11" t="s">
        <v>716</v>
      </c>
    </row>
    <row r="29" customHeight="1" spans="1:1">
      <c r="A29" s="3" t="e">
        <f>"填表日期："&amp;YEAR(#REF!)&amp;"年"&amp;MONTH(#REF!)&amp;"月"&amp;DAY(#REF!)&amp;"日"</f>
        <v>#REF!</v>
      </c>
    </row>
  </sheetData>
  <mergeCells count="26">
    <mergeCell ref="A2:Z2"/>
    <mergeCell ref="A3:Z3"/>
    <mergeCell ref="X4:Z4"/>
    <mergeCell ref="A5:N5"/>
    <mergeCell ref="X5:Z5"/>
    <mergeCell ref="B6:G6"/>
    <mergeCell ref="R6:S6"/>
    <mergeCell ref="U6:W6"/>
    <mergeCell ref="A25:J25"/>
    <mergeCell ref="A26:J26"/>
    <mergeCell ref="A27:J27"/>
    <mergeCell ref="A6:A7"/>
    <mergeCell ref="H6:H7"/>
    <mergeCell ref="I6:I7"/>
    <mergeCell ref="J6:J7"/>
    <mergeCell ref="K6:K7"/>
    <mergeCell ref="L6:L7"/>
    <mergeCell ref="M6:M7"/>
    <mergeCell ref="N6:N7"/>
    <mergeCell ref="O6:O7"/>
    <mergeCell ref="P6:P7"/>
    <mergeCell ref="Q6:Q7"/>
    <mergeCell ref="T6:T7"/>
    <mergeCell ref="X6:X7"/>
    <mergeCell ref="Y6:Y7"/>
    <mergeCell ref="Z6:Z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53"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W29"/>
  <sheetViews>
    <sheetView showGridLines="0" workbookViewId="0">
      <selection activeCell="AA34" sqref="AA34"/>
    </sheetView>
  </sheetViews>
  <sheetFormatPr defaultColWidth="9" defaultRowHeight="12.75"/>
  <cols>
    <col min="1" max="1" width="5" style="3" customWidth="1"/>
    <col min="2" max="4" width="11.25" style="3" customWidth="1" outlineLevel="1"/>
    <col min="5" max="7" width="8" style="3" customWidth="1" outlineLevel="1"/>
    <col min="8" max="9" width="8.125" style="3" customWidth="1"/>
    <col min="10" max="10" width="9.5" style="3" customWidth="1"/>
    <col min="11" max="11" width="18" style="3" customWidth="1"/>
    <col min="12" max="12" width="8" style="3" customWidth="1"/>
    <col min="13" max="13" width="5.25" style="3" customWidth="1"/>
    <col min="14" max="14" width="4.75" style="3" customWidth="1"/>
    <col min="15" max="15" width="8" style="3" customWidth="1"/>
    <col min="16" max="17" width="7.75" style="3" customWidth="1"/>
    <col min="18" max="18" width="16.625" style="3" customWidth="1"/>
    <col min="19" max="19" width="8" style="3" customWidth="1"/>
    <col min="20" max="20" width="9.625" style="3" customWidth="1"/>
    <col min="21" max="21" width="7.25" style="3" customWidth="1"/>
    <col min="22" max="22" width="7.5" style="3" customWidth="1"/>
    <col min="23" max="23" width="9" style="2"/>
    <col min="24" max="16384" width="9" style="3"/>
  </cols>
  <sheetData>
    <row r="1" spans="1:1">
      <c r="A1" s="4" t="s">
        <v>687</v>
      </c>
    </row>
    <row r="2" s="1" customFormat="1" ht="30" customHeight="1" spans="1:23">
      <c r="A2" s="5" t="s">
        <v>1840</v>
      </c>
      <c r="B2" s="5"/>
      <c r="C2" s="5"/>
      <c r="D2" s="5"/>
      <c r="E2" s="5"/>
      <c r="F2" s="5"/>
      <c r="G2" s="5"/>
      <c r="H2" s="5"/>
      <c r="I2" s="5"/>
      <c r="J2" s="5"/>
      <c r="K2" s="5"/>
      <c r="L2" s="5"/>
      <c r="M2" s="5"/>
      <c r="N2" s="5"/>
      <c r="O2" s="5"/>
      <c r="P2" s="5"/>
      <c r="Q2" s="5"/>
      <c r="R2" s="5"/>
      <c r="S2" s="5"/>
      <c r="T2" s="5"/>
      <c r="U2" s="5"/>
      <c r="V2" s="5"/>
      <c r="W2" s="6"/>
    </row>
    <row r="3" ht="15.75" customHeight="1" spans="1:22">
      <c r="A3" s="2" t="e">
        <f>"评估基准日："&amp;TEXT(#REF!,"yyyy年mm月dd日")</f>
        <v>#REF!</v>
      </c>
      <c r="B3" s="2"/>
      <c r="C3" s="2"/>
      <c r="D3" s="2"/>
      <c r="E3" s="2"/>
      <c r="F3" s="2"/>
      <c r="G3" s="2"/>
      <c r="H3" s="2"/>
      <c r="I3" s="2"/>
      <c r="J3" s="2"/>
      <c r="K3" s="2"/>
      <c r="L3" s="2"/>
      <c r="M3" s="2"/>
      <c r="N3" s="2"/>
      <c r="O3" s="2"/>
      <c r="P3" s="2"/>
      <c r="Q3" s="2"/>
      <c r="R3" s="2"/>
      <c r="S3" s="2"/>
      <c r="T3" s="2"/>
      <c r="U3" s="2"/>
      <c r="V3" s="2"/>
    </row>
    <row r="4" ht="14.1" customHeight="1" spans="8:22">
      <c r="H4" s="2"/>
      <c r="I4" s="2"/>
      <c r="J4" s="2"/>
      <c r="K4" s="2"/>
      <c r="L4" s="2"/>
      <c r="M4" s="2"/>
      <c r="N4" s="2"/>
      <c r="O4" s="2"/>
      <c r="P4" s="2"/>
      <c r="Q4" s="2"/>
      <c r="R4" s="2"/>
      <c r="S4" s="2"/>
      <c r="T4" s="2"/>
      <c r="U4" s="2"/>
      <c r="V4" s="21" t="s">
        <v>1841</v>
      </c>
    </row>
    <row r="5" ht="15.75" customHeight="1" spans="1:22">
      <c r="A5" s="8" t="e">
        <f>#REF!&amp;"："&amp;#REF!</f>
        <v>#REF!</v>
      </c>
      <c r="B5" s="8"/>
      <c r="C5" s="8"/>
      <c r="D5" s="8"/>
      <c r="E5" s="8"/>
      <c r="F5" s="8"/>
      <c r="G5" s="8"/>
      <c r="H5" s="8"/>
      <c r="I5" s="8"/>
      <c r="J5" s="8"/>
      <c r="K5" s="8"/>
      <c r="L5" s="8"/>
      <c r="M5" s="8"/>
      <c r="N5" s="8"/>
      <c r="O5" s="8"/>
      <c r="V5" s="26" t="s">
        <v>858</v>
      </c>
    </row>
    <row r="6" s="2" customFormat="1" ht="15.75" customHeight="1" spans="1:22">
      <c r="A6" s="32" t="s">
        <v>721</v>
      </c>
      <c r="B6" s="35" t="s">
        <v>1802</v>
      </c>
      <c r="C6" s="405"/>
      <c r="D6" s="405"/>
      <c r="E6" s="405"/>
      <c r="F6" s="405"/>
      <c r="G6" s="36"/>
      <c r="H6" s="32" t="s">
        <v>1803</v>
      </c>
      <c r="I6" s="45" t="s">
        <v>1842</v>
      </c>
      <c r="J6" s="44" t="s">
        <v>1805</v>
      </c>
      <c r="K6" s="44" t="s">
        <v>1806</v>
      </c>
      <c r="L6" s="45" t="s">
        <v>1807</v>
      </c>
      <c r="M6" s="32" t="s">
        <v>1420</v>
      </c>
      <c r="N6" s="88" t="s">
        <v>1843</v>
      </c>
      <c r="O6" s="421" t="s">
        <v>1204</v>
      </c>
      <c r="P6" s="422" t="s">
        <v>1809</v>
      </c>
      <c r="Q6" s="59" t="s">
        <v>1810</v>
      </c>
      <c r="R6" s="426" t="s">
        <v>1844</v>
      </c>
      <c r="S6" s="44" t="s">
        <v>692</v>
      </c>
      <c r="T6" s="9" t="s">
        <v>693</v>
      </c>
      <c r="U6" s="59" t="s">
        <v>695</v>
      </c>
      <c r="V6" s="59" t="s">
        <v>848</v>
      </c>
    </row>
    <row r="7" s="2" customFormat="1" spans="1:23">
      <c r="A7" s="76"/>
      <c r="B7" s="76" t="s">
        <v>1812</v>
      </c>
      <c r="C7" s="77" t="s">
        <v>1813</v>
      </c>
      <c r="D7" s="77" t="s">
        <v>1814</v>
      </c>
      <c r="E7" s="77" t="s">
        <v>1815</v>
      </c>
      <c r="F7" s="77" t="s">
        <v>1816</v>
      </c>
      <c r="G7" s="77" t="s">
        <v>1817</v>
      </c>
      <c r="H7" s="76"/>
      <c r="I7" s="200"/>
      <c r="J7" s="200"/>
      <c r="K7" s="200"/>
      <c r="L7" s="201"/>
      <c r="M7" s="77"/>
      <c r="N7" s="79"/>
      <c r="O7" s="423"/>
      <c r="P7" s="424"/>
      <c r="Q7" s="81"/>
      <c r="R7" s="427"/>
      <c r="S7" s="216"/>
      <c r="T7" s="216"/>
      <c r="U7" s="86"/>
      <c r="V7" s="77"/>
      <c r="W7" s="11" t="s">
        <v>863</v>
      </c>
    </row>
    <row r="8" spans="1:23">
      <c r="A8" s="12" t="str">
        <f>IF(J8="","",ROW()-7)</f>
        <v/>
      </c>
      <c r="B8" s="12"/>
      <c r="C8" s="13"/>
      <c r="D8" s="13"/>
      <c r="E8" s="13"/>
      <c r="F8" s="13"/>
      <c r="G8" s="13"/>
      <c r="H8" s="12"/>
      <c r="I8" s="13"/>
      <c r="J8" s="13"/>
      <c r="K8" s="13"/>
      <c r="L8" s="13"/>
      <c r="M8" s="13"/>
      <c r="N8" s="14"/>
      <c r="O8" s="13"/>
      <c r="P8" s="25"/>
      <c r="Q8" s="15" t="s">
        <v>1060</v>
      </c>
      <c r="R8" s="15"/>
      <c r="S8" s="15"/>
      <c r="T8" s="15"/>
      <c r="U8" s="34" t="str">
        <f t="shared" ref="U8:U27" si="0">IF(S8=0,"",(T8-S8)/S8*100)</f>
        <v/>
      </c>
      <c r="V8" s="13"/>
      <c r="W8" s="2" t="s">
        <v>1845</v>
      </c>
    </row>
    <row r="9" spans="1:23">
      <c r="A9" s="12" t="str">
        <f t="shared" ref="A9:A26" si="1">IF(J9="","",ROW()-7)</f>
        <v/>
      </c>
      <c r="B9" s="12"/>
      <c r="C9" s="13"/>
      <c r="D9" s="13"/>
      <c r="E9" s="13"/>
      <c r="F9" s="13"/>
      <c r="G9" s="13"/>
      <c r="H9" s="12"/>
      <c r="I9" s="13"/>
      <c r="J9" s="13"/>
      <c r="K9" s="13"/>
      <c r="L9" s="13"/>
      <c r="M9" s="13"/>
      <c r="N9" s="14"/>
      <c r="O9" s="13"/>
      <c r="P9" s="25"/>
      <c r="Q9" s="15" t="s">
        <v>1060</v>
      </c>
      <c r="R9" s="15"/>
      <c r="S9" s="15"/>
      <c r="T9" s="15"/>
      <c r="U9" s="24" t="str">
        <f t="shared" si="0"/>
        <v/>
      </c>
      <c r="V9" s="13"/>
      <c r="W9" s="2" t="s">
        <v>1846</v>
      </c>
    </row>
    <row r="10" spans="1:23">
      <c r="A10" s="12" t="str">
        <f t="shared" si="1"/>
        <v/>
      </c>
      <c r="B10" s="12"/>
      <c r="C10" s="13"/>
      <c r="D10" s="13"/>
      <c r="E10" s="13"/>
      <c r="F10" s="13"/>
      <c r="G10" s="13"/>
      <c r="H10" s="12"/>
      <c r="I10" s="13"/>
      <c r="J10" s="13"/>
      <c r="K10" s="13"/>
      <c r="L10" s="13"/>
      <c r="M10" s="13"/>
      <c r="N10" s="14"/>
      <c r="O10" s="13"/>
      <c r="P10" s="25"/>
      <c r="Q10" s="15" t="s">
        <v>1060</v>
      </c>
      <c r="R10" s="15"/>
      <c r="S10" s="15"/>
      <c r="T10" s="15"/>
      <c r="U10" s="24" t="str">
        <f t="shared" si="0"/>
        <v/>
      </c>
      <c r="V10" s="13"/>
      <c r="W10" s="2" t="s">
        <v>1847</v>
      </c>
    </row>
    <row r="11" spans="1:23">
      <c r="A11" s="12" t="str">
        <f t="shared" si="1"/>
        <v/>
      </c>
      <c r="B11" s="12"/>
      <c r="C11" s="13"/>
      <c r="D11" s="13"/>
      <c r="E11" s="13"/>
      <c r="F11" s="13"/>
      <c r="G11" s="13"/>
      <c r="H11" s="12"/>
      <c r="I11" s="13"/>
      <c r="J11" s="13"/>
      <c r="K11" s="13"/>
      <c r="L11" s="13"/>
      <c r="M11" s="13"/>
      <c r="N11" s="14"/>
      <c r="O11" s="13"/>
      <c r="P11" s="25"/>
      <c r="Q11" s="15" t="s">
        <v>1060</v>
      </c>
      <c r="R11" s="15"/>
      <c r="S11" s="15"/>
      <c r="T11" s="15"/>
      <c r="U11" s="24" t="str">
        <f t="shared" si="0"/>
        <v/>
      </c>
      <c r="V11" s="13"/>
      <c r="W11" s="2" t="s">
        <v>1848</v>
      </c>
    </row>
    <row r="12" spans="1:23">
      <c r="A12" s="12" t="str">
        <f t="shared" si="1"/>
        <v/>
      </c>
      <c r="B12" s="12"/>
      <c r="C12" s="13"/>
      <c r="D12" s="13"/>
      <c r="E12" s="13"/>
      <c r="F12" s="13"/>
      <c r="G12" s="13"/>
      <c r="H12" s="12"/>
      <c r="I12" s="13"/>
      <c r="J12" s="13"/>
      <c r="K12" s="13"/>
      <c r="L12" s="13"/>
      <c r="M12" s="13"/>
      <c r="N12" s="14"/>
      <c r="O12" s="13"/>
      <c r="P12" s="25"/>
      <c r="Q12" s="15" t="s">
        <v>1060</v>
      </c>
      <c r="R12" s="15"/>
      <c r="S12" s="15"/>
      <c r="T12" s="15"/>
      <c r="U12" s="24" t="str">
        <f t="shared" si="0"/>
        <v/>
      </c>
      <c r="V12" s="13"/>
      <c r="W12" s="2" t="s">
        <v>1849</v>
      </c>
    </row>
    <row r="13" spans="1:23">
      <c r="A13" s="12"/>
      <c r="B13" s="12"/>
      <c r="C13" s="13"/>
      <c r="D13" s="13"/>
      <c r="E13" s="13"/>
      <c r="F13" s="13"/>
      <c r="G13" s="13"/>
      <c r="H13" s="12"/>
      <c r="I13" s="13"/>
      <c r="J13" s="13"/>
      <c r="K13" s="13"/>
      <c r="L13" s="13"/>
      <c r="M13" s="13"/>
      <c r="N13" s="14"/>
      <c r="O13" s="13"/>
      <c r="P13" s="25"/>
      <c r="Q13" s="15"/>
      <c r="R13" s="15"/>
      <c r="S13" s="15"/>
      <c r="T13" s="15"/>
      <c r="U13" s="24"/>
      <c r="V13" s="13"/>
      <c r="W13" s="2" t="s">
        <v>1850</v>
      </c>
    </row>
    <row r="14" spans="1:23">
      <c r="A14" s="12" t="str">
        <f t="shared" si="1"/>
        <v/>
      </c>
      <c r="B14" s="12"/>
      <c r="C14" s="13"/>
      <c r="D14" s="13"/>
      <c r="E14" s="13"/>
      <c r="F14" s="13"/>
      <c r="G14" s="13"/>
      <c r="H14" s="12"/>
      <c r="I14" s="13"/>
      <c r="J14" s="13"/>
      <c r="K14" s="13"/>
      <c r="L14" s="13"/>
      <c r="M14" s="13"/>
      <c r="N14" s="14"/>
      <c r="O14" s="13"/>
      <c r="P14" s="25"/>
      <c r="Q14" s="15" t="s">
        <v>1060</v>
      </c>
      <c r="R14" s="15"/>
      <c r="S14" s="15"/>
      <c r="T14" s="15"/>
      <c r="U14" s="24" t="str">
        <f t="shared" si="0"/>
        <v/>
      </c>
      <c r="V14" s="13"/>
      <c r="W14" s="2" t="s">
        <v>1851</v>
      </c>
    </row>
    <row r="15" spans="1:23">
      <c r="A15" s="12" t="str">
        <f t="shared" si="1"/>
        <v/>
      </c>
      <c r="B15" s="12"/>
      <c r="C15" s="13"/>
      <c r="D15" s="13"/>
      <c r="E15" s="13"/>
      <c r="F15" s="13"/>
      <c r="G15" s="13"/>
      <c r="H15" s="12"/>
      <c r="I15" s="13"/>
      <c r="J15" s="13"/>
      <c r="K15" s="13"/>
      <c r="L15" s="13"/>
      <c r="M15" s="13"/>
      <c r="N15" s="14"/>
      <c r="O15" s="13"/>
      <c r="P15" s="25"/>
      <c r="Q15" s="15" t="s">
        <v>1060</v>
      </c>
      <c r="R15" s="15"/>
      <c r="S15" s="15"/>
      <c r="T15" s="15"/>
      <c r="U15" s="24" t="str">
        <f t="shared" si="0"/>
        <v/>
      </c>
      <c r="V15" s="13"/>
      <c r="W15" s="2" t="s">
        <v>1852</v>
      </c>
    </row>
    <row r="16" spans="1:23">
      <c r="A16" s="12" t="str">
        <f t="shared" si="1"/>
        <v/>
      </c>
      <c r="B16" s="12"/>
      <c r="C16" s="13"/>
      <c r="D16" s="13"/>
      <c r="E16" s="13"/>
      <c r="F16" s="13"/>
      <c r="G16" s="13"/>
      <c r="H16" s="12"/>
      <c r="I16" s="13"/>
      <c r="J16" s="13"/>
      <c r="K16" s="13"/>
      <c r="L16" s="13"/>
      <c r="M16" s="13"/>
      <c r="N16" s="14"/>
      <c r="O16" s="13"/>
      <c r="P16" s="25"/>
      <c r="Q16" s="15" t="s">
        <v>1060</v>
      </c>
      <c r="R16" s="15"/>
      <c r="S16" s="15"/>
      <c r="T16" s="15"/>
      <c r="U16" s="24" t="str">
        <f t="shared" si="0"/>
        <v/>
      </c>
      <c r="V16" s="13"/>
      <c r="W16" s="2" t="s">
        <v>1853</v>
      </c>
    </row>
    <row r="17" spans="1:23">
      <c r="A17" s="12" t="str">
        <f t="shared" si="1"/>
        <v/>
      </c>
      <c r="B17" s="12"/>
      <c r="C17" s="13"/>
      <c r="D17" s="13"/>
      <c r="E17" s="13"/>
      <c r="F17" s="13"/>
      <c r="G17" s="13"/>
      <c r="H17" s="12"/>
      <c r="I17" s="13"/>
      <c r="J17" s="13"/>
      <c r="K17" s="13"/>
      <c r="L17" s="13"/>
      <c r="M17" s="13"/>
      <c r="N17" s="14"/>
      <c r="O17" s="13"/>
      <c r="P17" s="25"/>
      <c r="Q17" s="15"/>
      <c r="R17" s="15"/>
      <c r="S17" s="15"/>
      <c r="T17" s="15"/>
      <c r="U17" s="24" t="str">
        <f t="shared" si="0"/>
        <v/>
      </c>
      <c r="V17" s="13"/>
      <c r="W17" s="2" t="s">
        <v>1854</v>
      </c>
    </row>
    <row r="18" spans="1:23">
      <c r="A18" s="12" t="str">
        <f t="shared" si="1"/>
        <v/>
      </c>
      <c r="B18" s="12"/>
      <c r="C18" s="13"/>
      <c r="D18" s="13"/>
      <c r="E18" s="13"/>
      <c r="F18" s="13"/>
      <c r="G18" s="13"/>
      <c r="H18" s="12"/>
      <c r="I18" s="13"/>
      <c r="J18" s="13"/>
      <c r="K18" s="13"/>
      <c r="L18" s="13"/>
      <c r="M18" s="13"/>
      <c r="N18" s="14"/>
      <c r="O18" s="13"/>
      <c r="P18" s="25"/>
      <c r="Q18" s="15"/>
      <c r="R18" s="15"/>
      <c r="S18" s="15"/>
      <c r="T18" s="15"/>
      <c r="U18" s="24" t="str">
        <f t="shared" si="0"/>
        <v/>
      </c>
      <c r="V18" s="13"/>
      <c r="W18" s="2" t="s">
        <v>1855</v>
      </c>
    </row>
    <row r="19" spans="1:23">
      <c r="A19" s="12" t="str">
        <f t="shared" si="1"/>
        <v/>
      </c>
      <c r="B19" s="12"/>
      <c r="C19" s="13"/>
      <c r="D19" s="13"/>
      <c r="E19" s="13"/>
      <c r="F19" s="13"/>
      <c r="G19" s="13"/>
      <c r="H19" s="12"/>
      <c r="I19" s="13"/>
      <c r="J19" s="13"/>
      <c r="K19" s="13"/>
      <c r="L19" s="13"/>
      <c r="M19" s="13"/>
      <c r="N19" s="14"/>
      <c r="O19" s="13"/>
      <c r="P19" s="25"/>
      <c r="Q19" s="15"/>
      <c r="R19" s="15"/>
      <c r="S19" s="15"/>
      <c r="T19" s="15"/>
      <c r="U19" s="24" t="str">
        <f t="shared" si="0"/>
        <v/>
      </c>
      <c r="V19" s="13"/>
      <c r="W19" s="2" t="s">
        <v>1856</v>
      </c>
    </row>
    <row r="20" spans="1:23">
      <c r="A20" s="12" t="str">
        <f t="shared" si="1"/>
        <v/>
      </c>
      <c r="B20" s="12"/>
      <c r="C20" s="13"/>
      <c r="D20" s="13"/>
      <c r="E20" s="13"/>
      <c r="F20" s="13"/>
      <c r="G20" s="13"/>
      <c r="H20" s="12"/>
      <c r="I20" s="13"/>
      <c r="J20" s="13"/>
      <c r="K20" s="13"/>
      <c r="L20" s="13"/>
      <c r="M20" s="13"/>
      <c r="N20" s="14"/>
      <c r="O20" s="13"/>
      <c r="P20" s="25"/>
      <c r="Q20" s="15"/>
      <c r="R20" s="15"/>
      <c r="S20" s="15"/>
      <c r="T20" s="15"/>
      <c r="U20" s="24" t="str">
        <f t="shared" si="0"/>
        <v/>
      </c>
      <c r="V20" s="13"/>
      <c r="W20" s="2" t="s">
        <v>1857</v>
      </c>
    </row>
    <row r="21" spans="1:23">
      <c r="A21" s="12" t="str">
        <f t="shared" si="1"/>
        <v/>
      </c>
      <c r="B21" s="12"/>
      <c r="C21" s="13"/>
      <c r="D21" s="13"/>
      <c r="E21" s="13"/>
      <c r="F21" s="13"/>
      <c r="G21" s="13"/>
      <c r="H21" s="12"/>
      <c r="I21" s="13"/>
      <c r="J21" s="13"/>
      <c r="K21" s="13"/>
      <c r="L21" s="13"/>
      <c r="M21" s="13"/>
      <c r="N21" s="14"/>
      <c r="O21" s="13"/>
      <c r="P21" s="25"/>
      <c r="Q21" s="15"/>
      <c r="R21" s="15"/>
      <c r="S21" s="15"/>
      <c r="T21" s="15"/>
      <c r="U21" s="24" t="str">
        <f t="shared" si="0"/>
        <v/>
      </c>
      <c r="V21" s="13"/>
      <c r="W21" s="2" t="s">
        <v>1858</v>
      </c>
    </row>
    <row r="22" spans="1:23">
      <c r="A22" s="12" t="str">
        <f t="shared" si="1"/>
        <v/>
      </c>
      <c r="B22" s="12"/>
      <c r="C22" s="13"/>
      <c r="D22" s="13"/>
      <c r="E22" s="13"/>
      <c r="F22" s="13"/>
      <c r="G22" s="13"/>
      <c r="H22" s="12"/>
      <c r="I22" s="13"/>
      <c r="J22" s="13"/>
      <c r="K22" s="13"/>
      <c r="L22" s="13"/>
      <c r="M22" s="13"/>
      <c r="N22" s="14"/>
      <c r="O22" s="13"/>
      <c r="P22" s="25"/>
      <c r="Q22" s="15"/>
      <c r="R22" s="15"/>
      <c r="S22" s="15"/>
      <c r="T22" s="15"/>
      <c r="U22" s="24" t="str">
        <f t="shared" si="0"/>
        <v/>
      </c>
      <c r="V22" s="13"/>
      <c r="W22" s="2" t="s">
        <v>1859</v>
      </c>
    </row>
    <row r="23" spans="1:23">
      <c r="A23" s="12" t="str">
        <f t="shared" si="1"/>
        <v/>
      </c>
      <c r="B23" s="12"/>
      <c r="C23" s="13"/>
      <c r="D23" s="13"/>
      <c r="E23" s="13"/>
      <c r="F23" s="13"/>
      <c r="G23" s="13"/>
      <c r="H23" s="12"/>
      <c r="I23" s="13"/>
      <c r="J23" s="13"/>
      <c r="K23" s="13"/>
      <c r="L23" s="13"/>
      <c r="M23" s="13"/>
      <c r="N23" s="14"/>
      <c r="O23" s="13"/>
      <c r="P23" s="25"/>
      <c r="Q23" s="15"/>
      <c r="R23" s="15"/>
      <c r="S23" s="15"/>
      <c r="T23" s="15"/>
      <c r="U23" s="24" t="str">
        <f t="shared" si="0"/>
        <v/>
      </c>
      <c r="V23" s="13"/>
      <c r="W23" s="2" t="s">
        <v>1860</v>
      </c>
    </row>
    <row r="24" spans="1:23">
      <c r="A24" s="12" t="str">
        <f t="shared" si="1"/>
        <v/>
      </c>
      <c r="B24" s="12"/>
      <c r="C24" s="13"/>
      <c r="D24" s="13"/>
      <c r="E24" s="13"/>
      <c r="F24" s="13"/>
      <c r="G24" s="13"/>
      <c r="H24" s="12"/>
      <c r="I24" s="13"/>
      <c r="J24" s="13"/>
      <c r="K24" s="13"/>
      <c r="L24" s="13"/>
      <c r="M24" s="13"/>
      <c r="N24" s="14"/>
      <c r="O24" s="13"/>
      <c r="P24" s="25"/>
      <c r="Q24" s="15" t="s">
        <v>1060</v>
      </c>
      <c r="R24" s="15"/>
      <c r="S24" s="15"/>
      <c r="T24" s="15"/>
      <c r="U24" s="24" t="str">
        <f t="shared" si="0"/>
        <v/>
      </c>
      <c r="V24" s="13"/>
      <c r="W24" s="2" t="s">
        <v>1861</v>
      </c>
    </row>
    <row r="25" spans="1:23">
      <c r="A25" s="12" t="str">
        <f t="shared" si="1"/>
        <v/>
      </c>
      <c r="B25" s="12"/>
      <c r="C25" s="13"/>
      <c r="D25" s="13"/>
      <c r="E25" s="13"/>
      <c r="F25" s="13"/>
      <c r="G25" s="13"/>
      <c r="H25" s="12"/>
      <c r="I25" s="13"/>
      <c r="J25" s="13"/>
      <c r="K25" s="13"/>
      <c r="L25" s="13"/>
      <c r="M25" s="13"/>
      <c r="N25" s="14"/>
      <c r="O25" s="13"/>
      <c r="P25" s="25"/>
      <c r="Q25" s="15" t="s">
        <v>1060</v>
      </c>
      <c r="R25" s="15"/>
      <c r="S25" s="15"/>
      <c r="T25" s="15"/>
      <c r="U25" s="24" t="str">
        <f t="shared" si="0"/>
        <v/>
      </c>
      <c r="V25" s="13"/>
      <c r="W25" s="2" t="s">
        <v>1862</v>
      </c>
    </row>
    <row r="26" spans="1:23">
      <c r="A26" s="12" t="str">
        <f t="shared" si="1"/>
        <v/>
      </c>
      <c r="B26" s="12"/>
      <c r="C26" s="13"/>
      <c r="D26" s="13"/>
      <c r="E26" s="13"/>
      <c r="F26" s="13"/>
      <c r="G26" s="13"/>
      <c r="H26" s="12"/>
      <c r="I26" s="13"/>
      <c r="J26" s="13"/>
      <c r="K26" s="13"/>
      <c r="L26" s="13"/>
      <c r="M26" s="13"/>
      <c r="N26" s="14"/>
      <c r="O26" s="13"/>
      <c r="P26" s="25"/>
      <c r="Q26" s="15" t="s">
        <v>1060</v>
      </c>
      <c r="R26" s="15"/>
      <c r="S26" s="15"/>
      <c r="T26" s="15"/>
      <c r="U26" s="24" t="str">
        <f t="shared" si="0"/>
        <v/>
      </c>
      <c r="V26" s="13"/>
      <c r="W26" s="2" t="s">
        <v>1863</v>
      </c>
    </row>
    <row r="27" ht="15.75" customHeight="1" spans="1:22">
      <c r="A27" s="16" t="s">
        <v>1127</v>
      </c>
      <c r="B27" s="47"/>
      <c r="C27" s="47"/>
      <c r="D27" s="47"/>
      <c r="E27" s="47"/>
      <c r="F27" s="47"/>
      <c r="G27" s="47"/>
      <c r="H27" s="420"/>
      <c r="I27" s="420"/>
      <c r="J27" s="425"/>
      <c r="K27" s="425"/>
      <c r="L27" s="425"/>
      <c r="M27" s="18"/>
      <c r="N27" s="18"/>
      <c r="O27" s="18"/>
      <c r="P27" s="24"/>
      <c r="Q27" s="24" t="s">
        <v>1060</v>
      </c>
      <c r="R27" s="24"/>
      <c r="S27" s="24">
        <f>SUM(S7:S26)</f>
        <v>0</v>
      </c>
      <c r="T27" s="24">
        <f>SUM(T7:T26)</f>
        <v>0</v>
      </c>
      <c r="U27" s="24" t="str">
        <f t="shared" si="0"/>
        <v/>
      </c>
      <c r="V27" s="199"/>
    </row>
    <row r="28" ht="15.75" customHeight="1" spans="1:23">
      <c r="A28" s="3" t="e">
        <f>#REF!&amp;"填表人："&amp;#REF!</f>
        <v>#REF!</v>
      </c>
      <c r="T28" s="3" t="e">
        <f>"评估人员："&amp;#REF!</f>
        <v>#REF!</v>
      </c>
      <c r="W28" s="11" t="s">
        <v>716</v>
      </c>
    </row>
    <row r="29" ht="15.75" customHeight="1" spans="1:1">
      <c r="A29" s="3" t="e">
        <f>"填表日期："&amp;YEAR(#REF!)&amp;"年"&amp;MONTH(#REF!)&amp;"月"&amp;DAY(#REF!)&amp;"日"</f>
        <v>#REF!</v>
      </c>
    </row>
  </sheetData>
  <mergeCells count="21">
    <mergeCell ref="A2:V2"/>
    <mergeCell ref="A3:V3"/>
    <mergeCell ref="A5:O5"/>
    <mergeCell ref="B6:G6"/>
    <mergeCell ref="A27:J27"/>
    <mergeCell ref="A6:A7"/>
    <mergeCell ref="H6:H7"/>
    <mergeCell ref="I6:I7"/>
    <mergeCell ref="J6:J7"/>
    <mergeCell ref="K6:K7"/>
    <mergeCell ref="L6:L7"/>
    <mergeCell ref="M6:M7"/>
    <mergeCell ref="N6:N7"/>
    <mergeCell ref="O6:O7"/>
    <mergeCell ref="P6:P7"/>
    <mergeCell ref="Q6:Q7"/>
    <mergeCell ref="R6:R7"/>
    <mergeCell ref="S6:S7"/>
    <mergeCell ref="T6:T7"/>
    <mergeCell ref="U6:U7"/>
    <mergeCell ref="V6:V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5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S35"/>
  <sheetViews>
    <sheetView showGridLines="0" workbookViewId="0">
      <selection activeCell="AA34" sqref="AA34"/>
    </sheetView>
  </sheetViews>
  <sheetFormatPr defaultColWidth="9" defaultRowHeight="12.75"/>
  <cols>
    <col min="1" max="1" width="7.625" style="3" customWidth="1"/>
    <col min="2" max="2" width="11.25" style="3" customWidth="1"/>
    <col min="3" max="3" width="7.625" style="3" customWidth="1"/>
    <col min="4" max="4" width="17.75" style="3" customWidth="1"/>
    <col min="5" max="10" width="7.625" style="3" customWidth="1"/>
    <col min="11" max="11" width="8" style="3" customWidth="1"/>
    <col min="12" max="12" width="7.5" style="3" customWidth="1"/>
    <col min="13" max="13" width="11.375" style="3" customWidth="1"/>
    <col min="14" max="14" width="8" style="3" customWidth="1"/>
    <col min="15" max="15" width="15" style="3" customWidth="1"/>
    <col min="16" max="16" width="9.625" style="3" customWidth="1"/>
    <col min="17" max="17" width="7.75" style="3" customWidth="1"/>
    <col min="18" max="18" width="8.25" style="3" customWidth="1"/>
    <col min="19" max="19" width="9" style="2"/>
    <col min="20" max="25" width="5.625" style="3" hidden="1" customWidth="1" outlineLevel="1"/>
    <col min="26" max="26" width="14.75" style="3" hidden="1" customWidth="1" outlineLevel="1"/>
    <col min="27" max="27" width="11.25" style="3" hidden="1" customWidth="1" outlineLevel="1"/>
    <col min="28" max="30" width="8.625" style="3" hidden="1" customWidth="1" outlineLevel="2"/>
    <col min="31" max="31" width="11.25" style="3" hidden="1" customWidth="1" outlineLevel="2"/>
    <col min="32" max="32" width="8.625" style="3" hidden="1" customWidth="1" outlineLevel="2"/>
    <col min="33" max="33" width="10.5" style="3" hidden="1" customWidth="1" outlineLevel="2"/>
    <col min="34" max="34" width="8.625" style="3" hidden="1" customWidth="1" outlineLevel="2"/>
    <col min="35" max="35" width="11.25" style="3" hidden="1" customWidth="1" outlineLevel="2"/>
    <col min="36" max="36" width="11" style="3" hidden="1" customWidth="1" outlineLevel="2"/>
    <col min="37" max="37" width="8.625" style="3" hidden="1" customWidth="1" outlineLevel="1"/>
    <col min="38" max="38" width="8.625" style="3" hidden="1" customWidth="1" outlineLevel="1" collapsed="1"/>
    <col min="39" max="39" width="8.625" style="3" hidden="1" customWidth="1" outlineLevel="1"/>
    <col min="40" max="40" width="9" style="3" collapsed="1"/>
    <col min="41" max="16384" width="9" style="3"/>
  </cols>
  <sheetData>
    <row r="1" spans="1:1">
      <c r="A1" s="4" t="s">
        <v>687</v>
      </c>
    </row>
    <row r="2" s="1" customFormat="1" ht="30" customHeight="1" spans="1:19">
      <c r="A2" s="5" t="s">
        <v>1864</v>
      </c>
      <c r="B2" s="5"/>
      <c r="C2" s="5"/>
      <c r="D2" s="5"/>
      <c r="E2" s="5"/>
      <c r="F2" s="5"/>
      <c r="G2" s="5"/>
      <c r="H2" s="5"/>
      <c r="I2" s="5"/>
      <c r="J2" s="5"/>
      <c r="K2" s="5"/>
      <c r="L2" s="5"/>
      <c r="M2" s="5"/>
      <c r="N2" s="5"/>
      <c r="O2" s="5"/>
      <c r="P2" s="5"/>
      <c r="Q2" s="5"/>
      <c r="R2" s="5"/>
      <c r="S2" s="6"/>
    </row>
    <row r="3" spans="1:18">
      <c r="A3" s="2" t="e">
        <f>"评估基准日："&amp;TEXT(#REF!,"yyyy年mm月dd日")</f>
        <v>#REF!</v>
      </c>
      <c r="B3" s="2"/>
      <c r="C3" s="2"/>
      <c r="D3" s="2"/>
      <c r="E3" s="2"/>
      <c r="F3" s="2"/>
      <c r="G3" s="2"/>
      <c r="H3" s="2"/>
      <c r="I3" s="2"/>
      <c r="J3" s="2"/>
      <c r="K3" s="2"/>
      <c r="L3" s="2"/>
      <c r="M3" s="2"/>
      <c r="N3" s="2"/>
      <c r="O3" s="2"/>
      <c r="P3" s="2"/>
      <c r="Q3" s="2"/>
      <c r="R3" s="2"/>
    </row>
    <row r="4" spans="2:18">
      <c r="B4" s="2"/>
      <c r="C4" s="2"/>
      <c r="D4" s="2"/>
      <c r="E4" s="2"/>
      <c r="F4" s="2"/>
      <c r="G4" s="2"/>
      <c r="H4" s="2"/>
      <c r="I4" s="2"/>
      <c r="J4" s="2"/>
      <c r="K4" s="2"/>
      <c r="L4" s="2"/>
      <c r="M4" s="2"/>
      <c r="N4" s="2"/>
      <c r="O4" s="2"/>
      <c r="P4" s="2"/>
      <c r="Q4" s="21" t="s">
        <v>1865</v>
      </c>
      <c r="R4" s="21"/>
    </row>
    <row r="5" spans="1:18">
      <c r="A5" s="8" t="e">
        <f>#REF!&amp;"："&amp;#REF!</f>
        <v>#REF!</v>
      </c>
      <c r="B5" s="8"/>
      <c r="C5" s="8"/>
      <c r="D5" s="8"/>
      <c r="E5" s="8"/>
      <c r="F5" s="8"/>
      <c r="R5" s="26" t="s">
        <v>858</v>
      </c>
    </row>
    <row r="6" s="43" customFormat="1" spans="1:18">
      <c r="A6" s="44" t="s">
        <v>721</v>
      </c>
      <c r="B6" s="44" t="s">
        <v>1866</v>
      </c>
      <c r="C6" s="44" t="s">
        <v>1867</v>
      </c>
      <c r="D6" s="44" t="s">
        <v>1806</v>
      </c>
      <c r="E6" s="44" t="s">
        <v>1868</v>
      </c>
      <c r="F6" s="44" t="s">
        <v>1869</v>
      </c>
      <c r="G6" s="44" t="s">
        <v>1870</v>
      </c>
      <c r="H6" s="44" t="s">
        <v>1817</v>
      </c>
      <c r="I6" s="44" t="s">
        <v>1871</v>
      </c>
      <c r="J6" s="44" t="s">
        <v>1872</v>
      </c>
      <c r="K6" s="44" t="s">
        <v>1873</v>
      </c>
      <c r="L6" s="44" t="s">
        <v>1874</v>
      </c>
      <c r="M6" s="44" t="s">
        <v>1392</v>
      </c>
      <c r="N6" s="9" t="s">
        <v>692</v>
      </c>
      <c r="O6" s="84" t="s">
        <v>1320</v>
      </c>
      <c r="P6" s="397" t="s">
        <v>1465</v>
      </c>
      <c r="Q6" s="44" t="s">
        <v>695</v>
      </c>
      <c r="R6" s="44" t="s">
        <v>848</v>
      </c>
    </row>
    <row r="7" s="43" customFormat="1" spans="1:19">
      <c r="A7" s="122"/>
      <c r="B7" s="122"/>
      <c r="C7" s="121"/>
      <c r="D7" s="121"/>
      <c r="E7" s="121"/>
      <c r="F7" s="121"/>
      <c r="G7" s="123"/>
      <c r="H7" s="121"/>
      <c r="I7" s="121"/>
      <c r="J7" s="122"/>
      <c r="K7" s="121"/>
      <c r="L7" s="118"/>
      <c r="M7" s="125"/>
      <c r="N7" s="125"/>
      <c r="O7" s="126"/>
      <c r="P7" s="125"/>
      <c r="Q7" s="124"/>
      <c r="R7" s="121"/>
      <c r="S7" s="11" t="s">
        <v>863</v>
      </c>
    </row>
    <row r="8" spans="1:19">
      <c r="A8" s="12" t="str">
        <f>IF(C8="","",ROW()-7)</f>
        <v/>
      </c>
      <c r="B8" s="12"/>
      <c r="C8" s="13"/>
      <c r="D8" s="13"/>
      <c r="E8" s="13"/>
      <c r="F8" s="13"/>
      <c r="G8" s="14"/>
      <c r="H8" s="13"/>
      <c r="I8" s="13"/>
      <c r="J8" s="12"/>
      <c r="K8" s="13"/>
      <c r="L8" s="25"/>
      <c r="M8" s="15"/>
      <c r="N8" s="15"/>
      <c r="O8" s="15"/>
      <c r="P8" s="15"/>
      <c r="Q8" s="34" t="str">
        <f>IF(N8-O8=0,"",(P8-N8+O8)/(N8-O8)*100)</f>
        <v/>
      </c>
      <c r="R8" s="13"/>
      <c r="S8" s="2" t="s">
        <v>1875</v>
      </c>
    </row>
    <row r="9" spans="1:19">
      <c r="A9" s="12" t="str">
        <f t="shared" ref="A9:A30" si="0">IF(C9="","",ROW()-7)</f>
        <v/>
      </c>
      <c r="B9" s="12"/>
      <c r="C9" s="13"/>
      <c r="D9" s="13"/>
      <c r="E9" s="13"/>
      <c r="F9" s="13"/>
      <c r="G9" s="14"/>
      <c r="H9" s="13"/>
      <c r="I9" s="13"/>
      <c r="J9" s="12"/>
      <c r="K9" s="13"/>
      <c r="L9" s="25"/>
      <c r="M9" s="15"/>
      <c r="N9" s="15"/>
      <c r="O9" s="15"/>
      <c r="P9" s="15"/>
      <c r="Q9" s="24" t="str">
        <f t="shared" ref="Q9:Q33" si="1">IF(N9-O9=0,"",(P9-N9+O9)/(N9-O9)*100)</f>
        <v/>
      </c>
      <c r="R9" s="13"/>
      <c r="S9" s="2" t="s">
        <v>1876</v>
      </c>
    </row>
    <row r="10" spans="1:19">
      <c r="A10" s="12" t="str">
        <f t="shared" si="0"/>
        <v/>
      </c>
      <c r="B10" s="12"/>
      <c r="C10" s="13"/>
      <c r="D10" s="13"/>
      <c r="E10" s="13"/>
      <c r="F10" s="13"/>
      <c r="G10" s="14"/>
      <c r="H10" s="13"/>
      <c r="I10" s="13"/>
      <c r="J10" s="12"/>
      <c r="K10" s="13"/>
      <c r="L10" s="25"/>
      <c r="M10" s="15"/>
      <c r="N10" s="15"/>
      <c r="O10" s="15"/>
      <c r="P10" s="15"/>
      <c r="Q10" s="24" t="str">
        <f t="shared" si="1"/>
        <v/>
      </c>
      <c r="R10" s="13"/>
      <c r="S10" s="2" t="s">
        <v>1877</v>
      </c>
    </row>
    <row r="11" spans="1:19">
      <c r="A11" s="12" t="str">
        <f t="shared" si="0"/>
        <v/>
      </c>
      <c r="B11" s="12"/>
      <c r="C11" s="13"/>
      <c r="D11" s="13"/>
      <c r="E11" s="13"/>
      <c r="F11" s="13"/>
      <c r="G11" s="14"/>
      <c r="H11" s="13"/>
      <c r="I11" s="13"/>
      <c r="J11" s="12"/>
      <c r="K11" s="13"/>
      <c r="L11" s="25"/>
      <c r="M11" s="15"/>
      <c r="N11" s="15"/>
      <c r="O11" s="15"/>
      <c r="P11" s="15"/>
      <c r="Q11" s="24" t="str">
        <f t="shared" si="1"/>
        <v/>
      </c>
      <c r="R11" s="13"/>
      <c r="S11" s="2" t="s">
        <v>1878</v>
      </c>
    </row>
    <row r="12" spans="1:19">
      <c r="A12" s="12" t="str">
        <f t="shared" si="0"/>
        <v/>
      </c>
      <c r="B12" s="12"/>
      <c r="C12" s="13"/>
      <c r="D12" s="13"/>
      <c r="E12" s="13"/>
      <c r="F12" s="13"/>
      <c r="G12" s="14"/>
      <c r="H12" s="13"/>
      <c r="I12" s="13"/>
      <c r="J12" s="12"/>
      <c r="K12" s="13"/>
      <c r="L12" s="25"/>
      <c r="M12" s="15"/>
      <c r="N12" s="15"/>
      <c r="O12" s="15"/>
      <c r="P12" s="15"/>
      <c r="Q12" s="24" t="str">
        <f t="shared" si="1"/>
        <v/>
      </c>
      <c r="R12" s="13"/>
      <c r="S12" s="2" t="s">
        <v>1879</v>
      </c>
    </row>
    <row r="13" spans="1:19">
      <c r="A13" s="12" t="str">
        <f t="shared" si="0"/>
        <v/>
      </c>
      <c r="B13" s="12"/>
      <c r="C13" s="13"/>
      <c r="D13" s="13"/>
      <c r="E13" s="13"/>
      <c r="F13" s="13"/>
      <c r="G13" s="14"/>
      <c r="H13" s="13"/>
      <c r="I13" s="13"/>
      <c r="J13" s="12"/>
      <c r="K13" s="13"/>
      <c r="L13" s="25"/>
      <c r="M13" s="15"/>
      <c r="N13" s="15"/>
      <c r="O13" s="15"/>
      <c r="P13" s="15"/>
      <c r="Q13" s="24" t="str">
        <f t="shared" si="1"/>
        <v/>
      </c>
      <c r="R13" s="13"/>
      <c r="S13" s="2" t="s">
        <v>1880</v>
      </c>
    </row>
    <row r="14" spans="1:19">
      <c r="A14" s="12" t="str">
        <f t="shared" si="0"/>
        <v/>
      </c>
      <c r="B14" s="12"/>
      <c r="C14" s="13"/>
      <c r="D14" s="13"/>
      <c r="E14" s="13"/>
      <c r="F14" s="13"/>
      <c r="G14" s="14"/>
      <c r="H14" s="13"/>
      <c r="I14" s="13"/>
      <c r="J14" s="12"/>
      <c r="K14" s="13"/>
      <c r="L14" s="25"/>
      <c r="M14" s="15"/>
      <c r="N14" s="15"/>
      <c r="O14" s="15"/>
      <c r="P14" s="15"/>
      <c r="Q14" s="24" t="str">
        <f t="shared" si="1"/>
        <v/>
      </c>
      <c r="R14" s="13"/>
      <c r="S14" s="2" t="s">
        <v>1881</v>
      </c>
    </row>
    <row r="15" spans="1:19">
      <c r="A15" s="12" t="str">
        <f t="shared" si="0"/>
        <v/>
      </c>
      <c r="B15" s="12"/>
      <c r="C15" s="13"/>
      <c r="D15" s="13"/>
      <c r="E15" s="13"/>
      <c r="F15" s="13"/>
      <c r="G15" s="14"/>
      <c r="H15" s="13"/>
      <c r="I15" s="13"/>
      <c r="J15" s="12"/>
      <c r="K15" s="13"/>
      <c r="L15" s="25"/>
      <c r="M15" s="15"/>
      <c r="N15" s="15"/>
      <c r="O15" s="15"/>
      <c r="P15" s="15"/>
      <c r="Q15" s="24" t="str">
        <f t="shared" si="1"/>
        <v/>
      </c>
      <c r="R15" s="13"/>
      <c r="S15" s="2" t="s">
        <v>1882</v>
      </c>
    </row>
    <row r="16" spans="1:19">
      <c r="A16" s="12" t="str">
        <f t="shared" si="0"/>
        <v/>
      </c>
      <c r="B16" s="12"/>
      <c r="C16" s="13"/>
      <c r="D16" s="13"/>
      <c r="E16" s="13"/>
      <c r="F16" s="13"/>
      <c r="G16" s="14"/>
      <c r="H16" s="13"/>
      <c r="I16" s="13"/>
      <c r="J16" s="12"/>
      <c r="K16" s="13"/>
      <c r="L16" s="25"/>
      <c r="M16" s="15"/>
      <c r="N16" s="15"/>
      <c r="O16" s="15"/>
      <c r="P16" s="15"/>
      <c r="Q16" s="24" t="str">
        <f t="shared" si="1"/>
        <v/>
      </c>
      <c r="R16" s="13"/>
      <c r="S16" s="2" t="s">
        <v>1883</v>
      </c>
    </row>
    <row r="17" spans="1:19">
      <c r="A17" s="12" t="str">
        <f t="shared" si="0"/>
        <v/>
      </c>
      <c r="B17" s="12"/>
      <c r="C17" s="13"/>
      <c r="D17" s="13"/>
      <c r="E17" s="13"/>
      <c r="F17" s="13"/>
      <c r="G17" s="14"/>
      <c r="H17" s="13"/>
      <c r="I17" s="13"/>
      <c r="J17" s="12"/>
      <c r="K17" s="13"/>
      <c r="L17" s="25"/>
      <c r="M17" s="15"/>
      <c r="N17" s="15"/>
      <c r="O17" s="15"/>
      <c r="P17" s="15"/>
      <c r="Q17" s="24" t="str">
        <f t="shared" si="1"/>
        <v/>
      </c>
      <c r="R17" s="13"/>
      <c r="S17" s="2" t="s">
        <v>1884</v>
      </c>
    </row>
    <row r="18" spans="1:19">
      <c r="A18" s="12" t="str">
        <f t="shared" si="0"/>
        <v/>
      </c>
      <c r="B18" s="12"/>
      <c r="C18" s="13"/>
      <c r="D18" s="13"/>
      <c r="E18" s="13"/>
      <c r="F18" s="13"/>
      <c r="G18" s="14"/>
      <c r="H18" s="13"/>
      <c r="I18" s="13"/>
      <c r="J18" s="12"/>
      <c r="K18" s="13"/>
      <c r="L18" s="25"/>
      <c r="M18" s="15"/>
      <c r="N18" s="15"/>
      <c r="O18" s="15"/>
      <c r="P18" s="15"/>
      <c r="Q18" s="24" t="str">
        <f t="shared" si="1"/>
        <v/>
      </c>
      <c r="R18" s="13"/>
      <c r="S18" s="2" t="s">
        <v>1885</v>
      </c>
    </row>
    <row r="19" spans="1:19">
      <c r="A19" s="12" t="str">
        <f t="shared" si="0"/>
        <v/>
      </c>
      <c r="B19" s="12"/>
      <c r="C19" s="13"/>
      <c r="D19" s="13"/>
      <c r="E19" s="13"/>
      <c r="F19" s="13"/>
      <c r="G19" s="14"/>
      <c r="H19" s="13"/>
      <c r="I19" s="13"/>
      <c r="J19" s="12"/>
      <c r="K19" s="13"/>
      <c r="L19" s="25"/>
      <c r="M19" s="15"/>
      <c r="N19" s="15"/>
      <c r="O19" s="15"/>
      <c r="P19" s="15"/>
      <c r="Q19" s="24" t="str">
        <f t="shared" si="1"/>
        <v/>
      </c>
      <c r="R19" s="13"/>
      <c r="S19" s="2" t="s">
        <v>1886</v>
      </c>
    </row>
    <row r="20" spans="1:19">
      <c r="A20" s="12" t="str">
        <f t="shared" si="0"/>
        <v/>
      </c>
      <c r="B20" s="12"/>
      <c r="C20" s="13"/>
      <c r="D20" s="13"/>
      <c r="E20" s="13"/>
      <c r="F20" s="13"/>
      <c r="G20" s="14"/>
      <c r="H20" s="13"/>
      <c r="I20" s="13"/>
      <c r="J20" s="12"/>
      <c r="K20" s="13"/>
      <c r="L20" s="25"/>
      <c r="M20" s="15"/>
      <c r="N20" s="15"/>
      <c r="O20" s="15"/>
      <c r="P20" s="15"/>
      <c r="Q20" s="24" t="str">
        <f t="shared" si="1"/>
        <v/>
      </c>
      <c r="R20" s="13"/>
      <c r="S20" s="2" t="s">
        <v>1887</v>
      </c>
    </row>
    <row r="21" spans="1:19">
      <c r="A21" s="12" t="str">
        <f t="shared" si="0"/>
        <v/>
      </c>
      <c r="B21" s="12"/>
      <c r="C21" s="13"/>
      <c r="D21" s="13"/>
      <c r="E21" s="13"/>
      <c r="F21" s="13"/>
      <c r="G21" s="14"/>
      <c r="H21" s="13"/>
      <c r="I21" s="13"/>
      <c r="J21" s="12"/>
      <c r="K21" s="13"/>
      <c r="L21" s="25"/>
      <c r="M21" s="15"/>
      <c r="N21" s="15"/>
      <c r="O21" s="15"/>
      <c r="P21" s="15"/>
      <c r="Q21" s="24" t="str">
        <f t="shared" si="1"/>
        <v/>
      </c>
      <c r="R21" s="13"/>
      <c r="S21" s="2" t="s">
        <v>1888</v>
      </c>
    </row>
    <row r="22" spans="1:19">
      <c r="A22" s="12" t="str">
        <f t="shared" si="0"/>
        <v/>
      </c>
      <c r="B22" s="12"/>
      <c r="C22" s="13"/>
      <c r="D22" s="13"/>
      <c r="E22" s="13"/>
      <c r="F22" s="13"/>
      <c r="G22" s="14"/>
      <c r="H22" s="13"/>
      <c r="I22" s="13"/>
      <c r="J22" s="12"/>
      <c r="K22" s="13"/>
      <c r="L22" s="25"/>
      <c r="M22" s="15"/>
      <c r="N22" s="15"/>
      <c r="O22" s="15"/>
      <c r="P22" s="15"/>
      <c r="Q22" s="24" t="str">
        <f t="shared" si="1"/>
        <v/>
      </c>
      <c r="R22" s="13"/>
      <c r="S22" s="2" t="s">
        <v>1889</v>
      </c>
    </row>
    <row r="23" spans="1:19">
      <c r="A23" s="12" t="str">
        <f t="shared" si="0"/>
        <v/>
      </c>
      <c r="B23" s="12"/>
      <c r="C23" s="13"/>
      <c r="D23" s="13"/>
      <c r="E23" s="13"/>
      <c r="F23" s="13"/>
      <c r="G23" s="14"/>
      <c r="H23" s="13"/>
      <c r="I23" s="13"/>
      <c r="J23" s="12"/>
      <c r="K23" s="13"/>
      <c r="L23" s="25"/>
      <c r="M23" s="15"/>
      <c r="N23" s="15"/>
      <c r="O23" s="15"/>
      <c r="P23" s="15"/>
      <c r="Q23" s="24" t="str">
        <f t="shared" si="1"/>
        <v/>
      </c>
      <c r="R23" s="13"/>
      <c r="S23" s="2" t="s">
        <v>1890</v>
      </c>
    </row>
    <row r="24" spans="1:19">
      <c r="A24" s="12" t="str">
        <f t="shared" si="0"/>
        <v/>
      </c>
      <c r="B24" s="12"/>
      <c r="C24" s="13"/>
      <c r="D24" s="13"/>
      <c r="E24" s="13"/>
      <c r="F24" s="13"/>
      <c r="G24" s="14"/>
      <c r="H24" s="13"/>
      <c r="I24" s="13"/>
      <c r="J24" s="12"/>
      <c r="K24" s="13"/>
      <c r="L24" s="25"/>
      <c r="M24" s="15"/>
      <c r="N24" s="15"/>
      <c r="O24" s="15"/>
      <c r="P24" s="15"/>
      <c r="Q24" s="24" t="str">
        <f t="shared" si="1"/>
        <v/>
      </c>
      <c r="R24" s="13"/>
      <c r="S24" s="2" t="s">
        <v>1891</v>
      </c>
    </row>
    <row r="25" spans="1:19">
      <c r="A25" s="12" t="str">
        <f t="shared" si="0"/>
        <v/>
      </c>
      <c r="B25" s="12"/>
      <c r="C25" s="13"/>
      <c r="D25" s="13"/>
      <c r="E25" s="13"/>
      <c r="F25" s="13"/>
      <c r="G25" s="14"/>
      <c r="H25" s="13"/>
      <c r="I25" s="13"/>
      <c r="J25" s="12"/>
      <c r="K25" s="13"/>
      <c r="L25" s="25"/>
      <c r="M25" s="15"/>
      <c r="N25" s="15"/>
      <c r="O25" s="15"/>
      <c r="P25" s="15"/>
      <c r="Q25" s="24" t="str">
        <f t="shared" si="1"/>
        <v/>
      </c>
      <c r="R25" s="13"/>
      <c r="S25" s="2" t="s">
        <v>1892</v>
      </c>
    </row>
    <row r="26" spans="1:19">
      <c r="A26" s="12" t="str">
        <f t="shared" si="0"/>
        <v/>
      </c>
      <c r="B26" s="12"/>
      <c r="C26" s="13"/>
      <c r="D26" s="13"/>
      <c r="E26" s="13"/>
      <c r="F26" s="13"/>
      <c r="G26" s="14"/>
      <c r="H26" s="13"/>
      <c r="I26" s="13"/>
      <c r="J26" s="12"/>
      <c r="K26" s="13"/>
      <c r="L26" s="25"/>
      <c r="M26" s="15"/>
      <c r="N26" s="15"/>
      <c r="O26" s="15"/>
      <c r="P26" s="15"/>
      <c r="Q26" s="24" t="str">
        <f t="shared" si="1"/>
        <v/>
      </c>
      <c r="R26" s="13"/>
      <c r="S26" s="2" t="s">
        <v>1893</v>
      </c>
    </row>
    <row r="27" spans="1:19">
      <c r="A27" s="12" t="str">
        <f t="shared" si="0"/>
        <v/>
      </c>
      <c r="B27" s="12"/>
      <c r="C27" s="13"/>
      <c r="D27" s="13"/>
      <c r="E27" s="13"/>
      <c r="F27" s="13"/>
      <c r="G27" s="14"/>
      <c r="H27" s="13"/>
      <c r="I27" s="13"/>
      <c r="J27" s="12"/>
      <c r="K27" s="13"/>
      <c r="L27" s="25"/>
      <c r="M27" s="15"/>
      <c r="N27" s="15"/>
      <c r="O27" s="15"/>
      <c r="P27" s="15"/>
      <c r="Q27" s="24" t="str">
        <f t="shared" si="1"/>
        <v/>
      </c>
      <c r="R27" s="13"/>
      <c r="S27" s="2" t="s">
        <v>1894</v>
      </c>
    </row>
    <row r="28" spans="1:19">
      <c r="A28" s="12" t="str">
        <f t="shared" si="0"/>
        <v/>
      </c>
      <c r="B28" s="12"/>
      <c r="C28" s="13"/>
      <c r="D28" s="13"/>
      <c r="E28" s="13"/>
      <c r="F28" s="13"/>
      <c r="G28" s="14"/>
      <c r="H28" s="13"/>
      <c r="I28" s="13"/>
      <c r="J28" s="12"/>
      <c r="K28" s="13"/>
      <c r="L28" s="25"/>
      <c r="M28" s="15"/>
      <c r="N28" s="15"/>
      <c r="O28" s="15"/>
      <c r="P28" s="15"/>
      <c r="Q28" s="24" t="str">
        <f t="shared" si="1"/>
        <v/>
      </c>
      <c r="R28" s="13"/>
      <c r="S28" s="2" t="s">
        <v>1895</v>
      </c>
    </row>
    <row r="29" spans="1:19">
      <c r="A29" s="12" t="str">
        <f t="shared" si="0"/>
        <v/>
      </c>
      <c r="B29" s="12"/>
      <c r="C29" s="13"/>
      <c r="D29" s="13"/>
      <c r="E29" s="13"/>
      <c r="F29" s="13"/>
      <c r="G29" s="14"/>
      <c r="H29" s="13"/>
      <c r="I29" s="13"/>
      <c r="J29" s="12"/>
      <c r="K29" s="13"/>
      <c r="L29" s="25"/>
      <c r="M29" s="15"/>
      <c r="N29" s="15"/>
      <c r="O29" s="15"/>
      <c r="P29" s="15"/>
      <c r="Q29" s="24" t="str">
        <f t="shared" si="1"/>
        <v/>
      </c>
      <c r="R29" s="13"/>
      <c r="S29" s="2" t="s">
        <v>1896</v>
      </c>
    </row>
    <row r="30" spans="1:19">
      <c r="A30" s="12" t="str">
        <f t="shared" si="0"/>
        <v/>
      </c>
      <c r="B30" s="12"/>
      <c r="C30" s="13"/>
      <c r="D30" s="13"/>
      <c r="E30" s="13"/>
      <c r="F30" s="13"/>
      <c r="G30" s="14"/>
      <c r="H30" s="13"/>
      <c r="I30" s="13"/>
      <c r="J30" s="12"/>
      <c r="K30" s="13"/>
      <c r="L30" s="25"/>
      <c r="M30" s="15"/>
      <c r="N30" s="15"/>
      <c r="O30" s="15"/>
      <c r="P30" s="15"/>
      <c r="Q30" s="24" t="str">
        <f t="shared" si="1"/>
        <v/>
      </c>
      <c r="R30" s="13"/>
      <c r="S30" s="2" t="s">
        <v>1897</v>
      </c>
    </row>
    <row r="31" spans="1:18">
      <c r="A31" s="12" t="s">
        <v>1898</v>
      </c>
      <c r="B31" s="12"/>
      <c r="C31" s="13"/>
      <c r="D31" s="13"/>
      <c r="E31" s="13"/>
      <c r="F31" s="13"/>
      <c r="G31" s="14"/>
      <c r="H31" s="13"/>
      <c r="I31" s="13"/>
      <c r="J31" s="12"/>
      <c r="K31" s="13" t="s">
        <v>1060</v>
      </c>
      <c r="L31" s="25"/>
      <c r="M31" s="15"/>
      <c r="N31" s="15">
        <f t="shared" ref="N31:P31" si="2">SUM(N8:N30)</f>
        <v>0</v>
      </c>
      <c r="O31" s="15">
        <f t="shared" si="2"/>
        <v>0</v>
      </c>
      <c r="P31" s="15">
        <f t="shared" si="2"/>
        <v>0</v>
      </c>
      <c r="Q31" s="24" t="str">
        <f t="shared" si="1"/>
        <v/>
      </c>
      <c r="R31" s="13" t="s">
        <v>1060</v>
      </c>
    </row>
    <row r="32" spans="1:18">
      <c r="A32" s="12" t="s">
        <v>1838</v>
      </c>
      <c r="B32" s="12"/>
      <c r="C32" s="13"/>
      <c r="D32" s="13"/>
      <c r="E32" s="13"/>
      <c r="F32" s="13"/>
      <c r="G32" s="14"/>
      <c r="H32" s="13"/>
      <c r="I32" s="13"/>
      <c r="J32" s="12"/>
      <c r="K32" s="13"/>
      <c r="L32" s="25"/>
      <c r="M32" s="15"/>
      <c r="N32" s="15">
        <f>O31</f>
        <v>0</v>
      </c>
      <c r="O32" s="15"/>
      <c r="P32" s="15"/>
      <c r="Q32" s="24"/>
      <c r="R32" s="13" t="s">
        <v>1060</v>
      </c>
    </row>
    <row r="33" ht="13.5" customHeight="1" spans="1:18">
      <c r="A33" s="16" t="s">
        <v>1899</v>
      </c>
      <c r="B33" s="47"/>
      <c r="C33" s="17"/>
      <c r="D33" s="17"/>
      <c r="E33" s="17"/>
      <c r="F33" s="18"/>
      <c r="G33" s="18"/>
      <c r="H33" s="18"/>
      <c r="I33" s="18"/>
      <c r="J33" s="20"/>
      <c r="K33" s="24"/>
      <c r="L33" s="19"/>
      <c r="M33" s="24"/>
      <c r="N33" s="19">
        <f>N31-N32</f>
        <v>0</v>
      </c>
      <c r="O33" s="24"/>
      <c r="P33" s="19">
        <f>P31-P32</f>
        <v>0</v>
      </c>
      <c r="Q33" s="24" t="str">
        <f t="shared" si="1"/>
        <v/>
      </c>
      <c r="R33" s="24" t="s">
        <v>1060</v>
      </c>
    </row>
    <row r="34" ht="15.75" customHeight="1" spans="1:19">
      <c r="A34" s="3" t="e">
        <f>#REF!&amp;"填表人："&amp;#REF!</f>
        <v>#REF!</v>
      </c>
      <c r="P34" s="3" t="e">
        <f>"评估人员："&amp;#REF!</f>
        <v>#REF!</v>
      </c>
      <c r="S34" s="11" t="s">
        <v>716</v>
      </c>
    </row>
    <row r="35" ht="15.75" customHeight="1" spans="1:1">
      <c r="A35" s="3" t="e">
        <f>"填表日期："&amp;YEAR(#REF!)&amp;"年"&amp;MONTH(#REF!)&amp;"月"&amp;DAY(#REF!)&amp;"日"</f>
        <v>#REF!</v>
      </c>
    </row>
  </sheetData>
  <mergeCells count="25">
    <mergeCell ref="A2:R2"/>
    <mergeCell ref="A3:R3"/>
    <mergeCell ref="Q4:R4"/>
    <mergeCell ref="A5:F5"/>
    <mergeCell ref="A31:C31"/>
    <mergeCell ref="A32:C32"/>
    <mergeCell ref="A33:C33"/>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 ref="R6:R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0"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Y29"/>
  <sheetViews>
    <sheetView showGridLines="0" workbookViewId="0">
      <selection activeCell="AA34" sqref="AA34"/>
    </sheetView>
  </sheetViews>
  <sheetFormatPr defaultColWidth="9" defaultRowHeight="12.75"/>
  <cols>
    <col min="1" max="1" width="6.25" style="3" customWidth="1"/>
    <col min="2" max="2" width="10.75" style="3" customWidth="1"/>
    <col min="3" max="3" width="7.75" style="3" customWidth="1"/>
    <col min="4" max="4" width="19.25" style="3" customWidth="1"/>
    <col min="5" max="5" width="9.625" style="3" customWidth="1"/>
    <col min="6" max="6" width="7.5" style="3" customWidth="1"/>
    <col min="7" max="7" width="7.875" style="3" customWidth="1"/>
    <col min="8" max="8" width="7.625" style="3" customWidth="1"/>
    <col min="9" max="9" width="7.375" style="3" customWidth="1"/>
    <col min="10" max="10" width="8.25" style="3" customWidth="1"/>
    <col min="11" max="11" width="8.125" style="3" customWidth="1"/>
    <col min="12" max="12" width="8.25" style="3" customWidth="1"/>
    <col min="13" max="13" width="16.5" style="3" customWidth="1"/>
    <col min="14" max="14" width="10.375" style="3" customWidth="1"/>
    <col min="15" max="15" width="12.75" style="3" customWidth="1"/>
    <col min="16" max="16" width="7.5" style="3" customWidth="1"/>
    <col min="17" max="17" width="18.375" style="3" customWidth="1"/>
    <col min="18" max="18" width="9" style="2"/>
    <col min="19" max="16384" width="9" style="3"/>
  </cols>
  <sheetData>
    <row r="1" spans="1:1">
      <c r="A1" s="4" t="s">
        <v>687</v>
      </c>
    </row>
    <row r="2" s="1" customFormat="1" ht="25.5" customHeight="1" spans="1:25">
      <c r="A2" s="5" t="s">
        <v>1900</v>
      </c>
      <c r="B2" s="5"/>
      <c r="C2" s="5"/>
      <c r="D2" s="5"/>
      <c r="E2" s="5"/>
      <c r="F2" s="5"/>
      <c r="G2" s="5"/>
      <c r="H2" s="5"/>
      <c r="I2" s="5"/>
      <c r="J2" s="5"/>
      <c r="K2" s="5"/>
      <c r="L2" s="5"/>
      <c r="M2" s="5"/>
      <c r="N2" s="5"/>
      <c r="O2" s="5"/>
      <c r="P2" s="5"/>
      <c r="Q2" s="5"/>
      <c r="R2" s="11"/>
      <c r="S2" s="3"/>
      <c r="T2" s="3"/>
      <c r="U2" s="3"/>
      <c r="V2" s="3"/>
      <c r="W2" s="3"/>
      <c r="X2" s="3"/>
      <c r="Y2" s="3"/>
    </row>
    <row r="3" ht="15.75" customHeight="1" spans="1:17">
      <c r="A3" s="2" t="e">
        <f>"评估基准日："&amp;TEXT(#REF!,"yyyy年mm月dd日")</f>
        <v>#REF!</v>
      </c>
      <c r="B3" s="2"/>
      <c r="C3" s="2"/>
      <c r="D3" s="2"/>
      <c r="E3" s="2"/>
      <c r="F3" s="2"/>
      <c r="G3" s="2"/>
      <c r="H3" s="2"/>
      <c r="I3" s="2"/>
      <c r="J3" s="2"/>
      <c r="K3" s="2"/>
      <c r="L3" s="2"/>
      <c r="M3" s="2"/>
      <c r="N3" s="2"/>
      <c r="O3" s="2"/>
      <c r="P3" s="2"/>
      <c r="Q3" s="2"/>
    </row>
    <row r="4" ht="12" customHeight="1" spans="2:17">
      <c r="B4" s="2"/>
      <c r="C4" s="2"/>
      <c r="D4" s="2"/>
      <c r="E4" s="2"/>
      <c r="F4" s="2"/>
      <c r="G4" s="2"/>
      <c r="H4" s="2"/>
      <c r="I4" s="2"/>
      <c r="J4" s="2"/>
      <c r="K4" s="2"/>
      <c r="L4" s="2"/>
      <c r="M4" s="2"/>
      <c r="N4" s="2"/>
      <c r="O4" s="2"/>
      <c r="P4" s="2"/>
      <c r="Q4" s="21" t="s">
        <v>1901</v>
      </c>
    </row>
    <row r="5" ht="13.5" customHeight="1" spans="1:17">
      <c r="A5" s="8" t="e">
        <f>#REF!&amp;"："&amp;#REF!</f>
        <v>#REF!</v>
      </c>
      <c r="B5" s="8"/>
      <c r="C5" s="8"/>
      <c r="D5" s="8"/>
      <c r="E5" s="8"/>
      <c r="F5" s="8"/>
      <c r="Q5" s="26" t="s">
        <v>858</v>
      </c>
    </row>
    <row r="6" s="43" customFormat="1" ht="24.75" spans="1:25">
      <c r="A6" s="44" t="s">
        <v>721</v>
      </c>
      <c r="B6" s="44" t="s">
        <v>1866</v>
      </c>
      <c r="C6" s="44" t="s">
        <v>1867</v>
      </c>
      <c r="D6" s="44" t="s">
        <v>1806</v>
      </c>
      <c r="E6" s="44" t="s">
        <v>1868</v>
      </c>
      <c r="F6" s="44" t="s">
        <v>1869</v>
      </c>
      <c r="G6" s="44" t="s">
        <v>1870</v>
      </c>
      <c r="H6" s="44" t="s">
        <v>1817</v>
      </c>
      <c r="I6" s="44" t="s">
        <v>1871</v>
      </c>
      <c r="J6" s="44" t="s">
        <v>1872</v>
      </c>
      <c r="K6" s="44" t="s">
        <v>1873</v>
      </c>
      <c r="L6" s="44" t="s">
        <v>1902</v>
      </c>
      <c r="M6" s="45" t="s">
        <v>1903</v>
      </c>
      <c r="N6" s="44" t="s">
        <v>692</v>
      </c>
      <c r="O6" s="44" t="s">
        <v>693</v>
      </c>
      <c r="P6" s="44" t="s">
        <v>695</v>
      </c>
      <c r="Q6" s="44" t="s">
        <v>848</v>
      </c>
      <c r="R6" s="11" t="s">
        <v>863</v>
      </c>
      <c r="S6" s="3"/>
      <c r="T6" s="3"/>
      <c r="U6" s="3"/>
      <c r="V6" s="3"/>
      <c r="W6" s="3"/>
      <c r="X6" s="3"/>
      <c r="Y6" s="3"/>
    </row>
    <row r="7" spans="1:18">
      <c r="A7" s="12" t="str">
        <f>IF(C7="","",ROW()-6)</f>
        <v/>
      </c>
      <c r="B7" s="12"/>
      <c r="C7" s="13"/>
      <c r="D7" s="13"/>
      <c r="E7" s="13"/>
      <c r="F7" s="13"/>
      <c r="G7" s="14"/>
      <c r="H7" s="13"/>
      <c r="I7" s="13"/>
      <c r="J7" s="12"/>
      <c r="K7" s="13"/>
      <c r="L7" s="25"/>
      <c r="M7" s="15"/>
      <c r="N7" s="15"/>
      <c r="O7" s="15"/>
      <c r="P7" s="34" t="str">
        <f>IF(N7=0,"",(O7-N7)/N7*100)</f>
        <v/>
      </c>
      <c r="Q7" s="13"/>
      <c r="R7" s="2" t="s">
        <v>1904</v>
      </c>
    </row>
    <row r="8" spans="1:18">
      <c r="A8" s="12" t="str">
        <f t="shared" ref="A8:A26" si="0">IF(C8="","",ROW()-6)</f>
        <v/>
      </c>
      <c r="B8" s="12"/>
      <c r="C8" s="13"/>
      <c r="D8" s="13"/>
      <c r="E8" s="13"/>
      <c r="F8" s="13"/>
      <c r="G8" s="14"/>
      <c r="H8" s="13"/>
      <c r="I8" s="13"/>
      <c r="J8" s="12"/>
      <c r="K8" s="13"/>
      <c r="L8" s="25"/>
      <c r="M8" s="15"/>
      <c r="N8" s="15"/>
      <c r="O8" s="15"/>
      <c r="P8" s="24" t="str">
        <f t="shared" ref="P8:P27" si="1">IF(N8=0,"",(O8-N8)/N8*100)</f>
        <v/>
      </c>
      <c r="Q8" s="13"/>
      <c r="R8" s="2" t="s">
        <v>1905</v>
      </c>
    </row>
    <row r="9" spans="1:18">
      <c r="A9" s="12" t="str">
        <f t="shared" si="0"/>
        <v/>
      </c>
      <c r="B9" s="12"/>
      <c r="C9" s="13"/>
      <c r="D9" s="13"/>
      <c r="E9" s="13"/>
      <c r="F9" s="13"/>
      <c r="G9" s="14"/>
      <c r="H9" s="13"/>
      <c r="I9" s="13"/>
      <c r="J9" s="12"/>
      <c r="K9" s="13"/>
      <c r="L9" s="25"/>
      <c r="M9" s="15"/>
      <c r="N9" s="15"/>
      <c r="O9" s="15"/>
      <c r="P9" s="24" t="str">
        <f t="shared" si="1"/>
        <v/>
      </c>
      <c r="Q9" s="13"/>
      <c r="R9" s="2" t="s">
        <v>1906</v>
      </c>
    </row>
    <row r="10" spans="1:18">
      <c r="A10" s="12" t="str">
        <f t="shared" si="0"/>
        <v/>
      </c>
      <c r="B10" s="12"/>
      <c r="C10" s="13"/>
      <c r="D10" s="13"/>
      <c r="E10" s="13"/>
      <c r="F10" s="13"/>
      <c r="G10" s="14"/>
      <c r="H10" s="13"/>
      <c r="I10" s="13"/>
      <c r="J10" s="12"/>
      <c r="K10" s="13"/>
      <c r="L10" s="25"/>
      <c r="M10" s="15"/>
      <c r="N10" s="15"/>
      <c r="O10" s="15"/>
      <c r="P10" s="24" t="str">
        <f t="shared" si="1"/>
        <v/>
      </c>
      <c r="Q10" s="13"/>
      <c r="R10" s="2" t="s">
        <v>1907</v>
      </c>
    </row>
    <row r="11" spans="1:18">
      <c r="A11" s="12" t="str">
        <f t="shared" si="0"/>
        <v/>
      </c>
      <c r="B11" s="12"/>
      <c r="C11" s="13"/>
      <c r="D11" s="13"/>
      <c r="E11" s="13"/>
      <c r="F11" s="13"/>
      <c r="G11" s="14"/>
      <c r="H11" s="13"/>
      <c r="I11" s="13"/>
      <c r="J11" s="12"/>
      <c r="K11" s="13"/>
      <c r="L11" s="25"/>
      <c r="M11" s="15"/>
      <c r="N11" s="15"/>
      <c r="O11" s="15"/>
      <c r="P11" s="24" t="str">
        <f t="shared" si="1"/>
        <v/>
      </c>
      <c r="Q11" s="13"/>
      <c r="R11" s="2" t="s">
        <v>1908</v>
      </c>
    </row>
    <row r="12" spans="1:18">
      <c r="A12" s="12" t="str">
        <f t="shared" si="0"/>
        <v/>
      </c>
      <c r="B12" s="12"/>
      <c r="C12" s="13"/>
      <c r="D12" s="13"/>
      <c r="E12" s="13"/>
      <c r="F12" s="13"/>
      <c r="G12" s="14"/>
      <c r="H12" s="13"/>
      <c r="I12" s="13"/>
      <c r="J12" s="12"/>
      <c r="K12" s="13"/>
      <c r="L12" s="25"/>
      <c r="M12" s="15"/>
      <c r="N12" s="15"/>
      <c r="O12" s="15"/>
      <c r="P12" s="24" t="str">
        <f t="shared" si="1"/>
        <v/>
      </c>
      <c r="Q12" s="13"/>
      <c r="R12" s="2" t="s">
        <v>1909</v>
      </c>
    </row>
    <row r="13" spans="1:18">
      <c r="A13" s="12" t="str">
        <f t="shared" si="0"/>
        <v/>
      </c>
      <c r="B13" s="12"/>
      <c r="C13" s="13"/>
      <c r="D13" s="13"/>
      <c r="E13" s="13"/>
      <c r="F13" s="13"/>
      <c r="G13" s="14"/>
      <c r="H13" s="13"/>
      <c r="I13" s="13"/>
      <c r="J13" s="12"/>
      <c r="K13" s="13"/>
      <c r="L13" s="25"/>
      <c r="M13" s="15"/>
      <c r="N13" s="15"/>
      <c r="O13" s="15"/>
      <c r="P13" s="24" t="str">
        <f t="shared" si="1"/>
        <v/>
      </c>
      <c r="Q13" s="13"/>
      <c r="R13" s="2" t="s">
        <v>1910</v>
      </c>
    </row>
    <row r="14" spans="1:18">
      <c r="A14" s="12" t="str">
        <f t="shared" si="0"/>
        <v/>
      </c>
      <c r="B14" s="12"/>
      <c r="C14" s="13"/>
      <c r="D14" s="13"/>
      <c r="E14" s="13"/>
      <c r="F14" s="13"/>
      <c r="G14" s="14"/>
      <c r="H14" s="13"/>
      <c r="I14" s="13"/>
      <c r="J14" s="12"/>
      <c r="K14" s="13"/>
      <c r="L14" s="25"/>
      <c r="M14" s="15"/>
      <c r="N14" s="15"/>
      <c r="O14" s="15"/>
      <c r="P14" s="24" t="str">
        <f t="shared" si="1"/>
        <v/>
      </c>
      <c r="Q14" s="13"/>
      <c r="R14" s="2" t="s">
        <v>1911</v>
      </c>
    </row>
    <row r="15" spans="1:18">
      <c r="A15" s="12" t="str">
        <f t="shared" si="0"/>
        <v/>
      </c>
      <c r="B15" s="12"/>
      <c r="C15" s="13"/>
      <c r="D15" s="13"/>
      <c r="E15" s="13"/>
      <c r="F15" s="13"/>
      <c r="G15" s="14"/>
      <c r="H15" s="13"/>
      <c r="I15" s="13"/>
      <c r="J15" s="12"/>
      <c r="K15" s="13"/>
      <c r="L15" s="25"/>
      <c r="M15" s="15"/>
      <c r="N15" s="15"/>
      <c r="O15" s="15"/>
      <c r="P15" s="24" t="str">
        <f t="shared" si="1"/>
        <v/>
      </c>
      <c r="Q15" s="13"/>
      <c r="R15" s="2" t="s">
        <v>1912</v>
      </c>
    </row>
    <row r="16" spans="1:18">
      <c r="A16" s="12" t="str">
        <f t="shared" si="0"/>
        <v/>
      </c>
      <c r="B16" s="12"/>
      <c r="C16" s="13"/>
      <c r="D16" s="13"/>
      <c r="E16" s="13"/>
      <c r="F16" s="13"/>
      <c r="G16" s="14"/>
      <c r="H16" s="13"/>
      <c r="I16" s="13"/>
      <c r="J16" s="12"/>
      <c r="K16" s="13"/>
      <c r="L16" s="25"/>
      <c r="M16" s="15"/>
      <c r="N16" s="15"/>
      <c r="O16" s="15"/>
      <c r="P16" s="24" t="str">
        <f t="shared" si="1"/>
        <v/>
      </c>
      <c r="Q16" s="13"/>
      <c r="R16" s="2" t="s">
        <v>1913</v>
      </c>
    </row>
    <row r="17" spans="1:18">
      <c r="A17" s="12" t="str">
        <f t="shared" si="0"/>
        <v/>
      </c>
      <c r="B17" s="12"/>
      <c r="C17" s="13"/>
      <c r="D17" s="13"/>
      <c r="E17" s="13"/>
      <c r="F17" s="13"/>
      <c r="G17" s="14"/>
      <c r="H17" s="13"/>
      <c r="I17" s="13"/>
      <c r="J17" s="12"/>
      <c r="K17" s="13"/>
      <c r="L17" s="25"/>
      <c r="M17" s="15"/>
      <c r="N17" s="15"/>
      <c r="O17" s="15"/>
      <c r="P17" s="24" t="str">
        <f t="shared" si="1"/>
        <v/>
      </c>
      <c r="Q17" s="13"/>
      <c r="R17" s="2" t="s">
        <v>1914</v>
      </c>
    </row>
    <row r="18" spans="1:18">
      <c r="A18" s="12" t="str">
        <f t="shared" si="0"/>
        <v/>
      </c>
      <c r="B18" s="12"/>
      <c r="C18" s="13"/>
      <c r="D18" s="13"/>
      <c r="E18" s="13"/>
      <c r="F18" s="13"/>
      <c r="G18" s="14"/>
      <c r="H18" s="13"/>
      <c r="I18" s="13"/>
      <c r="J18" s="12"/>
      <c r="K18" s="13"/>
      <c r="L18" s="25"/>
      <c r="M18" s="15"/>
      <c r="N18" s="15"/>
      <c r="O18" s="15"/>
      <c r="P18" s="24" t="str">
        <f t="shared" si="1"/>
        <v/>
      </c>
      <c r="Q18" s="13"/>
      <c r="R18" s="2" t="s">
        <v>1915</v>
      </c>
    </row>
    <row r="19" spans="1:18">
      <c r="A19" s="12" t="str">
        <f t="shared" si="0"/>
        <v/>
      </c>
      <c r="B19" s="12"/>
      <c r="C19" s="13"/>
      <c r="D19" s="13"/>
      <c r="E19" s="13"/>
      <c r="F19" s="13"/>
      <c r="G19" s="14"/>
      <c r="H19" s="13"/>
      <c r="I19" s="13"/>
      <c r="J19" s="12"/>
      <c r="K19" s="13"/>
      <c r="L19" s="25"/>
      <c r="M19" s="15"/>
      <c r="N19" s="15"/>
      <c r="O19" s="15"/>
      <c r="P19" s="24" t="str">
        <f t="shared" si="1"/>
        <v/>
      </c>
      <c r="Q19" s="13"/>
      <c r="R19" s="2" t="s">
        <v>1916</v>
      </c>
    </row>
    <row r="20" spans="1:18">
      <c r="A20" s="12" t="str">
        <f t="shared" si="0"/>
        <v/>
      </c>
      <c r="B20" s="12"/>
      <c r="C20" s="13"/>
      <c r="D20" s="13"/>
      <c r="E20" s="13"/>
      <c r="F20" s="13"/>
      <c r="G20" s="14"/>
      <c r="H20" s="13"/>
      <c r="I20" s="13"/>
      <c r="J20" s="12"/>
      <c r="K20" s="13"/>
      <c r="L20" s="25"/>
      <c r="M20" s="15"/>
      <c r="N20" s="15"/>
      <c r="O20" s="15"/>
      <c r="P20" s="24" t="str">
        <f t="shared" si="1"/>
        <v/>
      </c>
      <c r="Q20" s="13"/>
      <c r="R20" s="2" t="s">
        <v>1917</v>
      </c>
    </row>
    <row r="21" spans="1:18">
      <c r="A21" s="12" t="str">
        <f t="shared" si="0"/>
        <v/>
      </c>
      <c r="B21" s="12"/>
      <c r="C21" s="13"/>
      <c r="D21" s="13"/>
      <c r="E21" s="13"/>
      <c r="F21" s="13"/>
      <c r="G21" s="14"/>
      <c r="H21" s="13"/>
      <c r="I21" s="13"/>
      <c r="J21" s="12"/>
      <c r="K21" s="13"/>
      <c r="L21" s="25"/>
      <c r="M21" s="15"/>
      <c r="N21" s="15"/>
      <c r="O21" s="15"/>
      <c r="P21" s="24" t="str">
        <f t="shared" si="1"/>
        <v/>
      </c>
      <c r="Q21" s="13"/>
      <c r="R21" s="2" t="s">
        <v>1918</v>
      </c>
    </row>
    <row r="22" spans="1:18">
      <c r="A22" s="12" t="str">
        <f t="shared" si="0"/>
        <v/>
      </c>
      <c r="B22" s="12"/>
      <c r="C22" s="13"/>
      <c r="D22" s="13"/>
      <c r="E22" s="13"/>
      <c r="F22" s="13"/>
      <c r="G22" s="14"/>
      <c r="H22" s="13"/>
      <c r="I22" s="13"/>
      <c r="J22" s="12"/>
      <c r="K22" s="13"/>
      <c r="L22" s="25"/>
      <c r="M22" s="15"/>
      <c r="N22" s="15"/>
      <c r="O22" s="15"/>
      <c r="P22" s="24" t="str">
        <f t="shared" si="1"/>
        <v/>
      </c>
      <c r="Q22" s="13"/>
      <c r="R22" s="2" t="s">
        <v>1919</v>
      </c>
    </row>
    <row r="23" spans="1:18">
      <c r="A23" s="12" t="str">
        <f t="shared" si="0"/>
        <v/>
      </c>
      <c r="B23" s="12"/>
      <c r="C23" s="13"/>
      <c r="D23" s="13"/>
      <c r="E23" s="13"/>
      <c r="F23" s="13"/>
      <c r="G23" s="14"/>
      <c r="H23" s="13"/>
      <c r="I23" s="13"/>
      <c r="J23" s="12"/>
      <c r="K23" s="13"/>
      <c r="L23" s="25"/>
      <c r="M23" s="15"/>
      <c r="N23" s="15"/>
      <c r="O23" s="15"/>
      <c r="P23" s="24" t="str">
        <f t="shared" si="1"/>
        <v/>
      </c>
      <c r="Q23" s="13"/>
      <c r="R23" s="2" t="s">
        <v>1920</v>
      </c>
    </row>
    <row r="24" spans="1:18">
      <c r="A24" s="12" t="str">
        <f t="shared" si="0"/>
        <v/>
      </c>
      <c r="B24" s="12"/>
      <c r="C24" s="13"/>
      <c r="D24" s="13"/>
      <c r="E24" s="13"/>
      <c r="F24" s="13"/>
      <c r="G24" s="14"/>
      <c r="H24" s="13"/>
      <c r="I24" s="13"/>
      <c r="J24" s="12"/>
      <c r="K24" s="13"/>
      <c r="L24" s="25"/>
      <c r="M24" s="15"/>
      <c r="N24" s="15"/>
      <c r="O24" s="15"/>
      <c r="P24" s="24" t="str">
        <f t="shared" si="1"/>
        <v/>
      </c>
      <c r="Q24" s="13"/>
      <c r="R24" s="2" t="s">
        <v>1921</v>
      </c>
    </row>
    <row r="25" spans="1:18">
      <c r="A25" s="12" t="str">
        <f t="shared" si="0"/>
        <v/>
      </c>
      <c r="B25" s="12"/>
      <c r="C25" s="13"/>
      <c r="D25" s="13"/>
      <c r="E25" s="13"/>
      <c r="F25" s="13"/>
      <c r="G25" s="14"/>
      <c r="H25" s="13"/>
      <c r="I25" s="13"/>
      <c r="J25" s="12"/>
      <c r="K25" s="13"/>
      <c r="L25" s="25"/>
      <c r="M25" s="15"/>
      <c r="N25" s="15"/>
      <c r="O25" s="15"/>
      <c r="P25" s="24" t="str">
        <f t="shared" si="1"/>
        <v/>
      </c>
      <c r="Q25" s="13"/>
      <c r="R25" s="2" t="s">
        <v>1922</v>
      </c>
    </row>
    <row r="26" spans="1:18">
      <c r="A26" s="12" t="str">
        <f t="shared" si="0"/>
        <v/>
      </c>
      <c r="B26" s="12"/>
      <c r="C26" s="13"/>
      <c r="D26" s="13"/>
      <c r="E26" s="13"/>
      <c r="F26" s="13"/>
      <c r="G26" s="14"/>
      <c r="H26" s="13"/>
      <c r="I26" s="13"/>
      <c r="J26" s="12"/>
      <c r="K26" s="13"/>
      <c r="L26" s="25"/>
      <c r="M26" s="15"/>
      <c r="N26" s="15"/>
      <c r="O26" s="15"/>
      <c r="P26" s="24" t="str">
        <f t="shared" si="1"/>
        <v/>
      </c>
      <c r="Q26" s="13"/>
      <c r="R26" s="2" t="s">
        <v>1923</v>
      </c>
    </row>
    <row r="27" spans="1:17">
      <c r="A27" s="16" t="s">
        <v>879</v>
      </c>
      <c r="B27" s="47"/>
      <c r="C27" s="47"/>
      <c r="D27" s="47"/>
      <c r="E27" s="47"/>
      <c r="F27" s="17"/>
      <c r="G27" s="18"/>
      <c r="H27" s="18"/>
      <c r="I27" s="18"/>
      <c r="J27" s="18"/>
      <c r="K27" s="18"/>
      <c r="L27" s="24"/>
      <c r="M27" s="24"/>
      <c r="N27" s="24">
        <f>SUM(N7:N26)</f>
        <v>0</v>
      </c>
      <c r="O27" s="24">
        <f>SUM(O7:O26)</f>
        <v>0</v>
      </c>
      <c r="P27" s="24" t="str">
        <f t="shared" si="1"/>
        <v/>
      </c>
      <c r="Q27" s="20"/>
    </row>
    <row r="28" ht="15.75" customHeight="1" spans="1:18">
      <c r="A28" s="3" t="e">
        <f>#REF!&amp;"填表人："&amp;#REF!</f>
        <v>#REF!</v>
      </c>
      <c r="O28" s="3" t="e">
        <f>"评估人员："&amp;#REF!</f>
        <v>#REF!</v>
      </c>
      <c r="R28" s="11" t="s">
        <v>716</v>
      </c>
    </row>
    <row r="29" ht="15.75" customHeight="1" spans="1:1">
      <c r="A29" s="3" t="e">
        <f>"填表日期："&amp;YEAR(#REF!)&amp;"年"&amp;MONTH(#REF!)&amp;"月"&amp;DAY(#REF!)&amp;"日"</f>
        <v>#REF!</v>
      </c>
    </row>
  </sheetData>
  <mergeCells count="4">
    <mergeCell ref="A2:Q2"/>
    <mergeCell ref="A3:Q3"/>
    <mergeCell ref="A5:F5"/>
    <mergeCell ref="A27:F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6"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26"/>
  <sheetViews>
    <sheetView showGridLines="0" topLeftCell="A7" workbookViewId="0">
      <selection activeCell="F19" sqref="F19"/>
    </sheetView>
  </sheetViews>
  <sheetFormatPr defaultColWidth="9" defaultRowHeight="15.75" customHeight="1"/>
  <cols>
    <col min="1" max="1" width="7" style="402" customWidth="1"/>
    <col min="2" max="2" width="25.625" style="3" customWidth="1"/>
    <col min="3" max="9" width="15.625" style="3" customWidth="1"/>
    <col min="10" max="10" width="7" style="3" customWidth="1"/>
    <col min="11" max="11" width="7.25" style="3" customWidth="1"/>
    <col min="12" max="12" width="12.625" style="3" customWidth="1"/>
    <col min="13" max="13" width="13.125" style="3" customWidth="1"/>
    <col min="14" max="14" width="14.75" style="3" customWidth="1"/>
    <col min="15" max="15" width="13" style="3" customWidth="1"/>
    <col min="16" max="20" width="12.625" style="3" customWidth="1"/>
    <col min="21" max="21" width="22" style="3" customWidth="1"/>
    <col min="22" max="16384" width="9" style="3"/>
  </cols>
  <sheetData>
    <row r="1" customHeight="1" spans="1:1">
      <c r="A1" s="403" t="s">
        <v>687</v>
      </c>
    </row>
    <row r="2" s="1" customFormat="1" ht="30" customHeight="1" spans="1:11">
      <c r="A2" s="5" t="s">
        <v>1924</v>
      </c>
      <c r="B2" s="5"/>
      <c r="C2" s="5"/>
      <c r="D2" s="5"/>
      <c r="E2" s="5"/>
      <c r="F2" s="5"/>
      <c r="G2" s="5"/>
      <c r="H2" s="5"/>
      <c r="I2" s="5"/>
      <c r="J2" s="5"/>
      <c r="K2" s="5"/>
    </row>
    <row r="3" customHeight="1" spans="1:11">
      <c r="A3" s="2" t="s">
        <v>1925</v>
      </c>
      <c r="B3" s="2"/>
      <c r="C3" s="2"/>
      <c r="D3" s="2"/>
      <c r="E3" s="2"/>
      <c r="F3" s="2"/>
      <c r="G3" s="2"/>
      <c r="H3" s="2"/>
      <c r="I3" s="2"/>
      <c r="J3" s="2"/>
      <c r="K3" s="2"/>
    </row>
    <row r="4" ht="14.1" customHeight="1" spans="1:11">
      <c r="A4" s="404"/>
      <c r="B4" s="2"/>
      <c r="C4" s="2"/>
      <c r="D4" s="2"/>
      <c r="E4" s="2"/>
      <c r="F4" s="2"/>
      <c r="G4" s="2"/>
      <c r="H4" s="2"/>
      <c r="I4" s="21" t="s">
        <v>1926</v>
      </c>
      <c r="J4" s="21"/>
      <c r="K4" s="21"/>
    </row>
    <row r="5" customHeight="1" spans="1:11">
      <c r="A5" s="402" t="e">
        <f>#REF!&amp;"："&amp;#REF!</f>
        <v>#REF!</v>
      </c>
      <c r="H5" s="53" t="s">
        <v>845</v>
      </c>
      <c r="I5" s="53"/>
      <c r="J5" s="53"/>
      <c r="K5" s="53"/>
    </row>
    <row r="6" s="2" customFormat="1" customHeight="1" spans="1:11">
      <c r="A6" s="62" t="s">
        <v>846</v>
      </c>
      <c r="B6" s="32" t="s">
        <v>847</v>
      </c>
      <c r="C6" s="405" t="s">
        <v>692</v>
      </c>
      <c r="D6" s="36"/>
      <c r="E6" s="44" t="s">
        <v>1320</v>
      </c>
      <c r="F6" s="32" t="s">
        <v>693</v>
      </c>
      <c r="G6" s="32"/>
      <c r="H6" s="32" t="s">
        <v>1927</v>
      </c>
      <c r="I6" s="32"/>
      <c r="J6" s="32" t="s">
        <v>695</v>
      </c>
      <c r="K6" s="32"/>
    </row>
    <row r="7" s="2" customFormat="1" customHeight="1" spans="1:11">
      <c r="A7" s="62"/>
      <c r="B7" s="32"/>
      <c r="C7" s="36" t="s">
        <v>1818</v>
      </c>
      <c r="D7" s="32" t="s">
        <v>1819</v>
      </c>
      <c r="E7" s="202"/>
      <c r="F7" s="32" t="s">
        <v>1818</v>
      </c>
      <c r="G7" s="32" t="s">
        <v>1819</v>
      </c>
      <c r="H7" s="32" t="s">
        <v>1818</v>
      </c>
      <c r="I7" s="32" t="s">
        <v>1819</v>
      </c>
      <c r="J7" s="32" t="s">
        <v>1818</v>
      </c>
      <c r="K7" s="32" t="s">
        <v>1819</v>
      </c>
    </row>
    <row r="8" customHeight="1" spans="1:11">
      <c r="A8" s="406"/>
      <c r="B8" s="407" t="s">
        <v>1928</v>
      </c>
      <c r="C8" s="408">
        <f>SUM(C9:C12)</f>
        <v>0</v>
      </c>
      <c r="D8" s="408">
        <f>SUM(D9:D12)</f>
        <v>0</v>
      </c>
      <c r="E8" s="408">
        <f t="shared" ref="E8:G8" si="0">SUM(E9:E12)</f>
        <v>0</v>
      </c>
      <c r="F8" s="408">
        <f t="shared" si="0"/>
        <v>0</v>
      </c>
      <c r="G8" s="408">
        <f t="shared" si="0"/>
        <v>0</v>
      </c>
      <c r="H8" s="409">
        <f>F8-C8</f>
        <v>0</v>
      </c>
      <c r="I8" s="409">
        <f>G8-D8+E8</f>
        <v>0</v>
      </c>
      <c r="J8" s="24" t="str">
        <f>IF(C8=0,"",H8/C8*100)</f>
        <v/>
      </c>
      <c r="K8" s="24" t="str">
        <f>IF(D8-E8=0,"",I8/(D8-E8)*100)</f>
        <v/>
      </c>
    </row>
    <row r="9" customHeight="1" spans="1:11">
      <c r="A9" s="406" t="s">
        <v>1929</v>
      </c>
      <c r="B9" s="410" t="s">
        <v>1930</v>
      </c>
      <c r="C9" s="408">
        <f>'4-6-1房屋建筑物'!U25</f>
        <v>0</v>
      </c>
      <c r="D9" s="408">
        <f>'4-6-1房屋建筑物'!V25</f>
        <v>0</v>
      </c>
      <c r="E9" s="408">
        <f>'4-6-1房屋建筑物'!W25</f>
        <v>0</v>
      </c>
      <c r="F9" s="408">
        <f>'4-6-1房屋建筑物'!X25</f>
        <v>0</v>
      </c>
      <c r="G9" s="408">
        <f>'4-6-1房屋建筑物'!Z25</f>
        <v>0</v>
      </c>
      <c r="H9" s="409">
        <f>F9-C9</f>
        <v>0</v>
      </c>
      <c r="I9" s="409">
        <f>G9-D9+E9</f>
        <v>0</v>
      </c>
      <c r="J9" s="24" t="str">
        <f>IF(C9=0,"",H9/C9*100)</f>
        <v/>
      </c>
      <c r="K9" s="24" t="str">
        <f>IF(D9-E9=0,"",I9/(D9-E9)*100)</f>
        <v/>
      </c>
    </row>
    <row r="10" customHeight="1" spans="1:11">
      <c r="A10" s="406" t="s">
        <v>1931</v>
      </c>
      <c r="B10" s="410" t="s">
        <v>1932</v>
      </c>
      <c r="C10" s="408">
        <f>'4-6-2构筑物'!L25</f>
        <v>0</v>
      </c>
      <c r="D10" s="408">
        <f>'4-6-2构筑物'!M25</f>
        <v>0</v>
      </c>
      <c r="E10" s="408">
        <f>'4-6-2构筑物'!N25</f>
        <v>0</v>
      </c>
      <c r="F10" s="408">
        <f>'4-6-2构筑物'!O25</f>
        <v>0</v>
      </c>
      <c r="G10" s="408">
        <f>'4-6-2构筑物'!Q25</f>
        <v>0</v>
      </c>
      <c r="H10" s="409">
        <f>F10-C10</f>
        <v>0</v>
      </c>
      <c r="I10" s="409">
        <f>G10-D10+E10</f>
        <v>0</v>
      </c>
      <c r="J10" s="24" t="str">
        <f>IF(C10=0,"",H10/C10*100)</f>
        <v/>
      </c>
      <c r="K10" s="24" t="str">
        <f>IF(D10-E10=0,"",I10/(D10-E10)*100)</f>
        <v/>
      </c>
    </row>
    <row r="11" customHeight="1" spans="1:11">
      <c r="A11" s="406" t="s">
        <v>1933</v>
      </c>
      <c r="B11" s="410" t="s">
        <v>1934</v>
      </c>
      <c r="C11" s="408">
        <f>'4-6-3管道沟槽'!M25</f>
        <v>0</v>
      </c>
      <c r="D11" s="408">
        <f>'4-6-3管道沟槽'!N25</f>
        <v>0</v>
      </c>
      <c r="E11" s="408">
        <f>'4-6-3管道沟槽'!O25</f>
        <v>0</v>
      </c>
      <c r="F11" s="408">
        <f>'4-6-3管道沟槽'!P25</f>
        <v>0</v>
      </c>
      <c r="G11" s="408">
        <f>'4-6-3管道沟槽'!R25</f>
        <v>0</v>
      </c>
      <c r="H11" s="409">
        <f>F11-C11</f>
        <v>0</v>
      </c>
      <c r="I11" s="409">
        <f>G11-D11+E11</f>
        <v>0</v>
      </c>
      <c r="J11" s="24" t="str">
        <f>IF(C11=0,"",H11/C11*100)</f>
        <v/>
      </c>
      <c r="K11" s="24" t="str">
        <f>IF(D11-E11=0,"",I11/(D11-E11)*100)</f>
        <v/>
      </c>
    </row>
    <row r="12" spans="1:11">
      <c r="A12" s="406" t="s">
        <v>1935</v>
      </c>
      <c r="B12" s="411" t="s">
        <v>1936</v>
      </c>
      <c r="C12" s="408">
        <f>'4-6-4井巷工程'!S27</f>
        <v>0</v>
      </c>
      <c r="D12" s="408">
        <f>'4-6-4井巷工程'!T27</f>
        <v>0</v>
      </c>
      <c r="E12" s="408">
        <f>'4-6-4井巷工程'!U25</f>
        <v>0</v>
      </c>
      <c r="F12" s="408">
        <f>'4-6-4井巷工程'!V27</f>
        <v>0</v>
      </c>
      <c r="G12" s="408">
        <f>'4-6-4井巷工程'!X27</f>
        <v>0</v>
      </c>
      <c r="H12" s="409">
        <f>F12-C12</f>
        <v>0</v>
      </c>
      <c r="I12" s="409">
        <f>G12-D12+E12</f>
        <v>0</v>
      </c>
      <c r="J12" s="24" t="s">
        <v>1060</v>
      </c>
      <c r="K12" s="24" t="s">
        <v>1060</v>
      </c>
    </row>
    <row r="13" customHeight="1" spans="1:11">
      <c r="A13" s="412"/>
      <c r="B13" s="413"/>
      <c r="C13" s="41"/>
      <c r="D13" s="34"/>
      <c r="E13" s="34"/>
      <c r="F13" s="34"/>
      <c r="G13" s="34"/>
      <c r="H13" s="34"/>
      <c r="I13" s="34"/>
      <c r="J13" s="24"/>
      <c r="K13" s="24"/>
    </row>
    <row r="14" customHeight="1" spans="1:11">
      <c r="A14" s="412"/>
      <c r="B14" s="414" t="s">
        <v>1937</v>
      </c>
      <c r="C14" s="408" t="e">
        <f t="shared" ref="C14:G14" si="1">SUM(C15:C17)</f>
        <v>#REF!</v>
      </c>
      <c r="D14" s="408" t="e">
        <f t="shared" si="1"/>
        <v>#REF!</v>
      </c>
      <c r="E14" s="408" t="e">
        <f t="shared" si="1"/>
        <v>#REF!</v>
      </c>
      <c r="F14" s="41" t="e">
        <f t="shared" si="1"/>
        <v>#REF!</v>
      </c>
      <c r="G14" s="41" t="e">
        <f t="shared" si="1"/>
        <v>#REF!</v>
      </c>
      <c r="H14" s="34" t="e">
        <f>F14-C14</f>
        <v>#REF!</v>
      </c>
      <c r="I14" s="34" t="e">
        <f>G14-D14+E14</f>
        <v>#REF!</v>
      </c>
      <c r="J14" s="24" t="e">
        <f>IF(C14=0,"",H14/C14*100)</f>
        <v>#REF!</v>
      </c>
      <c r="K14" s="24" t="e">
        <f>IF(D14-E14=0,"",I14/(D14-E14)*100)</f>
        <v>#REF!</v>
      </c>
    </row>
    <row r="15" customHeight="1" spans="1:11">
      <c r="A15" s="412" t="s">
        <v>1938</v>
      </c>
      <c r="B15" s="413" t="s">
        <v>1939</v>
      </c>
      <c r="C15" s="408" t="e">
        <f>#REF!</f>
        <v>#REF!</v>
      </c>
      <c r="D15" s="408" t="e">
        <f>#REF!</f>
        <v>#REF!</v>
      </c>
      <c r="E15" s="408" t="e">
        <f>#REF!</f>
        <v>#REF!</v>
      </c>
      <c r="F15" s="34" t="e">
        <f>#REF!</f>
        <v>#REF!</v>
      </c>
      <c r="G15" s="34" t="e">
        <f>[2]!MachinEquipValuationPrice</f>
        <v>#REF!</v>
      </c>
      <c r="H15" s="34" t="e">
        <f>F15-C15</f>
        <v>#REF!</v>
      </c>
      <c r="I15" s="34" t="e">
        <f>G15-D15+E15</f>
        <v>#REF!</v>
      </c>
      <c r="J15" s="24" t="e">
        <f>IF(C15=0,"",H15/C15*100)</f>
        <v>#REF!</v>
      </c>
      <c r="K15" s="24" t="e">
        <f>IF(D15-E15=0,"",I15/(D15-E15)*100)</f>
        <v>#REF!</v>
      </c>
    </row>
    <row r="16" customHeight="1" spans="1:11">
      <c r="A16" s="406" t="s">
        <v>1940</v>
      </c>
      <c r="B16" s="410" t="s">
        <v>1941</v>
      </c>
      <c r="C16" s="408">
        <f>'4-6-6车辆'!P25</f>
        <v>0</v>
      </c>
      <c r="D16" s="408">
        <f>'4-6-6车辆'!Q25</f>
        <v>0</v>
      </c>
      <c r="E16" s="408">
        <f>'4-6-6车辆'!R25</f>
        <v>0</v>
      </c>
      <c r="F16" s="408">
        <f>'4-6-6车辆'!S25</f>
        <v>0</v>
      </c>
      <c r="G16" s="408">
        <f>'4-6-6车辆'!U25</f>
        <v>0</v>
      </c>
      <c r="H16" s="409">
        <f>F16-C16</f>
        <v>0</v>
      </c>
      <c r="I16" s="409">
        <f>G16-D16+E16</f>
        <v>0</v>
      </c>
      <c r="J16" s="24" t="str">
        <f>IF(C16=0,"",H16/C16*100)</f>
        <v/>
      </c>
      <c r="K16" s="24" t="str">
        <f>IF(D16-E16=0,"",I16/(D16-E16)*100)</f>
        <v/>
      </c>
    </row>
    <row r="17" customHeight="1" spans="1:11">
      <c r="A17" s="406" t="s">
        <v>1942</v>
      </c>
      <c r="B17" s="410" t="s">
        <v>1943</v>
      </c>
      <c r="C17" s="408">
        <f>'4-6-7电子设备'!M25</f>
        <v>0</v>
      </c>
      <c r="D17" s="408">
        <f>'4-6-7电子设备'!N25</f>
        <v>0</v>
      </c>
      <c r="E17" s="408">
        <f>'4-6-7电子设备'!O25</f>
        <v>0</v>
      </c>
      <c r="F17" s="408">
        <f>'4-6-7电子设备'!P25</f>
        <v>0</v>
      </c>
      <c r="G17" s="408">
        <f>'4-6-7电子设备'!R25</f>
        <v>0</v>
      </c>
      <c r="H17" s="409">
        <f>F17-C17</f>
        <v>0</v>
      </c>
      <c r="I17" s="409">
        <f>G17-D17+E17</f>
        <v>0</v>
      </c>
      <c r="J17" s="24" t="str">
        <f>IF(C17=0,"",H17/C17*100)</f>
        <v/>
      </c>
      <c r="K17" s="24" t="str">
        <f>IF(D17-E17=0,"",I17/(D17-E17)*100)</f>
        <v/>
      </c>
    </row>
    <row r="18" customHeight="1" spans="1:11">
      <c r="A18" s="412"/>
      <c r="B18" s="413"/>
      <c r="C18" s="41"/>
      <c r="D18" s="34"/>
      <c r="E18" s="34"/>
      <c r="F18" s="34"/>
      <c r="G18" s="34"/>
      <c r="H18" s="34"/>
      <c r="I18" s="34"/>
      <c r="J18" s="24"/>
      <c r="K18" s="24"/>
    </row>
    <row r="19" customHeight="1" spans="1:11">
      <c r="A19" s="406" t="s">
        <v>1944</v>
      </c>
      <c r="B19" s="410" t="s">
        <v>1945</v>
      </c>
      <c r="C19" s="408"/>
      <c r="D19" s="408">
        <f>'4-6-8土地'!O27</f>
        <v>0</v>
      </c>
      <c r="E19" s="408"/>
      <c r="F19" s="409">
        <f>G19</f>
        <v>0</v>
      </c>
      <c r="G19" s="409">
        <f>'4-6-8土地'!P27</f>
        <v>0</v>
      </c>
      <c r="H19" s="409">
        <f>F19-C19</f>
        <v>0</v>
      </c>
      <c r="I19" s="409">
        <f>G19-D19+E19</f>
        <v>0</v>
      </c>
      <c r="J19" s="24" t="str">
        <f>IF(C19=0,"",H19/C19*100)</f>
        <v/>
      </c>
      <c r="K19" s="24" t="str">
        <f>IF(D19-E19=0,"",I19/(D19-E19)*100)</f>
        <v/>
      </c>
    </row>
    <row r="20" customHeight="1" spans="1:11">
      <c r="A20" s="406" t="s">
        <v>1946</v>
      </c>
      <c r="B20" s="410" t="s">
        <v>1947</v>
      </c>
      <c r="C20" s="408">
        <f>'4-6-9船舶'!AL25</f>
        <v>0</v>
      </c>
      <c r="D20" s="408">
        <f>'4-6-9船舶'!AM25</f>
        <v>0</v>
      </c>
      <c r="E20" s="408">
        <f>'4-6-9船舶'!AN25</f>
        <v>0</v>
      </c>
      <c r="F20" s="408">
        <f>'4-6-9船舶'!AO25</f>
        <v>0</v>
      </c>
      <c r="G20" s="408">
        <f>'4-6-9船舶'!AQ25</f>
        <v>0</v>
      </c>
      <c r="H20" s="409">
        <f>F20-C20</f>
        <v>0</v>
      </c>
      <c r="I20" s="409">
        <f>G20-D20+E20</f>
        <v>0</v>
      </c>
      <c r="J20" s="24" t="str">
        <f>IF(C20=0,"",H20/C20*100)</f>
        <v/>
      </c>
      <c r="K20" s="24" t="str">
        <f>IF(D20-E20=0,"",I20/(D20-E20)*100)</f>
        <v/>
      </c>
    </row>
    <row r="21" customHeight="1" spans="1:11">
      <c r="A21" s="412"/>
      <c r="B21" s="413"/>
      <c r="C21" s="41"/>
      <c r="D21" s="34"/>
      <c r="E21" s="34"/>
      <c r="F21" s="34"/>
      <c r="G21" s="34"/>
      <c r="H21" s="34"/>
      <c r="I21" s="34"/>
      <c r="J21" s="24"/>
      <c r="K21" s="24"/>
    </row>
    <row r="22" customHeight="1" spans="1:11">
      <c r="A22" s="415" t="s">
        <v>1948</v>
      </c>
      <c r="B22" s="416"/>
      <c r="C22" s="41" t="e">
        <f>C8+C14+C19+C20</f>
        <v>#REF!</v>
      </c>
      <c r="D22" s="41" t="e">
        <f t="shared" ref="D22:G22" si="2">D8+D14+D19+D20</f>
        <v>#REF!</v>
      </c>
      <c r="E22" s="41" t="e">
        <f t="shared" si="2"/>
        <v>#REF!</v>
      </c>
      <c r="F22" s="41" t="e">
        <f t="shared" si="2"/>
        <v>#REF!</v>
      </c>
      <c r="G22" s="41" t="e">
        <f t="shared" si="2"/>
        <v>#REF!</v>
      </c>
      <c r="H22" s="34" t="e">
        <f>F22-C22</f>
        <v>#REF!</v>
      </c>
      <c r="I22" s="34" t="e">
        <f>G22-D22+E22</f>
        <v>#REF!</v>
      </c>
      <c r="J22" s="24" t="e">
        <f>IF(C22=0,"",H22/C22*100)</f>
        <v>#REF!</v>
      </c>
      <c r="K22" s="24" t="e">
        <f>IF(D22-E22=0,"",I22/(D22-E22)*100)</f>
        <v>#REF!</v>
      </c>
    </row>
    <row r="23" customHeight="1" spans="1:11">
      <c r="A23" s="35" t="s">
        <v>1949</v>
      </c>
      <c r="B23" s="36"/>
      <c r="C23" s="41"/>
      <c r="D23" s="34" t="e">
        <f>E22</f>
        <v>#REF!</v>
      </c>
      <c r="E23" s="34"/>
      <c r="F23" s="34"/>
      <c r="G23" s="34"/>
      <c r="H23" s="34">
        <f>F23-C23</f>
        <v>0</v>
      </c>
      <c r="I23" s="34" t="e">
        <f>G23-D23+E23</f>
        <v>#REF!</v>
      </c>
      <c r="J23" s="24" t="str">
        <f>IF(C23=0,"",H23/C23*100)</f>
        <v/>
      </c>
      <c r="K23" s="24" t="e">
        <f>IF(D23-E23=0,"",I23/(D23-E23)*100)</f>
        <v>#REF!</v>
      </c>
    </row>
    <row r="24" customHeight="1" spans="1:11">
      <c r="A24" s="417" t="s">
        <v>755</v>
      </c>
      <c r="B24" s="418"/>
      <c r="C24" s="41" t="e">
        <f t="shared" ref="C24:D24" si="3">C22-C23</f>
        <v>#REF!</v>
      </c>
      <c r="D24" s="41" t="e">
        <f t="shared" si="3"/>
        <v>#REF!</v>
      </c>
      <c r="E24" s="34"/>
      <c r="F24" s="41" t="e">
        <f>F22</f>
        <v>#REF!</v>
      </c>
      <c r="G24" s="41" t="e">
        <f>G22</f>
        <v>#REF!</v>
      </c>
      <c r="H24" s="34" t="e">
        <f>F24-C24</f>
        <v>#REF!</v>
      </c>
      <c r="I24" s="34" t="e">
        <f>G24-D24+E24</f>
        <v>#REF!</v>
      </c>
      <c r="J24" s="24" t="e">
        <f>IF(C24=0,"",H24/C24*100)</f>
        <v>#REF!</v>
      </c>
      <c r="K24" s="24" t="e">
        <f>IF(D24-E24=0,"",I24/(D24-E24)*100)</f>
        <v>#REF!</v>
      </c>
    </row>
    <row r="25" customHeight="1" spans="9:12">
      <c r="I25" s="3" t="e">
        <f>"评估人员："&amp;#REF!</f>
        <v>#REF!</v>
      </c>
      <c r="L25" s="419" t="s">
        <v>315</v>
      </c>
    </row>
    <row r="26" customHeight="1" spans="12:12">
      <c r="L26" s="23" t="s">
        <v>716</v>
      </c>
    </row>
  </sheetData>
  <mergeCells count="14">
    <mergeCell ref="A2:K2"/>
    <mergeCell ref="A3:K3"/>
    <mergeCell ref="I4:K4"/>
    <mergeCell ref="H5:K5"/>
    <mergeCell ref="C6:D6"/>
    <mergeCell ref="F6:G6"/>
    <mergeCell ref="H6:I6"/>
    <mergeCell ref="J6:K6"/>
    <mergeCell ref="A22:B22"/>
    <mergeCell ref="A23:B23"/>
    <mergeCell ref="A24:B24"/>
    <mergeCell ref="A6:A7"/>
    <mergeCell ref="B6:B7"/>
    <mergeCell ref="E6:E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4"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AD29"/>
  <sheetViews>
    <sheetView showGridLines="0" workbookViewId="0">
      <selection activeCell="AA34" sqref="AA34"/>
    </sheetView>
  </sheetViews>
  <sheetFormatPr defaultColWidth="9" defaultRowHeight="15.75" customHeight="1"/>
  <cols>
    <col min="1" max="1" width="5" style="3" customWidth="1"/>
    <col min="2" max="5" width="9.625" style="3" customWidth="1" outlineLevel="1"/>
    <col min="6" max="6" width="11.375" style="3" customWidth="1" outlineLevel="1"/>
    <col min="7" max="7" width="7.75" style="3" customWidth="1"/>
    <col min="8" max="8" width="13" style="3" customWidth="1"/>
    <col min="9" max="9" width="9.5" style="3" customWidth="1"/>
    <col min="10" max="11" width="9" style="3"/>
    <col min="12" max="15" width="6.75" style="3" customWidth="1"/>
    <col min="16" max="16" width="8" style="3" customWidth="1"/>
    <col min="17" max="17" width="7.75" style="3" customWidth="1"/>
    <col min="18" max="18" width="4.75" style="3" customWidth="1"/>
    <col min="19" max="19" width="7.75" style="3" customWidth="1"/>
    <col min="20" max="20" width="8" style="3" customWidth="1"/>
    <col min="21" max="21" width="7" style="3" customWidth="1"/>
    <col min="22" max="22" width="6.75" style="3" customWidth="1"/>
    <col min="23" max="23" width="15" style="3" customWidth="1"/>
    <col min="24" max="24" width="5.5" style="3" customWidth="1"/>
    <col min="25" max="25" width="7.75" style="3" customWidth="1"/>
    <col min="26" max="26" width="5.5" style="3" customWidth="1"/>
    <col min="27" max="27" width="9.5" style="3" customWidth="1"/>
    <col min="28" max="28" width="7.75" style="3" customWidth="1"/>
    <col min="29" max="29" width="7.5" style="3" customWidth="1"/>
    <col min="30" max="30" width="10" style="3" customWidth="1"/>
    <col min="31" max="16384" width="9" style="3"/>
  </cols>
  <sheetData>
    <row r="1" customHeight="1" spans="1:1">
      <c r="A1" s="4" t="s">
        <v>687</v>
      </c>
    </row>
    <row r="2" s="1" customFormat="1" ht="30" customHeight="1" spans="1:29">
      <c r="A2" s="5" t="s">
        <v>1950</v>
      </c>
      <c r="B2" s="5"/>
      <c r="C2" s="5"/>
      <c r="D2" s="5"/>
      <c r="E2" s="5"/>
      <c r="F2" s="5"/>
      <c r="G2" s="5"/>
      <c r="H2" s="5"/>
      <c r="I2" s="5"/>
      <c r="J2" s="5"/>
      <c r="K2" s="5"/>
      <c r="L2" s="5"/>
      <c r="M2" s="5"/>
      <c r="N2" s="5"/>
      <c r="O2" s="5"/>
      <c r="P2" s="5"/>
      <c r="Q2" s="5"/>
      <c r="R2" s="5"/>
      <c r="S2" s="5"/>
      <c r="T2" s="5"/>
      <c r="U2" s="5"/>
      <c r="V2" s="5"/>
      <c r="W2" s="5"/>
      <c r="X2" s="5"/>
      <c r="Y2" s="5"/>
      <c r="Z2" s="5"/>
      <c r="AA2" s="5"/>
      <c r="AB2" s="5"/>
      <c r="AC2" s="401"/>
    </row>
    <row r="3" customHeight="1" spans="1:29">
      <c r="A3" s="2" t="e">
        <f>"评估基准日："&amp;TEXT(#REF!,"yyyy年mm月dd日")</f>
        <v>#REF!</v>
      </c>
      <c r="B3" s="2"/>
      <c r="C3" s="2"/>
      <c r="D3" s="2"/>
      <c r="E3" s="2"/>
      <c r="F3" s="2"/>
      <c r="G3" s="2"/>
      <c r="H3" s="2"/>
      <c r="I3" s="2"/>
      <c r="J3" s="2"/>
      <c r="K3" s="2"/>
      <c r="L3" s="2"/>
      <c r="M3" s="2"/>
      <c r="N3" s="2"/>
      <c r="O3" s="2"/>
      <c r="P3" s="2"/>
      <c r="Q3" s="2"/>
      <c r="R3" s="2"/>
      <c r="S3" s="2"/>
      <c r="T3" s="2"/>
      <c r="U3" s="2"/>
      <c r="V3" s="2"/>
      <c r="W3" s="2"/>
      <c r="X3" s="2"/>
      <c r="Y3" s="2"/>
      <c r="Z3" s="2"/>
      <c r="AA3" s="2"/>
      <c r="AB3" s="2"/>
      <c r="AC3" s="2"/>
    </row>
    <row r="4" ht="14.1" customHeight="1" spans="1:29">
      <c r="A4" s="2"/>
      <c r="B4" s="2"/>
      <c r="C4" s="2"/>
      <c r="D4" s="2"/>
      <c r="E4" s="2"/>
      <c r="F4" s="2"/>
      <c r="G4" s="2"/>
      <c r="H4" s="2"/>
      <c r="I4" s="2"/>
      <c r="J4" s="2"/>
      <c r="K4" s="2"/>
      <c r="L4" s="2"/>
      <c r="M4" s="2"/>
      <c r="N4" s="2"/>
      <c r="O4" s="2"/>
      <c r="P4" s="2"/>
      <c r="Q4" s="2"/>
      <c r="R4" s="2"/>
      <c r="S4" s="2"/>
      <c r="T4" s="2"/>
      <c r="U4" s="2"/>
      <c r="V4" s="2"/>
      <c r="W4" s="2"/>
      <c r="X4" s="2"/>
      <c r="Y4" s="2"/>
      <c r="Z4" s="2"/>
      <c r="AA4" s="2"/>
      <c r="AB4" s="21" t="s">
        <v>1951</v>
      </c>
      <c r="AC4" s="21"/>
    </row>
    <row r="5" customHeight="1" spans="1:29">
      <c r="A5" s="3" t="e">
        <f>#REF!&amp;"："&amp;#REF!</f>
        <v>#REF!</v>
      </c>
      <c r="AC5" s="26" t="s">
        <v>858</v>
      </c>
    </row>
    <row r="6" s="2" customFormat="1" ht="12.75" spans="1:29">
      <c r="A6" s="32" t="s">
        <v>721</v>
      </c>
      <c r="B6" s="32" t="s">
        <v>1952</v>
      </c>
      <c r="C6" s="397" t="s">
        <v>1953</v>
      </c>
      <c r="D6" s="54" t="s">
        <v>1954</v>
      </c>
      <c r="E6" s="54"/>
      <c r="F6" s="397" t="s">
        <v>1955</v>
      </c>
      <c r="G6" s="32" t="s">
        <v>1803</v>
      </c>
      <c r="H6" s="32" t="s">
        <v>1804</v>
      </c>
      <c r="I6" s="32" t="s">
        <v>1956</v>
      </c>
      <c r="J6" s="32" t="s">
        <v>908</v>
      </c>
      <c r="K6" s="32" t="s">
        <v>1418</v>
      </c>
      <c r="L6" s="44" t="s">
        <v>1420</v>
      </c>
      <c r="M6" s="44" t="s">
        <v>1957</v>
      </c>
      <c r="N6" s="44" t="s">
        <v>1958</v>
      </c>
      <c r="O6" s="45" t="s">
        <v>1959</v>
      </c>
      <c r="P6" s="45" t="s">
        <v>1960</v>
      </c>
      <c r="Q6" s="44" t="s">
        <v>1961</v>
      </c>
      <c r="R6" s="59" t="s">
        <v>1808</v>
      </c>
      <c r="S6" s="59" t="s">
        <v>1810</v>
      </c>
      <c r="T6" s="44" t="s">
        <v>1962</v>
      </c>
      <c r="U6" s="32" t="s">
        <v>692</v>
      </c>
      <c r="V6" s="32"/>
      <c r="W6" s="84" t="s">
        <v>1320</v>
      </c>
      <c r="X6" s="32" t="s">
        <v>693</v>
      </c>
      <c r="Y6" s="32"/>
      <c r="Z6" s="32"/>
      <c r="AA6" s="59" t="s">
        <v>695</v>
      </c>
      <c r="AB6" s="44" t="s">
        <v>1811</v>
      </c>
      <c r="AC6" s="59" t="s">
        <v>848</v>
      </c>
    </row>
    <row r="7" s="2" customFormat="1" ht="12.75" spans="1:30">
      <c r="A7" s="76"/>
      <c r="B7" s="76"/>
      <c r="C7" s="398"/>
      <c r="D7" s="399" t="s">
        <v>1963</v>
      </c>
      <c r="E7" s="400" t="s">
        <v>1964</v>
      </c>
      <c r="F7" s="398"/>
      <c r="G7" s="76"/>
      <c r="H7" s="77"/>
      <c r="I7" s="77"/>
      <c r="J7" s="77"/>
      <c r="K7" s="77"/>
      <c r="L7" s="200"/>
      <c r="M7" s="118"/>
      <c r="N7" s="118"/>
      <c r="O7" s="118"/>
      <c r="P7" s="201"/>
      <c r="Q7" s="118"/>
      <c r="R7" s="79"/>
      <c r="S7" s="81"/>
      <c r="T7" s="118"/>
      <c r="U7" s="80" t="s">
        <v>1818</v>
      </c>
      <c r="V7" s="81" t="s">
        <v>1819</v>
      </c>
      <c r="W7" s="85"/>
      <c r="X7" s="81" t="s">
        <v>1818</v>
      </c>
      <c r="Y7" s="86" t="s">
        <v>1395</v>
      </c>
      <c r="Z7" s="81" t="s">
        <v>1819</v>
      </c>
      <c r="AA7" s="86"/>
      <c r="AB7" s="216"/>
      <c r="AC7" s="77"/>
      <c r="AD7" s="11" t="s">
        <v>863</v>
      </c>
    </row>
    <row r="8" spans="1:30">
      <c r="A8" s="12" t="str">
        <f>IF(I8="","",ROW()-7)</f>
        <v/>
      </c>
      <c r="B8" s="12"/>
      <c r="C8" s="12"/>
      <c r="D8" s="25"/>
      <c r="E8" s="13"/>
      <c r="F8" s="12"/>
      <c r="G8" s="12"/>
      <c r="H8" s="13"/>
      <c r="I8" s="13"/>
      <c r="J8" s="13"/>
      <c r="K8" s="13"/>
      <c r="L8" s="13"/>
      <c r="M8" s="25"/>
      <c r="N8" s="25"/>
      <c r="O8" s="25"/>
      <c r="P8" s="13"/>
      <c r="Q8" s="25"/>
      <c r="R8" s="14"/>
      <c r="S8" s="15" t="str">
        <f t="shared" ref="S8:S24" si="0">IF(Q8=0,"",U8/Q8)</f>
        <v/>
      </c>
      <c r="T8" s="25"/>
      <c r="U8" s="15"/>
      <c r="V8" s="15"/>
      <c r="W8" s="15"/>
      <c r="X8" s="15"/>
      <c r="Y8" s="28"/>
      <c r="Z8" s="15"/>
      <c r="AA8" s="34" t="str">
        <f t="shared" ref="AA8:AA25" si="1">IF(V8-W8=0,"",(Z8-V8+W8)/(V8-W8)*100)</f>
        <v/>
      </c>
      <c r="AB8" s="15" t="str">
        <f t="shared" ref="AB8:AB24" si="2">IF(Q8=0,"",X8/Q8)</f>
        <v/>
      </c>
      <c r="AC8" s="13"/>
      <c r="AD8" s="2" t="s">
        <v>1965</v>
      </c>
    </row>
    <row r="9" spans="1:30">
      <c r="A9" s="12" t="str">
        <f t="shared" ref="A9:A24" si="3">IF(I9="","",ROW()-7)</f>
        <v/>
      </c>
      <c r="B9" s="12"/>
      <c r="C9" s="12"/>
      <c r="D9" s="25"/>
      <c r="E9" s="13"/>
      <c r="F9" s="12"/>
      <c r="G9" s="12"/>
      <c r="H9" s="13"/>
      <c r="I9" s="13"/>
      <c r="J9" s="13"/>
      <c r="K9" s="13"/>
      <c r="L9" s="13"/>
      <c r="M9" s="25"/>
      <c r="N9" s="25"/>
      <c r="O9" s="25"/>
      <c r="P9" s="13"/>
      <c r="Q9" s="25"/>
      <c r="R9" s="14"/>
      <c r="S9" s="15" t="str">
        <f t="shared" si="0"/>
        <v/>
      </c>
      <c r="T9" s="25"/>
      <c r="U9" s="15"/>
      <c r="V9" s="15"/>
      <c r="W9" s="15"/>
      <c r="X9" s="15"/>
      <c r="Y9" s="28"/>
      <c r="Z9" s="15"/>
      <c r="AA9" s="24" t="str">
        <f t="shared" si="1"/>
        <v/>
      </c>
      <c r="AB9" s="15" t="str">
        <f t="shared" si="2"/>
        <v/>
      </c>
      <c r="AC9" s="13"/>
      <c r="AD9" s="2" t="s">
        <v>1966</v>
      </c>
    </row>
    <row r="10" spans="1:30">
      <c r="A10" s="12" t="str">
        <f t="shared" si="3"/>
        <v/>
      </c>
      <c r="B10" s="12"/>
      <c r="C10" s="12"/>
      <c r="D10" s="25"/>
      <c r="E10" s="13"/>
      <c r="F10" s="12"/>
      <c r="G10" s="12"/>
      <c r="H10" s="13"/>
      <c r="I10" s="13"/>
      <c r="J10" s="13"/>
      <c r="K10" s="13"/>
      <c r="L10" s="13"/>
      <c r="M10" s="25"/>
      <c r="N10" s="25"/>
      <c r="O10" s="25"/>
      <c r="P10" s="13"/>
      <c r="Q10" s="25"/>
      <c r="R10" s="14"/>
      <c r="S10" s="15" t="str">
        <f t="shared" si="0"/>
        <v/>
      </c>
      <c r="T10" s="25"/>
      <c r="U10" s="15"/>
      <c r="V10" s="15"/>
      <c r="W10" s="15"/>
      <c r="X10" s="15"/>
      <c r="Y10" s="28"/>
      <c r="Z10" s="15"/>
      <c r="AA10" s="24" t="str">
        <f t="shared" si="1"/>
        <v/>
      </c>
      <c r="AB10" s="15" t="str">
        <f t="shared" si="2"/>
        <v/>
      </c>
      <c r="AC10" s="13"/>
      <c r="AD10" s="2" t="s">
        <v>1967</v>
      </c>
    </row>
    <row r="11" spans="1:30">
      <c r="A11" s="12" t="str">
        <f t="shared" si="3"/>
        <v/>
      </c>
      <c r="B11" s="12"/>
      <c r="C11" s="12"/>
      <c r="D11" s="25"/>
      <c r="E11" s="13"/>
      <c r="F11" s="12"/>
      <c r="G11" s="12"/>
      <c r="H11" s="13"/>
      <c r="I11" s="13"/>
      <c r="J11" s="13"/>
      <c r="K11" s="13"/>
      <c r="L11" s="13"/>
      <c r="M11" s="25"/>
      <c r="N11" s="25"/>
      <c r="O11" s="25"/>
      <c r="P11" s="13"/>
      <c r="Q11" s="25"/>
      <c r="R11" s="14"/>
      <c r="S11" s="15" t="str">
        <f t="shared" si="0"/>
        <v/>
      </c>
      <c r="T11" s="25"/>
      <c r="U11" s="15"/>
      <c r="V11" s="15"/>
      <c r="W11" s="15"/>
      <c r="X11" s="15"/>
      <c r="Y11" s="28"/>
      <c r="Z11" s="15"/>
      <c r="AA11" s="24" t="str">
        <f t="shared" si="1"/>
        <v/>
      </c>
      <c r="AB11" s="15" t="str">
        <f t="shared" si="2"/>
        <v/>
      </c>
      <c r="AC11" s="13"/>
      <c r="AD11" s="2" t="s">
        <v>1968</v>
      </c>
    </row>
    <row r="12" spans="1:30">
      <c r="A12" s="12" t="str">
        <f t="shared" si="3"/>
        <v/>
      </c>
      <c r="B12" s="12"/>
      <c r="C12" s="12"/>
      <c r="D12" s="25"/>
      <c r="E12" s="13"/>
      <c r="F12" s="12"/>
      <c r="G12" s="12"/>
      <c r="H12" s="13"/>
      <c r="I12" s="13"/>
      <c r="J12" s="13"/>
      <c r="K12" s="13"/>
      <c r="L12" s="13"/>
      <c r="M12" s="25"/>
      <c r="N12" s="25"/>
      <c r="O12" s="25"/>
      <c r="P12" s="13"/>
      <c r="Q12" s="25"/>
      <c r="R12" s="14"/>
      <c r="S12" s="15" t="str">
        <f t="shared" si="0"/>
        <v/>
      </c>
      <c r="T12" s="25"/>
      <c r="U12" s="15"/>
      <c r="V12" s="15"/>
      <c r="W12" s="15"/>
      <c r="X12" s="15"/>
      <c r="Y12" s="28"/>
      <c r="Z12" s="15"/>
      <c r="AA12" s="24" t="str">
        <f t="shared" si="1"/>
        <v/>
      </c>
      <c r="AB12" s="15" t="str">
        <f t="shared" si="2"/>
        <v/>
      </c>
      <c r="AC12" s="13"/>
      <c r="AD12" s="2" t="s">
        <v>1969</v>
      </c>
    </row>
    <row r="13" spans="1:30">
      <c r="A13" s="12" t="str">
        <f t="shared" si="3"/>
        <v/>
      </c>
      <c r="B13" s="12"/>
      <c r="C13" s="12"/>
      <c r="D13" s="25"/>
      <c r="E13" s="13"/>
      <c r="F13" s="12"/>
      <c r="G13" s="12"/>
      <c r="H13" s="13"/>
      <c r="I13" s="13"/>
      <c r="J13" s="13"/>
      <c r="K13" s="13"/>
      <c r="L13" s="13"/>
      <c r="M13" s="25"/>
      <c r="N13" s="25"/>
      <c r="O13" s="25"/>
      <c r="P13" s="13"/>
      <c r="Q13" s="25"/>
      <c r="R13" s="14"/>
      <c r="S13" s="15" t="str">
        <f t="shared" si="0"/>
        <v/>
      </c>
      <c r="T13" s="25"/>
      <c r="U13" s="15"/>
      <c r="V13" s="15"/>
      <c r="W13" s="15"/>
      <c r="X13" s="15"/>
      <c r="Y13" s="28"/>
      <c r="Z13" s="15"/>
      <c r="AA13" s="24" t="str">
        <f t="shared" si="1"/>
        <v/>
      </c>
      <c r="AB13" s="15" t="str">
        <f t="shared" si="2"/>
        <v/>
      </c>
      <c r="AC13" s="13"/>
      <c r="AD13" s="2" t="s">
        <v>1970</v>
      </c>
    </row>
    <row r="14" spans="1:30">
      <c r="A14" s="12" t="str">
        <f t="shared" si="3"/>
        <v/>
      </c>
      <c r="B14" s="12"/>
      <c r="C14" s="12"/>
      <c r="D14" s="25"/>
      <c r="E14" s="13"/>
      <c r="F14" s="12"/>
      <c r="G14" s="12"/>
      <c r="H14" s="13"/>
      <c r="I14" s="13"/>
      <c r="J14" s="13"/>
      <c r="K14" s="13"/>
      <c r="L14" s="13"/>
      <c r="M14" s="25"/>
      <c r="N14" s="25"/>
      <c r="O14" s="25"/>
      <c r="P14" s="13"/>
      <c r="Q14" s="25"/>
      <c r="R14" s="14"/>
      <c r="S14" s="15" t="str">
        <f t="shared" si="0"/>
        <v/>
      </c>
      <c r="T14" s="25"/>
      <c r="U14" s="15"/>
      <c r="V14" s="15"/>
      <c r="W14" s="15"/>
      <c r="X14" s="15"/>
      <c r="Y14" s="28"/>
      <c r="Z14" s="15"/>
      <c r="AA14" s="24" t="str">
        <f t="shared" si="1"/>
        <v/>
      </c>
      <c r="AB14" s="15" t="str">
        <f t="shared" si="2"/>
        <v/>
      </c>
      <c r="AC14" s="13"/>
      <c r="AD14" s="2" t="s">
        <v>1971</v>
      </c>
    </row>
    <row r="15" spans="1:30">
      <c r="A15" s="12" t="str">
        <f t="shared" si="3"/>
        <v/>
      </c>
      <c r="B15" s="12"/>
      <c r="C15" s="12"/>
      <c r="D15" s="25"/>
      <c r="E15" s="13"/>
      <c r="F15" s="12"/>
      <c r="G15" s="12"/>
      <c r="H15" s="13"/>
      <c r="I15" s="13"/>
      <c r="J15" s="13"/>
      <c r="K15" s="13"/>
      <c r="L15" s="13"/>
      <c r="M15" s="25"/>
      <c r="N15" s="25"/>
      <c r="O15" s="25"/>
      <c r="P15" s="13"/>
      <c r="Q15" s="25"/>
      <c r="R15" s="14"/>
      <c r="S15" s="15" t="str">
        <f t="shared" si="0"/>
        <v/>
      </c>
      <c r="T15" s="25"/>
      <c r="U15" s="15"/>
      <c r="V15" s="15"/>
      <c r="W15" s="15"/>
      <c r="X15" s="15"/>
      <c r="Y15" s="28"/>
      <c r="Z15" s="15"/>
      <c r="AA15" s="24" t="str">
        <f t="shared" si="1"/>
        <v/>
      </c>
      <c r="AB15" s="15" t="str">
        <f t="shared" si="2"/>
        <v/>
      </c>
      <c r="AC15" s="13"/>
      <c r="AD15" s="2" t="s">
        <v>1972</v>
      </c>
    </row>
    <row r="16" spans="1:30">
      <c r="A16" s="12" t="str">
        <f t="shared" si="3"/>
        <v/>
      </c>
      <c r="B16" s="12"/>
      <c r="C16" s="12"/>
      <c r="D16" s="25"/>
      <c r="E16" s="13"/>
      <c r="F16" s="12"/>
      <c r="G16" s="12"/>
      <c r="H16" s="13"/>
      <c r="I16" s="13"/>
      <c r="J16" s="13"/>
      <c r="K16" s="13"/>
      <c r="L16" s="13"/>
      <c r="M16" s="25"/>
      <c r="N16" s="25"/>
      <c r="O16" s="25"/>
      <c r="P16" s="13"/>
      <c r="Q16" s="25"/>
      <c r="R16" s="14"/>
      <c r="S16" s="15" t="str">
        <f t="shared" si="0"/>
        <v/>
      </c>
      <c r="T16" s="25"/>
      <c r="U16" s="15"/>
      <c r="V16" s="15"/>
      <c r="W16" s="15"/>
      <c r="X16" s="15"/>
      <c r="Y16" s="28"/>
      <c r="Z16" s="15"/>
      <c r="AA16" s="24" t="str">
        <f t="shared" si="1"/>
        <v/>
      </c>
      <c r="AB16" s="15" t="str">
        <f t="shared" si="2"/>
        <v/>
      </c>
      <c r="AC16" s="13"/>
      <c r="AD16" s="2" t="s">
        <v>1973</v>
      </c>
    </row>
    <row r="17" spans="1:30">
      <c r="A17" s="12" t="str">
        <f t="shared" si="3"/>
        <v/>
      </c>
      <c r="B17" s="12"/>
      <c r="C17" s="12"/>
      <c r="D17" s="25"/>
      <c r="E17" s="13"/>
      <c r="F17" s="12"/>
      <c r="G17" s="12"/>
      <c r="H17" s="13"/>
      <c r="I17" s="13"/>
      <c r="J17" s="13"/>
      <c r="K17" s="13"/>
      <c r="L17" s="13"/>
      <c r="M17" s="25"/>
      <c r="N17" s="25"/>
      <c r="O17" s="25"/>
      <c r="P17" s="13"/>
      <c r="Q17" s="25"/>
      <c r="R17" s="14"/>
      <c r="S17" s="15" t="str">
        <f t="shared" si="0"/>
        <v/>
      </c>
      <c r="T17" s="25"/>
      <c r="U17" s="15"/>
      <c r="V17" s="15"/>
      <c r="W17" s="15"/>
      <c r="X17" s="15"/>
      <c r="Y17" s="28"/>
      <c r="Z17" s="15"/>
      <c r="AA17" s="24" t="str">
        <f t="shared" si="1"/>
        <v/>
      </c>
      <c r="AB17" s="15" t="str">
        <f t="shared" si="2"/>
        <v/>
      </c>
      <c r="AC17" s="13"/>
      <c r="AD17" s="2" t="s">
        <v>1974</v>
      </c>
    </row>
    <row r="18" spans="1:30">
      <c r="A18" s="12" t="str">
        <f t="shared" si="3"/>
        <v/>
      </c>
      <c r="B18" s="12"/>
      <c r="C18" s="12"/>
      <c r="D18" s="25"/>
      <c r="E18" s="13"/>
      <c r="F18" s="12"/>
      <c r="G18" s="12"/>
      <c r="H18" s="13"/>
      <c r="I18" s="13"/>
      <c r="J18" s="13"/>
      <c r="K18" s="13"/>
      <c r="L18" s="13"/>
      <c r="M18" s="25"/>
      <c r="N18" s="25"/>
      <c r="O18" s="25"/>
      <c r="P18" s="13"/>
      <c r="Q18" s="25"/>
      <c r="R18" s="14"/>
      <c r="S18" s="15" t="str">
        <f t="shared" si="0"/>
        <v/>
      </c>
      <c r="T18" s="25"/>
      <c r="U18" s="15"/>
      <c r="V18" s="15"/>
      <c r="W18" s="15"/>
      <c r="X18" s="15"/>
      <c r="Y18" s="28"/>
      <c r="Z18" s="15"/>
      <c r="AA18" s="24" t="str">
        <f t="shared" si="1"/>
        <v/>
      </c>
      <c r="AB18" s="15" t="str">
        <f t="shared" si="2"/>
        <v/>
      </c>
      <c r="AC18" s="13"/>
      <c r="AD18" s="2" t="s">
        <v>1975</v>
      </c>
    </row>
    <row r="19" spans="1:30">
      <c r="A19" s="12" t="str">
        <f t="shared" si="3"/>
        <v/>
      </c>
      <c r="B19" s="12"/>
      <c r="C19" s="12"/>
      <c r="D19" s="25"/>
      <c r="E19" s="13"/>
      <c r="F19" s="12"/>
      <c r="G19" s="12"/>
      <c r="H19" s="13"/>
      <c r="I19" s="13"/>
      <c r="J19" s="13"/>
      <c r="K19" s="13"/>
      <c r="L19" s="13"/>
      <c r="M19" s="25"/>
      <c r="N19" s="25"/>
      <c r="O19" s="25"/>
      <c r="P19" s="13"/>
      <c r="Q19" s="25"/>
      <c r="R19" s="14"/>
      <c r="S19" s="15" t="str">
        <f t="shared" si="0"/>
        <v/>
      </c>
      <c r="T19" s="25"/>
      <c r="U19" s="15"/>
      <c r="V19" s="15"/>
      <c r="W19" s="15"/>
      <c r="X19" s="15"/>
      <c r="Y19" s="28"/>
      <c r="Z19" s="15"/>
      <c r="AA19" s="24" t="str">
        <f t="shared" si="1"/>
        <v/>
      </c>
      <c r="AB19" s="15" t="str">
        <f t="shared" si="2"/>
        <v/>
      </c>
      <c r="AC19" s="13"/>
      <c r="AD19" s="2" t="s">
        <v>1976</v>
      </c>
    </row>
    <row r="20" spans="1:30">
      <c r="A20" s="12" t="str">
        <f t="shared" si="3"/>
        <v/>
      </c>
      <c r="B20" s="12"/>
      <c r="C20" s="12"/>
      <c r="D20" s="25"/>
      <c r="E20" s="13"/>
      <c r="F20" s="12"/>
      <c r="G20" s="12"/>
      <c r="H20" s="13"/>
      <c r="I20" s="13"/>
      <c r="J20" s="13"/>
      <c r="K20" s="13"/>
      <c r="L20" s="13"/>
      <c r="M20" s="25"/>
      <c r="N20" s="25"/>
      <c r="O20" s="25"/>
      <c r="P20" s="13"/>
      <c r="Q20" s="25"/>
      <c r="R20" s="14"/>
      <c r="S20" s="15" t="str">
        <f t="shared" si="0"/>
        <v/>
      </c>
      <c r="T20" s="25"/>
      <c r="U20" s="15"/>
      <c r="V20" s="15"/>
      <c r="W20" s="15"/>
      <c r="X20" s="15"/>
      <c r="Y20" s="28"/>
      <c r="Z20" s="15"/>
      <c r="AA20" s="24" t="str">
        <f t="shared" si="1"/>
        <v/>
      </c>
      <c r="AB20" s="15" t="str">
        <f t="shared" si="2"/>
        <v/>
      </c>
      <c r="AC20" s="13"/>
      <c r="AD20" s="2" t="s">
        <v>1977</v>
      </c>
    </row>
    <row r="21" spans="1:30">
      <c r="A21" s="12" t="str">
        <f t="shared" si="3"/>
        <v/>
      </c>
      <c r="B21" s="12"/>
      <c r="C21" s="12"/>
      <c r="D21" s="25"/>
      <c r="E21" s="13"/>
      <c r="F21" s="12"/>
      <c r="G21" s="12"/>
      <c r="H21" s="13"/>
      <c r="I21" s="13"/>
      <c r="J21" s="13"/>
      <c r="K21" s="13"/>
      <c r="L21" s="13"/>
      <c r="M21" s="25"/>
      <c r="N21" s="25"/>
      <c r="O21" s="25"/>
      <c r="P21" s="13"/>
      <c r="Q21" s="25"/>
      <c r="R21" s="14"/>
      <c r="S21" s="15" t="str">
        <f t="shared" si="0"/>
        <v/>
      </c>
      <c r="T21" s="25"/>
      <c r="U21" s="15"/>
      <c r="V21" s="15"/>
      <c r="W21" s="15"/>
      <c r="X21" s="15"/>
      <c r="Y21" s="28"/>
      <c r="Z21" s="15"/>
      <c r="AA21" s="24" t="str">
        <f t="shared" si="1"/>
        <v/>
      </c>
      <c r="AB21" s="15" t="str">
        <f t="shared" si="2"/>
        <v/>
      </c>
      <c r="AC21" s="13"/>
      <c r="AD21" s="2" t="s">
        <v>1978</v>
      </c>
    </row>
    <row r="22" spans="1:30">
      <c r="A22" s="12" t="str">
        <f t="shared" si="3"/>
        <v/>
      </c>
      <c r="B22" s="12"/>
      <c r="C22" s="12"/>
      <c r="D22" s="25"/>
      <c r="E22" s="13"/>
      <c r="F22" s="12"/>
      <c r="G22" s="12"/>
      <c r="H22" s="13"/>
      <c r="I22" s="13"/>
      <c r="J22" s="13"/>
      <c r="K22" s="13"/>
      <c r="L22" s="13"/>
      <c r="M22" s="25"/>
      <c r="N22" s="25"/>
      <c r="O22" s="25"/>
      <c r="P22" s="13"/>
      <c r="Q22" s="25"/>
      <c r="R22" s="14"/>
      <c r="S22" s="15" t="str">
        <f t="shared" si="0"/>
        <v/>
      </c>
      <c r="T22" s="25"/>
      <c r="U22" s="15"/>
      <c r="V22" s="15"/>
      <c r="W22" s="15"/>
      <c r="X22" s="15"/>
      <c r="Y22" s="28"/>
      <c r="Z22" s="15"/>
      <c r="AA22" s="24" t="str">
        <f t="shared" si="1"/>
        <v/>
      </c>
      <c r="AB22" s="15" t="str">
        <f t="shared" si="2"/>
        <v/>
      </c>
      <c r="AC22" s="13"/>
      <c r="AD22" s="2" t="s">
        <v>1979</v>
      </c>
    </row>
    <row r="23" spans="1:30">
      <c r="A23" s="12" t="str">
        <f t="shared" si="3"/>
        <v/>
      </c>
      <c r="B23" s="12"/>
      <c r="C23" s="12"/>
      <c r="D23" s="25"/>
      <c r="E23" s="13"/>
      <c r="F23" s="12"/>
      <c r="G23" s="12"/>
      <c r="H23" s="13"/>
      <c r="I23" s="13"/>
      <c r="J23" s="13"/>
      <c r="K23" s="13"/>
      <c r="L23" s="13"/>
      <c r="M23" s="25"/>
      <c r="N23" s="25"/>
      <c r="O23" s="25"/>
      <c r="P23" s="13"/>
      <c r="Q23" s="25"/>
      <c r="R23" s="14"/>
      <c r="S23" s="15" t="str">
        <f t="shared" si="0"/>
        <v/>
      </c>
      <c r="T23" s="25"/>
      <c r="U23" s="15"/>
      <c r="V23" s="15"/>
      <c r="W23" s="15"/>
      <c r="X23" s="15"/>
      <c r="Y23" s="28"/>
      <c r="Z23" s="15"/>
      <c r="AA23" s="24" t="str">
        <f t="shared" si="1"/>
        <v/>
      </c>
      <c r="AB23" s="15" t="str">
        <f t="shared" si="2"/>
        <v/>
      </c>
      <c r="AC23" s="13"/>
      <c r="AD23" s="2" t="s">
        <v>1980</v>
      </c>
    </row>
    <row r="24" spans="1:30">
      <c r="A24" s="12" t="str">
        <f t="shared" si="3"/>
        <v/>
      </c>
      <c r="B24" s="12"/>
      <c r="C24" s="12"/>
      <c r="D24" s="25"/>
      <c r="E24" s="13"/>
      <c r="F24" s="12"/>
      <c r="G24" s="12"/>
      <c r="H24" s="13"/>
      <c r="I24" s="13"/>
      <c r="J24" s="13"/>
      <c r="K24" s="13"/>
      <c r="L24" s="13"/>
      <c r="M24" s="25"/>
      <c r="N24" s="25"/>
      <c r="O24" s="25"/>
      <c r="P24" s="13"/>
      <c r="Q24" s="25"/>
      <c r="R24" s="14"/>
      <c r="S24" s="15" t="str">
        <f t="shared" si="0"/>
        <v/>
      </c>
      <c r="T24" s="25"/>
      <c r="U24" s="15"/>
      <c r="V24" s="15"/>
      <c r="W24" s="15"/>
      <c r="X24" s="15"/>
      <c r="Y24" s="28"/>
      <c r="Z24" s="15"/>
      <c r="AA24" s="24" t="str">
        <f t="shared" si="1"/>
        <v/>
      </c>
      <c r="AB24" s="15" t="str">
        <f t="shared" si="2"/>
        <v/>
      </c>
      <c r="AC24" s="13"/>
      <c r="AD24" s="2" t="s">
        <v>1981</v>
      </c>
    </row>
    <row r="25" spans="1:30">
      <c r="A25" s="12" t="s">
        <v>1982</v>
      </c>
      <c r="B25" s="12"/>
      <c r="C25" s="12"/>
      <c r="D25" s="25"/>
      <c r="E25" s="13"/>
      <c r="F25" s="12"/>
      <c r="G25" s="12"/>
      <c r="H25" s="13"/>
      <c r="I25" s="13"/>
      <c r="J25" s="13"/>
      <c r="K25" s="13"/>
      <c r="L25" s="13"/>
      <c r="M25" s="25"/>
      <c r="N25" s="25"/>
      <c r="O25" s="25"/>
      <c r="P25" s="13"/>
      <c r="Q25" s="25"/>
      <c r="R25" s="14"/>
      <c r="S25" s="15"/>
      <c r="T25" s="25"/>
      <c r="U25" s="15">
        <f t="shared" ref="U25:Z25" si="4">SUM(U8:U24)</f>
        <v>0</v>
      </c>
      <c r="V25" s="15">
        <f t="shared" si="4"/>
        <v>0</v>
      </c>
      <c r="W25" s="15">
        <f t="shared" si="4"/>
        <v>0</v>
      </c>
      <c r="X25" s="15">
        <f t="shared" si="4"/>
        <v>0</v>
      </c>
      <c r="Y25" s="28"/>
      <c r="Z25" s="15">
        <f t="shared" si="4"/>
        <v>0</v>
      </c>
      <c r="AA25" s="24" t="str">
        <f t="shared" si="1"/>
        <v/>
      </c>
      <c r="AB25" s="15"/>
      <c r="AC25" s="13"/>
      <c r="AD25" s="2"/>
    </row>
    <row r="26" spans="1:29">
      <c r="A26" s="12" t="s">
        <v>1983</v>
      </c>
      <c r="B26" s="12"/>
      <c r="C26" s="12"/>
      <c r="D26" s="25"/>
      <c r="E26" s="13"/>
      <c r="F26" s="12"/>
      <c r="G26" s="12"/>
      <c r="H26" s="13"/>
      <c r="I26" s="13"/>
      <c r="J26" s="13"/>
      <c r="K26" s="13"/>
      <c r="L26" s="13"/>
      <c r="M26" s="25"/>
      <c r="N26" s="25"/>
      <c r="O26" s="25"/>
      <c r="P26" s="13"/>
      <c r="Q26" s="25"/>
      <c r="R26" s="14"/>
      <c r="S26" s="15"/>
      <c r="T26" s="25"/>
      <c r="U26" s="15"/>
      <c r="V26" s="15">
        <f>W25</f>
        <v>0</v>
      </c>
      <c r="W26" s="15"/>
      <c r="X26" s="15"/>
      <c r="Y26" s="28"/>
      <c r="Z26" s="15"/>
      <c r="AA26" s="24"/>
      <c r="AB26" s="15"/>
      <c r="AC26" s="13"/>
    </row>
    <row r="27" customHeight="1" spans="1:29">
      <c r="A27" s="16" t="s">
        <v>1984</v>
      </c>
      <c r="B27" s="47"/>
      <c r="C27" s="47"/>
      <c r="D27" s="47"/>
      <c r="E27" s="47"/>
      <c r="F27" s="47"/>
      <c r="G27" s="47"/>
      <c r="H27" s="47"/>
      <c r="I27" s="17"/>
      <c r="J27" s="17"/>
      <c r="K27" s="17"/>
      <c r="L27" s="18"/>
      <c r="M27" s="18"/>
      <c r="N27" s="18"/>
      <c r="O27" s="18"/>
      <c r="P27" s="18"/>
      <c r="Q27" s="18"/>
      <c r="R27" s="18"/>
      <c r="S27" s="24"/>
      <c r="T27" s="19"/>
      <c r="U27" s="24">
        <f>U25-U26</f>
        <v>0</v>
      </c>
      <c r="V27" s="24">
        <f>V25-V26</f>
        <v>0</v>
      </c>
      <c r="W27" s="24"/>
      <c r="X27" s="202">
        <f>X25</f>
        <v>0</v>
      </c>
      <c r="Y27" s="24"/>
      <c r="Z27" s="202">
        <f>Z25</f>
        <v>0</v>
      </c>
      <c r="AA27" s="24" t="str">
        <f>IF(V27=0,"",(Z27-V27)/V27*100)</f>
        <v/>
      </c>
      <c r="AB27" s="24"/>
      <c r="AC27" s="199"/>
    </row>
    <row r="28" customHeight="1" spans="1:30">
      <c r="A28" s="3" t="e">
        <f>#REF!&amp;"填表人："&amp;#REF!</f>
        <v>#REF!</v>
      </c>
      <c r="AA28" s="3" t="e">
        <f>"评估人员："&amp;#REF!</f>
        <v>#REF!</v>
      </c>
      <c r="AD28" s="23" t="s">
        <v>716</v>
      </c>
    </row>
    <row r="29" customHeight="1" spans="1:1">
      <c r="A29" s="3" t="e">
        <f>"填表日期："&amp;YEAR(#REF!)&amp;"年"&amp;MONTH(#REF!)&amp;"月"&amp;DAY(#REF!)&amp;"日"</f>
        <v>#REF!</v>
      </c>
    </row>
  </sheetData>
  <mergeCells count="31">
    <mergeCell ref="A2:AB2"/>
    <mergeCell ref="A3:AC3"/>
    <mergeCell ref="AB4:AC4"/>
    <mergeCell ref="D6:E6"/>
    <mergeCell ref="U6:V6"/>
    <mergeCell ref="X6:Z6"/>
    <mergeCell ref="A25:I25"/>
    <mergeCell ref="A26:I26"/>
    <mergeCell ref="A27:I27"/>
    <mergeCell ref="A6:A7"/>
    <mergeCell ref="B6:B7"/>
    <mergeCell ref="C6:C7"/>
    <mergeCell ref="F6:F7"/>
    <mergeCell ref="G6:G7"/>
    <mergeCell ref="H6:H7"/>
    <mergeCell ref="I6:I7"/>
    <mergeCell ref="J6:J7"/>
    <mergeCell ref="K6:K7"/>
    <mergeCell ref="L6:L7"/>
    <mergeCell ref="M6:M7"/>
    <mergeCell ref="N6:N7"/>
    <mergeCell ref="O6:O7"/>
    <mergeCell ref="P6:P7"/>
    <mergeCell ref="Q6:Q7"/>
    <mergeCell ref="R6:R7"/>
    <mergeCell ref="S6:S7"/>
    <mergeCell ref="T6:T7"/>
    <mergeCell ref="W6:W7"/>
    <mergeCell ref="AA6:AA7"/>
    <mergeCell ref="AB6:AB7"/>
    <mergeCell ref="AC6:AC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48"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U29"/>
  <sheetViews>
    <sheetView showGridLines="0" workbookViewId="0">
      <selection activeCell="AA34" sqref="AA34"/>
    </sheetView>
  </sheetViews>
  <sheetFormatPr defaultColWidth="9" defaultRowHeight="15.75" customHeight="1"/>
  <cols>
    <col min="1" max="1" width="4.75" style="3" customWidth="1"/>
    <col min="2" max="2" width="8" style="3" customWidth="1"/>
    <col min="3" max="3" width="11" style="3" customWidth="1"/>
    <col min="4" max="4" width="12" style="3" customWidth="1"/>
    <col min="5" max="5" width="9.625" style="3" customWidth="1"/>
    <col min="6" max="7" width="8" style="3" customWidth="1"/>
    <col min="8" max="8" width="4.375" style="3" customWidth="1"/>
    <col min="9" max="10" width="10.25" style="3" customWidth="1"/>
    <col min="11" max="11" width="7.75" style="3" customWidth="1"/>
    <col min="12" max="12" width="7.125" style="3" customWidth="1"/>
    <col min="13" max="13" width="7.75" style="3" customWidth="1"/>
    <col min="14" max="14" width="8.625" style="3" customWidth="1"/>
    <col min="15" max="15" width="5.5" style="3" customWidth="1"/>
    <col min="16" max="16" width="7.75" style="3" customWidth="1"/>
    <col min="17" max="17" width="9.5" style="3" customWidth="1"/>
    <col min="18" max="18" width="7.75" style="3" customWidth="1"/>
    <col min="19" max="19" width="7.625" style="3" customWidth="1"/>
    <col min="20" max="20" width="7.25" style="3" customWidth="1"/>
    <col min="21" max="21" width="9.5" style="3" customWidth="1"/>
    <col min="22" max="16384" width="9" style="3"/>
  </cols>
  <sheetData>
    <row r="1" customHeight="1" spans="1:1">
      <c r="A1" s="4" t="s">
        <v>687</v>
      </c>
    </row>
    <row r="2" s="1" customFormat="1" ht="30" customHeight="1" spans="1:20">
      <c r="A2" s="5" t="s">
        <v>1985</v>
      </c>
      <c r="B2" s="5"/>
      <c r="C2" s="5"/>
      <c r="D2" s="5"/>
      <c r="E2" s="5"/>
      <c r="F2" s="5"/>
      <c r="G2" s="5"/>
      <c r="H2" s="5"/>
      <c r="I2" s="5"/>
      <c r="J2" s="5"/>
      <c r="K2" s="5"/>
      <c r="L2" s="5"/>
      <c r="M2" s="5"/>
      <c r="N2" s="5"/>
      <c r="O2" s="5"/>
      <c r="P2" s="5"/>
      <c r="Q2" s="5"/>
      <c r="R2" s="5"/>
      <c r="S2" s="5"/>
      <c r="T2" s="5"/>
    </row>
    <row r="3" customHeight="1" spans="1:20">
      <c r="A3" s="2" t="e">
        <f>"评估基准日："&amp;TEXT(#REF!,"yyyy年mm月dd日")</f>
        <v>#REF!</v>
      </c>
      <c r="B3" s="2"/>
      <c r="C3" s="2"/>
      <c r="D3" s="2"/>
      <c r="E3" s="2"/>
      <c r="F3" s="2"/>
      <c r="G3" s="2"/>
      <c r="H3" s="2"/>
      <c r="I3" s="2"/>
      <c r="J3" s="2"/>
      <c r="K3" s="2"/>
      <c r="L3" s="2"/>
      <c r="M3" s="2"/>
      <c r="N3" s="2"/>
      <c r="O3" s="2"/>
      <c r="P3" s="2"/>
      <c r="Q3" s="2"/>
      <c r="R3" s="2"/>
      <c r="S3" s="2"/>
      <c r="T3" s="2"/>
    </row>
    <row r="4" ht="14.1" customHeight="1" spans="1:20">
      <c r="A4" s="2"/>
      <c r="B4" s="2"/>
      <c r="C4" s="2"/>
      <c r="D4" s="2"/>
      <c r="E4" s="2"/>
      <c r="F4" s="2"/>
      <c r="G4" s="2"/>
      <c r="H4" s="2"/>
      <c r="I4" s="2"/>
      <c r="J4" s="2"/>
      <c r="K4" s="2"/>
      <c r="L4" s="2"/>
      <c r="M4" s="2"/>
      <c r="N4" s="2"/>
      <c r="O4" s="2"/>
      <c r="P4" s="2"/>
      <c r="Q4" s="2"/>
      <c r="R4" s="21" t="s">
        <v>1986</v>
      </c>
      <c r="S4" s="21"/>
      <c r="T4" s="21"/>
    </row>
    <row r="5" customHeight="1" spans="1:20">
      <c r="A5" s="3" t="e">
        <f>#REF!&amp;"："&amp;#REF!</f>
        <v>#REF!</v>
      </c>
      <c r="Q5" s="53" t="s">
        <v>858</v>
      </c>
      <c r="R5" s="53"/>
      <c r="S5" s="53"/>
      <c r="T5" s="53"/>
    </row>
    <row r="6" s="2" customFormat="1" customHeight="1" spans="1:20">
      <c r="A6" s="32" t="s">
        <v>721</v>
      </c>
      <c r="B6" s="32" t="s">
        <v>1952</v>
      </c>
      <c r="C6" s="32" t="s">
        <v>1987</v>
      </c>
      <c r="D6" s="32" t="s">
        <v>1418</v>
      </c>
      <c r="E6" s="54" t="s">
        <v>1988</v>
      </c>
      <c r="F6" s="59" t="s">
        <v>1989</v>
      </c>
      <c r="G6" s="44" t="s">
        <v>1204</v>
      </c>
      <c r="H6" s="59" t="s">
        <v>1205</v>
      </c>
      <c r="I6" s="45" t="s">
        <v>1960</v>
      </c>
      <c r="J6" s="59" t="s">
        <v>1990</v>
      </c>
      <c r="K6" s="44" t="s">
        <v>1962</v>
      </c>
      <c r="L6" s="32" t="s">
        <v>692</v>
      </c>
      <c r="M6" s="32"/>
      <c r="N6" s="84" t="s">
        <v>1320</v>
      </c>
      <c r="O6" s="32" t="s">
        <v>693</v>
      </c>
      <c r="P6" s="32"/>
      <c r="Q6" s="32"/>
      <c r="R6" s="59" t="s">
        <v>695</v>
      </c>
      <c r="S6" s="59" t="s">
        <v>1991</v>
      </c>
      <c r="T6" s="59" t="s">
        <v>848</v>
      </c>
    </row>
    <row r="7" s="2" customFormat="1" ht="25.5" customHeight="1" spans="1:21">
      <c r="A7" s="76"/>
      <c r="B7" s="76"/>
      <c r="C7" s="77"/>
      <c r="D7" s="77"/>
      <c r="E7" s="77"/>
      <c r="F7" s="76"/>
      <c r="G7" s="200"/>
      <c r="H7" s="78"/>
      <c r="I7" s="201"/>
      <c r="J7" s="79"/>
      <c r="K7" s="118"/>
      <c r="L7" s="37" t="s">
        <v>1818</v>
      </c>
      <c r="M7" s="81" t="s">
        <v>1819</v>
      </c>
      <c r="N7" s="85"/>
      <c r="O7" s="81" t="s">
        <v>1818</v>
      </c>
      <c r="P7" s="86" t="s">
        <v>1395</v>
      </c>
      <c r="Q7" s="81" t="s">
        <v>1819</v>
      </c>
      <c r="R7" s="86"/>
      <c r="S7" s="81"/>
      <c r="T7" s="77"/>
      <c r="U7" s="11" t="s">
        <v>863</v>
      </c>
    </row>
    <row r="8" spans="1:21">
      <c r="A8" s="12" t="str">
        <f>IF(C8="","",ROW()-7)</f>
        <v/>
      </c>
      <c r="B8" s="12"/>
      <c r="C8" s="13"/>
      <c r="D8" s="13"/>
      <c r="E8" s="13"/>
      <c r="F8" s="12"/>
      <c r="G8" s="13"/>
      <c r="H8" s="25"/>
      <c r="I8" s="13"/>
      <c r="J8" s="14"/>
      <c r="K8" s="25"/>
      <c r="L8" s="396"/>
      <c r="M8" s="15"/>
      <c r="N8" s="15"/>
      <c r="O8" s="15"/>
      <c r="P8" s="28"/>
      <c r="Q8" s="15"/>
      <c r="R8" s="34" t="str">
        <f>IF(M8-N8=0,"",(Q8-M8+N8)/(M8-N8)*100)</f>
        <v/>
      </c>
      <c r="S8" s="15"/>
      <c r="T8" s="13"/>
      <c r="U8" s="2" t="s">
        <v>1992</v>
      </c>
    </row>
    <row r="9" spans="1:21">
      <c r="A9" s="12" t="str">
        <f t="shared" ref="A9:A24" si="0">IF(C9="","",ROW()-7)</f>
        <v/>
      </c>
      <c r="B9" s="12"/>
      <c r="C9" s="13"/>
      <c r="D9" s="13"/>
      <c r="E9" s="13"/>
      <c r="F9" s="12"/>
      <c r="G9" s="13"/>
      <c r="H9" s="25"/>
      <c r="I9" s="13"/>
      <c r="J9" s="14"/>
      <c r="K9" s="25"/>
      <c r="L9" s="396"/>
      <c r="M9" s="15"/>
      <c r="N9" s="15"/>
      <c r="O9" s="15"/>
      <c r="P9" s="28"/>
      <c r="Q9" s="15"/>
      <c r="R9" s="24" t="str">
        <f>IF(M9-N9=0,"",(Q9-M9+N9)/(M9-N9)*100)</f>
        <v/>
      </c>
      <c r="S9" s="15"/>
      <c r="T9" s="13"/>
      <c r="U9" s="2" t="s">
        <v>1993</v>
      </c>
    </row>
    <row r="10" spans="1:21">
      <c r="A10" s="12" t="str">
        <f t="shared" si="0"/>
        <v/>
      </c>
      <c r="B10" s="12"/>
      <c r="C10" s="13"/>
      <c r="D10" s="13"/>
      <c r="E10" s="13"/>
      <c r="F10" s="12"/>
      <c r="G10" s="13"/>
      <c r="H10" s="25"/>
      <c r="I10" s="13"/>
      <c r="J10" s="14"/>
      <c r="K10" s="25"/>
      <c r="L10" s="396"/>
      <c r="M10" s="15"/>
      <c r="N10" s="15"/>
      <c r="O10" s="15"/>
      <c r="P10" s="28"/>
      <c r="Q10" s="15"/>
      <c r="R10" s="24" t="str">
        <f>IF(M10-N10=0,"",(Q10-M10+N10)/(M10-N10)*100)</f>
        <v/>
      </c>
      <c r="S10" s="15"/>
      <c r="T10" s="13"/>
      <c r="U10" s="2" t="s">
        <v>1994</v>
      </c>
    </row>
    <row r="11" spans="1:21">
      <c r="A11" s="12" t="str">
        <f t="shared" si="0"/>
        <v/>
      </c>
      <c r="B11" s="12"/>
      <c r="C11" s="13"/>
      <c r="D11" s="13"/>
      <c r="E11" s="13"/>
      <c r="F11" s="12"/>
      <c r="G11" s="13"/>
      <c r="H11" s="25"/>
      <c r="I11" s="13"/>
      <c r="J11" s="14"/>
      <c r="K11" s="25"/>
      <c r="L11" s="396"/>
      <c r="M11" s="15"/>
      <c r="N11" s="15"/>
      <c r="O11" s="15"/>
      <c r="P11" s="28"/>
      <c r="Q11" s="15"/>
      <c r="R11" s="24" t="str">
        <f>IF(M11-N11=0,"",(Q11-M11+N11)/(M11-N11)*100)</f>
        <v/>
      </c>
      <c r="S11" s="15"/>
      <c r="T11" s="13"/>
      <c r="U11" s="2" t="s">
        <v>1995</v>
      </c>
    </row>
    <row r="12" spans="1:21">
      <c r="A12" s="12" t="str">
        <f t="shared" si="0"/>
        <v/>
      </c>
      <c r="B12" s="12"/>
      <c r="C12" s="13"/>
      <c r="D12" s="13"/>
      <c r="E12" s="13"/>
      <c r="F12" s="12"/>
      <c r="G12" s="13"/>
      <c r="H12" s="25"/>
      <c r="I12" s="13"/>
      <c r="J12" s="14"/>
      <c r="K12" s="25"/>
      <c r="L12" s="396"/>
      <c r="M12" s="15"/>
      <c r="N12" s="15"/>
      <c r="O12" s="15"/>
      <c r="P12" s="28"/>
      <c r="Q12" s="15"/>
      <c r="R12" s="24" t="str">
        <f t="shared" ref="R12:R25" si="1">IF(M12-N12=0,"",(Q12-M12+N12)/(M12-N12)*100)</f>
        <v/>
      </c>
      <c r="S12" s="15"/>
      <c r="T12" s="13"/>
      <c r="U12" s="2" t="s">
        <v>1996</v>
      </c>
    </row>
    <row r="13" spans="1:21">
      <c r="A13" s="12" t="str">
        <f t="shared" si="0"/>
        <v/>
      </c>
      <c r="B13" s="12"/>
      <c r="C13" s="13"/>
      <c r="D13" s="13"/>
      <c r="E13" s="13"/>
      <c r="F13" s="12"/>
      <c r="G13" s="13"/>
      <c r="H13" s="25"/>
      <c r="I13" s="13"/>
      <c r="J13" s="14"/>
      <c r="K13" s="25"/>
      <c r="L13" s="396"/>
      <c r="M13" s="15"/>
      <c r="N13" s="15"/>
      <c r="O13" s="15"/>
      <c r="P13" s="28"/>
      <c r="Q13" s="15"/>
      <c r="R13" s="24" t="str">
        <f t="shared" si="1"/>
        <v/>
      </c>
      <c r="S13" s="15"/>
      <c r="T13" s="13"/>
      <c r="U13" s="2" t="s">
        <v>1997</v>
      </c>
    </row>
    <row r="14" spans="1:21">
      <c r="A14" s="12" t="str">
        <f t="shared" si="0"/>
        <v/>
      </c>
      <c r="B14" s="12"/>
      <c r="C14" s="13"/>
      <c r="D14" s="13"/>
      <c r="E14" s="13"/>
      <c r="F14" s="12"/>
      <c r="G14" s="13"/>
      <c r="H14" s="25"/>
      <c r="I14" s="13"/>
      <c r="J14" s="14"/>
      <c r="K14" s="25"/>
      <c r="L14" s="396"/>
      <c r="M14" s="15"/>
      <c r="N14" s="15"/>
      <c r="O14" s="15"/>
      <c r="P14" s="28"/>
      <c r="Q14" s="15"/>
      <c r="R14" s="24" t="str">
        <f t="shared" si="1"/>
        <v/>
      </c>
      <c r="S14" s="15"/>
      <c r="T14" s="13"/>
      <c r="U14" s="2" t="s">
        <v>1998</v>
      </c>
    </row>
    <row r="15" spans="1:21">
      <c r="A15" s="12" t="str">
        <f t="shared" si="0"/>
        <v/>
      </c>
      <c r="B15" s="12"/>
      <c r="C15" s="13"/>
      <c r="D15" s="13"/>
      <c r="E15" s="13"/>
      <c r="F15" s="12"/>
      <c r="G15" s="13"/>
      <c r="H15" s="25"/>
      <c r="I15" s="13"/>
      <c r="J15" s="14"/>
      <c r="K15" s="25"/>
      <c r="L15" s="396"/>
      <c r="M15" s="15"/>
      <c r="N15" s="15"/>
      <c r="O15" s="15"/>
      <c r="P15" s="28"/>
      <c r="Q15" s="15"/>
      <c r="R15" s="24" t="str">
        <f t="shared" si="1"/>
        <v/>
      </c>
      <c r="S15" s="15"/>
      <c r="T15" s="13"/>
      <c r="U15" s="2" t="s">
        <v>1999</v>
      </c>
    </row>
    <row r="16" spans="1:21">
      <c r="A16" s="12" t="str">
        <f t="shared" si="0"/>
        <v/>
      </c>
      <c r="B16" s="12"/>
      <c r="C16" s="13"/>
      <c r="D16" s="13"/>
      <c r="E16" s="13"/>
      <c r="F16" s="12"/>
      <c r="G16" s="13"/>
      <c r="H16" s="25"/>
      <c r="I16" s="13"/>
      <c r="J16" s="14"/>
      <c r="K16" s="25"/>
      <c r="L16" s="396"/>
      <c r="M16" s="15"/>
      <c r="N16" s="15"/>
      <c r="O16" s="15"/>
      <c r="P16" s="28"/>
      <c r="Q16" s="15"/>
      <c r="R16" s="24" t="str">
        <f t="shared" si="1"/>
        <v/>
      </c>
      <c r="S16" s="15"/>
      <c r="T16" s="13"/>
      <c r="U16" s="2" t="s">
        <v>2000</v>
      </c>
    </row>
    <row r="17" spans="1:21">
      <c r="A17" s="12" t="str">
        <f t="shared" si="0"/>
        <v/>
      </c>
      <c r="B17" s="12"/>
      <c r="C17" s="13"/>
      <c r="D17" s="13"/>
      <c r="E17" s="13"/>
      <c r="F17" s="12"/>
      <c r="G17" s="13"/>
      <c r="H17" s="25"/>
      <c r="I17" s="13"/>
      <c r="J17" s="14"/>
      <c r="K17" s="25"/>
      <c r="L17" s="396"/>
      <c r="M17" s="15"/>
      <c r="N17" s="15"/>
      <c r="O17" s="15"/>
      <c r="P17" s="28"/>
      <c r="Q17" s="15"/>
      <c r="R17" s="24" t="str">
        <f t="shared" si="1"/>
        <v/>
      </c>
      <c r="S17" s="15"/>
      <c r="T17" s="13"/>
      <c r="U17" s="2" t="s">
        <v>2001</v>
      </c>
    </row>
    <row r="18" spans="1:21">
      <c r="A18" s="12" t="str">
        <f t="shared" si="0"/>
        <v/>
      </c>
      <c r="B18" s="12"/>
      <c r="C18" s="13"/>
      <c r="D18" s="13"/>
      <c r="E18" s="13"/>
      <c r="F18" s="12"/>
      <c r="G18" s="13"/>
      <c r="H18" s="25"/>
      <c r="I18" s="13"/>
      <c r="J18" s="14"/>
      <c r="K18" s="25"/>
      <c r="L18" s="396"/>
      <c r="M18" s="15"/>
      <c r="N18" s="15"/>
      <c r="O18" s="15"/>
      <c r="P18" s="28"/>
      <c r="Q18" s="15"/>
      <c r="R18" s="24" t="str">
        <f t="shared" si="1"/>
        <v/>
      </c>
      <c r="S18" s="15"/>
      <c r="T18" s="13"/>
      <c r="U18" s="2" t="s">
        <v>2002</v>
      </c>
    </row>
    <row r="19" spans="1:21">
      <c r="A19" s="12" t="str">
        <f t="shared" si="0"/>
        <v/>
      </c>
      <c r="B19" s="12"/>
      <c r="C19" s="13"/>
      <c r="D19" s="13"/>
      <c r="E19" s="13"/>
      <c r="F19" s="12"/>
      <c r="G19" s="13"/>
      <c r="H19" s="25"/>
      <c r="I19" s="13"/>
      <c r="J19" s="14"/>
      <c r="K19" s="25"/>
      <c r="L19" s="396"/>
      <c r="M19" s="15"/>
      <c r="N19" s="15"/>
      <c r="O19" s="15"/>
      <c r="P19" s="28"/>
      <c r="Q19" s="15"/>
      <c r="R19" s="24" t="str">
        <f t="shared" si="1"/>
        <v/>
      </c>
      <c r="S19" s="15"/>
      <c r="T19" s="13"/>
      <c r="U19" s="2" t="s">
        <v>2003</v>
      </c>
    </row>
    <row r="20" spans="1:21">
      <c r="A20" s="12" t="str">
        <f t="shared" si="0"/>
        <v/>
      </c>
      <c r="B20" s="12"/>
      <c r="C20" s="13"/>
      <c r="D20" s="13"/>
      <c r="E20" s="13"/>
      <c r="F20" s="12"/>
      <c r="G20" s="13"/>
      <c r="H20" s="25"/>
      <c r="I20" s="13"/>
      <c r="J20" s="14"/>
      <c r="K20" s="25"/>
      <c r="L20" s="396"/>
      <c r="M20" s="15"/>
      <c r="N20" s="15"/>
      <c r="O20" s="15"/>
      <c r="P20" s="28"/>
      <c r="Q20" s="15"/>
      <c r="R20" s="24" t="str">
        <f t="shared" si="1"/>
        <v/>
      </c>
      <c r="S20" s="15"/>
      <c r="T20" s="13"/>
      <c r="U20" s="2" t="s">
        <v>2004</v>
      </c>
    </row>
    <row r="21" spans="1:21">
      <c r="A21" s="12" t="str">
        <f t="shared" si="0"/>
        <v/>
      </c>
      <c r="B21" s="12"/>
      <c r="C21" s="13"/>
      <c r="D21" s="13"/>
      <c r="E21" s="13"/>
      <c r="F21" s="12"/>
      <c r="G21" s="13"/>
      <c r="H21" s="25"/>
      <c r="I21" s="13"/>
      <c r="J21" s="14"/>
      <c r="K21" s="25"/>
      <c r="L21" s="396"/>
      <c r="M21" s="15"/>
      <c r="N21" s="15"/>
      <c r="O21" s="15"/>
      <c r="P21" s="28"/>
      <c r="Q21" s="15"/>
      <c r="R21" s="24" t="str">
        <f t="shared" si="1"/>
        <v/>
      </c>
      <c r="S21" s="15"/>
      <c r="T21" s="13"/>
      <c r="U21" s="2" t="s">
        <v>2005</v>
      </c>
    </row>
    <row r="22" spans="1:21">
      <c r="A22" s="12" t="str">
        <f t="shared" si="0"/>
        <v/>
      </c>
      <c r="B22" s="12"/>
      <c r="C22" s="13"/>
      <c r="D22" s="13"/>
      <c r="E22" s="13"/>
      <c r="F22" s="12"/>
      <c r="G22" s="13"/>
      <c r="H22" s="25"/>
      <c r="I22" s="13"/>
      <c r="J22" s="14"/>
      <c r="K22" s="25"/>
      <c r="L22" s="396"/>
      <c r="M22" s="15"/>
      <c r="N22" s="15"/>
      <c r="O22" s="15"/>
      <c r="P22" s="28"/>
      <c r="Q22" s="15"/>
      <c r="R22" s="24" t="str">
        <f t="shared" si="1"/>
        <v/>
      </c>
      <c r="S22" s="15"/>
      <c r="T22" s="13"/>
      <c r="U22" s="2" t="s">
        <v>2006</v>
      </c>
    </row>
    <row r="23" spans="1:21">
      <c r="A23" s="12" t="str">
        <f t="shared" si="0"/>
        <v/>
      </c>
      <c r="B23" s="12"/>
      <c r="C23" s="13"/>
      <c r="D23" s="13"/>
      <c r="E23" s="13"/>
      <c r="F23" s="12"/>
      <c r="G23" s="13"/>
      <c r="H23" s="25"/>
      <c r="I23" s="13"/>
      <c r="J23" s="14"/>
      <c r="K23" s="25"/>
      <c r="L23" s="396"/>
      <c r="M23" s="15"/>
      <c r="N23" s="15"/>
      <c r="O23" s="15"/>
      <c r="P23" s="28"/>
      <c r="Q23" s="15"/>
      <c r="R23" s="24" t="str">
        <f t="shared" si="1"/>
        <v/>
      </c>
      <c r="S23" s="15"/>
      <c r="T23" s="13"/>
      <c r="U23" s="2" t="s">
        <v>2007</v>
      </c>
    </row>
    <row r="24" spans="1:21">
      <c r="A24" s="12" t="str">
        <f t="shared" si="0"/>
        <v/>
      </c>
      <c r="B24" s="12"/>
      <c r="C24" s="13"/>
      <c r="D24" s="13"/>
      <c r="E24" s="13"/>
      <c r="F24" s="12"/>
      <c r="G24" s="13"/>
      <c r="H24" s="25"/>
      <c r="I24" s="13"/>
      <c r="J24" s="14"/>
      <c r="K24" s="25"/>
      <c r="L24" s="396"/>
      <c r="M24" s="15"/>
      <c r="N24" s="15"/>
      <c r="O24" s="15"/>
      <c r="P24" s="28"/>
      <c r="Q24" s="15"/>
      <c r="R24" s="24" t="str">
        <f t="shared" si="1"/>
        <v/>
      </c>
      <c r="S24" s="15"/>
      <c r="T24" s="13"/>
      <c r="U24" s="2" t="s">
        <v>2008</v>
      </c>
    </row>
    <row r="25" spans="1:20">
      <c r="A25" s="12" t="s">
        <v>2009</v>
      </c>
      <c r="B25" s="12"/>
      <c r="C25" s="13"/>
      <c r="D25" s="13"/>
      <c r="E25" s="13"/>
      <c r="F25" s="12"/>
      <c r="G25" s="13"/>
      <c r="H25" s="25"/>
      <c r="I25" s="13"/>
      <c r="J25" s="14"/>
      <c r="K25" s="25"/>
      <c r="L25" s="396">
        <f t="shared" ref="L25:O25" si="2">SUM(L8:L24)</f>
        <v>0</v>
      </c>
      <c r="M25" s="15">
        <f t="shared" si="2"/>
        <v>0</v>
      </c>
      <c r="N25" s="15">
        <f t="shared" si="2"/>
        <v>0</v>
      </c>
      <c r="O25" s="15">
        <f t="shared" si="2"/>
        <v>0</v>
      </c>
      <c r="P25" s="28"/>
      <c r="Q25" s="15">
        <f>SUM(Q8:Q24)</f>
        <v>0</v>
      </c>
      <c r="R25" s="24" t="str">
        <f t="shared" si="1"/>
        <v/>
      </c>
      <c r="S25" s="15"/>
      <c r="T25" s="13"/>
    </row>
    <row r="26" spans="1:20">
      <c r="A26" s="12" t="s">
        <v>2010</v>
      </c>
      <c r="B26" s="12"/>
      <c r="C26" s="13"/>
      <c r="D26" s="13"/>
      <c r="E26" s="13"/>
      <c r="F26" s="12"/>
      <c r="G26" s="13"/>
      <c r="H26" s="25"/>
      <c r="I26" s="13"/>
      <c r="J26" s="14"/>
      <c r="K26" s="25"/>
      <c r="L26" s="396"/>
      <c r="M26" s="15">
        <f>N25</f>
        <v>0</v>
      </c>
      <c r="N26" s="15"/>
      <c r="O26" s="15"/>
      <c r="P26" s="28"/>
      <c r="Q26" s="15"/>
      <c r="R26" s="24"/>
      <c r="S26" s="15"/>
      <c r="T26" s="13"/>
    </row>
    <row r="27" customHeight="1" spans="1:20">
      <c r="A27" s="16" t="s">
        <v>2011</v>
      </c>
      <c r="B27" s="47"/>
      <c r="C27" s="47"/>
      <c r="D27" s="47"/>
      <c r="E27" s="17"/>
      <c r="F27" s="18"/>
      <c r="G27" s="20"/>
      <c r="H27" s="24"/>
      <c r="I27" s="24"/>
      <c r="J27" s="24"/>
      <c r="K27" s="24"/>
      <c r="L27" s="24">
        <f>L25-L26</f>
        <v>0</v>
      </c>
      <c r="M27" s="24">
        <f>M25-M26</f>
        <v>0</v>
      </c>
      <c r="N27" s="24"/>
      <c r="O27" s="202">
        <f>O25</f>
        <v>0</v>
      </c>
      <c r="P27" s="24"/>
      <c r="Q27" s="202">
        <f>Q25</f>
        <v>0</v>
      </c>
      <c r="R27" s="24" t="str">
        <f>IF(M27=0,"",(Q27-M27)/M27*100)</f>
        <v/>
      </c>
      <c r="S27" s="24"/>
      <c r="T27" s="199"/>
    </row>
    <row r="28" customHeight="1" spans="1:21">
      <c r="A28" s="3" t="e">
        <f>#REF!&amp;"填表人："&amp;#REF!</f>
        <v>#REF!</v>
      </c>
      <c r="Q28" s="3" t="e">
        <f>"评估人员："&amp;#REF!</f>
        <v>#REF!</v>
      </c>
      <c r="U28" s="23" t="s">
        <v>716</v>
      </c>
    </row>
    <row r="29" customHeight="1" spans="1:1">
      <c r="A29" s="3" t="e">
        <f>"填表日期："&amp;YEAR(#REF!)&amp;"年"&amp;MONTH(#REF!)&amp;"月"&amp;DAY(#REF!)&amp;"日"</f>
        <v>#REF!</v>
      </c>
    </row>
  </sheetData>
  <mergeCells count="24">
    <mergeCell ref="A2:T2"/>
    <mergeCell ref="A3:T3"/>
    <mergeCell ref="R4:T4"/>
    <mergeCell ref="Q5:T5"/>
    <mergeCell ref="L6:M6"/>
    <mergeCell ref="O6:Q6"/>
    <mergeCell ref="A25:D25"/>
    <mergeCell ref="A26:D26"/>
    <mergeCell ref="A27:D27"/>
    <mergeCell ref="A6:A7"/>
    <mergeCell ref="B6:B7"/>
    <mergeCell ref="C6:C7"/>
    <mergeCell ref="D6:D7"/>
    <mergeCell ref="E6:E7"/>
    <mergeCell ref="F6:F7"/>
    <mergeCell ref="G6:G7"/>
    <mergeCell ref="H6:H7"/>
    <mergeCell ref="I6:I7"/>
    <mergeCell ref="J6:J7"/>
    <mergeCell ref="K6:K7"/>
    <mergeCell ref="N6:N7"/>
    <mergeCell ref="R6:R7"/>
    <mergeCell ref="S6:S7"/>
    <mergeCell ref="T6:T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1"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U29"/>
  <sheetViews>
    <sheetView showGridLines="0" workbookViewId="0">
      <selection activeCell="AA34" sqref="AA34"/>
    </sheetView>
  </sheetViews>
  <sheetFormatPr defaultColWidth="9" defaultRowHeight="15.75" customHeight="1"/>
  <cols>
    <col min="1" max="1" width="4.5" style="3" customWidth="1"/>
    <col min="2" max="2" width="8.5" style="3" customWidth="1"/>
    <col min="3" max="3" width="11.25" style="3" customWidth="1"/>
    <col min="4" max="4" width="7.75" style="3" customWidth="1"/>
    <col min="5" max="6" width="4.75" style="3" customWidth="1"/>
    <col min="7" max="7" width="16.25" style="3" customWidth="1"/>
    <col min="8" max="8" width="4.25" style="3" customWidth="1"/>
    <col min="9" max="10" width="4.75" style="3" customWidth="1"/>
    <col min="11" max="12" width="5" style="3" customWidth="1"/>
    <col min="13" max="13" width="8.25" style="3" customWidth="1"/>
    <col min="14" max="14" width="9.875" style="3" customWidth="1"/>
    <col min="15" max="15" width="9" style="3" customWidth="1"/>
    <col min="16" max="16" width="5.5" style="3" customWidth="1"/>
    <col min="17" max="17" width="7.75" style="3" customWidth="1"/>
    <col min="18" max="18" width="9.5" style="3" customWidth="1"/>
    <col min="19" max="19" width="7.75" style="3" customWidth="1"/>
    <col min="20" max="20" width="5.75" style="3" customWidth="1"/>
    <col min="21" max="21" width="8.25" style="3" customWidth="1"/>
    <col min="22" max="16384" width="9" style="3"/>
  </cols>
  <sheetData>
    <row r="1" customHeight="1" spans="1:1">
      <c r="A1" s="4" t="s">
        <v>687</v>
      </c>
    </row>
    <row r="2" s="1" customFormat="1" ht="30" customHeight="1" spans="1:20">
      <c r="A2" s="5" t="s">
        <v>2012</v>
      </c>
      <c r="B2" s="5"/>
      <c r="C2" s="5"/>
      <c r="D2" s="5"/>
      <c r="E2" s="5"/>
      <c r="F2" s="5"/>
      <c r="G2" s="5"/>
      <c r="H2" s="5"/>
      <c r="I2" s="5"/>
      <c r="J2" s="5"/>
      <c r="K2" s="5"/>
      <c r="L2" s="5"/>
      <c r="M2" s="5"/>
      <c r="N2" s="5"/>
      <c r="O2" s="5"/>
      <c r="P2" s="5"/>
      <c r="Q2" s="5"/>
      <c r="R2" s="5"/>
      <c r="S2" s="5"/>
      <c r="T2" s="5"/>
    </row>
    <row r="3" customHeight="1" spans="1:20">
      <c r="A3" s="2" t="e">
        <f>"评估基准日："&amp;TEXT(#REF!,"yyyy年mm月dd日")</f>
        <v>#REF!</v>
      </c>
      <c r="B3" s="2"/>
      <c r="C3" s="2"/>
      <c r="D3" s="2"/>
      <c r="E3" s="2"/>
      <c r="F3" s="2"/>
      <c r="G3" s="2"/>
      <c r="H3" s="2"/>
      <c r="I3" s="2"/>
      <c r="J3" s="2"/>
      <c r="K3" s="2"/>
      <c r="L3" s="2"/>
      <c r="M3" s="2"/>
      <c r="N3" s="2"/>
      <c r="O3" s="2"/>
      <c r="P3" s="2"/>
      <c r="Q3" s="2"/>
      <c r="R3" s="2"/>
      <c r="S3" s="2"/>
      <c r="T3" s="2"/>
    </row>
    <row r="4" ht="14.1" customHeight="1" spans="1:20">
      <c r="A4" s="2"/>
      <c r="B4" s="2"/>
      <c r="C4" s="2"/>
      <c r="D4" s="2"/>
      <c r="E4" s="2"/>
      <c r="F4" s="2"/>
      <c r="G4" s="2"/>
      <c r="H4" s="2"/>
      <c r="I4" s="2"/>
      <c r="J4" s="2"/>
      <c r="K4" s="2"/>
      <c r="L4" s="2"/>
      <c r="M4" s="2"/>
      <c r="N4" s="2"/>
      <c r="O4" s="2"/>
      <c r="P4" s="2"/>
      <c r="Q4" s="2"/>
      <c r="R4" s="2"/>
      <c r="S4" s="2"/>
      <c r="T4" s="2" t="s">
        <v>2013</v>
      </c>
    </row>
    <row r="5" customHeight="1" spans="1:20">
      <c r="A5" s="8" t="e">
        <f>#REF!&amp;"："&amp;#REF!</f>
        <v>#REF!</v>
      </c>
      <c r="B5" s="8"/>
      <c r="C5" s="8"/>
      <c r="D5" s="8"/>
      <c r="E5" s="8"/>
      <c r="F5" s="8"/>
      <c r="G5" s="8"/>
      <c r="H5" s="21"/>
      <c r="I5" s="21"/>
      <c r="J5" s="21"/>
      <c r="K5" s="21"/>
      <c r="L5" s="21"/>
      <c r="T5" s="26" t="s">
        <v>858</v>
      </c>
    </row>
    <row r="6" s="2" customFormat="1" customHeight="1" spans="1:20">
      <c r="A6" s="32" t="s">
        <v>721</v>
      </c>
      <c r="B6" s="32" t="s">
        <v>1952</v>
      </c>
      <c r="C6" s="32" t="s">
        <v>1987</v>
      </c>
      <c r="D6" s="32" t="s">
        <v>2014</v>
      </c>
      <c r="E6" s="59" t="s">
        <v>2015</v>
      </c>
      <c r="F6" s="59" t="s">
        <v>2016</v>
      </c>
      <c r="G6" s="59" t="s">
        <v>2017</v>
      </c>
      <c r="H6" s="59" t="s">
        <v>2018</v>
      </c>
      <c r="I6" s="59" t="s">
        <v>2019</v>
      </c>
      <c r="J6" s="45" t="s">
        <v>2020</v>
      </c>
      <c r="K6" s="59" t="s">
        <v>1990</v>
      </c>
      <c r="L6" s="44" t="s">
        <v>1962</v>
      </c>
      <c r="M6" s="32" t="s">
        <v>692</v>
      </c>
      <c r="N6" s="32"/>
      <c r="O6" s="84" t="s">
        <v>1320</v>
      </c>
      <c r="P6" s="32" t="s">
        <v>693</v>
      </c>
      <c r="Q6" s="32"/>
      <c r="R6" s="32"/>
      <c r="S6" s="59" t="s">
        <v>695</v>
      </c>
      <c r="T6" s="59" t="s">
        <v>848</v>
      </c>
    </row>
    <row r="7" s="2" customFormat="1" ht="12.75" spans="1:21">
      <c r="A7" s="76"/>
      <c r="B7" s="76"/>
      <c r="C7" s="77"/>
      <c r="D7" s="77"/>
      <c r="E7" s="78"/>
      <c r="F7" s="78"/>
      <c r="G7" s="78"/>
      <c r="H7" s="77"/>
      <c r="I7" s="77"/>
      <c r="J7" s="201"/>
      <c r="K7" s="79"/>
      <c r="L7" s="118"/>
      <c r="M7" s="80" t="s">
        <v>1818</v>
      </c>
      <c r="N7" s="81" t="s">
        <v>1819</v>
      </c>
      <c r="O7" s="85"/>
      <c r="P7" s="81" t="s">
        <v>1818</v>
      </c>
      <c r="Q7" s="86" t="s">
        <v>1395</v>
      </c>
      <c r="R7" s="81" t="s">
        <v>1819</v>
      </c>
      <c r="S7" s="86"/>
      <c r="T7" s="77"/>
      <c r="U7" s="11" t="s">
        <v>863</v>
      </c>
    </row>
    <row r="8" spans="1:21">
      <c r="A8" s="12" t="str">
        <f>IF(C8="","",ROW()-7)</f>
        <v/>
      </c>
      <c r="B8" s="12"/>
      <c r="C8" s="13"/>
      <c r="D8" s="13"/>
      <c r="E8" s="25"/>
      <c r="F8" s="25"/>
      <c r="G8" s="25"/>
      <c r="H8" s="13"/>
      <c r="I8" s="13"/>
      <c r="J8" s="13"/>
      <c r="K8" s="14"/>
      <c r="L8" s="25"/>
      <c r="M8" s="15"/>
      <c r="N8" s="15"/>
      <c r="O8" s="15"/>
      <c r="P8" s="15"/>
      <c r="Q8" s="28"/>
      <c r="R8" s="15"/>
      <c r="S8" s="34" t="str">
        <f t="shared" ref="S8:S25" si="0">IF(N8-O8=0,"",(R8-N8+O8)/(N8-O8)*100)</f>
        <v/>
      </c>
      <c r="T8" s="13"/>
      <c r="U8" s="2" t="s">
        <v>2021</v>
      </c>
    </row>
    <row r="9" spans="1:21">
      <c r="A9" s="12" t="str">
        <f t="shared" ref="A9:A24" si="1">IF(C9="","",ROW()-7)</f>
        <v/>
      </c>
      <c r="B9" s="12"/>
      <c r="C9" s="13"/>
      <c r="D9" s="13"/>
      <c r="E9" s="25"/>
      <c r="F9" s="25"/>
      <c r="G9" s="25"/>
      <c r="H9" s="13"/>
      <c r="I9" s="13"/>
      <c r="J9" s="13"/>
      <c r="K9" s="14"/>
      <c r="L9" s="25"/>
      <c r="M9" s="15"/>
      <c r="N9" s="15"/>
      <c r="O9" s="15"/>
      <c r="P9" s="15"/>
      <c r="Q9" s="28"/>
      <c r="R9" s="15"/>
      <c r="S9" s="24" t="str">
        <f t="shared" si="0"/>
        <v/>
      </c>
      <c r="T9" s="13"/>
      <c r="U9" s="2" t="s">
        <v>2022</v>
      </c>
    </row>
    <row r="10" spans="1:21">
      <c r="A10" s="12" t="str">
        <f t="shared" si="1"/>
        <v/>
      </c>
      <c r="B10" s="12"/>
      <c r="C10" s="13"/>
      <c r="D10" s="13"/>
      <c r="E10" s="25"/>
      <c r="F10" s="25"/>
      <c r="G10" s="25"/>
      <c r="H10" s="13"/>
      <c r="I10" s="13"/>
      <c r="J10" s="13"/>
      <c r="K10" s="14"/>
      <c r="L10" s="25"/>
      <c r="M10" s="15"/>
      <c r="N10" s="15"/>
      <c r="O10" s="15"/>
      <c r="P10" s="15"/>
      <c r="Q10" s="28"/>
      <c r="R10" s="15"/>
      <c r="S10" s="24" t="str">
        <f t="shared" si="0"/>
        <v/>
      </c>
      <c r="T10" s="13"/>
      <c r="U10" s="2" t="s">
        <v>2023</v>
      </c>
    </row>
    <row r="11" spans="1:21">
      <c r="A11" s="12" t="str">
        <f t="shared" si="1"/>
        <v/>
      </c>
      <c r="B11" s="12"/>
      <c r="C11" s="13"/>
      <c r="D11" s="13"/>
      <c r="E11" s="25"/>
      <c r="F11" s="25"/>
      <c r="G11" s="25"/>
      <c r="H11" s="13"/>
      <c r="I11" s="13"/>
      <c r="J11" s="13"/>
      <c r="K11" s="14"/>
      <c r="L11" s="25"/>
      <c r="M11" s="15"/>
      <c r="N11" s="15"/>
      <c r="O11" s="15"/>
      <c r="P11" s="15"/>
      <c r="Q11" s="28"/>
      <c r="R11" s="15"/>
      <c r="S11" s="24" t="str">
        <f t="shared" si="0"/>
        <v/>
      </c>
      <c r="T11" s="13"/>
      <c r="U11" s="2" t="s">
        <v>2024</v>
      </c>
    </row>
    <row r="12" spans="1:21">
      <c r="A12" s="12" t="str">
        <f t="shared" si="1"/>
        <v/>
      </c>
      <c r="B12" s="12"/>
      <c r="C12" s="13"/>
      <c r="D12" s="13"/>
      <c r="E12" s="25"/>
      <c r="F12" s="25"/>
      <c r="G12" s="25"/>
      <c r="H12" s="13"/>
      <c r="I12" s="13"/>
      <c r="J12" s="13"/>
      <c r="K12" s="14"/>
      <c r="L12" s="25"/>
      <c r="M12" s="15"/>
      <c r="N12" s="15"/>
      <c r="O12" s="15"/>
      <c r="P12" s="15"/>
      <c r="Q12" s="28"/>
      <c r="R12" s="15"/>
      <c r="S12" s="24" t="str">
        <f t="shared" si="0"/>
        <v/>
      </c>
      <c r="T12" s="13"/>
      <c r="U12" s="2" t="s">
        <v>2025</v>
      </c>
    </row>
    <row r="13" spans="1:21">
      <c r="A13" s="12" t="str">
        <f t="shared" si="1"/>
        <v/>
      </c>
      <c r="B13" s="12"/>
      <c r="C13" s="13"/>
      <c r="D13" s="13"/>
      <c r="E13" s="25"/>
      <c r="F13" s="25"/>
      <c r="G13" s="25"/>
      <c r="H13" s="13"/>
      <c r="I13" s="13"/>
      <c r="J13" s="13"/>
      <c r="K13" s="14"/>
      <c r="L13" s="25"/>
      <c r="M13" s="15"/>
      <c r="N13" s="15"/>
      <c r="O13" s="15"/>
      <c r="P13" s="15"/>
      <c r="Q13" s="28"/>
      <c r="R13" s="15"/>
      <c r="S13" s="24" t="str">
        <f t="shared" si="0"/>
        <v/>
      </c>
      <c r="T13" s="13"/>
      <c r="U13" s="2" t="s">
        <v>2026</v>
      </c>
    </row>
    <row r="14" spans="1:21">
      <c r="A14" s="12" t="str">
        <f t="shared" si="1"/>
        <v/>
      </c>
      <c r="B14" s="12"/>
      <c r="C14" s="13"/>
      <c r="D14" s="13"/>
      <c r="E14" s="25"/>
      <c r="F14" s="25"/>
      <c r="G14" s="25"/>
      <c r="H14" s="13"/>
      <c r="I14" s="13"/>
      <c r="J14" s="13"/>
      <c r="K14" s="14"/>
      <c r="L14" s="25"/>
      <c r="M14" s="15"/>
      <c r="N14" s="15"/>
      <c r="O14" s="15"/>
      <c r="P14" s="15"/>
      <c r="Q14" s="28"/>
      <c r="R14" s="15"/>
      <c r="S14" s="24" t="str">
        <f t="shared" si="0"/>
        <v/>
      </c>
      <c r="T14" s="13"/>
      <c r="U14" s="2" t="s">
        <v>2027</v>
      </c>
    </row>
    <row r="15" spans="1:21">
      <c r="A15" s="12" t="str">
        <f t="shared" si="1"/>
        <v/>
      </c>
      <c r="B15" s="12"/>
      <c r="C15" s="13"/>
      <c r="D15" s="13"/>
      <c r="E15" s="25"/>
      <c r="F15" s="25"/>
      <c r="G15" s="25"/>
      <c r="H15" s="13"/>
      <c r="I15" s="13"/>
      <c r="J15" s="13"/>
      <c r="K15" s="14"/>
      <c r="L15" s="25"/>
      <c r="M15" s="15"/>
      <c r="N15" s="15"/>
      <c r="O15" s="15"/>
      <c r="P15" s="15"/>
      <c r="Q15" s="28"/>
      <c r="R15" s="15"/>
      <c r="S15" s="24" t="str">
        <f t="shared" si="0"/>
        <v/>
      </c>
      <c r="T15" s="13"/>
      <c r="U15" s="2" t="s">
        <v>2028</v>
      </c>
    </row>
    <row r="16" spans="1:21">
      <c r="A16" s="12" t="str">
        <f t="shared" si="1"/>
        <v/>
      </c>
      <c r="B16" s="12"/>
      <c r="C16" s="13"/>
      <c r="D16" s="13"/>
      <c r="E16" s="25"/>
      <c r="F16" s="25"/>
      <c r="G16" s="25"/>
      <c r="H16" s="13"/>
      <c r="I16" s="13"/>
      <c r="J16" s="13"/>
      <c r="K16" s="14"/>
      <c r="L16" s="25"/>
      <c r="M16" s="15"/>
      <c r="N16" s="15"/>
      <c r="O16" s="15"/>
      <c r="P16" s="15"/>
      <c r="Q16" s="28"/>
      <c r="R16" s="15"/>
      <c r="S16" s="24" t="str">
        <f t="shared" si="0"/>
        <v/>
      </c>
      <c r="T16" s="13"/>
      <c r="U16" s="2" t="s">
        <v>2029</v>
      </c>
    </row>
    <row r="17" spans="1:21">
      <c r="A17" s="12" t="str">
        <f t="shared" si="1"/>
        <v/>
      </c>
      <c r="B17" s="12"/>
      <c r="C17" s="13"/>
      <c r="D17" s="13"/>
      <c r="E17" s="25"/>
      <c r="F17" s="25"/>
      <c r="G17" s="25"/>
      <c r="H17" s="13"/>
      <c r="I17" s="13"/>
      <c r="J17" s="13"/>
      <c r="K17" s="14"/>
      <c r="L17" s="25"/>
      <c r="M17" s="15"/>
      <c r="N17" s="15"/>
      <c r="O17" s="15"/>
      <c r="P17" s="15"/>
      <c r="Q17" s="28"/>
      <c r="R17" s="15"/>
      <c r="S17" s="24" t="str">
        <f t="shared" si="0"/>
        <v/>
      </c>
      <c r="T17" s="13"/>
      <c r="U17" s="2" t="s">
        <v>2030</v>
      </c>
    </row>
    <row r="18" spans="1:21">
      <c r="A18" s="12" t="str">
        <f t="shared" si="1"/>
        <v/>
      </c>
      <c r="B18" s="12"/>
      <c r="C18" s="13"/>
      <c r="D18" s="13"/>
      <c r="E18" s="25"/>
      <c r="F18" s="25"/>
      <c r="G18" s="25"/>
      <c r="H18" s="13"/>
      <c r="I18" s="13"/>
      <c r="J18" s="13"/>
      <c r="K18" s="14"/>
      <c r="L18" s="25"/>
      <c r="M18" s="15"/>
      <c r="N18" s="15"/>
      <c r="O18" s="15"/>
      <c r="P18" s="15"/>
      <c r="Q18" s="28"/>
      <c r="R18" s="15"/>
      <c r="S18" s="24" t="str">
        <f t="shared" si="0"/>
        <v/>
      </c>
      <c r="T18" s="13"/>
      <c r="U18" s="2" t="s">
        <v>2031</v>
      </c>
    </row>
    <row r="19" spans="1:21">
      <c r="A19" s="12" t="str">
        <f t="shared" si="1"/>
        <v/>
      </c>
      <c r="B19" s="12"/>
      <c r="C19" s="13"/>
      <c r="D19" s="13"/>
      <c r="E19" s="25"/>
      <c r="F19" s="25"/>
      <c r="G19" s="25"/>
      <c r="H19" s="13"/>
      <c r="I19" s="13"/>
      <c r="J19" s="13"/>
      <c r="K19" s="14"/>
      <c r="L19" s="25"/>
      <c r="M19" s="15"/>
      <c r="N19" s="15"/>
      <c r="O19" s="15"/>
      <c r="P19" s="15"/>
      <c r="Q19" s="28"/>
      <c r="R19" s="15"/>
      <c r="S19" s="24" t="str">
        <f t="shared" si="0"/>
        <v/>
      </c>
      <c r="T19" s="13"/>
      <c r="U19" s="2" t="s">
        <v>2032</v>
      </c>
    </row>
    <row r="20" spans="1:21">
      <c r="A20" s="12" t="str">
        <f t="shared" si="1"/>
        <v/>
      </c>
      <c r="B20" s="12"/>
      <c r="C20" s="13"/>
      <c r="D20" s="13"/>
      <c r="E20" s="25"/>
      <c r="F20" s="25"/>
      <c r="G20" s="25"/>
      <c r="H20" s="13"/>
      <c r="I20" s="13"/>
      <c r="J20" s="13"/>
      <c r="K20" s="14"/>
      <c r="L20" s="25"/>
      <c r="M20" s="15"/>
      <c r="N20" s="15"/>
      <c r="O20" s="15"/>
      <c r="P20" s="15"/>
      <c r="Q20" s="28"/>
      <c r="R20" s="15"/>
      <c r="S20" s="24" t="str">
        <f t="shared" si="0"/>
        <v/>
      </c>
      <c r="T20" s="13"/>
      <c r="U20" s="2" t="s">
        <v>2033</v>
      </c>
    </row>
    <row r="21" spans="1:21">
      <c r="A21" s="12" t="str">
        <f t="shared" si="1"/>
        <v/>
      </c>
      <c r="B21" s="12"/>
      <c r="C21" s="13"/>
      <c r="D21" s="13"/>
      <c r="E21" s="25"/>
      <c r="F21" s="25"/>
      <c r="G21" s="25"/>
      <c r="H21" s="13"/>
      <c r="I21" s="13"/>
      <c r="J21" s="13"/>
      <c r="K21" s="14"/>
      <c r="L21" s="25"/>
      <c r="M21" s="15"/>
      <c r="N21" s="15"/>
      <c r="O21" s="15"/>
      <c r="P21" s="15"/>
      <c r="Q21" s="28"/>
      <c r="R21" s="15"/>
      <c r="S21" s="24" t="str">
        <f t="shared" si="0"/>
        <v/>
      </c>
      <c r="T21" s="13"/>
      <c r="U21" s="2" t="s">
        <v>2034</v>
      </c>
    </row>
    <row r="22" spans="1:21">
      <c r="A22" s="12" t="str">
        <f t="shared" si="1"/>
        <v/>
      </c>
      <c r="B22" s="12"/>
      <c r="C22" s="13"/>
      <c r="D22" s="13"/>
      <c r="E22" s="25"/>
      <c r="F22" s="25"/>
      <c r="G22" s="25"/>
      <c r="H22" s="13"/>
      <c r="I22" s="13"/>
      <c r="J22" s="13"/>
      <c r="K22" s="14"/>
      <c r="L22" s="25"/>
      <c r="M22" s="15"/>
      <c r="N22" s="15"/>
      <c r="O22" s="15"/>
      <c r="P22" s="15"/>
      <c r="Q22" s="28"/>
      <c r="R22" s="15"/>
      <c r="S22" s="24" t="str">
        <f t="shared" si="0"/>
        <v/>
      </c>
      <c r="T22" s="13"/>
      <c r="U22" s="2" t="s">
        <v>2035</v>
      </c>
    </row>
    <row r="23" spans="1:21">
      <c r="A23" s="12" t="str">
        <f t="shared" si="1"/>
        <v/>
      </c>
      <c r="B23" s="12"/>
      <c r="C23" s="13"/>
      <c r="D23" s="13"/>
      <c r="E23" s="25"/>
      <c r="F23" s="25"/>
      <c r="G23" s="25"/>
      <c r="H23" s="13"/>
      <c r="I23" s="13"/>
      <c r="J23" s="13"/>
      <c r="K23" s="14"/>
      <c r="L23" s="25"/>
      <c r="M23" s="15"/>
      <c r="N23" s="15"/>
      <c r="O23" s="15"/>
      <c r="P23" s="15"/>
      <c r="Q23" s="28"/>
      <c r="R23" s="15"/>
      <c r="S23" s="24" t="str">
        <f t="shared" si="0"/>
        <v/>
      </c>
      <c r="T23" s="13"/>
      <c r="U23" s="2" t="s">
        <v>2036</v>
      </c>
    </row>
    <row r="24" spans="1:21">
      <c r="A24" s="12" t="str">
        <f t="shared" si="1"/>
        <v/>
      </c>
      <c r="B24" s="12"/>
      <c r="C24" s="13"/>
      <c r="D24" s="13"/>
      <c r="E24" s="25"/>
      <c r="F24" s="25"/>
      <c r="G24" s="25"/>
      <c r="H24" s="13"/>
      <c r="I24" s="13"/>
      <c r="J24" s="13"/>
      <c r="K24" s="14"/>
      <c r="L24" s="25"/>
      <c r="M24" s="15"/>
      <c r="N24" s="15"/>
      <c r="O24" s="15"/>
      <c r="P24" s="15"/>
      <c r="Q24" s="28"/>
      <c r="R24" s="15"/>
      <c r="S24" s="24" t="str">
        <f t="shared" si="0"/>
        <v/>
      </c>
      <c r="T24" s="13"/>
      <c r="U24" s="2" t="s">
        <v>2037</v>
      </c>
    </row>
    <row r="25" spans="1:21">
      <c r="A25" s="12" t="s">
        <v>2038</v>
      </c>
      <c r="B25" s="12"/>
      <c r="C25" s="13"/>
      <c r="D25" s="13"/>
      <c r="E25" s="25"/>
      <c r="F25" s="25"/>
      <c r="G25" s="25"/>
      <c r="H25" s="13"/>
      <c r="I25" s="13"/>
      <c r="J25" s="13"/>
      <c r="K25" s="14" t="s">
        <v>1060</v>
      </c>
      <c r="L25" s="25"/>
      <c r="M25" s="15">
        <f t="shared" ref="M25:P25" si="2">SUM(M8:M24)</f>
        <v>0</v>
      </c>
      <c r="N25" s="15">
        <f t="shared" si="2"/>
        <v>0</v>
      </c>
      <c r="O25" s="15">
        <f t="shared" si="2"/>
        <v>0</v>
      </c>
      <c r="P25" s="15">
        <f t="shared" si="2"/>
        <v>0</v>
      </c>
      <c r="Q25" s="28"/>
      <c r="R25" s="15">
        <f>SUM(R8:R24)</f>
        <v>0</v>
      </c>
      <c r="S25" s="24" t="str">
        <f t="shared" si="0"/>
        <v/>
      </c>
      <c r="T25" s="13"/>
      <c r="U25" s="2"/>
    </row>
    <row r="26" spans="1:20">
      <c r="A26" s="12" t="s">
        <v>2039</v>
      </c>
      <c r="B26" s="12"/>
      <c r="C26" s="13"/>
      <c r="D26" s="13"/>
      <c r="E26" s="25"/>
      <c r="F26" s="25"/>
      <c r="G26" s="25"/>
      <c r="H26" s="13"/>
      <c r="I26" s="13"/>
      <c r="J26" s="13"/>
      <c r="K26" s="14"/>
      <c r="L26" s="25"/>
      <c r="M26" s="15"/>
      <c r="N26" s="15">
        <f>O25</f>
        <v>0</v>
      </c>
      <c r="O26" s="15"/>
      <c r="P26" s="15"/>
      <c r="Q26" s="28"/>
      <c r="R26" s="15"/>
      <c r="S26" s="24"/>
      <c r="T26" s="13"/>
    </row>
    <row r="27" customHeight="1" spans="1:20">
      <c r="A27" s="18" t="s">
        <v>2040</v>
      </c>
      <c r="B27" s="18"/>
      <c r="C27" s="18"/>
      <c r="D27" s="18"/>
      <c r="E27" s="18"/>
      <c r="F27" s="18"/>
      <c r="G27" s="18"/>
      <c r="H27" s="18"/>
      <c r="I27" s="20"/>
      <c r="J27" s="20"/>
      <c r="K27" s="24"/>
      <c r="L27" s="24"/>
      <c r="M27" s="24">
        <f>M25-M26</f>
        <v>0</v>
      </c>
      <c r="N27" s="24">
        <f>N25-N26</f>
        <v>0</v>
      </c>
      <c r="O27" s="24"/>
      <c r="P27" s="202">
        <f>P25</f>
        <v>0</v>
      </c>
      <c r="Q27" s="24"/>
      <c r="R27" s="202">
        <f>R25</f>
        <v>0</v>
      </c>
      <c r="S27" s="24" t="str">
        <f>IF(N27=0,"",(R27-N27)/N27*100)</f>
        <v/>
      </c>
      <c r="T27" s="24"/>
    </row>
    <row r="28" customHeight="1" spans="1:21">
      <c r="A28" s="3" t="e">
        <f>#REF!&amp;"填表人："&amp;#REF!</f>
        <v>#REF!</v>
      </c>
      <c r="R28" s="3" t="e">
        <f>"评估人员："&amp;#REF!</f>
        <v>#REF!</v>
      </c>
      <c r="U28" s="23" t="s">
        <v>716</v>
      </c>
    </row>
    <row r="29" customHeight="1" spans="1:1">
      <c r="A29" s="3" t="e">
        <f>"填表日期："&amp;YEAR(#REF!)&amp;"年"&amp;MONTH(#REF!)&amp;"月"&amp;DAY(#REF!)&amp;"日"</f>
        <v>#REF!</v>
      </c>
    </row>
  </sheetData>
  <mergeCells count="23">
    <mergeCell ref="A2:T2"/>
    <mergeCell ref="A3:T3"/>
    <mergeCell ref="A5:G5"/>
    <mergeCell ref="M6:N6"/>
    <mergeCell ref="P6:R6"/>
    <mergeCell ref="A25:E25"/>
    <mergeCell ref="A26:E26"/>
    <mergeCell ref="A27:E27"/>
    <mergeCell ref="A6:A7"/>
    <mergeCell ref="B6:B7"/>
    <mergeCell ref="C6:C7"/>
    <mergeCell ref="D6:D7"/>
    <mergeCell ref="E6:E7"/>
    <mergeCell ref="F6:F7"/>
    <mergeCell ref="G6:G7"/>
    <mergeCell ref="H6:H7"/>
    <mergeCell ref="I6:I7"/>
    <mergeCell ref="J6:J7"/>
    <mergeCell ref="K6:K7"/>
    <mergeCell ref="L6:L7"/>
    <mergeCell ref="O6:O7"/>
    <mergeCell ref="S6:S7"/>
    <mergeCell ref="T6:T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0"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AA29"/>
  <sheetViews>
    <sheetView showGridLines="0" workbookViewId="0">
      <selection activeCell="AA34" sqref="AA34"/>
    </sheetView>
  </sheetViews>
  <sheetFormatPr defaultColWidth="9" defaultRowHeight="12.75"/>
  <cols>
    <col min="1" max="1" width="5.375" style="342" customWidth="1"/>
    <col min="2" max="2" width="8.25" style="342" customWidth="1"/>
    <col min="3" max="3" width="11.625" style="342" customWidth="1"/>
    <col min="4" max="4" width="6.25" style="343" customWidth="1"/>
    <col min="5" max="5" width="5" style="343" customWidth="1"/>
    <col min="6" max="6" width="7.75" style="343" customWidth="1"/>
    <col min="7" max="7" width="8.125" style="343" customWidth="1"/>
    <col min="8" max="8" width="6.5" style="343" customWidth="1"/>
    <col min="9" max="9" width="5.125" style="343" customWidth="1"/>
    <col min="10" max="10" width="5" style="343" customWidth="1"/>
    <col min="11" max="15" width="7.75" style="343" customWidth="1"/>
    <col min="16" max="16" width="7.5" style="344" customWidth="1"/>
    <col min="17" max="17" width="8.25" style="342" customWidth="1"/>
    <col min="18" max="18" width="6.5" style="343" customWidth="1"/>
    <col min="19" max="19" width="9.375" style="342" customWidth="1"/>
    <col min="20" max="20" width="10.25" style="342" customWidth="1"/>
    <col min="21" max="21" width="8.5" style="342" customWidth="1"/>
    <col min="22" max="22" width="8.375" style="342" customWidth="1"/>
    <col min="23" max="23" width="7.75" style="342" customWidth="1"/>
    <col min="24" max="24" width="9.625" style="342" customWidth="1"/>
    <col min="25" max="25" width="7.5" style="342" customWidth="1"/>
    <col min="26" max="26" width="9.625" style="342" customWidth="1"/>
    <col min="27" max="27" width="17.5" style="342" customWidth="1"/>
    <col min="28" max="259" width="9" style="342"/>
    <col min="260" max="260" width="5.375" style="342" customWidth="1"/>
    <col min="261" max="261" width="14.625" style="342" customWidth="1"/>
    <col min="262" max="262" width="6.5" style="342" customWidth="1"/>
    <col min="263" max="263" width="7" style="342" customWidth="1"/>
    <col min="264" max="264" width="7.125" style="342" customWidth="1"/>
    <col min="265" max="265" width="7.875" style="342" customWidth="1"/>
    <col min="266" max="266" width="6.625" style="342" customWidth="1"/>
    <col min="267" max="267" width="5.5" style="342" customWidth="1"/>
    <col min="268" max="268" width="5" style="342" customWidth="1"/>
    <col min="269" max="269" width="6.625" style="342" customWidth="1"/>
    <col min="270" max="270" width="7" style="342" customWidth="1"/>
    <col min="271" max="271" width="5.375" style="342" customWidth="1"/>
    <col min="272" max="272" width="6.125" style="342" customWidth="1"/>
    <col min="273" max="273" width="6.5" style="342" customWidth="1"/>
    <col min="274" max="274" width="6.625" style="342" customWidth="1"/>
    <col min="275" max="275" width="6.5" style="342" customWidth="1"/>
    <col min="276" max="276" width="9" style="342"/>
    <col min="277" max="277" width="8.125" style="342" customWidth="1"/>
    <col min="278" max="278" width="9.875" style="342" customWidth="1"/>
    <col min="279" max="279" width="5.125" style="342" customWidth="1"/>
    <col min="280" max="280" width="9.125" style="342" customWidth="1"/>
    <col min="281" max="281" width="5.125" style="342" customWidth="1"/>
    <col min="282" max="282" width="9.375" style="342" customWidth="1"/>
    <col min="283" max="283" width="17.5" style="342" customWidth="1"/>
    <col min="284" max="515" width="9" style="342"/>
    <col min="516" max="516" width="5.375" style="342" customWidth="1"/>
    <col min="517" max="517" width="14.625" style="342" customWidth="1"/>
    <col min="518" max="518" width="6.5" style="342" customWidth="1"/>
    <col min="519" max="519" width="7" style="342" customWidth="1"/>
    <col min="520" max="520" width="7.125" style="342" customWidth="1"/>
    <col min="521" max="521" width="7.875" style="342" customWidth="1"/>
    <col min="522" max="522" width="6.625" style="342" customWidth="1"/>
    <col min="523" max="523" width="5.5" style="342" customWidth="1"/>
    <col min="524" max="524" width="5" style="342" customWidth="1"/>
    <col min="525" max="525" width="6.625" style="342" customWidth="1"/>
    <col min="526" max="526" width="7" style="342" customWidth="1"/>
    <col min="527" max="527" width="5.375" style="342" customWidth="1"/>
    <col min="528" max="528" width="6.125" style="342" customWidth="1"/>
    <col min="529" max="529" width="6.5" style="342" customWidth="1"/>
    <col min="530" max="530" width="6.625" style="342" customWidth="1"/>
    <col min="531" max="531" width="6.5" style="342" customWidth="1"/>
    <col min="532" max="532" width="9" style="342"/>
    <col min="533" max="533" width="8.125" style="342" customWidth="1"/>
    <col min="534" max="534" width="9.875" style="342" customWidth="1"/>
    <col min="535" max="535" width="5.125" style="342" customWidth="1"/>
    <col min="536" max="536" width="9.125" style="342" customWidth="1"/>
    <col min="537" max="537" width="5.125" style="342" customWidth="1"/>
    <col min="538" max="538" width="9.375" style="342" customWidth="1"/>
    <col min="539" max="539" width="17.5" style="342" customWidth="1"/>
    <col min="540" max="771" width="9" style="342"/>
    <col min="772" max="772" width="5.375" style="342" customWidth="1"/>
    <col min="773" max="773" width="14.625" style="342" customWidth="1"/>
    <col min="774" max="774" width="6.5" style="342" customWidth="1"/>
    <col min="775" max="775" width="7" style="342" customWidth="1"/>
    <col min="776" max="776" width="7.125" style="342" customWidth="1"/>
    <col min="777" max="777" width="7.875" style="342" customWidth="1"/>
    <col min="778" max="778" width="6.625" style="342" customWidth="1"/>
    <col min="779" max="779" width="5.5" style="342" customWidth="1"/>
    <col min="780" max="780" width="5" style="342" customWidth="1"/>
    <col min="781" max="781" width="6.625" style="342" customWidth="1"/>
    <col min="782" max="782" width="7" style="342" customWidth="1"/>
    <col min="783" max="783" width="5.375" style="342" customWidth="1"/>
    <col min="784" max="784" width="6.125" style="342" customWidth="1"/>
    <col min="785" max="785" width="6.5" style="342" customWidth="1"/>
    <col min="786" max="786" width="6.625" style="342" customWidth="1"/>
    <col min="787" max="787" width="6.5" style="342" customWidth="1"/>
    <col min="788" max="788" width="9" style="342"/>
    <col min="789" max="789" width="8.125" style="342" customWidth="1"/>
    <col min="790" max="790" width="9.875" style="342" customWidth="1"/>
    <col min="791" max="791" width="5.125" style="342" customWidth="1"/>
    <col min="792" max="792" width="9.125" style="342" customWidth="1"/>
    <col min="793" max="793" width="5.125" style="342" customWidth="1"/>
    <col min="794" max="794" width="9.375" style="342" customWidth="1"/>
    <col min="795" max="795" width="17.5" style="342" customWidth="1"/>
    <col min="796" max="1027" width="9" style="342"/>
    <col min="1028" max="1028" width="5.375" style="342" customWidth="1"/>
    <col min="1029" max="1029" width="14.625" style="342" customWidth="1"/>
    <col min="1030" max="1030" width="6.5" style="342" customWidth="1"/>
    <col min="1031" max="1031" width="7" style="342" customWidth="1"/>
    <col min="1032" max="1032" width="7.125" style="342" customWidth="1"/>
    <col min="1033" max="1033" width="7.875" style="342" customWidth="1"/>
    <col min="1034" max="1034" width="6.625" style="342" customWidth="1"/>
    <col min="1035" max="1035" width="5.5" style="342" customWidth="1"/>
    <col min="1036" max="1036" width="5" style="342" customWidth="1"/>
    <col min="1037" max="1037" width="6.625" style="342" customWidth="1"/>
    <col min="1038" max="1038" width="7" style="342" customWidth="1"/>
    <col min="1039" max="1039" width="5.375" style="342" customWidth="1"/>
    <col min="1040" max="1040" width="6.125" style="342" customWidth="1"/>
    <col min="1041" max="1041" width="6.5" style="342" customWidth="1"/>
    <col min="1042" max="1042" width="6.625" style="342" customWidth="1"/>
    <col min="1043" max="1043" width="6.5" style="342" customWidth="1"/>
    <col min="1044" max="1044" width="9" style="342"/>
    <col min="1045" max="1045" width="8.125" style="342" customWidth="1"/>
    <col min="1046" max="1046" width="9.875" style="342" customWidth="1"/>
    <col min="1047" max="1047" width="5.125" style="342" customWidth="1"/>
    <col min="1048" max="1048" width="9.125" style="342" customWidth="1"/>
    <col min="1049" max="1049" width="5.125" style="342" customWidth="1"/>
    <col min="1050" max="1050" width="9.375" style="342" customWidth="1"/>
    <col min="1051" max="1051" width="17.5" style="342" customWidth="1"/>
    <col min="1052" max="1283" width="9" style="342"/>
    <col min="1284" max="1284" width="5.375" style="342" customWidth="1"/>
    <col min="1285" max="1285" width="14.625" style="342" customWidth="1"/>
    <col min="1286" max="1286" width="6.5" style="342" customWidth="1"/>
    <col min="1287" max="1287" width="7" style="342" customWidth="1"/>
    <col min="1288" max="1288" width="7.125" style="342" customWidth="1"/>
    <col min="1289" max="1289" width="7.875" style="342" customWidth="1"/>
    <col min="1290" max="1290" width="6.625" style="342" customWidth="1"/>
    <col min="1291" max="1291" width="5.5" style="342" customWidth="1"/>
    <col min="1292" max="1292" width="5" style="342" customWidth="1"/>
    <col min="1293" max="1293" width="6.625" style="342" customWidth="1"/>
    <col min="1294" max="1294" width="7" style="342" customWidth="1"/>
    <col min="1295" max="1295" width="5.375" style="342" customWidth="1"/>
    <col min="1296" max="1296" width="6.125" style="342" customWidth="1"/>
    <col min="1297" max="1297" width="6.5" style="342" customWidth="1"/>
    <col min="1298" max="1298" width="6.625" style="342" customWidth="1"/>
    <col min="1299" max="1299" width="6.5" style="342" customWidth="1"/>
    <col min="1300" max="1300" width="9" style="342"/>
    <col min="1301" max="1301" width="8.125" style="342" customWidth="1"/>
    <col min="1302" max="1302" width="9.875" style="342" customWidth="1"/>
    <col min="1303" max="1303" width="5.125" style="342" customWidth="1"/>
    <col min="1304" max="1304" width="9.125" style="342" customWidth="1"/>
    <col min="1305" max="1305" width="5.125" style="342" customWidth="1"/>
    <col min="1306" max="1306" width="9.375" style="342" customWidth="1"/>
    <col min="1307" max="1307" width="17.5" style="342" customWidth="1"/>
    <col min="1308" max="1539" width="9" style="342"/>
    <col min="1540" max="1540" width="5.375" style="342" customWidth="1"/>
    <col min="1541" max="1541" width="14.625" style="342" customWidth="1"/>
    <col min="1542" max="1542" width="6.5" style="342" customWidth="1"/>
    <col min="1543" max="1543" width="7" style="342" customWidth="1"/>
    <col min="1544" max="1544" width="7.125" style="342" customWidth="1"/>
    <col min="1545" max="1545" width="7.875" style="342" customWidth="1"/>
    <col min="1546" max="1546" width="6.625" style="342" customWidth="1"/>
    <col min="1547" max="1547" width="5.5" style="342" customWidth="1"/>
    <col min="1548" max="1548" width="5" style="342" customWidth="1"/>
    <col min="1549" max="1549" width="6.625" style="342" customWidth="1"/>
    <col min="1550" max="1550" width="7" style="342" customWidth="1"/>
    <col min="1551" max="1551" width="5.375" style="342" customWidth="1"/>
    <col min="1552" max="1552" width="6.125" style="342" customWidth="1"/>
    <col min="1553" max="1553" width="6.5" style="342" customWidth="1"/>
    <col min="1554" max="1554" width="6.625" style="342" customWidth="1"/>
    <col min="1555" max="1555" width="6.5" style="342" customWidth="1"/>
    <col min="1556" max="1556" width="9" style="342"/>
    <col min="1557" max="1557" width="8.125" style="342" customWidth="1"/>
    <col min="1558" max="1558" width="9.875" style="342" customWidth="1"/>
    <col min="1559" max="1559" width="5.125" style="342" customWidth="1"/>
    <col min="1560" max="1560" width="9.125" style="342" customWidth="1"/>
    <col min="1561" max="1561" width="5.125" style="342" customWidth="1"/>
    <col min="1562" max="1562" width="9.375" style="342" customWidth="1"/>
    <col min="1563" max="1563" width="17.5" style="342" customWidth="1"/>
    <col min="1564" max="1795" width="9" style="342"/>
    <col min="1796" max="1796" width="5.375" style="342" customWidth="1"/>
    <col min="1797" max="1797" width="14.625" style="342" customWidth="1"/>
    <col min="1798" max="1798" width="6.5" style="342" customWidth="1"/>
    <col min="1799" max="1799" width="7" style="342" customWidth="1"/>
    <col min="1800" max="1800" width="7.125" style="342" customWidth="1"/>
    <col min="1801" max="1801" width="7.875" style="342" customWidth="1"/>
    <col min="1802" max="1802" width="6.625" style="342" customWidth="1"/>
    <col min="1803" max="1803" width="5.5" style="342" customWidth="1"/>
    <col min="1804" max="1804" width="5" style="342" customWidth="1"/>
    <col min="1805" max="1805" width="6.625" style="342" customWidth="1"/>
    <col min="1806" max="1806" width="7" style="342" customWidth="1"/>
    <col min="1807" max="1807" width="5.375" style="342" customWidth="1"/>
    <col min="1808" max="1808" width="6.125" style="342" customWidth="1"/>
    <col min="1809" max="1809" width="6.5" style="342" customWidth="1"/>
    <col min="1810" max="1810" width="6.625" style="342" customWidth="1"/>
    <col min="1811" max="1811" width="6.5" style="342" customWidth="1"/>
    <col min="1812" max="1812" width="9" style="342"/>
    <col min="1813" max="1813" width="8.125" style="342" customWidth="1"/>
    <col min="1814" max="1814" width="9.875" style="342" customWidth="1"/>
    <col min="1815" max="1815" width="5.125" style="342" customWidth="1"/>
    <col min="1816" max="1816" width="9.125" style="342" customWidth="1"/>
    <col min="1817" max="1817" width="5.125" style="342" customWidth="1"/>
    <col min="1818" max="1818" width="9.375" style="342" customWidth="1"/>
    <col min="1819" max="1819" width="17.5" style="342" customWidth="1"/>
    <col min="1820" max="2051" width="9" style="342"/>
    <col min="2052" max="2052" width="5.375" style="342" customWidth="1"/>
    <col min="2053" max="2053" width="14.625" style="342" customWidth="1"/>
    <col min="2054" max="2054" width="6.5" style="342" customWidth="1"/>
    <col min="2055" max="2055" width="7" style="342" customWidth="1"/>
    <col min="2056" max="2056" width="7.125" style="342" customWidth="1"/>
    <col min="2057" max="2057" width="7.875" style="342" customWidth="1"/>
    <col min="2058" max="2058" width="6.625" style="342" customWidth="1"/>
    <col min="2059" max="2059" width="5.5" style="342" customWidth="1"/>
    <col min="2060" max="2060" width="5" style="342" customWidth="1"/>
    <col min="2061" max="2061" width="6.625" style="342" customWidth="1"/>
    <col min="2062" max="2062" width="7" style="342" customWidth="1"/>
    <col min="2063" max="2063" width="5.375" style="342" customWidth="1"/>
    <col min="2064" max="2064" width="6.125" style="342" customWidth="1"/>
    <col min="2065" max="2065" width="6.5" style="342" customWidth="1"/>
    <col min="2066" max="2066" width="6.625" style="342" customWidth="1"/>
    <col min="2067" max="2067" width="6.5" style="342" customWidth="1"/>
    <col min="2068" max="2068" width="9" style="342"/>
    <col min="2069" max="2069" width="8.125" style="342" customWidth="1"/>
    <col min="2070" max="2070" width="9.875" style="342" customWidth="1"/>
    <col min="2071" max="2071" width="5.125" style="342" customWidth="1"/>
    <col min="2072" max="2072" width="9.125" style="342" customWidth="1"/>
    <col min="2073" max="2073" width="5.125" style="342" customWidth="1"/>
    <col min="2074" max="2074" width="9.375" style="342" customWidth="1"/>
    <col min="2075" max="2075" width="17.5" style="342" customWidth="1"/>
    <col min="2076" max="2307" width="9" style="342"/>
    <col min="2308" max="2308" width="5.375" style="342" customWidth="1"/>
    <col min="2309" max="2309" width="14.625" style="342" customWidth="1"/>
    <col min="2310" max="2310" width="6.5" style="342" customWidth="1"/>
    <col min="2311" max="2311" width="7" style="342" customWidth="1"/>
    <col min="2312" max="2312" width="7.125" style="342" customWidth="1"/>
    <col min="2313" max="2313" width="7.875" style="342" customWidth="1"/>
    <col min="2314" max="2314" width="6.625" style="342" customWidth="1"/>
    <col min="2315" max="2315" width="5.5" style="342" customWidth="1"/>
    <col min="2316" max="2316" width="5" style="342" customWidth="1"/>
    <col min="2317" max="2317" width="6.625" style="342" customWidth="1"/>
    <col min="2318" max="2318" width="7" style="342" customWidth="1"/>
    <col min="2319" max="2319" width="5.375" style="342" customWidth="1"/>
    <col min="2320" max="2320" width="6.125" style="342" customWidth="1"/>
    <col min="2321" max="2321" width="6.5" style="342" customWidth="1"/>
    <col min="2322" max="2322" width="6.625" style="342" customWidth="1"/>
    <col min="2323" max="2323" width="6.5" style="342" customWidth="1"/>
    <col min="2324" max="2324" width="9" style="342"/>
    <col min="2325" max="2325" width="8.125" style="342" customWidth="1"/>
    <col min="2326" max="2326" width="9.875" style="342" customWidth="1"/>
    <col min="2327" max="2327" width="5.125" style="342" customWidth="1"/>
    <col min="2328" max="2328" width="9.125" style="342" customWidth="1"/>
    <col min="2329" max="2329" width="5.125" style="342" customWidth="1"/>
    <col min="2330" max="2330" width="9.375" style="342" customWidth="1"/>
    <col min="2331" max="2331" width="17.5" style="342" customWidth="1"/>
    <col min="2332" max="2563" width="9" style="342"/>
    <col min="2564" max="2564" width="5.375" style="342" customWidth="1"/>
    <col min="2565" max="2565" width="14.625" style="342" customWidth="1"/>
    <col min="2566" max="2566" width="6.5" style="342" customWidth="1"/>
    <col min="2567" max="2567" width="7" style="342" customWidth="1"/>
    <col min="2568" max="2568" width="7.125" style="342" customWidth="1"/>
    <col min="2569" max="2569" width="7.875" style="342" customWidth="1"/>
    <col min="2570" max="2570" width="6.625" style="342" customWidth="1"/>
    <col min="2571" max="2571" width="5.5" style="342" customWidth="1"/>
    <col min="2572" max="2572" width="5" style="342" customWidth="1"/>
    <col min="2573" max="2573" width="6.625" style="342" customWidth="1"/>
    <col min="2574" max="2574" width="7" style="342" customWidth="1"/>
    <col min="2575" max="2575" width="5.375" style="342" customWidth="1"/>
    <col min="2576" max="2576" width="6.125" style="342" customWidth="1"/>
    <col min="2577" max="2577" width="6.5" style="342" customWidth="1"/>
    <col min="2578" max="2578" width="6.625" style="342" customWidth="1"/>
    <col min="2579" max="2579" width="6.5" style="342" customWidth="1"/>
    <col min="2580" max="2580" width="9" style="342"/>
    <col min="2581" max="2581" width="8.125" style="342" customWidth="1"/>
    <col min="2582" max="2582" width="9.875" style="342" customWidth="1"/>
    <col min="2583" max="2583" width="5.125" style="342" customWidth="1"/>
    <col min="2584" max="2584" width="9.125" style="342" customWidth="1"/>
    <col min="2585" max="2585" width="5.125" style="342" customWidth="1"/>
    <col min="2586" max="2586" width="9.375" style="342" customWidth="1"/>
    <col min="2587" max="2587" width="17.5" style="342" customWidth="1"/>
    <col min="2588" max="2819" width="9" style="342"/>
    <col min="2820" max="2820" width="5.375" style="342" customWidth="1"/>
    <col min="2821" max="2821" width="14.625" style="342" customWidth="1"/>
    <col min="2822" max="2822" width="6.5" style="342" customWidth="1"/>
    <col min="2823" max="2823" width="7" style="342" customWidth="1"/>
    <col min="2824" max="2824" width="7.125" style="342" customWidth="1"/>
    <col min="2825" max="2825" width="7.875" style="342" customWidth="1"/>
    <col min="2826" max="2826" width="6.625" style="342" customWidth="1"/>
    <col min="2827" max="2827" width="5.5" style="342" customWidth="1"/>
    <col min="2828" max="2828" width="5" style="342" customWidth="1"/>
    <col min="2829" max="2829" width="6.625" style="342" customWidth="1"/>
    <col min="2830" max="2830" width="7" style="342" customWidth="1"/>
    <col min="2831" max="2831" width="5.375" style="342" customWidth="1"/>
    <col min="2832" max="2832" width="6.125" style="342" customWidth="1"/>
    <col min="2833" max="2833" width="6.5" style="342" customWidth="1"/>
    <col min="2834" max="2834" width="6.625" style="342" customWidth="1"/>
    <col min="2835" max="2835" width="6.5" style="342" customWidth="1"/>
    <col min="2836" max="2836" width="9" style="342"/>
    <col min="2837" max="2837" width="8.125" style="342" customWidth="1"/>
    <col min="2838" max="2838" width="9.875" style="342" customWidth="1"/>
    <col min="2839" max="2839" width="5.125" style="342" customWidth="1"/>
    <col min="2840" max="2840" width="9.125" style="342" customWidth="1"/>
    <col min="2841" max="2841" width="5.125" style="342" customWidth="1"/>
    <col min="2842" max="2842" width="9.375" style="342" customWidth="1"/>
    <col min="2843" max="2843" width="17.5" style="342" customWidth="1"/>
    <col min="2844" max="3075" width="9" style="342"/>
    <col min="3076" max="3076" width="5.375" style="342" customWidth="1"/>
    <col min="3077" max="3077" width="14.625" style="342" customWidth="1"/>
    <col min="3078" max="3078" width="6.5" style="342" customWidth="1"/>
    <col min="3079" max="3079" width="7" style="342" customWidth="1"/>
    <col min="3080" max="3080" width="7.125" style="342" customWidth="1"/>
    <col min="3081" max="3081" width="7.875" style="342" customWidth="1"/>
    <col min="3082" max="3082" width="6.625" style="342" customWidth="1"/>
    <col min="3083" max="3083" width="5.5" style="342" customWidth="1"/>
    <col min="3084" max="3084" width="5" style="342" customWidth="1"/>
    <col min="3085" max="3085" width="6.625" style="342" customWidth="1"/>
    <col min="3086" max="3086" width="7" style="342" customWidth="1"/>
    <col min="3087" max="3087" width="5.375" style="342" customWidth="1"/>
    <col min="3088" max="3088" width="6.125" style="342" customWidth="1"/>
    <col min="3089" max="3089" width="6.5" style="342" customWidth="1"/>
    <col min="3090" max="3090" width="6.625" style="342" customWidth="1"/>
    <col min="3091" max="3091" width="6.5" style="342" customWidth="1"/>
    <col min="3092" max="3092" width="9" style="342"/>
    <col min="3093" max="3093" width="8.125" style="342" customWidth="1"/>
    <col min="3094" max="3094" width="9.875" style="342" customWidth="1"/>
    <col min="3095" max="3095" width="5.125" style="342" customWidth="1"/>
    <col min="3096" max="3096" width="9.125" style="342" customWidth="1"/>
    <col min="3097" max="3097" width="5.125" style="342" customWidth="1"/>
    <col min="3098" max="3098" width="9.375" style="342" customWidth="1"/>
    <col min="3099" max="3099" width="17.5" style="342" customWidth="1"/>
    <col min="3100" max="3331" width="9" style="342"/>
    <col min="3332" max="3332" width="5.375" style="342" customWidth="1"/>
    <col min="3333" max="3333" width="14.625" style="342" customWidth="1"/>
    <col min="3334" max="3334" width="6.5" style="342" customWidth="1"/>
    <col min="3335" max="3335" width="7" style="342" customWidth="1"/>
    <col min="3336" max="3336" width="7.125" style="342" customWidth="1"/>
    <col min="3337" max="3337" width="7.875" style="342" customWidth="1"/>
    <col min="3338" max="3338" width="6.625" style="342" customWidth="1"/>
    <col min="3339" max="3339" width="5.5" style="342" customWidth="1"/>
    <col min="3340" max="3340" width="5" style="342" customWidth="1"/>
    <col min="3341" max="3341" width="6.625" style="342" customWidth="1"/>
    <col min="3342" max="3342" width="7" style="342" customWidth="1"/>
    <col min="3343" max="3343" width="5.375" style="342" customWidth="1"/>
    <col min="3344" max="3344" width="6.125" style="342" customWidth="1"/>
    <col min="3345" max="3345" width="6.5" style="342" customWidth="1"/>
    <col min="3346" max="3346" width="6.625" style="342" customWidth="1"/>
    <col min="3347" max="3347" width="6.5" style="342" customWidth="1"/>
    <col min="3348" max="3348" width="9" style="342"/>
    <col min="3349" max="3349" width="8.125" style="342" customWidth="1"/>
    <col min="3350" max="3350" width="9.875" style="342" customWidth="1"/>
    <col min="3351" max="3351" width="5.125" style="342" customWidth="1"/>
    <col min="3352" max="3352" width="9.125" style="342" customWidth="1"/>
    <col min="3353" max="3353" width="5.125" style="342" customWidth="1"/>
    <col min="3354" max="3354" width="9.375" style="342" customWidth="1"/>
    <col min="3355" max="3355" width="17.5" style="342" customWidth="1"/>
    <col min="3356" max="3587" width="9" style="342"/>
    <col min="3588" max="3588" width="5.375" style="342" customWidth="1"/>
    <col min="3589" max="3589" width="14.625" style="342" customWidth="1"/>
    <col min="3590" max="3590" width="6.5" style="342" customWidth="1"/>
    <col min="3591" max="3591" width="7" style="342" customWidth="1"/>
    <col min="3592" max="3592" width="7.125" style="342" customWidth="1"/>
    <col min="3593" max="3593" width="7.875" style="342" customWidth="1"/>
    <col min="3594" max="3594" width="6.625" style="342" customWidth="1"/>
    <col min="3595" max="3595" width="5.5" style="342" customWidth="1"/>
    <col min="3596" max="3596" width="5" style="342" customWidth="1"/>
    <col min="3597" max="3597" width="6.625" style="342" customWidth="1"/>
    <col min="3598" max="3598" width="7" style="342" customWidth="1"/>
    <col min="3599" max="3599" width="5.375" style="342" customWidth="1"/>
    <col min="3600" max="3600" width="6.125" style="342" customWidth="1"/>
    <col min="3601" max="3601" width="6.5" style="342" customWidth="1"/>
    <col min="3602" max="3602" width="6.625" style="342" customWidth="1"/>
    <col min="3603" max="3603" width="6.5" style="342" customWidth="1"/>
    <col min="3604" max="3604" width="9" style="342"/>
    <col min="3605" max="3605" width="8.125" style="342" customWidth="1"/>
    <col min="3606" max="3606" width="9.875" style="342" customWidth="1"/>
    <col min="3607" max="3607" width="5.125" style="342" customWidth="1"/>
    <col min="3608" max="3608" width="9.125" style="342" customWidth="1"/>
    <col min="3609" max="3609" width="5.125" style="342" customWidth="1"/>
    <col min="3610" max="3610" width="9.375" style="342" customWidth="1"/>
    <col min="3611" max="3611" width="17.5" style="342" customWidth="1"/>
    <col min="3612" max="3843" width="9" style="342"/>
    <col min="3844" max="3844" width="5.375" style="342" customWidth="1"/>
    <col min="3845" max="3845" width="14.625" style="342" customWidth="1"/>
    <col min="3846" max="3846" width="6.5" style="342" customWidth="1"/>
    <col min="3847" max="3847" width="7" style="342" customWidth="1"/>
    <col min="3848" max="3848" width="7.125" style="342" customWidth="1"/>
    <col min="3849" max="3849" width="7.875" style="342" customWidth="1"/>
    <col min="3850" max="3850" width="6.625" style="342" customWidth="1"/>
    <col min="3851" max="3851" width="5.5" style="342" customWidth="1"/>
    <col min="3852" max="3852" width="5" style="342" customWidth="1"/>
    <col min="3853" max="3853" width="6.625" style="342" customWidth="1"/>
    <col min="3854" max="3854" width="7" style="342" customWidth="1"/>
    <col min="3855" max="3855" width="5.375" style="342" customWidth="1"/>
    <col min="3856" max="3856" width="6.125" style="342" customWidth="1"/>
    <col min="3857" max="3857" width="6.5" style="342" customWidth="1"/>
    <col min="3858" max="3858" width="6.625" style="342" customWidth="1"/>
    <col min="3859" max="3859" width="6.5" style="342" customWidth="1"/>
    <col min="3860" max="3860" width="9" style="342"/>
    <col min="3861" max="3861" width="8.125" style="342" customWidth="1"/>
    <col min="3862" max="3862" width="9.875" style="342" customWidth="1"/>
    <col min="3863" max="3863" width="5.125" style="342" customWidth="1"/>
    <col min="3864" max="3864" width="9.125" style="342" customWidth="1"/>
    <col min="3865" max="3865" width="5.125" style="342" customWidth="1"/>
    <col min="3866" max="3866" width="9.375" style="342" customWidth="1"/>
    <col min="3867" max="3867" width="17.5" style="342" customWidth="1"/>
    <col min="3868" max="4099" width="9" style="342"/>
    <col min="4100" max="4100" width="5.375" style="342" customWidth="1"/>
    <col min="4101" max="4101" width="14.625" style="342" customWidth="1"/>
    <col min="4102" max="4102" width="6.5" style="342" customWidth="1"/>
    <col min="4103" max="4103" width="7" style="342" customWidth="1"/>
    <col min="4104" max="4104" width="7.125" style="342" customWidth="1"/>
    <col min="4105" max="4105" width="7.875" style="342" customWidth="1"/>
    <col min="4106" max="4106" width="6.625" style="342" customWidth="1"/>
    <col min="4107" max="4107" width="5.5" style="342" customWidth="1"/>
    <col min="4108" max="4108" width="5" style="342" customWidth="1"/>
    <col min="4109" max="4109" width="6.625" style="342" customWidth="1"/>
    <col min="4110" max="4110" width="7" style="342" customWidth="1"/>
    <col min="4111" max="4111" width="5.375" style="342" customWidth="1"/>
    <col min="4112" max="4112" width="6.125" style="342" customWidth="1"/>
    <col min="4113" max="4113" width="6.5" style="342" customWidth="1"/>
    <col min="4114" max="4114" width="6.625" style="342" customWidth="1"/>
    <col min="4115" max="4115" width="6.5" style="342" customWidth="1"/>
    <col min="4116" max="4116" width="9" style="342"/>
    <col min="4117" max="4117" width="8.125" style="342" customWidth="1"/>
    <col min="4118" max="4118" width="9.875" style="342" customWidth="1"/>
    <col min="4119" max="4119" width="5.125" style="342" customWidth="1"/>
    <col min="4120" max="4120" width="9.125" style="342" customWidth="1"/>
    <col min="4121" max="4121" width="5.125" style="342" customWidth="1"/>
    <col min="4122" max="4122" width="9.375" style="342" customWidth="1"/>
    <col min="4123" max="4123" width="17.5" style="342" customWidth="1"/>
    <col min="4124" max="4355" width="9" style="342"/>
    <col min="4356" max="4356" width="5.375" style="342" customWidth="1"/>
    <col min="4357" max="4357" width="14.625" style="342" customWidth="1"/>
    <col min="4358" max="4358" width="6.5" style="342" customWidth="1"/>
    <col min="4359" max="4359" width="7" style="342" customWidth="1"/>
    <col min="4360" max="4360" width="7.125" style="342" customWidth="1"/>
    <col min="4361" max="4361" width="7.875" style="342" customWidth="1"/>
    <col min="4362" max="4362" width="6.625" style="342" customWidth="1"/>
    <col min="4363" max="4363" width="5.5" style="342" customWidth="1"/>
    <col min="4364" max="4364" width="5" style="342" customWidth="1"/>
    <col min="4365" max="4365" width="6.625" style="342" customWidth="1"/>
    <col min="4366" max="4366" width="7" style="342" customWidth="1"/>
    <col min="4367" max="4367" width="5.375" style="342" customWidth="1"/>
    <col min="4368" max="4368" width="6.125" style="342" customWidth="1"/>
    <col min="4369" max="4369" width="6.5" style="342" customWidth="1"/>
    <col min="4370" max="4370" width="6.625" style="342" customWidth="1"/>
    <col min="4371" max="4371" width="6.5" style="342" customWidth="1"/>
    <col min="4372" max="4372" width="9" style="342"/>
    <col min="4373" max="4373" width="8.125" style="342" customWidth="1"/>
    <col min="4374" max="4374" width="9.875" style="342" customWidth="1"/>
    <col min="4375" max="4375" width="5.125" style="342" customWidth="1"/>
    <col min="4376" max="4376" width="9.125" style="342" customWidth="1"/>
    <col min="4377" max="4377" width="5.125" style="342" customWidth="1"/>
    <col min="4378" max="4378" width="9.375" style="342" customWidth="1"/>
    <col min="4379" max="4379" width="17.5" style="342" customWidth="1"/>
    <col min="4380" max="4611" width="9" style="342"/>
    <col min="4612" max="4612" width="5.375" style="342" customWidth="1"/>
    <col min="4613" max="4613" width="14.625" style="342" customWidth="1"/>
    <col min="4614" max="4614" width="6.5" style="342" customWidth="1"/>
    <col min="4615" max="4615" width="7" style="342" customWidth="1"/>
    <col min="4616" max="4616" width="7.125" style="342" customWidth="1"/>
    <col min="4617" max="4617" width="7.875" style="342" customWidth="1"/>
    <col min="4618" max="4618" width="6.625" style="342" customWidth="1"/>
    <col min="4619" max="4619" width="5.5" style="342" customWidth="1"/>
    <col min="4620" max="4620" width="5" style="342" customWidth="1"/>
    <col min="4621" max="4621" width="6.625" style="342" customWidth="1"/>
    <col min="4622" max="4622" width="7" style="342" customWidth="1"/>
    <col min="4623" max="4623" width="5.375" style="342" customWidth="1"/>
    <col min="4624" max="4624" width="6.125" style="342" customWidth="1"/>
    <col min="4625" max="4625" width="6.5" style="342" customWidth="1"/>
    <col min="4626" max="4626" width="6.625" style="342" customWidth="1"/>
    <col min="4627" max="4627" width="6.5" style="342" customWidth="1"/>
    <col min="4628" max="4628" width="9" style="342"/>
    <col min="4629" max="4629" width="8.125" style="342" customWidth="1"/>
    <col min="4630" max="4630" width="9.875" style="342" customWidth="1"/>
    <col min="4631" max="4631" width="5.125" style="342" customWidth="1"/>
    <col min="4632" max="4632" width="9.125" style="342" customWidth="1"/>
    <col min="4633" max="4633" width="5.125" style="342" customWidth="1"/>
    <col min="4634" max="4634" width="9.375" style="342" customWidth="1"/>
    <col min="4635" max="4635" width="17.5" style="342" customWidth="1"/>
    <col min="4636" max="4867" width="9" style="342"/>
    <col min="4868" max="4868" width="5.375" style="342" customWidth="1"/>
    <col min="4869" max="4869" width="14.625" style="342" customWidth="1"/>
    <col min="4870" max="4870" width="6.5" style="342" customWidth="1"/>
    <col min="4871" max="4871" width="7" style="342" customWidth="1"/>
    <col min="4872" max="4872" width="7.125" style="342" customWidth="1"/>
    <col min="4873" max="4873" width="7.875" style="342" customWidth="1"/>
    <col min="4874" max="4874" width="6.625" style="342" customWidth="1"/>
    <col min="4875" max="4875" width="5.5" style="342" customWidth="1"/>
    <col min="4876" max="4876" width="5" style="342" customWidth="1"/>
    <col min="4877" max="4877" width="6.625" style="342" customWidth="1"/>
    <col min="4878" max="4878" width="7" style="342" customWidth="1"/>
    <col min="4879" max="4879" width="5.375" style="342" customWidth="1"/>
    <col min="4880" max="4880" width="6.125" style="342" customWidth="1"/>
    <col min="4881" max="4881" width="6.5" style="342" customWidth="1"/>
    <col min="4882" max="4882" width="6.625" style="342" customWidth="1"/>
    <col min="4883" max="4883" width="6.5" style="342" customWidth="1"/>
    <col min="4884" max="4884" width="9" style="342"/>
    <col min="4885" max="4885" width="8.125" style="342" customWidth="1"/>
    <col min="4886" max="4886" width="9.875" style="342" customWidth="1"/>
    <col min="4887" max="4887" width="5.125" style="342" customWidth="1"/>
    <col min="4888" max="4888" width="9.125" style="342" customWidth="1"/>
    <col min="4889" max="4889" width="5.125" style="342" customWidth="1"/>
    <col min="4890" max="4890" width="9.375" style="342" customWidth="1"/>
    <col min="4891" max="4891" width="17.5" style="342" customWidth="1"/>
    <col min="4892" max="5123" width="9" style="342"/>
    <col min="5124" max="5124" width="5.375" style="342" customWidth="1"/>
    <col min="5125" max="5125" width="14.625" style="342" customWidth="1"/>
    <col min="5126" max="5126" width="6.5" style="342" customWidth="1"/>
    <col min="5127" max="5127" width="7" style="342" customWidth="1"/>
    <col min="5128" max="5128" width="7.125" style="342" customWidth="1"/>
    <col min="5129" max="5129" width="7.875" style="342" customWidth="1"/>
    <col min="5130" max="5130" width="6.625" style="342" customWidth="1"/>
    <col min="5131" max="5131" width="5.5" style="342" customWidth="1"/>
    <col min="5132" max="5132" width="5" style="342" customWidth="1"/>
    <col min="5133" max="5133" width="6.625" style="342" customWidth="1"/>
    <col min="5134" max="5134" width="7" style="342" customWidth="1"/>
    <col min="5135" max="5135" width="5.375" style="342" customWidth="1"/>
    <col min="5136" max="5136" width="6.125" style="342" customWidth="1"/>
    <col min="5137" max="5137" width="6.5" style="342" customWidth="1"/>
    <col min="5138" max="5138" width="6.625" style="342" customWidth="1"/>
    <col min="5139" max="5139" width="6.5" style="342" customWidth="1"/>
    <col min="5140" max="5140" width="9" style="342"/>
    <col min="5141" max="5141" width="8.125" style="342" customWidth="1"/>
    <col min="5142" max="5142" width="9.875" style="342" customWidth="1"/>
    <col min="5143" max="5143" width="5.125" style="342" customWidth="1"/>
    <col min="5144" max="5144" width="9.125" style="342" customWidth="1"/>
    <col min="5145" max="5145" width="5.125" style="342" customWidth="1"/>
    <col min="5146" max="5146" width="9.375" style="342" customWidth="1"/>
    <col min="5147" max="5147" width="17.5" style="342" customWidth="1"/>
    <col min="5148" max="5379" width="9" style="342"/>
    <col min="5380" max="5380" width="5.375" style="342" customWidth="1"/>
    <col min="5381" max="5381" width="14.625" style="342" customWidth="1"/>
    <col min="5382" max="5382" width="6.5" style="342" customWidth="1"/>
    <col min="5383" max="5383" width="7" style="342" customWidth="1"/>
    <col min="5384" max="5384" width="7.125" style="342" customWidth="1"/>
    <col min="5385" max="5385" width="7.875" style="342" customWidth="1"/>
    <col min="5386" max="5386" width="6.625" style="342" customWidth="1"/>
    <col min="5387" max="5387" width="5.5" style="342" customWidth="1"/>
    <col min="5388" max="5388" width="5" style="342" customWidth="1"/>
    <col min="5389" max="5389" width="6.625" style="342" customWidth="1"/>
    <col min="5390" max="5390" width="7" style="342" customWidth="1"/>
    <col min="5391" max="5391" width="5.375" style="342" customWidth="1"/>
    <col min="5392" max="5392" width="6.125" style="342" customWidth="1"/>
    <col min="5393" max="5393" width="6.5" style="342" customWidth="1"/>
    <col min="5394" max="5394" width="6.625" style="342" customWidth="1"/>
    <col min="5395" max="5395" width="6.5" style="342" customWidth="1"/>
    <col min="5396" max="5396" width="9" style="342"/>
    <col min="5397" max="5397" width="8.125" style="342" customWidth="1"/>
    <col min="5398" max="5398" width="9.875" style="342" customWidth="1"/>
    <col min="5399" max="5399" width="5.125" style="342" customWidth="1"/>
    <col min="5400" max="5400" width="9.125" style="342" customWidth="1"/>
    <col min="5401" max="5401" width="5.125" style="342" customWidth="1"/>
    <col min="5402" max="5402" width="9.375" style="342" customWidth="1"/>
    <col min="5403" max="5403" width="17.5" style="342" customWidth="1"/>
    <col min="5404" max="5635" width="9" style="342"/>
    <col min="5636" max="5636" width="5.375" style="342" customWidth="1"/>
    <col min="5637" max="5637" width="14.625" style="342" customWidth="1"/>
    <col min="5638" max="5638" width="6.5" style="342" customWidth="1"/>
    <col min="5639" max="5639" width="7" style="342" customWidth="1"/>
    <col min="5640" max="5640" width="7.125" style="342" customWidth="1"/>
    <col min="5641" max="5641" width="7.875" style="342" customWidth="1"/>
    <col min="5642" max="5642" width="6.625" style="342" customWidth="1"/>
    <col min="5643" max="5643" width="5.5" style="342" customWidth="1"/>
    <col min="5644" max="5644" width="5" style="342" customWidth="1"/>
    <col min="5645" max="5645" width="6.625" style="342" customWidth="1"/>
    <col min="5646" max="5646" width="7" style="342" customWidth="1"/>
    <col min="5647" max="5647" width="5.375" style="342" customWidth="1"/>
    <col min="5648" max="5648" width="6.125" style="342" customWidth="1"/>
    <col min="5649" max="5649" width="6.5" style="342" customWidth="1"/>
    <col min="5650" max="5650" width="6.625" style="342" customWidth="1"/>
    <col min="5651" max="5651" width="6.5" style="342" customWidth="1"/>
    <col min="5652" max="5652" width="9" style="342"/>
    <col min="5653" max="5653" width="8.125" style="342" customWidth="1"/>
    <col min="5654" max="5654" width="9.875" style="342" customWidth="1"/>
    <col min="5655" max="5655" width="5.125" style="342" customWidth="1"/>
    <col min="5656" max="5656" width="9.125" style="342" customWidth="1"/>
    <col min="5657" max="5657" width="5.125" style="342" customWidth="1"/>
    <col min="5658" max="5658" width="9.375" style="342" customWidth="1"/>
    <col min="5659" max="5659" width="17.5" style="342" customWidth="1"/>
    <col min="5660" max="5891" width="9" style="342"/>
    <col min="5892" max="5892" width="5.375" style="342" customWidth="1"/>
    <col min="5893" max="5893" width="14.625" style="342" customWidth="1"/>
    <col min="5894" max="5894" width="6.5" style="342" customWidth="1"/>
    <col min="5895" max="5895" width="7" style="342" customWidth="1"/>
    <col min="5896" max="5896" width="7.125" style="342" customWidth="1"/>
    <col min="5897" max="5897" width="7.875" style="342" customWidth="1"/>
    <col min="5898" max="5898" width="6.625" style="342" customWidth="1"/>
    <col min="5899" max="5899" width="5.5" style="342" customWidth="1"/>
    <col min="5900" max="5900" width="5" style="342" customWidth="1"/>
    <col min="5901" max="5901" width="6.625" style="342" customWidth="1"/>
    <col min="5902" max="5902" width="7" style="342" customWidth="1"/>
    <col min="5903" max="5903" width="5.375" style="342" customWidth="1"/>
    <col min="5904" max="5904" width="6.125" style="342" customWidth="1"/>
    <col min="5905" max="5905" width="6.5" style="342" customWidth="1"/>
    <col min="5906" max="5906" width="6.625" style="342" customWidth="1"/>
    <col min="5907" max="5907" width="6.5" style="342" customWidth="1"/>
    <col min="5908" max="5908" width="9" style="342"/>
    <col min="5909" max="5909" width="8.125" style="342" customWidth="1"/>
    <col min="5910" max="5910" width="9.875" style="342" customWidth="1"/>
    <col min="5911" max="5911" width="5.125" style="342" customWidth="1"/>
    <col min="5912" max="5912" width="9.125" style="342" customWidth="1"/>
    <col min="5913" max="5913" width="5.125" style="342" customWidth="1"/>
    <col min="5914" max="5914" width="9.375" style="342" customWidth="1"/>
    <col min="5915" max="5915" width="17.5" style="342" customWidth="1"/>
    <col min="5916" max="6147" width="9" style="342"/>
    <col min="6148" max="6148" width="5.375" style="342" customWidth="1"/>
    <col min="6149" max="6149" width="14.625" style="342" customWidth="1"/>
    <col min="6150" max="6150" width="6.5" style="342" customWidth="1"/>
    <col min="6151" max="6151" width="7" style="342" customWidth="1"/>
    <col min="6152" max="6152" width="7.125" style="342" customWidth="1"/>
    <col min="6153" max="6153" width="7.875" style="342" customWidth="1"/>
    <col min="6154" max="6154" width="6.625" style="342" customWidth="1"/>
    <col min="6155" max="6155" width="5.5" style="342" customWidth="1"/>
    <col min="6156" max="6156" width="5" style="342" customWidth="1"/>
    <col min="6157" max="6157" width="6.625" style="342" customWidth="1"/>
    <col min="6158" max="6158" width="7" style="342" customWidth="1"/>
    <col min="6159" max="6159" width="5.375" style="342" customWidth="1"/>
    <col min="6160" max="6160" width="6.125" style="342" customWidth="1"/>
    <col min="6161" max="6161" width="6.5" style="342" customWidth="1"/>
    <col min="6162" max="6162" width="6.625" style="342" customWidth="1"/>
    <col min="6163" max="6163" width="6.5" style="342" customWidth="1"/>
    <col min="6164" max="6164" width="9" style="342"/>
    <col min="6165" max="6165" width="8.125" style="342" customWidth="1"/>
    <col min="6166" max="6166" width="9.875" style="342" customWidth="1"/>
    <col min="6167" max="6167" width="5.125" style="342" customWidth="1"/>
    <col min="6168" max="6168" width="9.125" style="342" customWidth="1"/>
    <col min="6169" max="6169" width="5.125" style="342" customWidth="1"/>
    <col min="6170" max="6170" width="9.375" style="342" customWidth="1"/>
    <col min="6171" max="6171" width="17.5" style="342" customWidth="1"/>
    <col min="6172" max="6403" width="9" style="342"/>
    <col min="6404" max="6404" width="5.375" style="342" customWidth="1"/>
    <col min="6405" max="6405" width="14.625" style="342" customWidth="1"/>
    <col min="6406" max="6406" width="6.5" style="342" customWidth="1"/>
    <col min="6407" max="6407" width="7" style="342" customWidth="1"/>
    <col min="6408" max="6408" width="7.125" style="342" customWidth="1"/>
    <col min="6409" max="6409" width="7.875" style="342" customWidth="1"/>
    <col min="6410" max="6410" width="6.625" style="342" customWidth="1"/>
    <col min="6411" max="6411" width="5.5" style="342" customWidth="1"/>
    <col min="6412" max="6412" width="5" style="342" customWidth="1"/>
    <col min="6413" max="6413" width="6.625" style="342" customWidth="1"/>
    <col min="6414" max="6414" width="7" style="342" customWidth="1"/>
    <col min="6415" max="6415" width="5.375" style="342" customWidth="1"/>
    <col min="6416" max="6416" width="6.125" style="342" customWidth="1"/>
    <col min="6417" max="6417" width="6.5" style="342" customWidth="1"/>
    <col min="6418" max="6418" width="6.625" style="342" customWidth="1"/>
    <col min="6419" max="6419" width="6.5" style="342" customWidth="1"/>
    <col min="6420" max="6420" width="9" style="342"/>
    <col min="6421" max="6421" width="8.125" style="342" customWidth="1"/>
    <col min="6422" max="6422" width="9.875" style="342" customWidth="1"/>
    <col min="6423" max="6423" width="5.125" style="342" customWidth="1"/>
    <col min="6424" max="6424" width="9.125" style="342" customWidth="1"/>
    <col min="6425" max="6425" width="5.125" style="342" customWidth="1"/>
    <col min="6426" max="6426" width="9.375" style="342" customWidth="1"/>
    <col min="6427" max="6427" width="17.5" style="342" customWidth="1"/>
    <col min="6428" max="6659" width="9" style="342"/>
    <col min="6660" max="6660" width="5.375" style="342" customWidth="1"/>
    <col min="6661" max="6661" width="14.625" style="342" customWidth="1"/>
    <col min="6662" max="6662" width="6.5" style="342" customWidth="1"/>
    <col min="6663" max="6663" width="7" style="342" customWidth="1"/>
    <col min="6664" max="6664" width="7.125" style="342" customWidth="1"/>
    <col min="6665" max="6665" width="7.875" style="342" customWidth="1"/>
    <col min="6666" max="6666" width="6.625" style="342" customWidth="1"/>
    <col min="6667" max="6667" width="5.5" style="342" customWidth="1"/>
    <col min="6668" max="6668" width="5" style="342" customWidth="1"/>
    <col min="6669" max="6669" width="6.625" style="342" customWidth="1"/>
    <col min="6670" max="6670" width="7" style="342" customWidth="1"/>
    <col min="6671" max="6671" width="5.375" style="342" customWidth="1"/>
    <col min="6672" max="6672" width="6.125" style="342" customWidth="1"/>
    <col min="6673" max="6673" width="6.5" style="342" customWidth="1"/>
    <col min="6674" max="6674" width="6.625" style="342" customWidth="1"/>
    <col min="6675" max="6675" width="6.5" style="342" customWidth="1"/>
    <col min="6676" max="6676" width="9" style="342"/>
    <col min="6677" max="6677" width="8.125" style="342" customWidth="1"/>
    <col min="6678" max="6678" width="9.875" style="342" customWidth="1"/>
    <col min="6679" max="6679" width="5.125" style="342" customWidth="1"/>
    <col min="6680" max="6680" width="9.125" style="342" customWidth="1"/>
    <col min="6681" max="6681" width="5.125" style="342" customWidth="1"/>
    <col min="6682" max="6682" width="9.375" style="342" customWidth="1"/>
    <col min="6683" max="6683" width="17.5" style="342" customWidth="1"/>
    <col min="6684" max="6915" width="9" style="342"/>
    <col min="6916" max="6916" width="5.375" style="342" customWidth="1"/>
    <col min="6917" max="6917" width="14.625" style="342" customWidth="1"/>
    <col min="6918" max="6918" width="6.5" style="342" customWidth="1"/>
    <col min="6919" max="6919" width="7" style="342" customWidth="1"/>
    <col min="6920" max="6920" width="7.125" style="342" customWidth="1"/>
    <col min="6921" max="6921" width="7.875" style="342" customWidth="1"/>
    <col min="6922" max="6922" width="6.625" style="342" customWidth="1"/>
    <col min="6923" max="6923" width="5.5" style="342" customWidth="1"/>
    <col min="6924" max="6924" width="5" style="342" customWidth="1"/>
    <col min="6925" max="6925" width="6.625" style="342" customWidth="1"/>
    <col min="6926" max="6926" width="7" style="342" customWidth="1"/>
    <col min="6927" max="6927" width="5.375" style="342" customWidth="1"/>
    <col min="6928" max="6928" width="6.125" style="342" customWidth="1"/>
    <col min="6929" max="6929" width="6.5" style="342" customWidth="1"/>
    <col min="6930" max="6930" width="6.625" style="342" customWidth="1"/>
    <col min="6931" max="6931" width="6.5" style="342" customWidth="1"/>
    <col min="6932" max="6932" width="9" style="342"/>
    <col min="6933" max="6933" width="8.125" style="342" customWidth="1"/>
    <col min="6934" max="6934" width="9.875" style="342" customWidth="1"/>
    <col min="6935" max="6935" width="5.125" style="342" customWidth="1"/>
    <col min="6936" max="6936" width="9.125" style="342" customWidth="1"/>
    <col min="6937" max="6937" width="5.125" style="342" customWidth="1"/>
    <col min="6938" max="6938" width="9.375" style="342" customWidth="1"/>
    <col min="6939" max="6939" width="17.5" style="342" customWidth="1"/>
    <col min="6940" max="7171" width="9" style="342"/>
    <col min="7172" max="7172" width="5.375" style="342" customWidth="1"/>
    <col min="7173" max="7173" width="14.625" style="342" customWidth="1"/>
    <col min="7174" max="7174" width="6.5" style="342" customWidth="1"/>
    <col min="7175" max="7175" width="7" style="342" customWidth="1"/>
    <col min="7176" max="7176" width="7.125" style="342" customWidth="1"/>
    <col min="7177" max="7177" width="7.875" style="342" customWidth="1"/>
    <col min="7178" max="7178" width="6.625" style="342" customWidth="1"/>
    <col min="7179" max="7179" width="5.5" style="342" customWidth="1"/>
    <col min="7180" max="7180" width="5" style="342" customWidth="1"/>
    <col min="7181" max="7181" width="6.625" style="342" customWidth="1"/>
    <col min="7182" max="7182" width="7" style="342" customWidth="1"/>
    <col min="7183" max="7183" width="5.375" style="342" customWidth="1"/>
    <col min="7184" max="7184" width="6.125" style="342" customWidth="1"/>
    <col min="7185" max="7185" width="6.5" style="342" customWidth="1"/>
    <col min="7186" max="7186" width="6.625" style="342" customWidth="1"/>
    <col min="7187" max="7187" width="6.5" style="342" customWidth="1"/>
    <col min="7188" max="7188" width="9" style="342"/>
    <col min="7189" max="7189" width="8.125" style="342" customWidth="1"/>
    <col min="7190" max="7190" width="9.875" style="342" customWidth="1"/>
    <col min="7191" max="7191" width="5.125" style="342" customWidth="1"/>
    <col min="7192" max="7192" width="9.125" style="342" customWidth="1"/>
    <col min="7193" max="7193" width="5.125" style="342" customWidth="1"/>
    <col min="7194" max="7194" width="9.375" style="342" customWidth="1"/>
    <col min="7195" max="7195" width="17.5" style="342" customWidth="1"/>
    <col min="7196" max="7427" width="9" style="342"/>
    <col min="7428" max="7428" width="5.375" style="342" customWidth="1"/>
    <col min="7429" max="7429" width="14.625" style="342" customWidth="1"/>
    <col min="7430" max="7430" width="6.5" style="342" customWidth="1"/>
    <col min="7431" max="7431" width="7" style="342" customWidth="1"/>
    <col min="7432" max="7432" width="7.125" style="342" customWidth="1"/>
    <col min="7433" max="7433" width="7.875" style="342" customWidth="1"/>
    <col min="7434" max="7434" width="6.625" style="342" customWidth="1"/>
    <col min="7435" max="7435" width="5.5" style="342" customWidth="1"/>
    <col min="7436" max="7436" width="5" style="342" customWidth="1"/>
    <col min="7437" max="7437" width="6.625" style="342" customWidth="1"/>
    <col min="7438" max="7438" width="7" style="342" customWidth="1"/>
    <col min="7439" max="7439" width="5.375" style="342" customWidth="1"/>
    <col min="7440" max="7440" width="6.125" style="342" customWidth="1"/>
    <col min="7441" max="7441" width="6.5" style="342" customWidth="1"/>
    <col min="7442" max="7442" width="6.625" style="342" customWidth="1"/>
    <col min="7443" max="7443" width="6.5" style="342" customWidth="1"/>
    <col min="7444" max="7444" width="9" style="342"/>
    <col min="7445" max="7445" width="8.125" style="342" customWidth="1"/>
    <col min="7446" max="7446" width="9.875" style="342" customWidth="1"/>
    <col min="7447" max="7447" width="5.125" style="342" customWidth="1"/>
    <col min="7448" max="7448" width="9.125" style="342" customWidth="1"/>
    <col min="7449" max="7449" width="5.125" style="342" customWidth="1"/>
    <col min="7450" max="7450" width="9.375" style="342" customWidth="1"/>
    <col min="7451" max="7451" width="17.5" style="342" customWidth="1"/>
    <col min="7452" max="7683" width="9" style="342"/>
    <col min="7684" max="7684" width="5.375" style="342" customWidth="1"/>
    <col min="7685" max="7685" width="14.625" style="342" customWidth="1"/>
    <col min="7686" max="7686" width="6.5" style="342" customWidth="1"/>
    <col min="7687" max="7687" width="7" style="342" customWidth="1"/>
    <col min="7688" max="7688" width="7.125" style="342" customWidth="1"/>
    <col min="7689" max="7689" width="7.875" style="342" customWidth="1"/>
    <col min="7690" max="7690" width="6.625" style="342" customWidth="1"/>
    <col min="7691" max="7691" width="5.5" style="342" customWidth="1"/>
    <col min="7692" max="7692" width="5" style="342" customWidth="1"/>
    <col min="7693" max="7693" width="6.625" style="342" customWidth="1"/>
    <col min="7694" max="7694" width="7" style="342" customWidth="1"/>
    <col min="7695" max="7695" width="5.375" style="342" customWidth="1"/>
    <col min="7696" max="7696" width="6.125" style="342" customWidth="1"/>
    <col min="7697" max="7697" width="6.5" style="342" customWidth="1"/>
    <col min="7698" max="7698" width="6.625" style="342" customWidth="1"/>
    <col min="7699" max="7699" width="6.5" style="342" customWidth="1"/>
    <col min="7700" max="7700" width="9" style="342"/>
    <col min="7701" max="7701" width="8.125" style="342" customWidth="1"/>
    <col min="7702" max="7702" width="9.875" style="342" customWidth="1"/>
    <col min="7703" max="7703" width="5.125" style="342" customWidth="1"/>
    <col min="7704" max="7704" width="9.125" style="342" customWidth="1"/>
    <col min="7705" max="7705" width="5.125" style="342" customWidth="1"/>
    <col min="7706" max="7706" width="9.375" style="342" customWidth="1"/>
    <col min="7707" max="7707" width="17.5" style="342" customWidth="1"/>
    <col min="7708" max="7939" width="9" style="342"/>
    <col min="7940" max="7940" width="5.375" style="342" customWidth="1"/>
    <col min="7941" max="7941" width="14.625" style="342" customWidth="1"/>
    <col min="7942" max="7942" width="6.5" style="342" customWidth="1"/>
    <col min="7943" max="7943" width="7" style="342" customWidth="1"/>
    <col min="7944" max="7944" width="7.125" style="342" customWidth="1"/>
    <col min="7945" max="7945" width="7.875" style="342" customWidth="1"/>
    <col min="7946" max="7946" width="6.625" style="342" customWidth="1"/>
    <col min="7947" max="7947" width="5.5" style="342" customWidth="1"/>
    <col min="7948" max="7948" width="5" style="342" customWidth="1"/>
    <col min="7949" max="7949" width="6.625" style="342" customWidth="1"/>
    <col min="7950" max="7950" width="7" style="342" customWidth="1"/>
    <col min="7951" max="7951" width="5.375" style="342" customWidth="1"/>
    <col min="7952" max="7952" width="6.125" style="342" customWidth="1"/>
    <col min="7953" max="7953" width="6.5" style="342" customWidth="1"/>
    <col min="7954" max="7954" width="6.625" style="342" customWidth="1"/>
    <col min="7955" max="7955" width="6.5" style="342" customWidth="1"/>
    <col min="7956" max="7956" width="9" style="342"/>
    <col min="7957" max="7957" width="8.125" style="342" customWidth="1"/>
    <col min="7958" max="7958" width="9.875" style="342" customWidth="1"/>
    <col min="7959" max="7959" width="5.125" style="342" customWidth="1"/>
    <col min="7960" max="7960" width="9.125" style="342" customWidth="1"/>
    <col min="7961" max="7961" width="5.125" style="342" customWidth="1"/>
    <col min="7962" max="7962" width="9.375" style="342" customWidth="1"/>
    <col min="7963" max="7963" width="17.5" style="342" customWidth="1"/>
    <col min="7964" max="8195" width="9" style="342"/>
    <col min="8196" max="8196" width="5.375" style="342" customWidth="1"/>
    <col min="8197" max="8197" width="14.625" style="342" customWidth="1"/>
    <col min="8198" max="8198" width="6.5" style="342" customWidth="1"/>
    <col min="8199" max="8199" width="7" style="342" customWidth="1"/>
    <col min="8200" max="8200" width="7.125" style="342" customWidth="1"/>
    <col min="8201" max="8201" width="7.875" style="342" customWidth="1"/>
    <col min="8202" max="8202" width="6.625" style="342" customWidth="1"/>
    <col min="8203" max="8203" width="5.5" style="342" customWidth="1"/>
    <col min="8204" max="8204" width="5" style="342" customWidth="1"/>
    <col min="8205" max="8205" width="6.625" style="342" customWidth="1"/>
    <col min="8206" max="8206" width="7" style="342" customWidth="1"/>
    <col min="8207" max="8207" width="5.375" style="342" customWidth="1"/>
    <col min="8208" max="8208" width="6.125" style="342" customWidth="1"/>
    <col min="8209" max="8209" width="6.5" style="342" customWidth="1"/>
    <col min="8210" max="8210" width="6.625" style="342" customWidth="1"/>
    <col min="8211" max="8211" width="6.5" style="342" customWidth="1"/>
    <col min="8212" max="8212" width="9" style="342"/>
    <col min="8213" max="8213" width="8.125" style="342" customWidth="1"/>
    <col min="8214" max="8214" width="9.875" style="342" customWidth="1"/>
    <col min="8215" max="8215" width="5.125" style="342" customWidth="1"/>
    <col min="8216" max="8216" width="9.125" style="342" customWidth="1"/>
    <col min="8217" max="8217" width="5.125" style="342" customWidth="1"/>
    <col min="8218" max="8218" width="9.375" style="342" customWidth="1"/>
    <col min="8219" max="8219" width="17.5" style="342" customWidth="1"/>
    <col min="8220" max="8451" width="9" style="342"/>
    <col min="8452" max="8452" width="5.375" style="342" customWidth="1"/>
    <col min="8453" max="8453" width="14.625" style="342" customWidth="1"/>
    <col min="8454" max="8454" width="6.5" style="342" customWidth="1"/>
    <col min="8455" max="8455" width="7" style="342" customWidth="1"/>
    <col min="8456" max="8456" width="7.125" style="342" customWidth="1"/>
    <col min="8457" max="8457" width="7.875" style="342" customWidth="1"/>
    <col min="8458" max="8458" width="6.625" style="342" customWidth="1"/>
    <col min="8459" max="8459" width="5.5" style="342" customWidth="1"/>
    <col min="8460" max="8460" width="5" style="342" customWidth="1"/>
    <col min="8461" max="8461" width="6.625" style="342" customWidth="1"/>
    <col min="8462" max="8462" width="7" style="342" customWidth="1"/>
    <col min="8463" max="8463" width="5.375" style="342" customWidth="1"/>
    <col min="8464" max="8464" width="6.125" style="342" customWidth="1"/>
    <col min="8465" max="8465" width="6.5" style="342" customWidth="1"/>
    <col min="8466" max="8466" width="6.625" style="342" customWidth="1"/>
    <col min="8467" max="8467" width="6.5" style="342" customWidth="1"/>
    <col min="8468" max="8468" width="9" style="342"/>
    <col min="8469" max="8469" width="8.125" style="342" customWidth="1"/>
    <col min="8470" max="8470" width="9.875" style="342" customWidth="1"/>
    <col min="8471" max="8471" width="5.125" style="342" customWidth="1"/>
    <col min="8472" max="8472" width="9.125" style="342" customWidth="1"/>
    <col min="8473" max="8473" width="5.125" style="342" customWidth="1"/>
    <col min="8474" max="8474" width="9.375" style="342" customWidth="1"/>
    <col min="8475" max="8475" width="17.5" style="342" customWidth="1"/>
    <col min="8476" max="8707" width="9" style="342"/>
    <col min="8708" max="8708" width="5.375" style="342" customWidth="1"/>
    <col min="8709" max="8709" width="14.625" style="342" customWidth="1"/>
    <col min="8710" max="8710" width="6.5" style="342" customWidth="1"/>
    <col min="8711" max="8711" width="7" style="342" customWidth="1"/>
    <col min="8712" max="8712" width="7.125" style="342" customWidth="1"/>
    <col min="8713" max="8713" width="7.875" style="342" customWidth="1"/>
    <col min="8714" max="8714" width="6.625" style="342" customWidth="1"/>
    <col min="8715" max="8715" width="5.5" style="342" customWidth="1"/>
    <col min="8716" max="8716" width="5" style="342" customWidth="1"/>
    <col min="8717" max="8717" width="6.625" style="342" customWidth="1"/>
    <col min="8718" max="8718" width="7" style="342" customWidth="1"/>
    <col min="8719" max="8719" width="5.375" style="342" customWidth="1"/>
    <col min="8720" max="8720" width="6.125" style="342" customWidth="1"/>
    <col min="8721" max="8721" width="6.5" style="342" customWidth="1"/>
    <col min="8722" max="8722" width="6.625" style="342" customWidth="1"/>
    <col min="8723" max="8723" width="6.5" style="342" customWidth="1"/>
    <col min="8724" max="8724" width="9" style="342"/>
    <col min="8725" max="8725" width="8.125" style="342" customWidth="1"/>
    <col min="8726" max="8726" width="9.875" style="342" customWidth="1"/>
    <col min="8727" max="8727" width="5.125" style="342" customWidth="1"/>
    <col min="8728" max="8728" width="9.125" style="342" customWidth="1"/>
    <col min="8729" max="8729" width="5.125" style="342" customWidth="1"/>
    <col min="8730" max="8730" width="9.375" style="342" customWidth="1"/>
    <col min="8731" max="8731" width="17.5" style="342" customWidth="1"/>
    <col min="8732" max="8963" width="9" style="342"/>
    <col min="8964" max="8964" width="5.375" style="342" customWidth="1"/>
    <col min="8965" max="8965" width="14.625" style="342" customWidth="1"/>
    <col min="8966" max="8966" width="6.5" style="342" customWidth="1"/>
    <col min="8967" max="8967" width="7" style="342" customWidth="1"/>
    <col min="8968" max="8968" width="7.125" style="342" customWidth="1"/>
    <col min="8969" max="8969" width="7.875" style="342" customWidth="1"/>
    <col min="8970" max="8970" width="6.625" style="342" customWidth="1"/>
    <col min="8971" max="8971" width="5.5" style="342" customWidth="1"/>
    <col min="8972" max="8972" width="5" style="342" customWidth="1"/>
    <col min="8973" max="8973" width="6.625" style="342" customWidth="1"/>
    <col min="8974" max="8974" width="7" style="342" customWidth="1"/>
    <col min="8975" max="8975" width="5.375" style="342" customWidth="1"/>
    <col min="8976" max="8976" width="6.125" style="342" customWidth="1"/>
    <col min="8977" max="8977" width="6.5" style="342" customWidth="1"/>
    <col min="8978" max="8978" width="6.625" style="342" customWidth="1"/>
    <col min="8979" max="8979" width="6.5" style="342" customWidth="1"/>
    <col min="8980" max="8980" width="9" style="342"/>
    <col min="8981" max="8981" width="8.125" style="342" customWidth="1"/>
    <col min="8982" max="8982" width="9.875" style="342" customWidth="1"/>
    <col min="8983" max="8983" width="5.125" style="342" customWidth="1"/>
    <col min="8984" max="8984" width="9.125" style="342" customWidth="1"/>
    <col min="8985" max="8985" width="5.125" style="342" customWidth="1"/>
    <col min="8986" max="8986" width="9.375" style="342" customWidth="1"/>
    <col min="8987" max="8987" width="17.5" style="342" customWidth="1"/>
    <col min="8988" max="9219" width="9" style="342"/>
    <col min="9220" max="9220" width="5.375" style="342" customWidth="1"/>
    <col min="9221" max="9221" width="14.625" style="342" customWidth="1"/>
    <col min="9222" max="9222" width="6.5" style="342" customWidth="1"/>
    <col min="9223" max="9223" width="7" style="342" customWidth="1"/>
    <col min="9224" max="9224" width="7.125" style="342" customWidth="1"/>
    <col min="9225" max="9225" width="7.875" style="342" customWidth="1"/>
    <col min="9226" max="9226" width="6.625" style="342" customWidth="1"/>
    <col min="9227" max="9227" width="5.5" style="342" customWidth="1"/>
    <col min="9228" max="9228" width="5" style="342" customWidth="1"/>
    <col min="9229" max="9229" width="6.625" style="342" customWidth="1"/>
    <col min="9230" max="9230" width="7" style="342" customWidth="1"/>
    <col min="9231" max="9231" width="5.375" style="342" customWidth="1"/>
    <col min="9232" max="9232" width="6.125" style="342" customWidth="1"/>
    <col min="9233" max="9233" width="6.5" style="342" customWidth="1"/>
    <col min="9234" max="9234" width="6.625" style="342" customWidth="1"/>
    <col min="9235" max="9235" width="6.5" style="342" customWidth="1"/>
    <col min="9236" max="9236" width="9" style="342"/>
    <col min="9237" max="9237" width="8.125" style="342" customWidth="1"/>
    <col min="9238" max="9238" width="9.875" style="342" customWidth="1"/>
    <col min="9239" max="9239" width="5.125" style="342" customWidth="1"/>
    <col min="9240" max="9240" width="9.125" style="342" customWidth="1"/>
    <col min="9241" max="9241" width="5.125" style="342" customWidth="1"/>
    <col min="9242" max="9242" width="9.375" style="342" customWidth="1"/>
    <col min="9243" max="9243" width="17.5" style="342" customWidth="1"/>
    <col min="9244" max="9475" width="9" style="342"/>
    <col min="9476" max="9476" width="5.375" style="342" customWidth="1"/>
    <col min="9477" max="9477" width="14.625" style="342" customWidth="1"/>
    <col min="9478" max="9478" width="6.5" style="342" customWidth="1"/>
    <col min="9479" max="9479" width="7" style="342" customWidth="1"/>
    <col min="9480" max="9480" width="7.125" style="342" customWidth="1"/>
    <col min="9481" max="9481" width="7.875" style="342" customWidth="1"/>
    <col min="9482" max="9482" width="6.625" style="342" customWidth="1"/>
    <col min="9483" max="9483" width="5.5" style="342" customWidth="1"/>
    <col min="9484" max="9484" width="5" style="342" customWidth="1"/>
    <col min="9485" max="9485" width="6.625" style="342" customWidth="1"/>
    <col min="9486" max="9486" width="7" style="342" customWidth="1"/>
    <col min="9487" max="9487" width="5.375" style="342" customWidth="1"/>
    <col min="9488" max="9488" width="6.125" style="342" customWidth="1"/>
    <col min="9489" max="9489" width="6.5" style="342" customWidth="1"/>
    <col min="9490" max="9490" width="6.625" style="342" customWidth="1"/>
    <col min="9491" max="9491" width="6.5" style="342" customWidth="1"/>
    <col min="9492" max="9492" width="9" style="342"/>
    <col min="9493" max="9493" width="8.125" style="342" customWidth="1"/>
    <col min="9494" max="9494" width="9.875" style="342" customWidth="1"/>
    <col min="9495" max="9495" width="5.125" style="342" customWidth="1"/>
    <col min="9496" max="9496" width="9.125" style="342" customWidth="1"/>
    <col min="9497" max="9497" width="5.125" style="342" customWidth="1"/>
    <col min="9498" max="9498" width="9.375" style="342" customWidth="1"/>
    <col min="9499" max="9499" width="17.5" style="342" customWidth="1"/>
    <col min="9500" max="9731" width="9" style="342"/>
    <col min="9732" max="9732" width="5.375" style="342" customWidth="1"/>
    <col min="9733" max="9733" width="14.625" style="342" customWidth="1"/>
    <col min="9734" max="9734" width="6.5" style="342" customWidth="1"/>
    <col min="9735" max="9735" width="7" style="342" customWidth="1"/>
    <col min="9736" max="9736" width="7.125" style="342" customWidth="1"/>
    <col min="9737" max="9737" width="7.875" style="342" customWidth="1"/>
    <col min="9738" max="9738" width="6.625" style="342" customWidth="1"/>
    <col min="9739" max="9739" width="5.5" style="342" customWidth="1"/>
    <col min="9740" max="9740" width="5" style="342" customWidth="1"/>
    <col min="9741" max="9741" width="6.625" style="342" customWidth="1"/>
    <col min="9742" max="9742" width="7" style="342" customWidth="1"/>
    <col min="9743" max="9743" width="5.375" style="342" customWidth="1"/>
    <col min="9744" max="9744" width="6.125" style="342" customWidth="1"/>
    <col min="9745" max="9745" width="6.5" style="342" customWidth="1"/>
    <col min="9746" max="9746" width="6.625" style="342" customWidth="1"/>
    <col min="9747" max="9747" width="6.5" style="342" customWidth="1"/>
    <col min="9748" max="9748" width="9" style="342"/>
    <col min="9749" max="9749" width="8.125" style="342" customWidth="1"/>
    <col min="9750" max="9750" width="9.875" style="342" customWidth="1"/>
    <col min="9751" max="9751" width="5.125" style="342" customWidth="1"/>
    <col min="9752" max="9752" width="9.125" style="342" customWidth="1"/>
    <col min="9753" max="9753" width="5.125" style="342" customWidth="1"/>
    <col min="9754" max="9754" width="9.375" style="342" customWidth="1"/>
    <col min="9755" max="9755" width="17.5" style="342" customWidth="1"/>
    <col min="9756" max="9987" width="9" style="342"/>
    <col min="9988" max="9988" width="5.375" style="342" customWidth="1"/>
    <col min="9989" max="9989" width="14.625" style="342" customWidth="1"/>
    <col min="9990" max="9990" width="6.5" style="342" customWidth="1"/>
    <col min="9991" max="9991" width="7" style="342" customWidth="1"/>
    <col min="9992" max="9992" width="7.125" style="342" customWidth="1"/>
    <col min="9993" max="9993" width="7.875" style="342" customWidth="1"/>
    <col min="9994" max="9994" width="6.625" style="342" customWidth="1"/>
    <col min="9995" max="9995" width="5.5" style="342" customWidth="1"/>
    <col min="9996" max="9996" width="5" style="342" customWidth="1"/>
    <col min="9997" max="9997" width="6.625" style="342" customWidth="1"/>
    <col min="9998" max="9998" width="7" style="342" customWidth="1"/>
    <col min="9999" max="9999" width="5.375" style="342" customWidth="1"/>
    <col min="10000" max="10000" width="6.125" style="342" customWidth="1"/>
    <col min="10001" max="10001" width="6.5" style="342" customWidth="1"/>
    <col min="10002" max="10002" width="6.625" style="342" customWidth="1"/>
    <col min="10003" max="10003" width="6.5" style="342" customWidth="1"/>
    <col min="10004" max="10004" width="9" style="342"/>
    <col min="10005" max="10005" width="8.125" style="342" customWidth="1"/>
    <col min="10006" max="10006" width="9.875" style="342" customWidth="1"/>
    <col min="10007" max="10007" width="5.125" style="342" customWidth="1"/>
    <col min="10008" max="10008" width="9.125" style="342" customWidth="1"/>
    <col min="10009" max="10009" width="5.125" style="342" customWidth="1"/>
    <col min="10010" max="10010" width="9.375" style="342" customWidth="1"/>
    <col min="10011" max="10011" width="17.5" style="342" customWidth="1"/>
    <col min="10012" max="10243" width="9" style="342"/>
    <col min="10244" max="10244" width="5.375" style="342" customWidth="1"/>
    <col min="10245" max="10245" width="14.625" style="342" customWidth="1"/>
    <col min="10246" max="10246" width="6.5" style="342" customWidth="1"/>
    <col min="10247" max="10247" width="7" style="342" customWidth="1"/>
    <col min="10248" max="10248" width="7.125" style="342" customWidth="1"/>
    <col min="10249" max="10249" width="7.875" style="342" customWidth="1"/>
    <col min="10250" max="10250" width="6.625" style="342" customWidth="1"/>
    <col min="10251" max="10251" width="5.5" style="342" customWidth="1"/>
    <col min="10252" max="10252" width="5" style="342" customWidth="1"/>
    <col min="10253" max="10253" width="6.625" style="342" customWidth="1"/>
    <col min="10254" max="10254" width="7" style="342" customWidth="1"/>
    <col min="10255" max="10255" width="5.375" style="342" customWidth="1"/>
    <col min="10256" max="10256" width="6.125" style="342" customWidth="1"/>
    <col min="10257" max="10257" width="6.5" style="342" customWidth="1"/>
    <col min="10258" max="10258" width="6.625" style="342" customWidth="1"/>
    <col min="10259" max="10259" width="6.5" style="342" customWidth="1"/>
    <col min="10260" max="10260" width="9" style="342"/>
    <col min="10261" max="10261" width="8.125" style="342" customWidth="1"/>
    <col min="10262" max="10262" width="9.875" style="342" customWidth="1"/>
    <col min="10263" max="10263" width="5.125" style="342" customWidth="1"/>
    <col min="10264" max="10264" width="9.125" style="342" customWidth="1"/>
    <col min="10265" max="10265" width="5.125" style="342" customWidth="1"/>
    <col min="10266" max="10266" width="9.375" style="342" customWidth="1"/>
    <col min="10267" max="10267" width="17.5" style="342" customWidth="1"/>
    <col min="10268" max="10499" width="9" style="342"/>
    <col min="10500" max="10500" width="5.375" style="342" customWidth="1"/>
    <col min="10501" max="10501" width="14.625" style="342" customWidth="1"/>
    <col min="10502" max="10502" width="6.5" style="342" customWidth="1"/>
    <col min="10503" max="10503" width="7" style="342" customWidth="1"/>
    <col min="10504" max="10504" width="7.125" style="342" customWidth="1"/>
    <col min="10505" max="10505" width="7.875" style="342" customWidth="1"/>
    <col min="10506" max="10506" width="6.625" style="342" customWidth="1"/>
    <col min="10507" max="10507" width="5.5" style="342" customWidth="1"/>
    <col min="10508" max="10508" width="5" style="342" customWidth="1"/>
    <col min="10509" max="10509" width="6.625" style="342" customWidth="1"/>
    <col min="10510" max="10510" width="7" style="342" customWidth="1"/>
    <col min="10511" max="10511" width="5.375" style="342" customWidth="1"/>
    <col min="10512" max="10512" width="6.125" style="342" customWidth="1"/>
    <col min="10513" max="10513" width="6.5" style="342" customWidth="1"/>
    <col min="10514" max="10514" width="6.625" style="342" customWidth="1"/>
    <col min="10515" max="10515" width="6.5" style="342" customWidth="1"/>
    <col min="10516" max="10516" width="9" style="342"/>
    <col min="10517" max="10517" width="8.125" style="342" customWidth="1"/>
    <col min="10518" max="10518" width="9.875" style="342" customWidth="1"/>
    <col min="10519" max="10519" width="5.125" style="342" customWidth="1"/>
    <col min="10520" max="10520" width="9.125" style="342" customWidth="1"/>
    <col min="10521" max="10521" width="5.125" style="342" customWidth="1"/>
    <col min="10522" max="10522" width="9.375" style="342" customWidth="1"/>
    <col min="10523" max="10523" width="17.5" style="342" customWidth="1"/>
    <col min="10524" max="10755" width="9" style="342"/>
    <col min="10756" max="10756" width="5.375" style="342" customWidth="1"/>
    <col min="10757" max="10757" width="14.625" style="342" customWidth="1"/>
    <col min="10758" max="10758" width="6.5" style="342" customWidth="1"/>
    <col min="10759" max="10759" width="7" style="342" customWidth="1"/>
    <col min="10760" max="10760" width="7.125" style="342" customWidth="1"/>
    <col min="10761" max="10761" width="7.875" style="342" customWidth="1"/>
    <col min="10762" max="10762" width="6.625" style="342" customWidth="1"/>
    <col min="10763" max="10763" width="5.5" style="342" customWidth="1"/>
    <col min="10764" max="10764" width="5" style="342" customWidth="1"/>
    <col min="10765" max="10765" width="6.625" style="342" customWidth="1"/>
    <col min="10766" max="10766" width="7" style="342" customWidth="1"/>
    <col min="10767" max="10767" width="5.375" style="342" customWidth="1"/>
    <col min="10768" max="10768" width="6.125" style="342" customWidth="1"/>
    <col min="10769" max="10769" width="6.5" style="342" customWidth="1"/>
    <col min="10770" max="10770" width="6.625" style="342" customWidth="1"/>
    <col min="10771" max="10771" width="6.5" style="342" customWidth="1"/>
    <col min="10772" max="10772" width="9" style="342"/>
    <col min="10773" max="10773" width="8.125" style="342" customWidth="1"/>
    <col min="10774" max="10774" width="9.875" style="342" customWidth="1"/>
    <col min="10775" max="10775" width="5.125" style="342" customWidth="1"/>
    <col min="10776" max="10776" width="9.125" style="342" customWidth="1"/>
    <col min="10777" max="10777" width="5.125" style="342" customWidth="1"/>
    <col min="10778" max="10778" width="9.375" style="342" customWidth="1"/>
    <col min="10779" max="10779" width="17.5" style="342" customWidth="1"/>
    <col min="10780" max="11011" width="9" style="342"/>
    <col min="11012" max="11012" width="5.375" style="342" customWidth="1"/>
    <col min="11013" max="11013" width="14.625" style="342" customWidth="1"/>
    <col min="11014" max="11014" width="6.5" style="342" customWidth="1"/>
    <col min="11015" max="11015" width="7" style="342" customWidth="1"/>
    <col min="11016" max="11016" width="7.125" style="342" customWidth="1"/>
    <col min="11017" max="11017" width="7.875" style="342" customWidth="1"/>
    <col min="11018" max="11018" width="6.625" style="342" customWidth="1"/>
    <col min="11019" max="11019" width="5.5" style="342" customWidth="1"/>
    <col min="11020" max="11020" width="5" style="342" customWidth="1"/>
    <col min="11021" max="11021" width="6.625" style="342" customWidth="1"/>
    <col min="11022" max="11022" width="7" style="342" customWidth="1"/>
    <col min="11023" max="11023" width="5.375" style="342" customWidth="1"/>
    <col min="11024" max="11024" width="6.125" style="342" customWidth="1"/>
    <col min="11025" max="11025" width="6.5" style="342" customWidth="1"/>
    <col min="11026" max="11026" width="6.625" style="342" customWidth="1"/>
    <col min="11027" max="11027" width="6.5" style="342" customWidth="1"/>
    <col min="11028" max="11028" width="9" style="342"/>
    <col min="11029" max="11029" width="8.125" style="342" customWidth="1"/>
    <col min="11030" max="11030" width="9.875" style="342" customWidth="1"/>
    <col min="11031" max="11031" width="5.125" style="342" customWidth="1"/>
    <col min="11032" max="11032" width="9.125" style="342" customWidth="1"/>
    <col min="11033" max="11033" width="5.125" style="342" customWidth="1"/>
    <col min="11034" max="11034" width="9.375" style="342" customWidth="1"/>
    <col min="11035" max="11035" width="17.5" style="342" customWidth="1"/>
    <col min="11036" max="11267" width="9" style="342"/>
    <col min="11268" max="11268" width="5.375" style="342" customWidth="1"/>
    <col min="11269" max="11269" width="14.625" style="342" customWidth="1"/>
    <col min="11270" max="11270" width="6.5" style="342" customWidth="1"/>
    <col min="11271" max="11271" width="7" style="342" customWidth="1"/>
    <col min="11272" max="11272" width="7.125" style="342" customWidth="1"/>
    <col min="11273" max="11273" width="7.875" style="342" customWidth="1"/>
    <col min="11274" max="11274" width="6.625" style="342" customWidth="1"/>
    <col min="11275" max="11275" width="5.5" style="342" customWidth="1"/>
    <col min="11276" max="11276" width="5" style="342" customWidth="1"/>
    <col min="11277" max="11277" width="6.625" style="342" customWidth="1"/>
    <col min="11278" max="11278" width="7" style="342" customWidth="1"/>
    <col min="11279" max="11279" width="5.375" style="342" customWidth="1"/>
    <col min="11280" max="11280" width="6.125" style="342" customWidth="1"/>
    <col min="11281" max="11281" width="6.5" style="342" customWidth="1"/>
    <col min="11282" max="11282" width="6.625" style="342" customWidth="1"/>
    <col min="11283" max="11283" width="6.5" style="342" customWidth="1"/>
    <col min="11284" max="11284" width="9" style="342"/>
    <col min="11285" max="11285" width="8.125" style="342" customWidth="1"/>
    <col min="11286" max="11286" width="9.875" style="342" customWidth="1"/>
    <col min="11287" max="11287" width="5.125" style="342" customWidth="1"/>
    <col min="11288" max="11288" width="9.125" style="342" customWidth="1"/>
    <col min="11289" max="11289" width="5.125" style="342" customWidth="1"/>
    <col min="11290" max="11290" width="9.375" style="342" customWidth="1"/>
    <col min="11291" max="11291" width="17.5" style="342" customWidth="1"/>
    <col min="11292" max="11523" width="9" style="342"/>
    <col min="11524" max="11524" width="5.375" style="342" customWidth="1"/>
    <col min="11525" max="11525" width="14.625" style="342" customWidth="1"/>
    <col min="11526" max="11526" width="6.5" style="342" customWidth="1"/>
    <col min="11527" max="11527" width="7" style="342" customWidth="1"/>
    <col min="11528" max="11528" width="7.125" style="342" customWidth="1"/>
    <col min="11529" max="11529" width="7.875" style="342" customWidth="1"/>
    <col min="11530" max="11530" width="6.625" style="342" customWidth="1"/>
    <col min="11531" max="11531" width="5.5" style="342" customWidth="1"/>
    <col min="11532" max="11532" width="5" style="342" customWidth="1"/>
    <col min="11533" max="11533" width="6.625" style="342" customWidth="1"/>
    <col min="11534" max="11534" width="7" style="342" customWidth="1"/>
    <col min="11535" max="11535" width="5.375" style="342" customWidth="1"/>
    <col min="11536" max="11536" width="6.125" style="342" customWidth="1"/>
    <col min="11537" max="11537" width="6.5" style="342" customWidth="1"/>
    <col min="11538" max="11538" width="6.625" style="342" customWidth="1"/>
    <col min="11539" max="11539" width="6.5" style="342" customWidth="1"/>
    <col min="11540" max="11540" width="9" style="342"/>
    <col min="11541" max="11541" width="8.125" style="342" customWidth="1"/>
    <col min="11542" max="11542" width="9.875" style="342" customWidth="1"/>
    <col min="11543" max="11543" width="5.125" style="342" customWidth="1"/>
    <col min="11544" max="11544" width="9.125" style="342" customWidth="1"/>
    <col min="11545" max="11545" width="5.125" style="342" customWidth="1"/>
    <col min="11546" max="11546" width="9.375" style="342" customWidth="1"/>
    <col min="11547" max="11547" width="17.5" style="342" customWidth="1"/>
    <col min="11548" max="11779" width="9" style="342"/>
    <col min="11780" max="11780" width="5.375" style="342" customWidth="1"/>
    <col min="11781" max="11781" width="14.625" style="342" customWidth="1"/>
    <col min="11782" max="11782" width="6.5" style="342" customWidth="1"/>
    <col min="11783" max="11783" width="7" style="342" customWidth="1"/>
    <col min="11784" max="11784" width="7.125" style="342" customWidth="1"/>
    <col min="11785" max="11785" width="7.875" style="342" customWidth="1"/>
    <col min="11786" max="11786" width="6.625" style="342" customWidth="1"/>
    <col min="11787" max="11787" width="5.5" style="342" customWidth="1"/>
    <col min="11788" max="11788" width="5" style="342" customWidth="1"/>
    <col min="11789" max="11789" width="6.625" style="342" customWidth="1"/>
    <col min="11790" max="11790" width="7" style="342" customWidth="1"/>
    <col min="11791" max="11791" width="5.375" style="342" customWidth="1"/>
    <col min="11792" max="11792" width="6.125" style="342" customWidth="1"/>
    <col min="11793" max="11793" width="6.5" style="342" customWidth="1"/>
    <col min="11794" max="11794" width="6.625" style="342" customWidth="1"/>
    <col min="11795" max="11795" width="6.5" style="342" customWidth="1"/>
    <col min="11796" max="11796" width="9" style="342"/>
    <col min="11797" max="11797" width="8.125" style="342" customWidth="1"/>
    <col min="11798" max="11798" width="9.875" style="342" customWidth="1"/>
    <col min="11799" max="11799" width="5.125" style="342" customWidth="1"/>
    <col min="11800" max="11800" width="9.125" style="342" customWidth="1"/>
    <col min="11801" max="11801" width="5.125" style="342" customWidth="1"/>
    <col min="11802" max="11802" width="9.375" style="342" customWidth="1"/>
    <col min="11803" max="11803" width="17.5" style="342" customWidth="1"/>
    <col min="11804" max="12035" width="9" style="342"/>
    <col min="12036" max="12036" width="5.375" style="342" customWidth="1"/>
    <col min="12037" max="12037" width="14.625" style="342" customWidth="1"/>
    <col min="12038" max="12038" width="6.5" style="342" customWidth="1"/>
    <col min="12039" max="12039" width="7" style="342" customWidth="1"/>
    <col min="12040" max="12040" width="7.125" style="342" customWidth="1"/>
    <col min="12041" max="12041" width="7.875" style="342" customWidth="1"/>
    <col min="12042" max="12042" width="6.625" style="342" customWidth="1"/>
    <col min="12043" max="12043" width="5.5" style="342" customWidth="1"/>
    <col min="12044" max="12044" width="5" style="342" customWidth="1"/>
    <col min="12045" max="12045" width="6.625" style="342" customWidth="1"/>
    <col min="12046" max="12046" width="7" style="342" customWidth="1"/>
    <col min="12047" max="12047" width="5.375" style="342" customWidth="1"/>
    <col min="12048" max="12048" width="6.125" style="342" customWidth="1"/>
    <col min="12049" max="12049" width="6.5" style="342" customWidth="1"/>
    <col min="12050" max="12050" width="6.625" style="342" customWidth="1"/>
    <col min="12051" max="12051" width="6.5" style="342" customWidth="1"/>
    <col min="12052" max="12052" width="9" style="342"/>
    <col min="12053" max="12053" width="8.125" style="342" customWidth="1"/>
    <col min="12054" max="12054" width="9.875" style="342" customWidth="1"/>
    <col min="12055" max="12055" width="5.125" style="342" customWidth="1"/>
    <col min="12056" max="12056" width="9.125" style="342" customWidth="1"/>
    <col min="12057" max="12057" width="5.125" style="342" customWidth="1"/>
    <col min="12058" max="12058" width="9.375" style="342" customWidth="1"/>
    <col min="12059" max="12059" width="17.5" style="342" customWidth="1"/>
    <col min="12060" max="12291" width="9" style="342"/>
    <col min="12292" max="12292" width="5.375" style="342" customWidth="1"/>
    <col min="12293" max="12293" width="14.625" style="342" customWidth="1"/>
    <col min="12294" max="12294" width="6.5" style="342" customWidth="1"/>
    <col min="12295" max="12295" width="7" style="342" customWidth="1"/>
    <col min="12296" max="12296" width="7.125" style="342" customWidth="1"/>
    <col min="12297" max="12297" width="7.875" style="342" customWidth="1"/>
    <col min="12298" max="12298" width="6.625" style="342" customWidth="1"/>
    <col min="12299" max="12299" width="5.5" style="342" customWidth="1"/>
    <col min="12300" max="12300" width="5" style="342" customWidth="1"/>
    <col min="12301" max="12301" width="6.625" style="342" customWidth="1"/>
    <col min="12302" max="12302" width="7" style="342" customWidth="1"/>
    <col min="12303" max="12303" width="5.375" style="342" customWidth="1"/>
    <col min="12304" max="12304" width="6.125" style="342" customWidth="1"/>
    <col min="12305" max="12305" width="6.5" style="342" customWidth="1"/>
    <col min="12306" max="12306" width="6.625" style="342" customWidth="1"/>
    <col min="12307" max="12307" width="6.5" style="342" customWidth="1"/>
    <col min="12308" max="12308" width="9" style="342"/>
    <col min="12309" max="12309" width="8.125" style="342" customWidth="1"/>
    <col min="12310" max="12310" width="9.875" style="342" customWidth="1"/>
    <col min="12311" max="12311" width="5.125" style="342" customWidth="1"/>
    <col min="12312" max="12312" width="9.125" style="342" customWidth="1"/>
    <col min="12313" max="12313" width="5.125" style="342" customWidth="1"/>
    <col min="12314" max="12314" width="9.375" style="342" customWidth="1"/>
    <col min="12315" max="12315" width="17.5" style="342" customWidth="1"/>
    <col min="12316" max="12547" width="9" style="342"/>
    <col min="12548" max="12548" width="5.375" style="342" customWidth="1"/>
    <col min="12549" max="12549" width="14.625" style="342" customWidth="1"/>
    <col min="12550" max="12550" width="6.5" style="342" customWidth="1"/>
    <col min="12551" max="12551" width="7" style="342" customWidth="1"/>
    <col min="12552" max="12552" width="7.125" style="342" customWidth="1"/>
    <col min="12553" max="12553" width="7.875" style="342" customWidth="1"/>
    <col min="12554" max="12554" width="6.625" style="342" customWidth="1"/>
    <col min="12555" max="12555" width="5.5" style="342" customWidth="1"/>
    <col min="12556" max="12556" width="5" style="342" customWidth="1"/>
    <col min="12557" max="12557" width="6.625" style="342" customWidth="1"/>
    <col min="12558" max="12558" width="7" style="342" customWidth="1"/>
    <col min="12559" max="12559" width="5.375" style="342" customWidth="1"/>
    <col min="12560" max="12560" width="6.125" style="342" customWidth="1"/>
    <col min="12561" max="12561" width="6.5" style="342" customWidth="1"/>
    <col min="12562" max="12562" width="6.625" style="342" customWidth="1"/>
    <col min="12563" max="12563" width="6.5" style="342" customWidth="1"/>
    <col min="12564" max="12564" width="9" style="342"/>
    <col min="12565" max="12565" width="8.125" style="342" customWidth="1"/>
    <col min="12566" max="12566" width="9.875" style="342" customWidth="1"/>
    <col min="12567" max="12567" width="5.125" style="342" customWidth="1"/>
    <col min="12568" max="12568" width="9.125" style="342" customWidth="1"/>
    <col min="12569" max="12569" width="5.125" style="342" customWidth="1"/>
    <col min="12570" max="12570" width="9.375" style="342" customWidth="1"/>
    <col min="12571" max="12571" width="17.5" style="342" customWidth="1"/>
    <col min="12572" max="12803" width="9" style="342"/>
    <col min="12804" max="12804" width="5.375" style="342" customWidth="1"/>
    <col min="12805" max="12805" width="14.625" style="342" customWidth="1"/>
    <col min="12806" max="12806" width="6.5" style="342" customWidth="1"/>
    <col min="12807" max="12807" width="7" style="342" customWidth="1"/>
    <col min="12808" max="12808" width="7.125" style="342" customWidth="1"/>
    <col min="12809" max="12809" width="7.875" style="342" customWidth="1"/>
    <col min="12810" max="12810" width="6.625" style="342" customWidth="1"/>
    <col min="12811" max="12811" width="5.5" style="342" customWidth="1"/>
    <col min="12812" max="12812" width="5" style="342" customWidth="1"/>
    <col min="12813" max="12813" width="6.625" style="342" customWidth="1"/>
    <col min="12814" max="12814" width="7" style="342" customWidth="1"/>
    <col min="12815" max="12815" width="5.375" style="342" customWidth="1"/>
    <col min="12816" max="12816" width="6.125" style="342" customWidth="1"/>
    <col min="12817" max="12817" width="6.5" style="342" customWidth="1"/>
    <col min="12818" max="12818" width="6.625" style="342" customWidth="1"/>
    <col min="12819" max="12819" width="6.5" style="342" customWidth="1"/>
    <col min="12820" max="12820" width="9" style="342"/>
    <col min="12821" max="12821" width="8.125" style="342" customWidth="1"/>
    <col min="12822" max="12822" width="9.875" style="342" customWidth="1"/>
    <col min="12823" max="12823" width="5.125" style="342" customWidth="1"/>
    <col min="12824" max="12824" width="9.125" style="342" customWidth="1"/>
    <col min="12825" max="12825" width="5.125" style="342" customWidth="1"/>
    <col min="12826" max="12826" width="9.375" style="342" customWidth="1"/>
    <col min="12827" max="12827" width="17.5" style="342" customWidth="1"/>
    <col min="12828" max="13059" width="9" style="342"/>
    <col min="13060" max="13060" width="5.375" style="342" customWidth="1"/>
    <col min="13061" max="13061" width="14.625" style="342" customWidth="1"/>
    <col min="13062" max="13062" width="6.5" style="342" customWidth="1"/>
    <col min="13063" max="13063" width="7" style="342" customWidth="1"/>
    <col min="13064" max="13064" width="7.125" style="342" customWidth="1"/>
    <col min="13065" max="13065" width="7.875" style="342" customWidth="1"/>
    <col min="13066" max="13066" width="6.625" style="342" customWidth="1"/>
    <col min="13067" max="13067" width="5.5" style="342" customWidth="1"/>
    <col min="13068" max="13068" width="5" style="342" customWidth="1"/>
    <col min="13069" max="13069" width="6.625" style="342" customWidth="1"/>
    <col min="13070" max="13070" width="7" style="342" customWidth="1"/>
    <col min="13071" max="13071" width="5.375" style="342" customWidth="1"/>
    <col min="13072" max="13072" width="6.125" style="342" customWidth="1"/>
    <col min="13073" max="13073" width="6.5" style="342" customWidth="1"/>
    <col min="13074" max="13074" width="6.625" style="342" customWidth="1"/>
    <col min="13075" max="13075" width="6.5" style="342" customWidth="1"/>
    <col min="13076" max="13076" width="9" style="342"/>
    <col min="13077" max="13077" width="8.125" style="342" customWidth="1"/>
    <col min="13078" max="13078" width="9.875" style="342" customWidth="1"/>
    <col min="13079" max="13079" width="5.125" style="342" customWidth="1"/>
    <col min="13080" max="13080" width="9.125" style="342" customWidth="1"/>
    <col min="13081" max="13081" width="5.125" style="342" customWidth="1"/>
    <col min="13082" max="13082" width="9.375" style="342" customWidth="1"/>
    <col min="13083" max="13083" width="17.5" style="342" customWidth="1"/>
    <col min="13084" max="13315" width="9" style="342"/>
    <col min="13316" max="13316" width="5.375" style="342" customWidth="1"/>
    <col min="13317" max="13317" width="14.625" style="342" customWidth="1"/>
    <col min="13318" max="13318" width="6.5" style="342" customWidth="1"/>
    <col min="13319" max="13319" width="7" style="342" customWidth="1"/>
    <col min="13320" max="13320" width="7.125" style="342" customWidth="1"/>
    <col min="13321" max="13321" width="7.875" style="342" customWidth="1"/>
    <col min="13322" max="13322" width="6.625" style="342" customWidth="1"/>
    <col min="13323" max="13323" width="5.5" style="342" customWidth="1"/>
    <col min="13324" max="13324" width="5" style="342" customWidth="1"/>
    <col min="13325" max="13325" width="6.625" style="342" customWidth="1"/>
    <col min="13326" max="13326" width="7" style="342" customWidth="1"/>
    <col min="13327" max="13327" width="5.375" style="342" customWidth="1"/>
    <col min="13328" max="13328" width="6.125" style="342" customWidth="1"/>
    <col min="13329" max="13329" width="6.5" style="342" customWidth="1"/>
    <col min="13330" max="13330" width="6.625" style="342" customWidth="1"/>
    <col min="13331" max="13331" width="6.5" style="342" customWidth="1"/>
    <col min="13332" max="13332" width="9" style="342"/>
    <col min="13333" max="13333" width="8.125" style="342" customWidth="1"/>
    <col min="13334" max="13334" width="9.875" style="342" customWidth="1"/>
    <col min="13335" max="13335" width="5.125" style="342" customWidth="1"/>
    <col min="13336" max="13336" width="9.125" style="342" customWidth="1"/>
    <col min="13337" max="13337" width="5.125" style="342" customWidth="1"/>
    <col min="13338" max="13338" width="9.375" style="342" customWidth="1"/>
    <col min="13339" max="13339" width="17.5" style="342" customWidth="1"/>
    <col min="13340" max="13571" width="9" style="342"/>
    <col min="13572" max="13572" width="5.375" style="342" customWidth="1"/>
    <col min="13573" max="13573" width="14.625" style="342" customWidth="1"/>
    <col min="13574" max="13574" width="6.5" style="342" customWidth="1"/>
    <col min="13575" max="13575" width="7" style="342" customWidth="1"/>
    <col min="13576" max="13576" width="7.125" style="342" customWidth="1"/>
    <col min="13577" max="13577" width="7.875" style="342" customWidth="1"/>
    <col min="13578" max="13578" width="6.625" style="342" customWidth="1"/>
    <col min="13579" max="13579" width="5.5" style="342" customWidth="1"/>
    <col min="13580" max="13580" width="5" style="342" customWidth="1"/>
    <col min="13581" max="13581" width="6.625" style="342" customWidth="1"/>
    <col min="13582" max="13582" width="7" style="342" customWidth="1"/>
    <col min="13583" max="13583" width="5.375" style="342" customWidth="1"/>
    <col min="13584" max="13584" width="6.125" style="342" customWidth="1"/>
    <col min="13585" max="13585" width="6.5" style="342" customWidth="1"/>
    <col min="13586" max="13586" width="6.625" style="342" customWidth="1"/>
    <col min="13587" max="13587" width="6.5" style="342" customWidth="1"/>
    <col min="13588" max="13588" width="9" style="342"/>
    <col min="13589" max="13589" width="8.125" style="342" customWidth="1"/>
    <col min="13590" max="13590" width="9.875" style="342" customWidth="1"/>
    <col min="13591" max="13591" width="5.125" style="342" customWidth="1"/>
    <col min="13592" max="13592" width="9.125" style="342" customWidth="1"/>
    <col min="13593" max="13593" width="5.125" style="342" customWidth="1"/>
    <col min="13594" max="13594" width="9.375" style="342" customWidth="1"/>
    <col min="13595" max="13595" width="17.5" style="342" customWidth="1"/>
    <col min="13596" max="13827" width="9" style="342"/>
    <col min="13828" max="13828" width="5.375" style="342" customWidth="1"/>
    <col min="13829" max="13829" width="14.625" style="342" customWidth="1"/>
    <col min="13830" max="13830" width="6.5" style="342" customWidth="1"/>
    <col min="13831" max="13831" width="7" style="342" customWidth="1"/>
    <col min="13832" max="13832" width="7.125" style="342" customWidth="1"/>
    <col min="13833" max="13833" width="7.875" style="342" customWidth="1"/>
    <col min="13834" max="13834" width="6.625" style="342" customWidth="1"/>
    <col min="13835" max="13835" width="5.5" style="342" customWidth="1"/>
    <col min="13836" max="13836" width="5" style="342" customWidth="1"/>
    <col min="13837" max="13837" width="6.625" style="342" customWidth="1"/>
    <col min="13838" max="13838" width="7" style="342" customWidth="1"/>
    <col min="13839" max="13839" width="5.375" style="342" customWidth="1"/>
    <col min="13840" max="13840" width="6.125" style="342" customWidth="1"/>
    <col min="13841" max="13841" width="6.5" style="342" customWidth="1"/>
    <col min="13842" max="13842" width="6.625" style="342" customWidth="1"/>
    <col min="13843" max="13843" width="6.5" style="342" customWidth="1"/>
    <col min="13844" max="13844" width="9" style="342"/>
    <col min="13845" max="13845" width="8.125" style="342" customWidth="1"/>
    <col min="13846" max="13846" width="9.875" style="342" customWidth="1"/>
    <col min="13847" max="13847" width="5.125" style="342" customWidth="1"/>
    <col min="13848" max="13848" width="9.125" style="342" customWidth="1"/>
    <col min="13849" max="13849" width="5.125" style="342" customWidth="1"/>
    <col min="13850" max="13850" width="9.375" style="342" customWidth="1"/>
    <col min="13851" max="13851" width="17.5" style="342" customWidth="1"/>
    <col min="13852" max="14083" width="9" style="342"/>
    <col min="14084" max="14084" width="5.375" style="342" customWidth="1"/>
    <col min="14085" max="14085" width="14.625" style="342" customWidth="1"/>
    <col min="14086" max="14086" width="6.5" style="342" customWidth="1"/>
    <col min="14087" max="14087" width="7" style="342" customWidth="1"/>
    <col min="14088" max="14088" width="7.125" style="342" customWidth="1"/>
    <col min="14089" max="14089" width="7.875" style="342" customWidth="1"/>
    <col min="14090" max="14090" width="6.625" style="342" customWidth="1"/>
    <col min="14091" max="14091" width="5.5" style="342" customWidth="1"/>
    <col min="14092" max="14092" width="5" style="342" customWidth="1"/>
    <col min="14093" max="14093" width="6.625" style="342" customWidth="1"/>
    <col min="14094" max="14094" width="7" style="342" customWidth="1"/>
    <col min="14095" max="14095" width="5.375" style="342" customWidth="1"/>
    <col min="14096" max="14096" width="6.125" style="342" customWidth="1"/>
    <col min="14097" max="14097" width="6.5" style="342" customWidth="1"/>
    <col min="14098" max="14098" width="6.625" style="342" customWidth="1"/>
    <col min="14099" max="14099" width="6.5" style="342" customWidth="1"/>
    <col min="14100" max="14100" width="9" style="342"/>
    <col min="14101" max="14101" width="8.125" style="342" customWidth="1"/>
    <col min="14102" max="14102" width="9.875" style="342" customWidth="1"/>
    <col min="14103" max="14103" width="5.125" style="342" customWidth="1"/>
    <col min="14104" max="14104" width="9.125" style="342" customWidth="1"/>
    <col min="14105" max="14105" width="5.125" style="342" customWidth="1"/>
    <col min="14106" max="14106" width="9.375" style="342" customWidth="1"/>
    <col min="14107" max="14107" width="17.5" style="342" customWidth="1"/>
    <col min="14108" max="14339" width="9" style="342"/>
    <col min="14340" max="14340" width="5.375" style="342" customWidth="1"/>
    <col min="14341" max="14341" width="14.625" style="342" customWidth="1"/>
    <col min="14342" max="14342" width="6.5" style="342" customWidth="1"/>
    <col min="14343" max="14343" width="7" style="342" customWidth="1"/>
    <col min="14344" max="14344" width="7.125" style="342" customWidth="1"/>
    <col min="14345" max="14345" width="7.875" style="342" customWidth="1"/>
    <col min="14346" max="14346" width="6.625" style="342" customWidth="1"/>
    <col min="14347" max="14347" width="5.5" style="342" customWidth="1"/>
    <col min="14348" max="14348" width="5" style="342" customWidth="1"/>
    <col min="14349" max="14349" width="6.625" style="342" customWidth="1"/>
    <col min="14350" max="14350" width="7" style="342" customWidth="1"/>
    <col min="14351" max="14351" width="5.375" style="342" customWidth="1"/>
    <col min="14352" max="14352" width="6.125" style="342" customWidth="1"/>
    <col min="14353" max="14353" width="6.5" style="342" customWidth="1"/>
    <col min="14354" max="14354" width="6.625" style="342" customWidth="1"/>
    <col min="14355" max="14355" width="6.5" style="342" customWidth="1"/>
    <col min="14356" max="14356" width="9" style="342"/>
    <col min="14357" max="14357" width="8.125" style="342" customWidth="1"/>
    <col min="14358" max="14358" width="9.875" style="342" customWidth="1"/>
    <col min="14359" max="14359" width="5.125" style="342" customWidth="1"/>
    <col min="14360" max="14360" width="9.125" style="342" customWidth="1"/>
    <col min="14361" max="14361" width="5.125" style="342" customWidth="1"/>
    <col min="14362" max="14362" width="9.375" style="342" customWidth="1"/>
    <col min="14363" max="14363" width="17.5" style="342" customWidth="1"/>
    <col min="14364" max="14595" width="9" style="342"/>
    <col min="14596" max="14596" width="5.375" style="342" customWidth="1"/>
    <col min="14597" max="14597" width="14.625" style="342" customWidth="1"/>
    <col min="14598" max="14598" width="6.5" style="342" customWidth="1"/>
    <col min="14599" max="14599" width="7" style="342" customWidth="1"/>
    <col min="14600" max="14600" width="7.125" style="342" customWidth="1"/>
    <col min="14601" max="14601" width="7.875" style="342" customWidth="1"/>
    <col min="14602" max="14602" width="6.625" style="342" customWidth="1"/>
    <col min="14603" max="14603" width="5.5" style="342" customWidth="1"/>
    <col min="14604" max="14604" width="5" style="342" customWidth="1"/>
    <col min="14605" max="14605" width="6.625" style="342" customWidth="1"/>
    <col min="14606" max="14606" width="7" style="342" customWidth="1"/>
    <col min="14607" max="14607" width="5.375" style="342" customWidth="1"/>
    <col min="14608" max="14608" width="6.125" style="342" customWidth="1"/>
    <col min="14609" max="14609" width="6.5" style="342" customWidth="1"/>
    <col min="14610" max="14610" width="6.625" style="342" customWidth="1"/>
    <col min="14611" max="14611" width="6.5" style="342" customWidth="1"/>
    <col min="14612" max="14612" width="9" style="342"/>
    <col min="14613" max="14613" width="8.125" style="342" customWidth="1"/>
    <col min="14614" max="14614" width="9.875" style="342" customWidth="1"/>
    <col min="14615" max="14615" width="5.125" style="342" customWidth="1"/>
    <col min="14616" max="14616" width="9.125" style="342" customWidth="1"/>
    <col min="14617" max="14617" width="5.125" style="342" customWidth="1"/>
    <col min="14618" max="14618" width="9.375" style="342" customWidth="1"/>
    <col min="14619" max="14619" width="17.5" style="342" customWidth="1"/>
    <col min="14620" max="14851" width="9" style="342"/>
    <col min="14852" max="14852" width="5.375" style="342" customWidth="1"/>
    <col min="14853" max="14853" width="14.625" style="342" customWidth="1"/>
    <col min="14854" max="14854" width="6.5" style="342" customWidth="1"/>
    <col min="14855" max="14855" width="7" style="342" customWidth="1"/>
    <col min="14856" max="14856" width="7.125" style="342" customWidth="1"/>
    <col min="14857" max="14857" width="7.875" style="342" customWidth="1"/>
    <col min="14858" max="14858" width="6.625" style="342" customWidth="1"/>
    <col min="14859" max="14859" width="5.5" style="342" customWidth="1"/>
    <col min="14860" max="14860" width="5" style="342" customWidth="1"/>
    <col min="14861" max="14861" width="6.625" style="342" customWidth="1"/>
    <col min="14862" max="14862" width="7" style="342" customWidth="1"/>
    <col min="14863" max="14863" width="5.375" style="342" customWidth="1"/>
    <col min="14864" max="14864" width="6.125" style="342" customWidth="1"/>
    <col min="14865" max="14865" width="6.5" style="342" customWidth="1"/>
    <col min="14866" max="14866" width="6.625" style="342" customWidth="1"/>
    <col min="14867" max="14867" width="6.5" style="342" customWidth="1"/>
    <col min="14868" max="14868" width="9" style="342"/>
    <col min="14869" max="14869" width="8.125" style="342" customWidth="1"/>
    <col min="14870" max="14870" width="9.875" style="342" customWidth="1"/>
    <col min="14871" max="14871" width="5.125" style="342" customWidth="1"/>
    <col min="14872" max="14872" width="9.125" style="342" customWidth="1"/>
    <col min="14873" max="14873" width="5.125" style="342" customWidth="1"/>
    <col min="14874" max="14874" width="9.375" style="342" customWidth="1"/>
    <col min="14875" max="14875" width="17.5" style="342" customWidth="1"/>
    <col min="14876" max="15107" width="9" style="342"/>
    <col min="15108" max="15108" width="5.375" style="342" customWidth="1"/>
    <col min="15109" max="15109" width="14.625" style="342" customWidth="1"/>
    <col min="15110" max="15110" width="6.5" style="342" customWidth="1"/>
    <col min="15111" max="15111" width="7" style="342" customWidth="1"/>
    <col min="15112" max="15112" width="7.125" style="342" customWidth="1"/>
    <col min="15113" max="15113" width="7.875" style="342" customWidth="1"/>
    <col min="15114" max="15114" width="6.625" style="342" customWidth="1"/>
    <col min="15115" max="15115" width="5.5" style="342" customWidth="1"/>
    <col min="15116" max="15116" width="5" style="342" customWidth="1"/>
    <col min="15117" max="15117" width="6.625" style="342" customWidth="1"/>
    <col min="15118" max="15118" width="7" style="342" customWidth="1"/>
    <col min="15119" max="15119" width="5.375" style="342" customWidth="1"/>
    <col min="15120" max="15120" width="6.125" style="342" customWidth="1"/>
    <col min="15121" max="15121" width="6.5" style="342" customWidth="1"/>
    <col min="15122" max="15122" width="6.625" style="342" customWidth="1"/>
    <col min="15123" max="15123" width="6.5" style="342" customWidth="1"/>
    <col min="15124" max="15124" width="9" style="342"/>
    <col min="15125" max="15125" width="8.125" style="342" customWidth="1"/>
    <col min="15126" max="15126" width="9.875" style="342" customWidth="1"/>
    <col min="15127" max="15127" width="5.125" style="342" customWidth="1"/>
    <col min="15128" max="15128" width="9.125" style="342" customWidth="1"/>
    <col min="15129" max="15129" width="5.125" style="342" customWidth="1"/>
    <col min="15130" max="15130" width="9.375" style="342" customWidth="1"/>
    <col min="15131" max="15131" width="17.5" style="342" customWidth="1"/>
    <col min="15132" max="15363" width="9" style="342"/>
    <col min="15364" max="15364" width="5.375" style="342" customWidth="1"/>
    <col min="15365" max="15365" width="14.625" style="342" customWidth="1"/>
    <col min="15366" max="15366" width="6.5" style="342" customWidth="1"/>
    <col min="15367" max="15367" width="7" style="342" customWidth="1"/>
    <col min="15368" max="15368" width="7.125" style="342" customWidth="1"/>
    <col min="15369" max="15369" width="7.875" style="342" customWidth="1"/>
    <col min="15370" max="15370" width="6.625" style="342" customWidth="1"/>
    <col min="15371" max="15371" width="5.5" style="342" customWidth="1"/>
    <col min="15372" max="15372" width="5" style="342" customWidth="1"/>
    <col min="15373" max="15373" width="6.625" style="342" customWidth="1"/>
    <col min="15374" max="15374" width="7" style="342" customWidth="1"/>
    <col min="15375" max="15375" width="5.375" style="342" customWidth="1"/>
    <col min="15376" max="15376" width="6.125" style="342" customWidth="1"/>
    <col min="15377" max="15377" width="6.5" style="342" customWidth="1"/>
    <col min="15378" max="15378" width="6.625" style="342" customWidth="1"/>
    <col min="15379" max="15379" width="6.5" style="342" customWidth="1"/>
    <col min="15380" max="15380" width="9" style="342"/>
    <col min="15381" max="15381" width="8.125" style="342" customWidth="1"/>
    <col min="15382" max="15382" width="9.875" style="342" customWidth="1"/>
    <col min="15383" max="15383" width="5.125" style="342" customWidth="1"/>
    <col min="15384" max="15384" width="9.125" style="342" customWidth="1"/>
    <col min="15385" max="15385" width="5.125" style="342" customWidth="1"/>
    <col min="15386" max="15386" width="9.375" style="342" customWidth="1"/>
    <col min="15387" max="15387" width="17.5" style="342" customWidth="1"/>
    <col min="15388" max="15619" width="9" style="342"/>
    <col min="15620" max="15620" width="5.375" style="342" customWidth="1"/>
    <col min="15621" max="15621" width="14.625" style="342" customWidth="1"/>
    <col min="15622" max="15622" width="6.5" style="342" customWidth="1"/>
    <col min="15623" max="15623" width="7" style="342" customWidth="1"/>
    <col min="15624" max="15624" width="7.125" style="342" customWidth="1"/>
    <col min="15625" max="15625" width="7.875" style="342" customWidth="1"/>
    <col min="15626" max="15626" width="6.625" style="342" customWidth="1"/>
    <col min="15627" max="15627" width="5.5" style="342" customWidth="1"/>
    <col min="15628" max="15628" width="5" style="342" customWidth="1"/>
    <col min="15629" max="15629" width="6.625" style="342" customWidth="1"/>
    <col min="15630" max="15630" width="7" style="342" customWidth="1"/>
    <col min="15631" max="15631" width="5.375" style="342" customWidth="1"/>
    <col min="15632" max="15632" width="6.125" style="342" customWidth="1"/>
    <col min="15633" max="15633" width="6.5" style="342" customWidth="1"/>
    <col min="15634" max="15634" width="6.625" style="342" customWidth="1"/>
    <col min="15635" max="15635" width="6.5" style="342" customWidth="1"/>
    <col min="15636" max="15636" width="9" style="342"/>
    <col min="15637" max="15637" width="8.125" style="342" customWidth="1"/>
    <col min="15638" max="15638" width="9.875" style="342" customWidth="1"/>
    <col min="15639" max="15639" width="5.125" style="342" customWidth="1"/>
    <col min="15640" max="15640" width="9.125" style="342" customWidth="1"/>
    <col min="15641" max="15641" width="5.125" style="342" customWidth="1"/>
    <col min="15642" max="15642" width="9.375" style="342" customWidth="1"/>
    <col min="15643" max="15643" width="17.5" style="342" customWidth="1"/>
    <col min="15644" max="15875" width="9" style="342"/>
    <col min="15876" max="15876" width="5.375" style="342" customWidth="1"/>
    <col min="15877" max="15877" width="14.625" style="342" customWidth="1"/>
    <col min="15878" max="15878" width="6.5" style="342" customWidth="1"/>
    <col min="15879" max="15879" width="7" style="342" customWidth="1"/>
    <col min="15880" max="15880" width="7.125" style="342" customWidth="1"/>
    <col min="15881" max="15881" width="7.875" style="342" customWidth="1"/>
    <col min="15882" max="15882" width="6.625" style="342" customWidth="1"/>
    <col min="15883" max="15883" width="5.5" style="342" customWidth="1"/>
    <col min="15884" max="15884" width="5" style="342" customWidth="1"/>
    <col min="15885" max="15885" width="6.625" style="342" customWidth="1"/>
    <col min="15886" max="15886" width="7" style="342" customWidth="1"/>
    <col min="15887" max="15887" width="5.375" style="342" customWidth="1"/>
    <col min="15888" max="15888" width="6.125" style="342" customWidth="1"/>
    <col min="15889" max="15889" width="6.5" style="342" customWidth="1"/>
    <col min="15890" max="15890" width="6.625" style="342" customWidth="1"/>
    <col min="15891" max="15891" width="6.5" style="342" customWidth="1"/>
    <col min="15892" max="15892" width="9" style="342"/>
    <col min="15893" max="15893" width="8.125" style="342" customWidth="1"/>
    <col min="15894" max="15894" width="9.875" style="342" customWidth="1"/>
    <col min="15895" max="15895" width="5.125" style="342" customWidth="1"/>
    <col min="15896" max="15896" width="9.125" style="342" customWidth="1"/>
    <col min="15897" max="15897" width="5.125" style="342" customWidth="1"/>
    <col min="15898" max="15898" width="9.375" style="342" customWidth="1"/>
    <col min="15899" max="15899" width="17.5" style="342" customWidth="1"/>
    <col min="15900" max="16131" width="9" style="342"/>
    <col min="16132" max="16132" width="5.375" style="342" customWidth="1"/>
    <col min="16133" max="16133" width="14.625" style="342" customWidth="1"/>
    <col min="16134" max="16134" width="6.5" style="342" customWidth="1"/>
    <col min="16135" max="16135" width="7" style="342" customWidth="1"/>
    <col min="16136" max="16136" width="7.125" style="342" customWidth="1"/>
    <col min="16137" max="16137" width="7.875" style="342" customWidth="1"/>
    <col min="16138" max="16138" width="6.625" style="342" customWidth="1"/>
    <col min="16139" max="16139" width="5.5" style="342" customWidth="1"/>
    <col min="16140" max="16140" width="5" style="342" customWidth="1"/>
    <col min="16141" max="16141" width="6.625" style="342" customWidth="1"/>
    <col min="16142" max="16142" width="7" style="342" customWidth="1"/>
    <col min="16143" max="16143" width="5.375" style="342" customWidth="1"/>
    <col min="16144" max="16144" width="6.125" style="342" customWidth="1"/>
    <col min="16145" max="16145" width="6.5" style="342" customWidth="1"/>
    <col min="16146" max="16146" width="6.625" style="342" customWidth="1"/>
    <col min="16147" max="16147" width="6.5" style="342" customWidth="1"/>
    <col min="16148" max="16148" width="9" style="342"/>
    <col min="16149" max="16149" width="8.125" style="342" customWidth="1"/>
    <col min="16150" max="16150" width="9.875" style="342" customWidth="1"/>
    <col min="16151" max="16151" width="5.125" style="342" customWidth="1"/>
    <col min="16152" max="16152" width="9.125" style="342" customWidth="1"/>
    <col min="16153" max="16153" width="5.125" style="342" customWidth="1"/>
    <col min="16154" max="16154" width="9.375" style="342" customWidth="1"/>
    <col min="16155" max="16155" width="17.5" style="342" customWidth="1"/>
    <col min="16156" max="16384" width="9" style="342"/>
  </cols>
  <sheetData>
    <row r="2" ht="23.25" customHeight="1" spans="1:26">
      <c r="A2" s="345" t="s">
        <v>2041</v>
      </c>
      <c r="B2" s="345"/>
      <c r="C2" s="345"/>
      <c r="D2" s="345"/>
      <c r="E2" s="345"/>
      <c r="F2" s="345"/>
      <c r="G2" s="345"/>
      <c r="H2" s="345"/>
      <c r="I2" s="345"/>
      <c r="J2" s="345"/>
      <c r="K2" s="345"/>
      <c r="L2" s="345"/>
      <c r="M2" s="345"/>
      <c r="N2" s="345"/>
      <c r="O2" s="345"/>
      <c r="P2" s="345"/>
      <c r="Q2" s="345"/>
      <c r="R2" s="345"/>
      <c r="S2" s="345"/>
      <c r="T2" s="345"/>
      <c r="U2" s="345"/>
      <c r="V2" s="345"/>
      <c r="W2" s="345"/>
      <c r="X2" s="345"/>
      <c r="Y2" s="345"/>
      <c r="Z2" s="345"/>
    </row>
    <row r="3" ht="16.7" customHeight="1" spans="1:26">
      <c r="A3" s="346" t="e">
        <f>"评估基准日："&amp;TEXT(#REF!,"yyyy年mm月dd日")</f>
        <v>#REF!</v>
      </c>
      <c r="B3" s="346"/>
      <c r="C3" s="346"/>
      <c r="D3" s="346"/>
      <c r="E3" s="346"/>
      <c r="F3" s="346"/>
      <c r="G3" s="346"/>
      <c r="H3" s="346"/>
      <c r="I3" s="346"/>
      <c r="J3" s="346"/>
      <c r="K3" s="346"/>
      <c r="L3" s="346"/>
      <c r="M3" s="346"/>
      <c r="N3" s="346"/>
      <c r="O3" s="346"/>
      <c r="P3" s="346"/>
      <c r="Q3" s="346"/>
      <c r="R3" s="346"/>
      <c r="S3" s="346"/>
      <c r="T3" s="346"/>
      <c r="U3" s="346"/>
      <c r="V3" s="346"/>
      <c r="W3" s="346"/>
      <c r="X3" s="346"/>
      <c r="Y3" s="346"/>
      <c r="Z3" s="346"/>
    </row>
    <row r="4" ht="16.7" customHeight="1" spans="1:26">
      <c r="A4" s="346"/>
      <c r="B4" s="346"/>
      <c r="C4" s="346"/>
      <c r="D4" s="346"/>
      <c r="E4" s="346"/>
      <c r="F4" s="346"/>
      <c r="G4" s="346"/>
      <c r="H4" s="346"/>
      <c r="I4" s="346"/>
      <c r="J4" s="346"/>
      <c r="K4" s="346"/>
      <c r="L4" s="346"/>
      <c r="M4" s="346"/>
      <c r="N4" s="346"/>
      <c r="O4" s="346"/>
      <c r="P4" s="346"/>
      <c r="Q4" s="346"/>
      <c r="R4" s="346"/>
      <c r="S4" s="346"/>
      <c r="T4" s="346"/>
      <c r="U4" s="346"/>
      <c r="V4" s="346"/>
      <c r="W4" s="346"/>
      <c r="X4" s="346"/>
      <c r="Y4" s="346"/>
      <c r="Z4" s="21" t="s">
        <v>2042</v>
      </c>
    </row>
    <row r="5" spans="1:26">
      <c r="A5" s="347" t="e">
        <f>#REF!&amp;"："&amp;#REF!</f>
        <v>#REF!</v>
      </c>
      <c r="B5" s="347"/>
      <c r="C5" s="347"/>
      <c r="D5" s="348"/>
      <c r="E5" s="348"/>
      <c r="F5" s="348"/>
      <c r="G5" s="348"/>
      <c r="H5" s="348"/>
      <c r="I5" s="348"/>
      <c r="J5" s="364"/>
      <c r="K5" s="365"/>
      <c r="L5" s="364"/>
      <c r="M5" s="364"/>
      <c r="N5" s="364"/>
      <c r="O5" s="364"/>
      <c r="P5" s="366"/>
      <c r="Q5" s="372"/>
      <c r="R5" s="364"/>
      <c r="S5" s="346"/>
      <c r="T5" s="346"/>
      <c r="U5" s="346"/>
      <c r="V5" s="373"/>
      <c r="W5" s="374"/>
      <c r="X5" s="375"/>
      <c r="Y5" s="375"/>
      <c r="Z5" s="26" t="s">
        <v>858</v>
      </c>
    </row>
    <row r="6" s="341" customFormat="1" spans="1:26">
      <c r="A6" s="349" t="s">
        <v>721</v>
      </c>
      <c r="B6" s="349" t="s">
        <v>1952</v>
      </c>
      <c r="C6" s="349" t="s">
        <v>2043</v>
      </c>
      <c r="D6" s="350" t="s">
        <v>2044</v>
      </c>
      <c r="E6" s="350" t="s">
        <v>2045</v>
      </c>
      <c r="F6" s="350" t="s">
        <v>2046</v>
      </c>
      <c r="G6" s="350" t="s">
        <v>2047</v>
      </c>
      <c r="H6" s="350" t="s">
        <v>2048</v>
      </c>
      <c r="I6" s="350" t="s">
        <v>2049</v>
      </c>
      <c r="J6" s="350" t="s">
        <v>2050</v>
      </c>
      <c r="K6" s="350" t="s">
        <v>2051</v>
      </c>
      <c r="L6" s="350" t="s">
        <v>2052</v>
      </c>
      <c r="M6" s="350" t="s">
        <v>2053</v>
      </c>
      <c r="N6" s="350" t="s">
        <v>2054</v>
      </c>
      <c r="O6" s="350" t="s">
        <v>2055</v>
      </c>
      <c r="P6" s="367" t="s">
        <v>2056</v>
      </c>
      <c r="Q6" s="349" t="s">
        <v>1962</v>
      </c>
      <c r="R6" s="350" t="s">
        <v>2057</v>
      </c>
      <c r="S6" s="376" t="s">
        <v>1463</v>
      </c>
      <c r="T6" s="377"/>
      <c r="U6" s="378" t="s">
        <v>1176</v>
      </c>
      <c r="V6" s="379" t="s">
        <v>693</v>
      </c>
      <c r="W6" s="379"/>
      <c r="X6" s="379"/>
      <c r="Y6" s="379" t="s">
        <v>695</v>
      </c>
      <c r="Z6" s="391" t="s">
        <v>848</v>
      </c>
    </row>
    <row r="7" s="341" customFormat="1" spans="1:27">
      <c r="A7" s="351"/>
      <c r="B7" s="351"/>
      <c r="C7" s="352"/>
      <c r="D7" s="353"/>
      <c r="E7" s="354" t="s">
        <v>2058</v>
      </c>
      <c r="F7" s="355"/>
      <c r="G7" s="355"/>
      <c r="H7" s="355"/>
      <c r="I7" s="355"/>
      <c r="J7" s="353"/>
      <c r="K7" s="355"/>
      <c r="L7" s="355"/>
      <c r="M7" s="355"/>
      <c r="N7" s="355"/>
      <c r="O7" s="355"/>
      <c r="P7" s="368"/>
      <c r="Q7" s="380"/>
      <c r="R7" s="355"/>
      <c r="S7" s="381" t="s">
        <v>1818</v>
      </c>
      <c r="T7" s="381" t="s">
        <v>1819</v>
      </c>
      <c r="U7" s="382"/>
      <c r="V7" s="383" t="s">
        <v>1818</v>
      </c>
      <c r="W7" s="384" t="s">
        <v>1395</v>
      </c>
      <c r="X7" s="383" t="s">
        <v>1819</v>
      </c>
      <c r="Y7" s="392"/>
      <c r="Z7" s="393"/>
      <c r="AA7" s="11" t="s">
        <v>863</v>
      </c>
    </row>
    <row r="8" spans="1:27">
      <c r="A8" s="356" t="str">
        <f>IF(B8="","",ROW()-6)</f>
        <v/>
      </c>
      <c r="B8" s="356"/>
      <c r="C8" s="357"/>
      <c r="D8" s="356"/>
      <c r="E8" s="357"/>
      <c r="F8" s="358"/>
      <c r="G8" s="358"/>
      <c r="H8" s="358"/>
      <c r="I8" s="358"/>
      <c r="J8" s="356"/>
      <c r="K8" s="358"/>
      <c r="L8" s="358"/>
      <c r="M8" s="358"/>
      <c r="N8" s="358"/>
      <c r="O8" s="358"/>
      <c r="P8" s="369"/>
      <c r="Q8" s="358"/>
      <c r="R8" s="358"/>
      <c r="S8" s="385"/>
      <c r="T8" s="385"/>
      <c r="U8" s="385"/>
      <c r="V8" s="386"/>
      <c r="W8" s="387"/>
      <c r="X8" s="386"/>
      <c r="Y8" s="34" t="str">
        <f>IF(T8-U8=0,"",(X8-T8+U8)/(T8-U8)*100)</f>
        <v/>
      </c>
      <c r="Z8" s="394"/>
      <c r="AA8" s="395" t="s">
        <v>2059</v>
      </c>
    </row>
    <row r="9" spans="1:27">
      <c r="A9" s="356" t="str">
        <f t="shared" ref="A9:A24" si="0">IF(B9="","",ROW()-6)</f>
        <v/>
      </c>
      <c r="B9" s="356"/>
      <c r="C9" s="357"/>
      <c r="D9" s="356"/>
      <c r="E9" s="357"/>
      <c r="F9" s="358"/>
      <c r="G9" s="358"/>
      <c r="H9" s="358"/>
      <c r="I9" s="358"/>
      <c r="J9" s="356"/>
      <c r="K9" s="358"/>
      <c r="L9" s="358"/>
      <c r="M9" s="358"/>
      <c r="N9" s="358"/>
      <c r="O9" s="358"/>
      <c r="P9" s="369"/>
      <c r="Q9" s="358"/>
      <c r="R9" s="358"/>
      <c r="S9" s="385"/>
      <c r="T9" s="385"/>
      <c r="U9" s="385"/>
      <c r="V9" s="386"/>
      <c r="W9" s="387"/>
      <c r="X9" s="386"/>
      <c r="Y9" s="24" t="str">
        <f t="shared" ref="Y9:Y25" si="1">IF(T9-U9=0,"",(X9-T9+U9)/(T9-U9)*100)</f>
        <v/>
      </c>
      <c r="Z9" s="394"/>
      <c r="AA9" s="395" t="s">
        <v>2060</v>
      </c>
    </row>
    <row r="10" spans="1:27">
      <c r="A10" s="356" t="str">
        <f t="shared" si="0"/>
        <v/>
      </c>
      <c r="B10" s="356"/>
      <c r="C10" s="357"/>
      <c r="D10" s="356"/>
      <c r="E10" s="357"/>
      <c r="F10" s="358"/>
      <c r="G10" s="358"/>
      <c r="H10" s="358"/>
      <c r="I10" s="358"/>
      <c r="J10" s="356"/>
      <c r="K10" s="358"/>
      <c r="L10" s="358"/>
      <c r="M10" s="358"/>
      <c r="N10" s="358"/>
      <c r="O10" s="358"/>
      <c r="P10" s="369"/>
      <c r="Q10" s="358"/>
      <c r="R10" s="358"/>
      <c r="S10" s="385"/>
      <c r="T10" s="385"/>
      <c r="U10" s="385"/>
      <c r="V10" s="386"/>
      <c r="W10" s="387"/>
      <c r="X10" s="386"/>
      <c r="Y10" s="24" t="str">
        <f t="shared" si="1"/>
        <v/>
      </c>
      <c r="Z10" s="394"/>
      <c r="AA10" s="395" t="s">
        <v>2061</v>
      </c>
    </row>
    <row r="11" spans="1:27">
      <c r="A11" s="356" t="str">
        <f t="shared" si="0"/>
        <v/>
      </c>
      <c r="B11" s="356"/>
      <c r="C11" s="357"/>
      <c r="D11" s="356"/>
      <c r="E11" s="357"/>
      <c r="F11" s="358"/>
      <c r="G11" s="358"/>
      <c r="H11" s="358"/>
      <c r="I11" s="358"/>
      <c r="J11" s="356"/>
      <c r="K11" s="358"/>
      <c r="L11" s="358"/>
      <c r="M11" s="358"/>
      <c r="N11" s="358"/>
      <c r="O11" s="358"/>
      <c r="P11" s="369"/>
      <c r="Q11" s="358"/>
      <c r="R11" s="358"/>
      <c r="S11" s="385"/>
      <c r="T11" s="385"/>
      <c r="U11" s="385"/>
      <c r="V11" s="386"/>
      <c r="W11" s="387"/>
      <c r="X11" s="386"/>
      <c r="Y11" s="24" t="str">
        <f t="shared" si="1"/>
        <v/>
      </c>
      <c r="Z11" s="394"/>
      <c r="AA11" s="395" t="s">
        <v>2062</v>
      </c>
    </row>
    <row r="12" spans="1:27">
      <c r="A12" s="356" t="str">
        <f t="shared" si="0"/>
        <v/>
      </c>
      <c r="B12" s="356"/>
      <c r="C12" s="357"/>
      <c r="D12" s="356"/>
      <c r="E12" s="357"/>
      <c r="F12" s="358"/>
      <c r="G12" s="358"/>
      <c r="H12" s="358"/>
      <c r="I12" s="358"/>
      <c r="J12" s="356"/>
      <c r="K12" s="358"/>
      <c r="L12" s="358"/>
      <c r="M12" s="358"/>
      <c r="N12" s="358"/>
      <c r="O12" s="358"/>
      <c r="P12" s="369"/>
      <c r="Q12" s="358"/>
      <c r="R12" s="358"/>
      <c r="S12" s="385"/>
      <c r="T12" s="385"/>
      <c r="U12" s="385"/>
      <c r="V12" s="386"/>
      <c r="W12" s="387"/>
      <c r="X12" s="386"/>
      <c r="Y12" s="24" t="str">
        <f t="shared" si="1"/>
        <v/>
      </c>
      <c r="Z12" s="394"/>
      <c r="AA12" s="395" t="s">
        <v>2063</v>
      </c>
    </row>
    <row r="13" spans="1:27">
      <c r="A13" s="356" t="str">
        <f t="shared" si="0"/>
        <v/>
      </c>
      <c r="B13" s="356"/>
      <c r="C13" s="357"/>
      <c r="D13" s="356"/>
      <c r="E13" s="357"/>
      <c r="F13" s="358"/>
      <c r="G13" s="358"/>
      <c r="H13" s="358"/>
      <c r="I13" s="358"/>
      <c r="J13" s="356"/>
      <c r="K13" s="358"/>
      <c r="L13" s="358"/>
      <c r="M13" s="358"/>
      <c r="N13" s="358"/>
      <c r="O13" s="358"/>
      <c r="P13" s="369"/>
      <c r="Q13" s="358"/>
      <c r="R13" s="358"/>
      <c r="S13" s="385"/>
      <c r="T13" s="385"/>
      <c r="U13" s="385"/>
      <c r="V13" s="386"/>
      <c r="W13" s="387"/>
      <c r="X13" s="386"/>
      <c r="Y13" s="24" t="str">
        <f t="shared" si="1"/>
        <v/>
      </c>
      <c r="Z13" s="394"/>
      <c r="AA13" s="395" t="s">
        <v>2064</v>
      </c>
    </row>
    <row r="14" spans="1:27">
      <c r="A14" s="356" t="str">
        <f t="shared" si="0"/>
        <v/>
      </c>
      <c r="B14" s="356"/>
      <c r="C14" s="357"/>
      <c r="D14" s="356"/>
      <c r="E14" s="357"/>
      <c r="F14" s="358"/>
      <c r="G14" s="358"/>
      <c r="H14" s="358"/>
      <c r="I14" s="358"/>
      <c r="J14" s="356"/>
      <c r="K14" s="358"/>
      <c r="L14" s="358"/>
      <c r="M14" s="358"/>
      <c r="N14" s="358"/>
      <c r="O14" s="358"/>
      <c r="P14" s="369"/>
      <c r="Q14" s="358"/>
      <c r="R14" s="358"/>
      <c r="S14" s="385"/>
      <c r="T14" s="385"/>
      <c r="U14" s="385"/>
      <c r="V14" s="386"/>
      <c r="W14" s="387"/>
      <c r="X14" s="386"/>
      <c r="Y14" s="24" t="str">
        <f t="shared" si="1"/>
        <v/>
      </c>
      <c r="Z14" s="394"/>
      <c r="AA14" s="395" t="s">
        <v>2065</v>
      </c>
    </row>
    <row r="15" spans="1:27">
      <c r="A15" s="356" t="str">
        <f t="shared" si="0"/>
        <v/>
      </c>
      <c r="B15" s="356"/>
      <c r="C15" s="357"/>
      <c r="D15" s="356"/>
      <c r="E15" s="357"/>
      <c r="F15" s="358"/>
      <c r="G15" s="358"/>
      <c r="H15" s="358"/>
      <c r="I15" s="358"/>
      <c r="J15" s="356"/>
      <c r="K15" s="358"/>
      <c r="L15" s="358"/>
      <c r="M15" s="358"/>
      <c r="N15" s="358"/>
      <c r="O15" s="358"/>
      <c r="P15" s="369"/>
      <c r="Q15" s="358"/>
      <c r="R15" s="358"/>
      <c r="S15" s="385"/>
      <c r="T15" s="385"/>
      <c r="U15" s="385"/>
      <c r="V15" s="386"/>
      <c r="W15" s="387"/>
      <c r="X15" s="386"/>
      <c r="Y15" s="24" t="str">
        <f t="shared" si="1"/>
        <v/>
      </c>
      <c r="Z15" s="394"/>
      <c r="AA15" s="395" t="s">
        <v>2066</v>
      </c>
    </row>
    <row r="16" spans="1:27">
      <c r="A16" s="356" t="str">
        <f t="shared" si="0"/>
        <v/>
      </c>
      <c r="B16" s="356"/>
      <c r="C16" s="357"/>
      <c r="D16" s="356"/>
      <c r="E16" s="357"/>
      <c r="F16" s="358"/>
      <c r="G16" s="358"/>
      <c r="H16" s="358"/>
      <c r="I16" s="358"/>
      <c r="J16" s="356"/>
      <c r="K16" s="358"/>
      <c r="L16" s="358"/>
      <c r="M16" s="358"/>
      <c r="N16" s="358"/>
      <c r="O16" s="358"/>
      <c r="P16" s="369"/>
      <c r="Q16" s="358"/>
      <c r="R16" s="358"/>
      <c r="S16" s="385"/>
      <c r="T16" s="385"/>
      <c r="U16" s="385"/>
      <c r="V16" s="386"/>
      <c r="W16" s="387"/>
      <c r="X16" s="386"/>
      <c r="Y16" s="24" t="str">
        <f t="shared" si="1"/>
        <v/>
      </c>
      <c r="Z16" s="394"/>
      <c r="AA16" s="395" t="s">
        <v>2067</v>
      </c>
    </row>
    <row r="17" spans="1:27">
      <c r="A17" s="356" t="str">
        <f t="shared" si="0"/>
        <v/>
      </c>
      <c r="B17" s="356"/>
      <c r="C17" s="357"/>
      <c r="D17" s="356"/>
      <c r="E17" s="357"/>
      <c r="F17" s="358"/>
      <c r="G17" s="358"/>
      <c r="H17" s="358"/>
      <c r="I17" s="358"/>
      <c r="J17" s="356"/>
      <c r="K17" s="358"/>
      <c r="L17" s="358"/>
      <c r="M17" s="358"/>
      <c r="N17" s="358"/>
      <c r="O17" s="358"/>
      <c r="P17" s="369"/>
      <c r="Q17" s="358"/>
      <c r="R17" s="358"/>
      <c r="S17" s="385"/>
      <c r="T17" s="385"/>
      <c r="U17" s="385"/>
      <c r="V17" s="386"/>
      <c r="W17" s="387"/>
      <c r="X17" s="386"/>
      <c r="Y17" s="24" t="str">
        <f t="shared" si="1"/>
        <v/>
      </c>
      <c r="Z17" s="394"/>
      <c r="AA17" s="395" t="s">
        <v>2068</v>
      </c>
    </row>
    <row r="18" spans="1:27">
      <c r="A18" s="356" t="str">
        <f t="shared" si="0"/>
        <v/>
      </c>
      <c r="B18" s="356"/>
      <c r="C18" s="357"/>
      <c r="D18" s="356"/>
      <c r="E18" s="357"/>
      <c r="F18" s="358"/>
      <c r="G18" s="358"/>
      <c r="H18" s="358"/>
      <c r="I18" s="358"/>
      <c r="J18" s="356"/>
      <c r="K18" s="358"/>
      <c r="L18" s="358"/>
      <c r="M18" s="358"/>
      <c r="N18" s="358"/>
      <c r="O18" s="358"/>
      <c r="P18" s="369"/>
      <c r="Q18" s="358"/>
      <c r="R18" s="358"/>
      <c r="S18" s="385"/>
      <c r="T18" s="385"/>
      <c r="U18" s="385"/>
      <c r="V18" s="386"/>
      <c r="W18" s="387"/>
      <c r="X18" s="386"/>
      <c r="Y18" s="24" t="str">
        <f t="shared" si="1"/>
        <v/>
      </c>
      <c r="Z18" s="394"/>
      <c r="AA18" s="395" t="s">
        <v>2069</v>
      </c>
    </row>
    <row r="19" spans="1:27">
      <c r="A19" s="356" t="str">
        <f t="shared" si="0"/>
        <v/>
      </c>
      <c r="B19" s="356"/>
      <c r="C19" s="357"/>
      <c r="D19" s="356"/>
      <c r="E19" s="357"/>
      <c r="F19" s="358"/>
      <c r="G19" s="358"/>
      <c r="H19" s="358"/>
      <c r="I19" s="358"/>
      <c r="J19" s="356"/>
      <c r="K19" s="358"/>
      <c r="L19" s="358"/>
      <c r="M19" s="358"/>
      <c r="N19" s="358"/>
      <c r="O19" s="358"/>
      <c r="P19" s="369"/>
      <c r="Q19" s="358"/>
      <c r="R19" s="358"/>
      <c r="S19" s="385"/>
      <c r="T19" s="385"/>
      <c r="U19" s="385"/>
      <c r="V19" s="386"/>
      <c r="W19" s="387"/>
      <c r="X19" s="386"/>
      <c r="Y19" s="24" t="str">
        <f t="shared" si="1"/>
        <v/>
      </c>
      <c r="Z19" s="394"/>
      <c r="AA19" s="395" t="s">
        <v>2070</v>
      </c>
    </row>
    <row r="20" spans="1:27">
      <c r="A20" s="356" t="str">
        <f t="shared" si="0"/>
        <v/>
      </c>
      <c r="B20" s="356"/>
      <c r="C20" s="357"/>
      <c r="D20" s="356"/>
      <c r="E20" s="357"/>
      <c r="F20" s="358"/>
      <c r="G20" s="358"/>
      <c r="H20" s="358"/>
      <c r="I20" s="358"/>
      <c r="J20" s="356"/>
      <c r="K20" s="358"/>
      <c r="L20" s="358"/>
      <c r="M20" s="358"/>
      <c r="N20" s="358"/>
      <c r="O20" s="358"/>
      <c r="P20" s="369"/>
      <c r="Q20" s="358"/>
      <c r="R20" s="358"/>
      <c r="S20" s="385"/>
      <c r="T20" s="385"/>
      <c r="U20" s="385"/>
      <c r="V20" s="386"/>
      <c r="W20" s="387"/>
      <c r="X20" s="386"/>
      <c r="Y20" s="24" t="str">
        <f t="shared" si="1"/>
        <v/>
      </c>
      <c r="Z20" s="394"/>
      <c r="AA20" s="395" t="s">
        <v>2071</v>
      </c>
    </row>
    <row r="21" spans="1:27">
      <c r="A21" s="356" t="str">
        <f t="shared" si="0"/>
        <v/>
      </c>
      <c r="B21" s="356"/>
      <c r="C21" s="357"/>
      <c r="D21" s="356"/>
      <c r="E21" s="357"/>
      <c r="F21" s="358"/>
      <c r="G21" s="358"/>
      <c r="H21" s="358"/>
      <c r="I21" s="358"/>
      <c r="J21" s="356"/>
      <c r="K21" s="358"/>
      <c r="L21" s="358"/>
      <c r="M21" s="358"/>
      <c r="N21" s="358"/>
      <c r="O21" s="358"/>
      <c r="P21" s="369"/>
      <c r="Q21" s="358"/>
      <c r="R21" s="358"/>
      <c r="S21" s="385"/>
      <c r="T21" s="385"/>
      <c r="U21" s="385"/>
      <c r="V21" s="386"/>
      <c r="W21" s="387"/>
      <c r="X21" s="386"/>
      <c r="Y21" s="24" t="str">
        <f t="shared" si="1"/>
        <v/>
      </c>
      <c r="Z21" s="394"/>
      <c r="AA21" s="395" t="s">
        <v>2072</v>
      </c>
    </row>
    <row r="22" spans="1:27">
      <c r="A22" s="356" t="str">
        <f t="shared" si="0"/>
        <v/>
      </c>
      <c r="B22" s="356"/>
      <c r="C22" s="357"/>
      <c r="D22" s="356"/>
      <c r="E22" s="357"/>
      <c r="F22" s="358"/>
      <c r="G22" s="358"/>
      <c r="H22" s="358"/>
      <c r="I22" s="358"/>
      <c r="J22" s="356"/>
      <c r="K22" s="358"/>
      <c r="L22" s="358"/>
      <c r="M22" s="358"/>
      <c r="N22" s="358"/>
      <c r="O22" s="358"/>
      <c r="P22" s="369"/>
      <c r="Q22" s="358"/>
      <c r="R22" s="358"/>
      <c r="S22" s="385"/>
      <c r="T22" s="385"/>
      <c r="U22" s="385"/>
      <c r="V22" s="386"/>
      <c r="W22" s="387"/>
      <c r="X22" s="386"/>
      <c r="Y22" s="24" t="str">
        <f t="shared" si="1"/>
        <v/>
      </c>
      <c r="Z22" s="394"/>
      <c r="AA22" s="395" t="s">
        <v>2073</v>
      </c>
    </row>
    <row r="23" spans="1:27">
      <c r="A23" s="356" t="str">
        <f t="shared" si="0"/>
        <v/>
      </c>
      <c r="B23" s="356"/>
      <c r="C23" s="357"/>
      <c r="D23" s="356"/>
      <c r="E23" s="357"/>
      <c r="F23" s="358"/>
      <c r="G23" s="358"/>
      <c r="H23" s="358"/>
      <c r="I23" s="358"/>
      <c r="J23" s="356"/>
      <c r="K23" s="358"/>
      <c r="L23" s="358"/>
      <c r="M23" s="358"/>
      <c r="N23" s="358"/>
      <c r="O23" s="358"/>
      <c r="P23" s="369"/>
      <c r="Q23" s="358"/>
      <c r="R23" s="358"/>
      <c r="S23" s="385"/>
      <c r="T23" s="385"/>
      <c r="U23" s="385"/>
      <c r="V23" s="386"/>
      <c r="W23" s="387"/>
      <c r="X23" s="386"/>
      <c r="Y23" s="24" t="str">
        <f t="shared" si="1"/>
        <v/>
      </c>
      <c r="Z23" s="394"/>
      <c r="AA23" s="395" t="s">
        <v>2074</v>
      </c>
    </row>
    <row r="24" spans="1:27">
      <c r="A24" s="356" t="str">
        <f t="shared" si="0"/>
        <v/>
      </c>
      <c r="B24" s="356"/>
      <c r="C24" s="357"/>
      <c r="D24" s="356"/>
      <c r="E24" s="357"/>
      <c r="F24" s="358"/>
      <c r="G24" s="358"/>
      <c r="H24" s="358"/>
      <c r="I24" s="358"/>
      <c r="J24" s="356"/>
      <c r="K24" s="358"/>
      <c r="L24" s="358"/>
      <c r="M24" s="358"/>
      <c r="N24" s="358"/>
      <c r="O24" s="358"/>
      <c r="P24" s="369"/>
      <c r="Q24" s="358"/>
      <c r="R24" s="358"/>
      <c r="S24" s="385"/>
      <c r="T24" s="385"/>
      <c r="U24" s="385"/>
      <c r="V24" s="386"/>
      <c r="W24" s="387"/>
      <c r="X24" s="386"/>
      <c r="Y24" s="24" t="str">
        <f t="shared" si="1"/>
        <v/>
      </c>
      <c r="Z24" s="394"/>
      <c r="AA24" s="395" t="s">
        <v>2075</v>
      </c>
    </row>
    <row r="25" spans="1:26">
      <c r="A25" s="12" t="s">
        <v>2076</v>
      </c>
      <c r="B25" s="12"/>
      <c r="C25" s="13"/>
      <c r="D25" s="356"/>
      <c r="E25" s="357"/>
      <c r="F25" s="358"/>
      <c r="G25" s="358"/>
      <c r="H25" s="358"/>
      <c r="I25" s="358"/>
      <c r="J25" s="356"/>
      <c r="K25" s="358"/>
      <c r="L25" s="358"/>
      <c r="M25" s="358"/>
      <c r="N25" s="358"/>
      <c r="O25" s="358"/>
      <c r="P25" s="369"/>
      <c r="Q25" s="358"/>
      <c r="R25" s="358"/>
      <c r="S25" s="385">
        <f>SUM(S8:S24)</f>
        <v>0</v>
      </c>
      <c r="T25" s="385">
        <f>SUM(T8:T24)</f>
        <v>0</v>
      </c>
      <c r="U25" s="385">
        <f>SUM(U8:U24)</f>
        <v>0</v>
      </c>
      <c r="V25" s="385">
        <f>SUM(V8:V24)</f>
        <v>0</v>
      </c>
      <c r="W25" s="388"/>
      <c r="X25" s="385">
        <f>SUM(X8:X24)</f>
        <v>0</v>
      </c>
      <c r="Y25" s="24" t="str">
        <f t="shared" si="1"/>
        <v/>
      </c>
      <c r="Z25" s="394"/>
    </row>
    <row r="26" spans="1:26">
      <c r="A26" s="12" t="s">
        <v>2077</v>
      </c>
      <c r="B26" s="12"/>
      <c r="C26" s="13"/>
      <c r="D26" s="356"/>
      <c r="E26" s="357"/>
      <c r="F26" s="358"/>
      <c r="G26" s="358"/>
      <c r="H26" s="358"/>
      <c r="I26" s="358"/>
      <c r="J26" s="356"/>
      <c r="K26" s="358"/>
      <c r="L26" s="358"/>
      <c r="M26" s="358"/>
      <c r="N26" s="358"/>
      <c r="O26" s="358"/>
      <c r="P26" s="369"/>
      <c r="Q26" s="358"/>
      <c r="R26" s="358"/>
      <c r="S26" s="385"/>
      <c r="T26" s="385">
        <f>U25</f>
        <v>0</v>
      </c>
      <c r="U26" s="385"/>
      <c r="V26" s="386"/>
      <c r="W26" s="388"/>
      <c r="X26" s="386"/>
      <c r="Y26" s="24" t="str">
        <f t="shared" ref="Y26:Y27" si="2">IF(T26=0,"",(X26-T26)/T26*100)</f>
        <v/>
      </c>
      <c r="Z26" s="394"/>
    </row>
    <row r="27" customHeight="1" spans="1:26">
      <c r="A27" s="359" t="s">
        <v>2078</v>
      </c>
      <c r="B27" s="18"/>
      <c r="C27" s="18"/>
      <c r="D27" s="360"/>
      <c r="E27" s="360"/>
      <c r="F27" s="360"/>
      <c r="G27" s="361"/>
      <c r="H27" s="361"/>
      <c r="I27" s="361"/>
      <c r="J27" s="361"/>
      <c r="K27" s="361"/>
      <c r="L27" s="361"/>
      <c r="M27" s="361"/>
      <c r="N27" s="361"/>
      <c r="O27" s="370"/>
      <c r="P27" s="371"/>
      <c r="Q27" s="389"/>
      <c r="R27" s="370"/>
      <c r="S27" s="390">
        <f>S25-S26</f>
        <v>0</v>
      </c>
      <c r="T27" s="390">
        <f>T25-T26</f>
        <v>0</v>
      </c>
      <c r="U27" s="390"/>
      <c r="V27" s="390">
        <f>V25</f>
        <v>0</v>
      </c>
      <c r="W27" s="389"/>
      <c r="X27" s="390">
        <f>X25</f>
        <v>0</v>
      </c>
      <c r="Y27" s="24" t="str">
        <f t="shared" si="2"/>
        <v/>
      </c>
      <c r="Z27" s="360"/>
    </row>
    <row r="28" spans="1:27">
      <c r="A28" s="362" t="e">
        <f>#REF!&amp;"填表人："&amp;#REF!</f>
        <v>#REF!</v>
      </c>
      <c r="D28" s="342"/>
      <c r="E28" s="342"/>
      <c r="F28" s="342"/>
      <c r="G28" s="342"/>
      <c r="H28" s="342"/>
      <c r="I28" s="342"/>
      <c r="J28" s="342"/>
      <c r="X28" s="363" t="e">
        <f>"评估人员："&amp;#REF!</f>
        <v>#REF!</v>
      </c>
      <c r="AA28" s="362" t="s">
        <v>716</v>
      </c>
    </row>
    <row r="29" spans="1:2">
      <c r="A29" s="363" t="e">
        <f>"填表日期："&amp;YEAR(#REF!)&amp;"年"&amp;MONTH(#REF!)&amp;"月"&amp;DAY(#REF!)&amp;"日"</f>
        <v>#REF!</v>
      </c>
      <c r="B29" s="363"/>
    </row>
  </sheetData>
  <mergeCells count="27">
    <mergeCell ref="A2:Z2"/>
    <mergeCell ref="A3:Z3"/>
    <mergeCell ref="S6:T6"/>
    <mergeCell ref="V6:X6"/>
    <mergeCell ref="A25:C25"/>
    <mergeCell ref="A26:C26"/>
    <mergeCell ref="A27:C27"/>
    <mergeCell ref="A6:A7"/>
    <mergeCell ref="B6:B7"/>
    <mergeCell ref="C6:C7"/>
    <mergeCell ref="D6:D7"/>
    <mergeCell ref="F6:F7"/>
    <mergeCell ref="G6:G7"/>
    <mergeCell ref="H6:H7"/>
    <mergeCell ref="I6:I7"/>
    <mergeCell ref="J6:J7"/>
    <mergeCell ref="K6:K7"/>
    <mergeCell ref="L6:L7"/>
    <mergeCell ref="M6:M7"/>
    <mergeCell ref="N6:N7"/>
    <mergeCell ref="O6:O7"/>
    <mergeCell ref="P6:P7"/>
    <mergeCell ref="Q6:Q7"/>
    <mergeCell ref="R6:R7"/>
    <mergeCell ref="U6:U7"/>
    <mergeCell ref="Y6:Y7"/>
    <mergeCell ref="Z6:Z7"/>
  </mergeCells>
  <printOptions horizontalCentered="1"/>
  <pageMargins left="0.984027777777778" right="0.984027777777778" top="0.984027777777778" bottom="0.984027777777778" header="0.471527777777778" footer="0.354166666666667"/>
  <pageSetup paperSize="9" scale="57"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colBreaks count="2" manualBreakCount="2">
    <brk id="8" max="28" man="1"/>
    <brk id="18"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08"/>
  <sheetViews>
    <sheetView showGridLines="0" zoomScale="90" zoomScaleNormal="90" topLeftCell="A109" workbookViewId="0">
      <selection activeCell="L31" sqref="L31"/>
    </sheetView>
  </sheetViews>
  <sheetFormatPr defaultColWidth="9" defaultRowHeight="14.25" outlineLevelCol="3"/>
  <cols>
    <col min="1" max="1" width="1.5" style="692" customWidth="1"/>
    <col min="2" max="2" width="214.125" style="692" customWidth="1"/>
    <col min="3" max="16384" width="9" style="692"/>
  </cols>
  <sheetData>
    <row r="1" ht="42.75" customHeight="1" spans="1:4">
      <c r="A1" s="693"/>
      <c r="B1" s="694" t="s">
        <v>474</v>
      </c>
      <c r="C1" s="693"/>
      <c r="D1" s="693"/>
    </row>
    <row r="2" ht="19.5" spans="1:4">
      <c r="A2" s="693"/>
      <c r="B2" s="695"/>
      <c r="C2" s="693"/>
      <c r="D2" s="693"/>
    </row>
    <row r="3" s="685" customFormat="1" ht="18.75" spans="1:4">
      <c r="A3" s="696"/>
      <c r="B3" s="697" t="s">
        <v>475</v>
      </c>
      <c r="C3" s="696"/>
      <c r="D3" s="696"/>
    </row>
    <row r="4" s="685" customFormat="1" ht="18.75" spans="1:4">
      <c r="A4" s="696"/>
      <c r="B4" s="698" t="s">
        <v>476</v>
      </c>
      <c r="C4" s="696"/>
      <c r="D4" s="696"/>
    </row>
    <row r="5" s="685" customFormat="1" ht="51" customHeight="1" spans="2:2">
      <c r="B5" s="699" t="s">
        <v>477</v>
      </c>
    </row>
    <row r="6" s="685" customFormat="1" ht="88.5" customHeight="1" spans="1:4">
      <c r="A6" s="696"/>
      <c r="B6" s="698" t="s">
        <v>478</v>
      </c>
      <c r="C6" s="696"/>
      <c r="D6" s="696"/>
    </row>
    <row r="7" s="685" customFormat="1" ht="18.75" spans="1:4">
      <c r="A7" s="696"/>
      <c r="B7" s="700" t="s">
        <v>479</v>
      </c>
      <c r="C7" s="696"/>
      <c r="D7" s="696"/>
    </row>
    <row r="8" s="685" customFormat="1" ht="83.25" customHeight="1" spans="2:2">
      <c r="B8" s="699" t="s">
        <v>480</v>
      </c>
    </row>
    <row r="9" s="685" customFormat="1" ht="18.75" spans="2:2">
      <c r="B9" s="701" t="s">
        <v>481</v>
      </c>
    </row>
    <row r="10" s="685" customFormat="1" ht="52.5" customHeight="1" spans="2:2">
      <c r="B10" s="701" t="s">
        <v>482</v>
      </c>
    </row>
    <row r="11" s="685" customFormat="1" ht="40.5" customHeight="1" spans="2:2">
      <c r="B11" s="701" t="s">
        <v>483</v>
      </c>
    </row>
    <row r="12" s="685" customFormat="1" ht="55.5" customHeight="1" spans="2:2">
      <c r="B12" s="701" t="s">
        <v>484</v>
      </c>
    </row>
    <row r="13" s="685" customFormat="1" ht="50.25" customHeight="1" spans="2:2">
      <c r="B13" s="701" t="s">
        <v>485</v>
      </c>
    </row>
    <row r="14" s="685" customFormat="1" ht="52.5" customHeight="1" spans="2:2">
      <c r="B14" s="701" t="s">
        <v>486</v>
      </c>
    </row>
    <row r="15" s="685" customFormat="1" ht="50.25" customHeight="1" spans="2:2">
      <c r="B15" s="701" t="s">
        <v>487</v>
      </c>
    </row>
    <row r="16" s="685" customFormat="1" ht="18.75" spans="2:2">
      <c r="B16" s="702" t="s">
        <v>488</v>
      </c>
    </row>
    <row r="17" s="685" customFormat="1" ht="22.5" customHeight="1" spans="2:2">
      <c r="B17" s="702" t="s">
        <v>489</v>
      </c>
    </row>
    <row r="18" s="685" customFormat="1" ht="26.25" customHeight="1" spans="2:2">
      <c r="B18" s="703" t="s">
        <v>490</v>
      </c>
    </row>
    <row r="19" s="685" customFormat="1" ht="50.25" customHeight="1" spans="2:2">
      <c r="B19" s="701" t="s">
        <v>491</v>
      </c>
    </row>
    <row r="20" s="685" customFormat="1" ht="45" customHeight="1" spans="2:2">
      <c r="B20" s="701" t="s">
        <v>492</v>
      </c>
    </row>
    <row r="21" s="685" customFormat="1" ht="25.5" customHeight="1" spans="2:2">
      <c r="B21" s="703" t="s">
        <v>493</v>
      </c>
    </row>
    <row r="22" s="685" customFormat="1" ht="48.75" customHeight="1" spans="2:2">
      <c r="B22" s="701" t="s">
        <v>494</v>
      </c>
    </row>
    <row r="23" s="685" customFormat="1" ht="23.25" customHeight="1" spans="2:2">
      <c r="B23" s="703" t="s">
        <v>495</v>
      </c>
    </row>
    <row r="24" s="685" customFormat="1" ht="46.5" customHeight="1" spans="2:2">
      <c r="B24" s="701" t="s">
        <v>496</v>
      </c>
    </row>
    <row r="25" s="685" customFormat="1" ht="27" customHeight="1" spans="2:2">
      <c r="B25" s="701" t="s">
        <v>497</v>
      </c>
    </row>
    <row r="26" s="685" customFormat="1" ht="24" customHeight="1" spans="2:2">
      <c r="B26" s="703" t="s">
        <v>498</v>
      </c>
    </row>
    <row r="27" s="685" customFormat="1" ht="24" customHeight="1" spans="2:2">
      <c r="B27" s="701" t="s">
        <v>499</v>
      </c>
    </row>
    <row r="28" s="685" customFormat="1" ht="24" customHeight="1" spans="2:2">
      <c r="B28" s="701" t="s">
        <v>500</v>
      </c>
    </row>
    <row r="29" s="685" customFormat="1" ht="24" customHeight="1" spans="2:2">
      <c r="B29" s="701" t="s">
        <v>501</v>
      </c>
    </row>
    <row r="30" s="685" customFormat="1" ht="77.25" customHeight="1" spans="2:2">
      <c r="B30" s="701" t="s">
        <v>502</v>
      </c>
    </row>
    <row r="31" s="685" customFormat="1" ht="35.25" customHeight="1" spans="2:2">
      <c r="B31" s="701" t="s">
        <v>503</v>
      </c>
    </row>
    <row r="32" s="685" customFormat="1" ht="37.5" customHeight="1" spans="2:2">
      <c r="B32" s="703" t="s">
        <v>504</v>
      </c>
    </row>
    <row r="33" s="685" customFormat="1" ht="30" customHeight="1" spans="2:2">
      <c r="B33" s="701" t="s">
        <v>505</v>
      </c>
    </row>
    <row r="34" s="685" customFormat="1" ht="22.5" customHeight="1" spans="2:2">
      <c r="B34" s="703" t="s">
        <v>506</v>
      </c>
    </row>
    <row r="35" s="685" customFormat="1" ht="22.5" customHeight="1" spans="2:2">
      <c r="B35" s="701" t="s">
        <v>507</v>
      </c>
    </row>
    <row r="36" s="685" customFormat="1" ht="22.5" customHeight="1" spans="2:2">
      <c r="B36" s="701" t="s">
        <v>508</v>
      </c>
    </row>
    <row r="37" s="685" customFormat="1" ht="76.5" customHeight="1" spans="2:2">
      <c r="B37" s="701" t="s">
        <v>509</v>
      </c>
    </row>
    <row r="38" s="685" customFormat="1" ht="29.25" customHeight="1" spans="2:2">
      <c r="B38" s="703" t="s">
        <v>510</v>
      </c>
    </row>
    <row r="39" s="685" customFormat="1" ht="72" customHeight="1" spans="2:2">
      <c r="B39" s="701" t="s">
        <v>511</v>
      </c>
    </row>
    <row r="40" s="685" customFormat="1" ht="30" customHeight="1" spans="2:2">
      <c r="B40" s="701" t="s">
        <v>512</v>
      </c>
    </row>
    <row r="41" s="685" customFormat="1" ht="30" customHeight="1" spans="2:2">
      <c r="B41" s="704" t="s">
        <v>513</v>
      </c>
    </row>
    <row r="42" s="685" customFormat="1" ht="30" customHeight="1" spans="2:2">
      <c r="B42" s="701" t="s">
        <v>514</v>
      </c>
    </row>
    <row r="43" s="685" customFormat="1" ht="63.75" customHeight="1" spans="2:2">
      <c r="B43" s="704" t="s">
        <v>515</v>
      </c>
    </row>
    <row r="44" s="685" customFormat="1" ht="26.25" customHeight="1" spans="2:2">
      <c r="B44" s="703" t="s">
        <v>516</v>
      </c>
    </row>
    <row r="45" s="685" customFormat="1" ht="26.25" customHeight="1" spans="2:2">
      <c r="B45" s="701" t="s">
        <v>517</v>
      </c>
    </row>
    <row r="46" s="685" customFormat="1" ht="68.25" customHeight="1" spans="2:2">
      <c r="B46" s="701" t="s">
        <v>518</v>
      </c>
    </row>
    <row r="47" s="685" customFormat="1" ht="26.25" customHeight="1" spans="2:2">
      <c r="B47" s="703" t="s">
        <v>519</v>
      </c>
    </row>
    <row r="48" s="685" customFormat="1" ht="26.25" customHeight="1" spans="2:2">
      <c r="B48" s="701" t="s">
        <v>520</v>
      </c>
    </row>
    <row r="49" s="685" customFormat="1" ht="34.5" customHeight="1" spans="2:2">
      <c r="B49" s="701" t="s">
        <v>521</v>
      </c>
    </row>
    <row r="50" s="685" customFormat="1" ht="26.25" customHeight="1" spans="2:2">
      <c r="B50" s="703" t="s">
        <v>522</v>
      </c>
    </row>
    <row r="51" s="685" customFormat="1" ht="26.25" customHeight="1" spans="2:2">
      <c r="B51" s="701" t="s">
        <v>523</v>
      </c>
    </row>
    <row r="52" s="685" customFormat="1" ht="23.25" customHeight="1" spans="2:2">
      <c r="B52" s="703" t="s">
        <v>524</v>
      </c>
    </row>
    <row r="53" s="685" customFormat="1" ht="24" customHeight="1" spans="2:2">
      <c r="B53" s="701" t="s">
        <v>517</v>
      </c>
    </row>
    <row r="54" s="685" customFormat="1" ht="21" customHeight="1" spans="2:2">
      <c r="B54" s="703" t="s">
        <v>525</v>
      </c>
    </row>
    <row r="55" s="685" customFormat="1" ht="39" customHeight="1" spans="2:2">
      <c r="B55" s="701" t="s">
        <v>526</v>
      </c>
    </row>
    <row r="56" s="685" customFormat="1" ht="36" customHeight="1" spans="2:2">
      <c r="B56" s="701" t="s">
        <v>527</v>
      </c>
    </row>
    <row r="57" s="685" customFormat="1" ht="30" customHeight="1" spans="2:2">
      <c r="B57" s="701" t="s">
        <v>528</v>
      </c>
    </row>
    <row r="58" s="685" customFormat="1" ht="59.25" customHeight="1" spans="2:2">
      <c r="B58" s="701" t="s">
        <v>529</v>
      </c>
    </row>
    <row r="59" s="685" customFormat="1" ht="91.5" customHeight="1" spans="2:2">
      <c r="B59" s="701" t="s">
        <v>530</v>
      </c>
    </row>
    <row r="60" s="685" customFormat="1" ht="26.25" customHeight="1" spans="2:2">
      <c r="B60" s="703" t="s">
        <v>531</v>
      </c>
    </row>
    <row r="61" s="685" customFormat="1" ht="26.25" customHeight="1" spans="2:2">
      <c r="B61" s="701" t="s">
        <v>532</v>
      </c>
    </row>
    <row r="62" s="685" customFormat="1" ht="26.25" customHeight="1" spans="2:2">
      <c r="B62" s="703" t="s">
        <v>533</v>
      </c>
    </row>
    <row r="63" s="685" customFormat="1" ht="37.5" customHeight="1" spans="2:2">
      <c r="B63" s="701" t="s">
        <v>532</v>
      </c>
    </row>
    <row r="64" s="685" customFormat="1" ht="36" customHeight="1" spans="2:2">
      <c r="B64" s="705" t="s">
        <v>534</v>
      </c>
    </row>
    <row r="65" s="685" customFormat="1" ht="26.25" customHeight="1" spans="2:2">
      <c r="B65" s="703" t="s">
        <v>535</v>
      </c>
    </row>
    <row r="66" s="685" customFormat="1" ht="37.5" customHeight="1" spans="2:2">
      <c r="B66" s="701" t="s">
        <v>536</v>
      </c>
    </row>
    <row r="67" s="685" customFormat="1" ht="26.25" customHeight="1" spans="2:2">
      <c r="B67" s="703" t="s">
        <v>537</v>
      </c>
    </row>
    <row r="68" s="685" customFormat="1" ht="37.5" customHeight="1" spans="2:2">
      <c r="B68" s="701" t="s">
        <v>538</v>
      </c>
    </row>
    <row r="69" s="685" customFormat="1" ht="26.25" customHeight="1" spans="2:2">
      <c r="B69" s="703" t="s">
        <v>539</v>
      </c>
    </row>
    <row r="70" s="685" customFormat="1" ht="37.5" customHeight="1" spans="2:2">
      <c r="B70" s="701" t="s">
        <v>540</v>
      </c>
    </row>
    <row r="71" s="685" customFormat="1" ht="26.25" customHeight="1" spans="2:2">
      <c r="B71" s="703" t="s">
        <v>541</v>
      </c>
    </row>
    <row r="72" s="685" customFormat="1" ht="37.5" customHeight="1" spans="2:2">
      <c r="B72" s="701" t="s">
        <v>542</v>
      </c>
    </row>
    <row r="73" s="685" customFormat="1" ht="26.25" customHeight="1" spans="2:2">
      <c r="B73" s="703" t="s">
        <v>543</v>
      </c>
    </row>
    <row r="74" s="685" customFormat="1" ht="48" customHeight="1" spans="2:2">
      <c r="B74" s="701" t="s">
        <v>544</v>
      </c>
    </row>
    <row r="75" s="685" customFormat="1" ht="26.25" customHeight="1" spans="2:2">
      <c r="B75" s="703" t="s">
        <v>545</v>
      </c>
    </row>
    <row r="76" s="685" customFormat="1" ht="26.25" customHeight="1" spans="2:2">
      <c r="B76" s="703" t="s">
        <v>546</v>
      </c>
    </row>
    <row r="77" s="685" customFormat="1" ht="18.75" spans="2:2">
      <c r="B77" s="706" t="s">
        <v>547</v>
      </c>
    </row>
    <row r="78" s="685" customFormat="1" ht="18.75" spans="2:2">
      <c r="B78" s="706" t="s">
        <v>548</v>
      </c>
    </row>
    <row r="79" s="685" customFormat="1" ht="18.75" spans="2:2">
      <c r="B79" s="706" t="s">
        <v>549</v>
      </c>
    </row>
    <row r="80" s="685" customFormat="1" ht="18.75" spans="2:2">
      <c r="B80" s="706" t="s">
        <v>550</v>
      </c>
    </row>
    <row r="81" s="685" customFormat="1" ht="18.75" spans="2:2">
      <c r="B81" s="706" t="s">
        <v>551</v>
      </c>
    </row>
    <row r="82" s="685" customFormat="1" ht="18.75" spans="2:2">
      <c r="B82" s="706" t="s">
        <v>552</v>
      </c>
    </row>
    <row r="83" s="685" customFormat="1" ht="18.75" spans="2:2">
      <c r="B83" s="707" t="s">
        <v>553</v>
      </c>
    </row>
    <row r="84" s="685" customFormat="1" ht="18.75" spans="2:2">
      <c r="B84" s="707" t="s">
        <v>554</v>
      </c>
    </row>
    <row r="85" s="685" customFormat="1" ht="18.75" spans="2:2">
      <c r="B85" s="707" t="s">
        <v>555</v>
      </c>
    </row>
    <row r="86" s="685" customFormat="1" ht="18.75" spans="2:2">
      <c r="B86" s="707" t="s">
        <v>556</v>
      </c>
    </row>
    <row r="87" s="685" customFormat="1" ht="18.75" spans="2:2">
      <c r="B87" s="707" t="s">
        <v>557</v>
      </c>
    </row>
    <row r="88" s="685" customFormat="1" ht="18.75" spans="2:2">
      <c r="B88" s="707" t="s">
        <v>558</v>
      </c>
    </row>
    <row r="89" s="685" customFormat="1" ht="18.75" spans="2:2">
      <c r="B89" s="707" t="s">
        <v>559</v>
      </c>
    </row>
    <row r="90" s="685" customFormat="1" ht="18.75" spans="2:2">
      <c r="B90" s="707" t="s">
        <v>560</v>
      </c>
    </row>
    <row r="91" s="685" customFormat="1" ht="18.75" spans="2:2">
      <c r="B91" s="707" t="s">
        <v>561</v>
      </c>
    </row>
    <row r="92" s="685" customFormat="1" ht="37.5" spans="2:2">
      <c r="B92" s="707" t="s">
        <v>562</v>
      </c>
    </row>
    <row r="93" s="685" customFormat="1" ht="18.75" spans="2:2">
      <c r="B93" s="707" t="s">
        <v>563</v>
      </c>
    </row>
    <row r="94" s="685" customFormat="1" ht="37.5" spans="2:2">
      <c r="B94" s="707" t="s">
        <v>564</v>
      </c>
    </row>
    <row r="95" s="685" customFormat="1" ht="34.5" customHeight="1" spans="2:2">
      <c r="B95" s="703" t="s">
        <v>565</v>
      </c>
    </row>
    <row r="96" s="685" customFormat="1" ht="18.75" spans="2:2">
      <c r="B96" s="707" t="s">
        <v>566</v>
      </c>
    </row>
    <row r="97" s="685" customFormat="1" ht="18.75" spans="2:2">
      <c r="B97" s="707" t="s">
        <v>567</v>
      </c>
    </row>
    <row r="98" s="685" customFormat="1" ht="18.75" spans="2:2">
      <c r="B98" s="707" t="s">
        <v>568</v>
      </c>
    </row>
    <row r="99" s="685" customFormat="1" ht="18.75" spans="2:2">
      <c r="B99" s="707" t="s">
        <v>569</v>
      </c>
    </row>
    <row r="100" s="685" customFormat="1" ht="18.75" spans="2:2">
      <c r="B100" s="707" t="s">
        <v>570</v>
      </c>
    </row>
    <row r="101" s="685" customFormat="1" ht="18.75" spans="2:2">
      <c r="B101" s="707" t="s">
        <v>571</v>
      </c>
    </row>
    <row r="102" s="685" customFormat="1" ht="18.75" spans="2:2">
      <c r="B102" s="707" t="s">
        <v>572</v>
      </c>
    </row>
    <row r="103" s="685" customFormat="1" ht="18.75" spans="2:2">
      <c r="B103" s="707" t="s">
        <v>573</v>
      </c>
    </row>
    <row r="104" s="685" customFormat="1" ht="18.75" spans="2:2">
      <c r="B104" s="707" t="s">
        <v>574</v>
      </c>
    </row>
    <row r="105" s="685" customFormat="1" ht="18.75" spans="2:2">
      <c r="B105" s="707" t="s">
        <v>575</v>
      </c>
    </row>
    <row r="106" s="686" customFormat="1" ht="28.5" customHeight="1" spans="2:2">
      <c r="B106" s="703" t="s">
        <v>576</v>
      </c>
    </row>
    <row r="107" s="685" customFormat="1" ht="88.5" customHeight="1" spans="2:2">
      <c r="B107" s="707" t="s">
        <v>577</v>
      </c>
    </row>
    <row r="108" s="685" customFormat="1" ht="53.25" customHeight="1" spans="2:2">
      <c r="B108" s="707" t="s">
        <v>578</v>
      </c>
    </row>
    <row r="109" s="685" customFormat="1" ht="36" customHeight="1" spans="2:2">
      <c r="B109" s="707" t="s">
        <v>579</v>
      </c>
    </row>
    <row r="110" s="685" customFormat="1" ht="25.5" customHeight="1" spans="2:2">
      <c r="B110" s="707" t="s">
        <v>580</v>
      </c>
    </row>
    <row r="111" s="685" customFormat="1" ht="25.5" customHeight="1" spans="2:2">
      <c r="B111" s="707" t="s">
        <v>581</v>
      </c>
    </row>
    <row r="112" s="685" customFormat="1" ht="25.5" customHeight="1" spans="2:2">
      <c r="B112" s="707" t="s">
        <v>582</v>
      </c>
    </row>
    <row r="113" s="685" customFormat="1" ht="25.5" customHeight="1" spans="2:2">
      <c r="B113" s="708" t="s">
        <v>583</v>
      </c>
    </row>
    <row r="114" s="685" customFormat="1" ht="53.25" customHeight="1" spans="2:2">
      <c r="B114" s="707" t="s">
        <v>584</v>
      </c>
    </row>
    <row r="115" s="685" customFormat="1" ht="25.5" customHeight="1" spans="2:2">
      <c r="B115" s="708" t="s">
        <v>585</v>
      </c>
    </row>
    <row r="116" s="685" customFormat="1" ht="66" customHeight="1" spans="2:2">
      <c r="B116" s="707" t="s">
        <v>586</v>
      </c>
    </row>
    <row r="117" s="685" customFormat="1" ht="23.25" customHeight="1" spans="2:2">
      <c r="B117" s="707" t="s">
        <v>587</v>
      </c>
    </row>
    <row r="118" s="685" customFormat="1" ht="27" customHeight="1" spans="2:2">
      <c r="B118" s="707" t="s">
        <v>588</v>
      </c>
    </row>
    <row r="119" s="687" customFormat="1" ht="25.5" customHeight="1" spans="2:2">
      <c r="B119" s="703" t="s">
        <v>589</v>
      </c>
    </row>
    <row r="120" s="685" customFormat="1" ht="66" customHeight="1" spans="2:2">
      <c r="B120" s="707" t="s">
        <v>590</v>
      </c>
    </row>
    <row r="121" s="687" customFormat="1" ht="25.5" customHeight="1" spans="2:2">
      <c r="B121" s="708" t="s">
        <v>591</v>
      </c>
    </row>
    <row r="122" s="688" customFormat="1" ht="27" customHeight="1" spans="2:2">
      <c r="B122" s="707" t="s">
        <v>592</v>
      </c>
    </row>
    <row r="123" s="688" customFormat="1" ht="27" customHeight="1" spans="2:2">
      <c r="B123" s="707" t="s">
        <v>593</v>
      </c>
    </row>
    <row r="124" s="688" customFormat="1" ht="64.5" customHeight="1" spans="2:2">
      <c r="B124" s="707" t="s">
        <v>594</v>
      </c>
    </row>
    <row r="125" s="689" customFormat="1" ht="27.75" customHeight="1" spans="2:2">
      <c r="B125" s="708" t="s">
        <v>595</v>
      </c>
    </row>
    <row r="126" s="688" customFormat="1" ht="45.75" customHeight="1" spans="2:2">
      <c r="B126" s="707" t="s">
        <v>596</v>
      </c>
    </row>
    <row r="127" s="688" customFormat="1" ht="27.75" customHeight="1" spans="2:2">
      <c r="B127" s="707" t="s">
        <v>597</v>
      </c>
    </row>
    <row r="128" s="688" customFormat="1" ht="27.75" customHeight="1" spans="2:2">
      <c r="B128" s="707" t="s">
        <v>598</v>
      </c>
    </row>
    <row r="129" s="688" customFormat="1" ht="48" customHeight="1" spans="2:2">
      <c r="B129" s="709" t="s">
        <v>544</v>
      </c>
    </row>
    <row r="130" s="689" customFormat="1" ht="41.25" customHeight="1" spans="2:2">
      <c r="B130" s="703" t="s">
        <v>599</v>
      </c>
    </row>
    <row r="131" s="685" customFormat="1" ht="63" customHeight="1" spans="2:2">
      <c r="B131" s="707" t="s">
        <v>600</v>
      </c>
    </row>
    <row r="132" s="685" customFormat="1" ht="27.75" hidden="1" customHeight="1" spans="2:2">
      <c r="B132" s="707"/>
    </row>
    <row r="133" s="685" customFormat="1" ht="27.75" hidden="1" customHeight="1" spans="2:2">
      <c r="B133" s="707"/>
    </row>
    <row r="134" s="685" customFormat="1" ht="27.75" hidden="1" customHeight="1" spans="2:2">
      <c r="B134" s="707"/>
    </row>
    <row r="135" s="685" customFormat="1" ht="27.75" hidden="1" customHeight="1" spans="2:2">
      <c r="B135" s="707"/>
    </row>
    <row r="136" s="685" customFormat="1" ht="27.75" hidden="1" customHeight="1" spans="2:2">
      <c r="B136" s="707"/>
    </row>
    <row r="137" s="685" customFormat="1" ht="2.25" hidden="1" customHeight="1" spans="2:2">
      <c r="B137" s="707"/>
    </row>
    <row r="138" s="685" customFormat="1" ht="2.25" hidden="1" customHeight="1" spans="2:2">
      <c r="B138" s="707"/>
    </row>
    <row r="139" s="685" customFormat="1" ht="2.25" hidden="1" customHeight="1" spans="2:2">
      <c r="B139" s="707"/>
    </row>
    <row r="140" s="685" customFormat="1" ht="2.25" hidden="1" customHeight="1" spans="2:2">
      <c r="B140" s="707"/>
    </row>
    <row r="141" s="685" customFormat="1" ht="2.25" hidden="1" customHeight="1" spans="2:2">
      <c r="B141" s="707"/>
    </row>
    <row r="142" s="685" customFormat="1" ht="27.75" customHeight="1" spans="2:2">
      <c r="B142" s="707" t="s">
        <v>601</v>
      </c>
    </row>
    <row r="143" s="685" customFormat="1" ht="27.75" customHeight="1" spans="2:2">
      <c r="B143" s="707" t="s">
        <v>602</v>
      </c>
    </row>
    <row r="144" s="685" customFormat="1" ht="27.75" customHeight="1" spans="2:2">
      <c r="B144" s="707" t="s">
        <v>603</v>
      </c>
    </row>
    <row r="145" s="685" customFormat="1" ht="27.75" customHeight="1" spans="2:2">
      <c r="B145" s="707" t="s">
        <v>604</v>
      </c>
    </row>
    <row r="146" s="685" customFormat="1" ht="27.75" customHeight="1" spans="2:2">
      <c r="B146" s="707" t="s">
        <v>605</v>
      </c>
    </row>
    <row r="147" s="685" customFormat="1" ht="27.75" customHeight="1" spans="2:2">
      <c r="B147" s="707" t="s">
        <v>606</v>
      </c>
    </row>
    <row r="148" s="685" customFormat="1" ht="41.25" customHeight="1" spans="2:2">
      <c r="B148" s="707" t="s">
        <v>607</v>
      </c>
    </row>
    <row r="149" s="687" customFormat="1" ht="25.5" customHeight="1" spans="2:2">
      <c r="B149" s="703" t="s">
        <v>608</v>
      </c>
    </row>
    <row r="150" s="688" customFormat="1" ht="27" customHeight="1" spans="2:2">
      <c r="B150" s="707" t="s">
        <v>609</v>
      </c>
    </row>
    <row r="151" s="690" customFormat="1" ht="25.5" customHeight="1" spans="2:2">
      <c r="B151" s="703" t="s">
        <v>610</v>
      </c>
    </row>
    <row r="152" s="688" customFormat="1" ht="27" customHeight="1" spans="2:2">
      <c r="B152" s="706" t="s">
        <v>611</v>
      </c>
    </row>
    <row r="153" s="687" customFormat="1" ht="25.5" customHeight="1" spans="2:2">
      <c r="B153" s="703" t="s">
        <v>612</v>
      </c>
    </row>
    <row r="154" s="688" customFormat="1" ht="27" customHeight="1" spans="2:2">
      <c r="B154" s="706" t="s">
        <v>613</v>
      </c>
    </row>
    <row r="155" s="687" customFormat="1" ht="25.5" customHeight="1" spans="2:2">
      <c r="B155" s="703" t="s">
        <v>614</v>
      </c>
    </row>
    <row r="156" s="688" customFormat="1" ht="27" customHeight="1" spans="2:2">
      <c r="B156" s="706" t="s">
        <v>613</v>
      </c>
    </row>
    <row r="157" s="688" customFormat="1" ht="30.75" customHeight="1" spans="2:2">
      <c r="B157" s="703" t="s">
        <v>615</v>
      </c>
    </row>
    <row r="158" s="688" customFormat="1" ht="42.75" customHeight="1" spans="2:2">
      <c r="B158" s="706" t="s">
        <v>616</v>
      </c>
    </row>
    <row r="159" s="688" customFormat="1" ht="30.75" customHeight="1" spans="2:2">
      <c r="B159" s="703" t="s">
        <v>617</v>
      </c>
    </row>
    <row r="160" s="688" customFormat="1" ht="42.75" customHeight="1" spans="2:2">
      <c r="B160" s="706" t="s">
        <v>540</v>
      </c>
    </row>
    <row r="161" s="688" customFormat="1" ht="30.75" customHeight="1" spans="2:2">
      <c r="B161" s="708" t="s">
        <v>618</v>
      </c>
    </row>
    <row r="162" s="688" customFormat="1" ht="42.75" customHeight="1" spans="2:2">
      <c r="B162" s="706" t="s">
        <v>619</v>
      </c>
    </row>
    <row r="163" s="685" customFormat="1" ht="30.75" customHeight="1" spans="2:2">
      <c r="B163" s="703" t="s">
        <v>620</v>
      </c>
    </row>
    <row r="164" s="685" customFormat="1" ht="30.75" customHeight="1" spans="2:2">
      <c r="B164" s="708" t="s">
        <v>621</v>
      </c>
    </row>
    <row r="165" s="685" customFormat="1" ht="30.75" customHeight="1" spans="2:2">
      <c r="B165" s="707" t="s">
        <v>622</v>
      </c>
    </row>
    <row r="166" s="685" customFormat="1" ht="30.75" customHeight="1" spans="2:2">
      <c r="B166" s="708" t="s">
        <v>623</v>
      </c>
    </row>
    <row r="167" s="685" customFormat="1" ht="30.75" customHeight="1" spans="2:2">
      <c r="B167" s="707" t="s">
        <v>624</v>
      </c>
    </row>
    <row r="168" s="685" customFormat="1" ht="30.75" customHeight="1" spans="2:2">
      <c r="B168" s="707" t="s">
        <v>625</v>
      </c>
    </row>
    <row r="169" s="685" customFormat="1" ht="30.75" customHeight="1" spans="2:2">
      <c r="B169" s="703" t="s">
        <v>626</v>
      </c>
    </row>
    <row r="170" s="685" customFormat="1" ht="30.75" customHeight="1" spans="2:2">
      <c r="B170" s="707" t="s">
        <v>627</v>
      </c>
    </row>
    <row r="171" s="685" customFormat="1" ht="30.75" customHeight="1" spans="2:2">
      <c r="B171" s="708" t="s">
        <v>628</v>
      </c>
    </row>
    <row r="172" s="685" customFormat="1" ht="61.5" customHeight="1" spans="2:2">
      <c r="B172" s="707" t="s">
        <v>629</v>
      </c>
    </row>
    <row r="173" s="685" customFormat="1" ht="25.5" customHeight="1" spans="2:2">
      <c r="B173" s="708" t="s">
        <v>630</v>
      </c>
    </row>
    <row r="174" s="685" customFormat="1" ht="59.25" customHeight="1" spans="2:2">
      <c r="B174" s="707" t="s">
        <v>631</v>
      </c>
    </row>
    <row r="175" s="685" customFormat="1" ht="25.5" customHeight="1" spans="2:2">
      <c r="B175" s="708" t="s">
        <v>632</v>
      </c>
    </row>
    <row r="176" s="685" customFormat="1" ht="59.25" customHeight="1" spans="2:2">
      <c r="B176" s="707" t="s">
        <v>633</v>
      </c>
    </row>
    <row r="177" s="691" customFormat="1" ht="30" customHeight="1" spans="2:2">
      <c r="B177" s="708" t="s">
        <v>634</v>
      </c>
    </row>
    <row r="178" s="691" customFormat="1" ht="30" customHeight="1" spans="2:2">
      <c r="B178" s="707" t="s">
        <v>635</v>
      </c>
    </row>
    <row r="179" s="685" customFormat="1" ht="30" customHeight="1" spans="2:2">
      <c r="B179" s="708" t="s">
        <v>636</v>
      </c>
    </row>
    <row r="180" s="685" customFormat="1" ht="30" customHeight="1" spans="2:2">
      <c r="B180" s="707" t="s">
        <v>637</v>
      </c>
    </row>
    <row r="181" s="685" customFormat="1" ht="30" customHeight="1" spans="2:2">
      <c r="B181" s="708" t="s">
        <v>638</v>
      </c>
    </row>
    <row r="182" s="685" customFormat="1" ht="30" customHeight="1" spans="2:2">
      <c r="B182" s="707" t="s">
        <v>540</v>
      </c>
    </row>
    <row r="183" s="685" customFormat="1" ht="30" customHeight="1" spans="2:2">
      <c r="B183" s="708" t="s">
        <v>639</v>
      </c>
    </row>
    <row r="184" s="685" customFormat="1" ht="30" customHeight="1" spans="2:2">
      <c r="B184" s="707" t="s">
        <v>540</v>
      </c>
    </row>
    <row r="185" s="685" customFormat="1"/>
    <row r="186" s="685" customFormat="1"/>
    <row r="187" s="685" customFormat="1"/>
    <row r="188" s="685" customFormat="1"/>
    <row r="189" s="685" customFormat="1"/>
    <row r="190" s="685" customFormat="1"/>
    <row r="191" s="685" customFormat="1"/>
    <row r="192" s="685" customFormat="1"/>
    <row r="193" s="685" customFormat="1"/>
    <row r="194" s="685" customFormat="1"/>
    <row r="195" s="685" customFormat="1"/>
    <row r="196" s="685" customFormat="1"/>
    <row r="197" s="685" customFormat="1"/>
    <row r="198" s="685" customFormat="1"/>
    <row r="199" s="685" customFormat="1"/>
    <row r="200" s="685" customFormat="1"/>
    <row r="201" s="685" customFormat="1"/>
    <row r="202" s="685" customFormat="1"/>
    <row r="203" s="685" customFormat="1"/>
    <row r="204" s="685" customFormat="1"/>
    <row r="205" s="685" customFormat="1"/>
    <row r="206" s="685" customFormat="1"/>
    <row r="207" s="685" customFormat="1"/>
    <row r="208" s="685" customFormat="1"/>
  </sheetData>
  <hyperlinks>
    <hyperlink ref="B64" location="'长期投资汇总表'!A6" display="2.非流动资产填表说明(表4--1至4--17)"/>
  </hyperlinks>
  <pageMargins left="0.699305555555556" right="0.699305555555556" top="0.75" bottom="0.75" header="0.3" footer="0.3"/>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10"/>
  <sheetViews>
    <sheetView showGridLines="0" tabSelected="1" view="pageBreakPreview" zoomScaleNormal="100" zoomScaleSheetLayoutView="100" workbookViewId="0">
      <selection activeCell="C15" sqref="C15"/>
    </sheetView>
  </sheetViews>
  <sheetFormatPr defaultColWidth="9" defaultRowHeight="15.75" customHeight="1" outlineLevelCol="6"/>
  <cols>
    <col min="1" max="1" width="6.5" style="306" customWidth="1"/>
    <col min="2" max="2" width="15.75" style="306" customWidth="1"/>
    <col min="3" max="3" width="11" style="306" customWidth="1"/>
    <col min="4" max="4" width="28" style="307" customWidth="1"/>
    <col min="5" max="5" width="8" style="305" customWidth="1"/>
    <col min="6" max="6" width="5.625" style="308" customWidth="1"/>
    <col min="7" max="7" width="20.125" style="309" customWidth="1"/>
    <col min="8" max="16384" width="9" style="306"/>
  </cols>
  <sheetData>
    <row r="1" customHeight="1" spans="1:1">
      <c r="A1" s="310" t="s">
        <v>687</v>
      </c>
    </row>
    <row r="2" s="304" customFormat="1" ht="30" customHeight="1" spans="1:7">
      <c r="A2" s="311" t="s">
        <v>2079</v>
      </c>
      <c r="B2" s="311"/>
      <c r="C2" s="311"/>
      <c r="D2" s="311"/>
      <c r="E2" s="311"/>
      <c r="F2" s="311"/>
      <c r="G2" s="312"/>
    </row>
    <row r="3" customHeight="1" spans="1:7">
      <c r="A3" s="305" t="s">
        <v>2080</v>
      </c>
      <c r="B3" s="305"/>
      <c r="C3" s="305"/>
      <c r="D3" s="305"/>
      <c r="F3" s="305"/>
      <c r="G3" s="313"/>
    </row>
    <row r="4" ht="14.1" customHeight="1" spans="1:7">
      <c r="A4" s="305"/>
      <c r="B4" s="305"/>
      <c r="C4" s="305"/>
      <c r="D4" s="314"/>
      <c r="F4" s="315"/>
      <c r="G4" s="316"/>
    </row>
    <row r="5" customHeight="1" spans="1:1">
      <c r="A5" s="317" t="s">
        <v>2081</v>
      </c>
    </row>
    <row r="6" s="305" customFormat="1" customHeight="1" spans="1:7">
      <c r="A6" s="318" t="s">
        <v>721</v>
      </c>
      <c r="B6" s="319" t="s">
        <v>2082</v>
      </c>
      <c r="C6" s="319" t="s">
        <v>1317</v>
      </c>
      <c r="D6" s="320" t="s">
        <v>2083</v>
      </c>
      <c r="E6" s="319" t="s">
        <v>1204</v>
      </c>
      <c r="F6" s="321" t="s">
        <v>1205</v>
      </c>
      <c r="G6" s="322" t="s">
        <v>2084</v>
      </c>
    </row>
    <row r="7" s="305" customFormat="1" ht="29.25" customHeight="1" spans="1:7">
      <c r="A7" s="323"/>
      <c r="B7" s="324"/>
      <c r="C7" s="324"/>
      <c r="D7" s="325"/>
      <c r="E7" s="326"/>
      <c r="F7" s="327"/>
      <c r="G7" s="328"/>
    </row>
    <row r="8" s="305" customFormat="1" ht="15" customHeight="1" spans="1:7">
      <c r="A8" s="329">
        <v>1</v>
      </c>
      <c r="B8" s="323" t="s">
        <v>2085</v>
      </c>
      <c r="C8" s="323" t="s">
        <v>2086</v>
      </c>
      <c r="D8" s="330" t="s">
        <v>2087</v>
      </c>
      <c r="E8" s="331" t="s">
        <v>2088</v>
      </c>
      <c r="F8" s="332">
        <v>1</v>
      </c>
      <c r="G8" s="333" t="s">
        <v>2089</v>
      </c>
    </row>
    <row r="9" s="305" customFormat="1" ht="15" customHeight="1" spans="1:7">
      <c r="A9" s="329">
        <v>2</v>
      </c>
      <c r="B9" s="323" t="s">
        <v>2090</v>
      </c>
      <c r="C9" s="323" t="s">
        <v>2091</v>
      </c>
      <c r="D9" s="330" t="s">
        <v>2092</v>
      </c>
      <c r="E9" s="331" t="s">
        <v>2088</v>
      </c>
      <c r="F9" s="332">
        <v>1</v>
      </c>
      <c r="G9" s="323" t="s">
        <v>2093</v>
      </c>
    </row>
    <row r="10" s="305" customFormat="1" ht="15" customHeight="1" spans="1:7">
      <c r="A10" s="334" t="s">
        <v>2094</v>
      </c>
      <c r="B10" s="335"/>
      <c r="C10" s="336" t="s">
        <v>468</v>
      </c>
      <c r="D10" s="337"/>
      <c r="E10" s="338" t="s">
        <v>2095</v>
      </c>
      <c r="F10" s="339">
        <f>SUM(F8:F9)</f>
        <v>2</v>
      </c>
      <c r="G10" s="340">
        <f>SUM(G8:G9)</f>
        <v>0</v>
      </c>
    </row>
  </sheetData>
  <mergeCells count="10">
    <mergeCell ref="A2:G2"/>
    <mergeCell ref="A3:G3"/>
    <mergeCell ref="A10:B10"/>
    <mergeCell ref="A6:A7"/>
    <mergeCell ref="B6:B7"/>
    <mergeCell ref="C6:C7"/>
    <mergeCell ref="D6:D7"/>
    <mergeCell ref="E6:E7"/>
    <mergeCell ref="F6:F7"/>
    <mergeCell ref="G6:G7"/>
  </mergeCells>
  <hyperlinks>
    <hyperlink ref="A1" location="索引目录!A1" display="返回索引目录"/>
  </hyperlinks>
  <printOptions horizontalCentered="1"/>
  <pageMargins left="0.235416666666667" right="0.235416666666667" top="0.747916666666667" bottom="0.747916666666667" header="0.313888888888889" footer="0.313888888888889"/>
  <pageSetup paperSize="9" fitToHeight="0" orientation="landscape"/>
  <headerFooter scaleWithDoc="0">
    <oddHeader>&amp;L&amp;"宋体,常规"&amp;10北京中企华资产评估有限责任公司&amp;R&amp;"宋体,常规"&amp;10神东煤炭分公司拟处置部分报废资产项目</oddHeader>
    <oddFooter>&amp;C&amp;"宋体,常规"&amp;10第&amp;"Arial Narrow,常规"&amp;P&amp;"宋体,常规"页，共&amp;"Arial Narrow,常规"&amp;N&amp;"宋体,常规"页</odd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0"/>
  <sheetViews>
    <sheetView workbookViewId="0">
      <selection activeCell="E18" sqref="E18"/>
    </sheetView>
  </sheetViews>
  <sheetFormatPr defaultColWidth="9" defaultRowHeight="15.75" outlineLevelCol="4"/>
  <cols>
    <col min="1" max="1" width="33.375" style="285" customWidth="1"/>
    <col min="2" max="2" width="31.75" customWidth="1"/>
    <col min="3" max="3" width="19" customWidth="1"/>
    <col min="4" max="4" width="9.25" customWidth="1"/>
  </cols>
  <sheetData>
    <row r="1" ht="17.25" spans="1:5">
      <c r="A1" s="286" t="s">
        <v>2096</v>
      </c>
      <c r="B1" s="287" t="s">
        <v>2097</v>
      </c>
      <c r="C1" s="287" t="s">
        <v>2098</v>
      </c>
      <c r="D1" s="288" t="s">
        <v>2099</v>
      </c>
      <c r="E1" s="289" t="s">
        <v>2100</v>
      </c>
    </row>
    <row r="2" ht="16.5" spans="1:5">
      <c r="A2" s="290" t="s">
        <v>2101</v>
      </c>
      <c r="B2" s="291" t="s">
        <v>2102</v>
      </c>
      <c r="C2" s="292" t="s">
        <v>2103</v>
      </c>
      <c r="D2" s="293">
        <v>10</v>
      </c>
      <c r="E2" s="294">
        <v>0</v>
      </c>
    </row>
    <row r="3" ht="24.75" spans="1:5">
      <c r="A3" s="290" t="s">
        <v>2104</v>
      </c>
      <c r="B3" s="295"/>
      <c r="C3" s="292" t="s">
        <v>2105</v>
      </c>
      <c r="D3" s="293">
        <v>20</v>
      </c>
      <c r="E3" s="294">
        <v>20</v>
      </c>
    </row>
    <row r="4" ht="16.5" spans="1:5">
      <c r="A4" s="290" t="s">
        <v>2106</v>
      </c>
      <c r="B4" s="291" t="s">
        <v>2107</v>
      </c>
      <c r="C4" s="292" t="s">
        <v>2108</v>
      </c>
      <c r="D4" s="293">
        <v>20</v>
      </c>
      <c r="E4" s="294">
        <v>15</v>
      </c>
    </row>
    <row r="5" ht="16.5" spans="1:5">
      <c r="A5" s="290" t="s">
        <v>2109</v>
      </c>
      <c r="B5" s="291" t="s">
        <v>2110</v>
      </c>
      <c r="C5" s="291" t="s">
        <v>2111</v>
      </c>
      <c r="D5" s="293">
        <v>10</v>
      </c>
      <c r="E5" s="294">
        <v>3</v>
      </c>
    </row>
    <row r="6" ht="16.5" spans="1:5">
      <c r="A6" s="290" t="s">
        <v>2112</v>
      </c>
      <c r="B6" s="291" t="s">
        <v>2113</v>
      </c>
      <c r="C6" s="291" t="s">
        <v>2114</v>
      </c>
      <c r="D6" s="293">
        <v>20</v>
      </c>
      <c r="E6" s="294">
        <v>10</v>
      </c>
    </row>
    <row r="7" ht="16.5" spans="1:5">
      <c r="A7" s="290" t="s">
        <v>2115</v>
      </c>
      <c r="B7" s="291" t="s">
        <v>2116</v>
      </c>
      <c r="C7" s="296" t="s">
        <v>2117</v>
      </c>
      <c r="D7" s="293">
        <v>20</v>
      </c>
      <c r="E7" s="294">
        <v>10</v>
      </c>
    </row>
    <row r="8" ht="16.5" spans="1:5">
      <c r="A8" s="290" t="s">
        <v>468</v>
      </c>
      <c r="B8" s="297"/>
      <c r="C8" s="297"/>
      <c r="D8" s="298"/>
      <c r="E8" s="299">
        <f>SUM(E2:E7)</f>
        <v>58</v>
      </c>
    </row>
    <row r="9" ht="16.5" spans="1:5">
      <c r="A9" s="300" t="s">
        <v>2118</v>
      </c>
      <c r="B9" s="301"/>
      <c r="C9" s="301"/>
      <c r="D9" s="302"/>
      <c r="E9" s="303">
        <f>100-E8</f>
        <v>42</v>
      </c>
    </row>
    <row r="10" ht="16.5"/>
  </sheetData>
  <pageMargins left="0.699305555555556" right="0.699305555555556" top="0.75" bottom="0.75" header="0.3" footer="0.3"/>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Y888"/>
  <sheetViews>
    <sheetView showGridLines="0" topLeftCell="E1" workbookViewId="0">
      <selection activeCell="G11" sqref="G11"/>
    </sheetView>
  </sheetViews>
  <sheetFormatPr defaultColWidth="9" defaultRowHeight="15.75" customHeight="1"/>
  <cols>
    <col min="1" max="1" width="4.25" style="3" customWidth="1"/>
    <col min="2" max="2" width="14.25" style="3" customWidth="1"/>
    <col min="3" max="3" width="22.5" style="3" customWidth="1"/>
    <col min="4" max="4" width="21.75" style="3" customWidth="1"/>
    <col min="5" max="5" width="29.625" style="3" customWidth="1"/>
    <col min="6" max="6" width="9" style="3"/>
    <col min="7" max="7" width="9" style="2"/>
    <col min="8" max="8" width="9" style="3"/>
    <col min="9" max="9" width="4.25" style="3" customWidth="1"/>
    <col min="10" max="10" width="6" style="3" customWidth="1"/>
    <col min="11" max="11" width="18.125" style="3" customWidth="1"/>
    <col min="12" max="12" width="4.25" style="3" customWidth="1"/>
    <col min="13" max="13" width="11.25" style="3" customWidth="1"/>
    <col min="14" max="14" width="6.5" style="3" customWidth="1"/>
    <col min="15" max="15" width="9" style="3" customWidth="1"/>
    <col min="16" max="16" width="7.25" style="3" customWidth="1"/>
    <col min="17" max="17" width="17" style="3" customWidth="1"/>
    <col min="18" max="18" width="15.125" style="3" customWidth="1"/>
    <col min="19" max="19" width="13.625" style="3" customWidth="1"/>
    <col min="20" max="20" width="10.25" style="91" customWidth="1"/>
    <col min="21" max="21" width="7.75" style="3" customWidth="1"/>
    <col min="22" max="22" width="9.625" style="3" customWidth="1"/>
    <col min="23" max="23" width="7.875" style="3" customWidth="1"/>
    <col min="24" max="24" width="5.5" style="3" customWidth="1"/>
    <col min="25" max="25" width="8.75" style="3" customWidth="1"/>
    <col min="26" max="16384" width="9" style="3"/>
  </cols>
  <sheetData>
    <row r="1" customHeight="1" spans="1:1">
      <c r="A1" s="4" t="s">
        <v>687</v>
      </c>
    </row>
    <row r="2" s="1" customFormat="1" ht="30" customHeight="1" spans="1:24">
      <c r="A2" s="5" t="s">
        <v>2119</v>
      </c>
      <c r="B2" s="5"/>
      <c r="C2" s="5"/>
      <c r="D2" s="5"/>
      <c r="E2" s="5"/>
      <c r="F2" s="5"/>
      <c r="G2" s="5"/>
      <c r="H2" s="5"/>
      <c r="I2" s="5"/>
      <c r="J2" s="5"/>
      <c r="K2" s="5"/>
      <c r="L2" s="5"/>
      <c r="M2" s="5"/>
      <c r="N2" s="5"/>
      <c r="O2" s="5"/>
      <c r="P2" s="5"/>
      <c r="Q2" s="5"/>
      <c r="R2" s="5"/>
      <c r="S2" s="5"/>
      <c r="T2" s="221"/>
      <c r="U2" s="5"/>
      <c r="V2" s="5"/>
      <c r="W2" s="5"/>
      <c r="X2" s="5"/>
    </row>
    <row r="3" customHeight="1" spans="1:24">
      <c r="A3" s="2" t="s">
        <v>1925</v>
      </c>
      <c r="B3" s="2"/>
      <c r="C3" s="2"/>
      <c r="D3" s="2"/>
      <c r="E3" s="2"/>
      <c r="F3" s="2"/>
      <c r="H3" s="2"/>
      <c r="I3" s="2"/>
      <c r="J3" s="2"/>
      <c r="K3" s="2"/>
      <c r="L3" s="2"/>
      <c r="M3" s="2"/>
      <c r="N3" s="2"/>
      <c r="O3" s="2"/>
      <c r="P3" s="2"/>
      <c r="Q3" s="2"/>
      <c r="R3" s="2"/>
      <c r="S3" s="2"/>
      <c r="T3" s="222"/>
      <c r="U3" s="2"/>
      <c r="V3" s="2"/>
      <c r="W3" s="2"/>
      <c r="X3" s="2"/>
    </row>
    <row r="4" ht="14.1" customHeight="1" spans="1:24">
      <c r="A4" s="2"/>
      <c r="B4" s="2"/>
      <c r="C4" s="2"/>
      <c r="D4" s="2"/>
      <c r="E4" s="2"/>
      <c r="F4" s="2"/>
      <c r="H4" s="2"/>
      <c r="I4" s="2"/>
      <c r="J4" s="2"/>
      <c r="K4" s="2"/>
      <c r="L4" s="2"/>
      <c r="M4" s="2"/>
      <c r="N4" s="2"/>
      <c r="O4" s="2"/>
      <c r="P4" s="2"/>
      <c r="Q4" s="2"/>
      <c r="R4" s="2"/>
      <c r="S4" s="2"/>
      <c r="T4" s="222"/>
      <c r="U4" s="2"/>
      <c r="V4" s="21" t="s">
        <v>2120</v>
      </c>
      <c r="W4" s="21"/>
      <c r="X4" s="21"/>
    </row>
    <row r="5" customHeight="1" spans="1:24">
      <c r="A5" s="3" t="e">
        <f>#REF!&amp;"："&amp;#REF!</f>
        <v>#REF!</v>
      </c>
      <c r="U5" s="53" t="s">
        <v>858</v>
      </c>
      <c r="V5" s="53"/>
      <c r="W5" s="53"/>
      <c r="X5" s="53"/>
    </row>
    <row r="6" s="2" customFormat="1" customHeight="1" spans="1:24">
      <c r="A6" s="32" t="s">
        <v>721</v>
      </c>
      <c r="B6" s="32" t="s">
        <v>1952</v>
      </c>
      <c r="C6" s="59" t="s">
        <v>2082</v>
      </c>
      <c r="D6" s="59" t="s">
        <v>1317</v>
      </c>
      <c r="E6" s="59" t="s">
        <v>2083</v>
      </c>
      <c r="F6" s="44" t="s">
        <v>2121</v>
      </c>
      <c r="G6" s="45" t="s">
        <v>2020</v>
      </c>
      <c r="H6" s="44" t="s">
        <v>2122</v>
      </c>
      <c r="I6" s="59" t="s">
        <v>1204</v>
      </c>
      <c r="J6" s="59" t="s">
        <v>1205</v>
      </c>
      <c r="K6" s="59" t="s">
        <v>1232</v>
      </c>
      <c r="L6" s="59" t="s">
        <v>2123</v>
      </c>
      <c r="M6" s="59" t="s">
        <v>1391</v>
      </c>
      <c r="N6" s="59" t="s">
        <v>1962</v>
      </c>
      <c r="O6" s="44" t="s">
        <v>2124</v>
      </c>
      <c r="P6" s="44" t="s">
        <v>2125</v>
      </c>
      <c r="Q6" s="32" t="s">
        <v>692</v>
      </c>
      <c r="R6" s="32"/>
      <c r="S6" s="223" t="s">
        <v>1176</v>
      </c>
      <c r="T6" s="160" t="s">
        <v>693</v>
      </c>
      <c r="U6" s="32"/>
      <c r="V6" s="32"/>
      <c r="W6" s="59" t="s">
        <v>695</v>
      </c>
      <c r="X6" s="59" t="s">
        <v>848</v>
      </c>
    </row>
    <row r="7" s="2" customFormat="1" ht="29.25" customHeight="1" spans="1:25">
      <c r="A7" s="76"/>
      <c r="B7" s="76"/>
      <c r="C7" s="203"/>
      <c r="D7" s="203"/>
      <c r="E7" s="203"/>
      <c r="F7" s="121"/>
      <c r="G7" s="201"/>
      <c r="H7" s="118"/>
      <c r="I7" s="203"/>
      <c r="J7" s="78"/>
      <c r="K7" s="203"/>
      <c r="L7" s="79"/>
      <c r="M7" s="79"/>
      <c r="N7" s="78"/>
      <c r="O7" s="216"/>
      <c r="P7" s="200"/>
      <c r="Q7" s="80" t="s">
        <v>1818</v>
      </c>
      <c r="R7" s="81" t="s">
        <v>1819</v>
      </c>
      <c r="S7" s="224"/>
      <c r="T7" s="225" t="s">
        <v>1818</v>
      </c>
      <c r="U7" s="86" t="s">
        <v>1395</v>
      </c>
      <c r="V7" s="81" t="s">
        <v>1819</v>
      </c>
      <c r="W7" s="86"/>
      <c r="X7" s="77"/>
      <c r="Y7" s="11" t="s">
        <v>863</v>
      </c>
    </row>
    <row r="8" s="204" customFormat="1" ht="15" customHeight="1" spans="1:25">
      <c r="A8" s="906" t="s">
        <v>2126</v>
      </c>
      <c r="B8" s="207" t="s">
        <v>2127</v>
      </c>
      <c r="C8" s="208" t="s">
        <v>2128</v>
      </c>
      <c r="D8" s="209" t="s">
        <v>2129</v>
      </c>
      <c r="E8" s="207" t="s">
        <v>2130</v>
      </c>
      <c r="F8" s="210"/>
      <c r="G8" s="211" t="s">
        <v>2131</v>
      </c>
      <c r="H8" s="212"/>
      <c r="I8" s="210" t="s">
        <v>2095</v>
      </c>
      <c r="J8" s="212">
        <v>1</v>
      </c>
      <c r="K8" s="209" t="s">
        <v>2132</v>
      </c>
      <c r="L8" s="217"/>
      <c r="M8" s="218" t="s">
        <v>2133</v>
      </c>
      <c r="N8" s="212">
        <v>10</v>
      </c>
      <c r="O8" s="219"/>
      <c r="P8" s="210"/>
      <c r="Q8" s="215">
        <f>VLOOKUP(B:B,[1]帐销案存台账!$C$1:$L$65536,10,0)</f>
        <v>958700</v>
      </c>
      <c r="R8" s="226">
        <f>VLOOKUP(B:B,[1]帐销案存台账!$C$1:$N$65536,12,0)</f>
        <v>338828.55</v>
      </c>
      <c r="S8" s="227"/>
      <c r="T8" s="228"/>
      <c r="U8" s="229"/>
      <c r="V8" s="219"/>
      <c r="W8" s="230"/>
      <c r="X8" s="210"/>
      <c r="Y8" s="232" t="s">
        <v>2134</v>
      </c>
    </row>
    <row r="9" s="204" customFormat="1" ht="15" customHeight="1" spans="1:25">
      <c r="A9" s="906" t="s">
        <v>2135</v>
      </c>
      <c r="B9" s="213" t="s">
        <v>2136</v>
      </c>
      <c r="C9" s="214" t="s">
        <v>2128</v>
      </c>
      <c r="D9" s="215" t="s">
        <v>2129</v>
      </c>
      <c r="E9" s="207" t="s">
        <v>2130</v>
      </c>
      <c r="F9" s="210"/>
      <c r="G9" s="211" t="s">
        <v>2131</v>
      </c>
      <c r="H9" s="212"/>
      <c r="I9" s="210" t="s">
        <v>2095</v>
      </c>
      <c r="J9" s="212">
        <v>1</v>
      </c>
      <c r="K9" s="215" t="s">
        <v>2132</v>
      </c>
      <c r="L9" s="217"/>
      <c r="M9" s="220" t="s">
        <v>2133</v>
      </c>
      <c r="N9" s="212">
        <v>10</v>
      </c>
      <c r="O9" s="219"/>
      <c r="P9" s="210"/>
      <c r="Q9" s="215">
        <f>VLOOKUP(B:B,[1]帐销案存台账!$C$1:$L$65536,10,0)</f>
        <v>958700</v>
      </c>
      <c r="R9" s="226">
        <f>VLOOKUP(B:B,[1]帐销案存台账!$C$1:$N$65536,12,0)</f>
        <v>338828.55</v>
      </c>
      <c r="S9" s="227"/>
      <c r="T9" s="228"/>
      <c r="U9" s="229"/>
      <c r="V9" s="219"/>
      <c r="W9" s="231"/>
      <c r="X9" s="210"/>
      <c r="Y9" s="232" t="s">
        <v>2137</v>
      </c>
    </row>
    <row r="10" s="204" customFormat="1" ht="15" customHeight="1" spans="1:25">
      <c r="A10" s="906" t="s">
        <v>2138</v>
      </c>
      <c r="B10" s="213" t="s">
        <v>2139</v>
      </c>
      <c r="C10" s="214" t="s">
        <v>2128</v>
      </c>
      <c r="D10" s="215" t="s">
        <v>2129</v>
      </c>
      <c r="E10" s="207" t="s">
        <v>2130</v>
      </c>
      <c r="F10" s="210"/>
      <c r="G10" s="211" t="s">
        <v>2131</v>
      </c>
      <c r="H10" s="212"/>
      <c r="I10" s="210" t="s">
        <v>2095</v>
      </c>
      <c r="J10" s="212">
        <v>1</v>
      </c>
      <c r="K10" s="215" t="s">
        <v>2132</v>
      </c>
      <c r="L10" s="217"/>
      <c r="M10" s="220" t="s">
        <v>2133</v>
      </c>
      <c r="N10" s="212">
        <v>10</v>
      </c>
      <c r="O10" s="219"/>
      <c r="P10" s="210"/>
      <c r="Q10" s="215">
        <f>VLOOKUP(B:B,[1]帐销案存台账!$C$1:$L$65536,10,0)</f>
        <v>958700</v>
      </c>
      <c r="R10" s="226">
        <f>VLOOKUP(B:B,[1]帐销案存台账!$C$1:$N$65536,12,0)</f>
        <v>338828.55</v>
      </c>
      <c r="S10" s="227"/>
      <c r="T10" s="228"/>
      <c r="U10" s="229"/>
      <c r="V10" s="219"/>
      <c r="W10" s="231"/>
      <c r="X10" s="210"/>
      <c r="Y10" s="232" t="s">
        <v>2140</v>
      </c>
    </row>
    <row r="11" s="204" customFormat="1" ht="15" customHeight="1" spans="1:25">
      <c r="A11" s="906" t="s">
        <v>2141</v>
      </c>
      <c r="B11" s="213" t="s">
        <v>2142</v>
      </c>
      <c r="C11" s="214" t="s">
        <v>2128</v>
      </c>
      <c r="D11" s="215" t="s">
        <v>2129</v>
      </c>
      <c r="E11" s="207" t="s">
        <v>2130</v>
      </c>
      <c r="F11" s="210"/>
      <c r="G11" s="211" t="s">
        <v>2131</v>
      </c>
      <c r="H11" s="212"/>
      <c r="I11" s="210" t="s">
        <v>2095</v>
      </c>
      <c r="J11" s="212">
        <v>1</v>
      </c>
      <c r="K11" s="215" t="s">
        <v>2132</v>
      </c>
      <c r="L11" s="217"/>
      <c r="M11" s="220" t="s">
        <v>2133</v>
      </c>
      <c r="N11" s="212">
        <v>10</v>
      </c>
      <c r="O11" s="219"/>
      <c r="P11" s="210"/>
      <c r="Q11" s="215">
        <f>VLOOKUP(B:B,[1]帐销案存台账!$C$1:$L$65536,10,0)</f>
        <v>958700</v>
      </c>
      <c r="R11" s="226">
        <f>VLOOKUP(B:B,[1]帐销案存台账!$C$1:$N$65536,12,0)</f>
        <v>338828.55</v>
      </c>
      <c r="S11" s="227"/>
      <c r="T11" s="228"/>
      <c r="U11" s="229"/>
      <c r="V11" s="219"/>
      <c r="W11" s="231"/>
      <c r="X11" s="210"/>
      <c r="Y11" s="232" t="s">
        <v>2143</v>
      </c>
    </row>
    <row r="12" s="204" customFormat="1" ht="15" customHeight="1" spans="1:25">
      <c r="A12" s="906" t="s">
        <v>2144</v>
      </c>
      <c r="B12" s="213" t="s">
        <v>2145</v>
      </c>
      <c r="C12" s="214" t="s">
        <v>2128</v>
      </c>
      <c r="D12" s="215" t="s">
        <v>2129</v>
      </c>
      <c r="E12" s="207" t="s">
        <v>2130</v>
      </c>
      <c r="F12" s="210"/>
      <c r="G12" s="211" t="s">
        <v>2131</v>
      </c>
      <c r="H12" s="212"/>
      <c r="I12" s="210" t="s">
        <v>2095</v>
      </c>
      <c r="J12" s="212">
        <v>1</v>
      </c>
      <c r="K12" s="215" t="s">
        <v>2132</v>
      </c>
      <c r="L12" s="217"/>
      <c r="M12" s="220" t="s">
        <v>2133</v>
      </c>
      <c r="N12" s="212">
        <v>10</v>
      </c>
      <c r="O12" s="219"/>
      <c r="P12" s="210"/>
      <c r="Q12" s="215">
        <f>VLOOKUP(B:B,[1]帐销案存台账!$C$1:$L$65536,10,0)</f>
        <v>958700</v>
      </c>
      <c r="R12" s="226">
        <f>VLOOKUP(B:B,[1]帐销案存台账!$C$1:$N$65536,12,0)</f>
        <v>338828.55</v>
      </c>
      <c r="S12" s="227"/>
      <c r="T12" s="228"/>
      <c r="U12" s="229"/>
      <c r="V12" s="219"/>
      <c r="W12" s="231"/>
      <c r="X12" s="210"/>
      <c r="Y12" s="232" t="s">
        <v>2146</v>
      </c>
    </row>
    <row r="13" s="204" customFormat="1" ht="15" customHeight="1" spans="1:25">
      <c r="A13" s="906" t="s">
        <v>2147</v>
      </c>
      <c r="B13" s="213" t="s">
        <v>2148</v>
      </c>
      <c r="C13" s="214" t="s">
        <v>2128</v>
      </c>
      <c r="D13" s="215" t="s">
        <v>2129</v>
      </c>
      <c r="E13" s="207" t="s">
        <v>2130</v>
      </c>
      <c r="F13" s="210"/>
      <c r="G13" s="211" t="s">
        <v>2131</v>
      </c>
      <c r="H13" s="212"/>
      <c r="I13" s="210" t="s">
        <v>2095</v>
      </c>
      <c r="J13" s="212">
        <v>1</v>
      </c>
      <c r="K13" s="215" t="s">
        <v>2132</v>
      </c>
      <c r="L13" s="217"/>
      <c r="M13" s="220" t="s">
        <v>2133</v>
      </c>
      <c r="N13" s="212">
        <v>10</v>
      </c>
      <c r="O13" s="219"/>
      <c r="P13" s="210"/>
      <c r="Q13" s="215">
        <f>VLOOKUP(B:B,[1]帐销案存台账!$C$1:$L$65536,10,0)</f>
        <v>958700</v>
      </c>
      <c r="R13" s="226">
        <f>VLOOKUP(B:B,[1]帐销案存台账!$C$1:$N$65536,12,0)</f>
        <v>338828.55</v>
      </c>
      <c r="S13" s="227"/>
      <c r="T13" s="228"/>
      <c r="U13" s="229"/>
      <c r="V13" s="219"/>
      <c r="W13" s="231"/>
      <c r="X13" s="210"/>
      <c r="Y13" s="232" t="s">
        <v>2149</v>
      </c>
    </row>
    <row r="14" s="204" customFormat="1" ht="15" customHeight="1" spans="1:25">
      <c r="A14" s="906" t="s">
        <v>2150</v>
      </c>
      <c r="B14" s="213" t="s">
        <v>2151</v>
      </c>
      <c r="C14" s="214" t="s">
        <v>2128</v>
      </c>
      <c r="D14" s="215" t="s">
        <v>2129</v>
      </c>
      <c r="E14" s="207" t="s">
        <v>2130</v>
      </c>
      <c r="F14" s="210"/>
      <c r="G14" s="211" t="s">
        <v>2131</v>
      </c>
      <c r="H14" s="212"/>
      <c r="I14" s="210" t="s">
        <v>2095</v>
      </c>
      <c r="J14" s="212">
        <v>1</v>
      </c>
      <c r="K14" s="215" t="s">
        <v>2132</v>
      </c>
      <c r="L14" s="217"/>
      <c r="M14" s="220" t="s">
        <v>2133</v>
      </c>
      <c r="N14" s="212">
        <v>10</v>
      </c>
      <c r="O14" s="219"/>
      <c r="P14" s="210"/>
      <c r="Q14" s="215">
        <f>VLOOKUP(B:B,[1]帐销案存台账!$C$1:$L$65536,10,0)</f>
        <v>958700</v>
      </c>
      <c r="R14" s="226">
        <f>VLOOKUP(B:B,[1]帐销案存台账!$C$1:$N$65536,12,0)</f>
        <v>338828.55</v>
      </c>
      <c r="S14" s="227"/>
      <c r="T14" s="228"/>
      <c r="U14" s="229"/>
      <c r="V14" s="219"/>
      <c r="W14" s="231"/>
      <c r="X14" s="210"/>
      <c r="Y14" s="232" t="s">
        <v>2152</v>
      </c>
    </row>
    <row r="15" s="204" customFormat="1" ht="15" customHeight="1" spans="1:25">
      <c r="A15" s="906" t="s">
        <v>2153</v>
      </c>
      <c r="B15" s="213" t="s">
        <v>2154</v>
      </c>
      <c r="C15" s="214" t="s">
        <v>2128</v>
      </c>
      <c r="D15" s="215" t="s">
        <v>2129</v>
      </c>
      <c r="E15" s="207" t="s">
        <v>2130</v>
      </c>
      <c r="F15" s="210"/>
      <c r="G15" s="211" t="s">
        <v>2131</v>
      </c>
      <c r="H15" s="212"/>
      <c r="I15" s="210" t="s">
        <v>2095</v>
      </c>
      <c r="J15" s="212">
        <v>1</v>
      </c>
      <c r="K15" s="215" t="s">
        <v>2132</v>
      </c>
      <c r="L15" s="217"/>
      <c r="M15" s="220" t="s">
        <v>2133</v>
      </c>
      <c r="N15" s="212">
        <v>10</v>
      </c>
      <c r="O15" s="219"/>
      <c r="P15" s="210"/>
      <c r="Q15" s="215">
        <f>VLOOKUP(B:B,[1]帐销案存台账!$C$1:$L$65536,10,0)</f>
        <v>958700</v>
      </c>
      <c r="R15" s="226">
        <f>VLOOKUP(B:B,[1]帐销案存台账!$C$1:$N$65536,12,0)</f>
        <v>338828.55</v>
      </c>
      <c r="S15" s="227"/>
      <c r="T15" s="228"/>
      <c r="U15" s="229"/>
      <c r="V15" s="219"/>
      <c r="W15" s="231"/>
      <c r="X15" s="210"/>
      <c r="Y15" s="232" t="s">
        <v>2155</v>
      </c>
    </row>
    <row r="16" s="204" customFormat="1" ht="15" customHeight="1" spans="1:25">
      <c r="A16" s="906" t="s">
        <v>2156</v>
      </c>
      <c r="B16" s="213" t="s">
        <v>2157</v>
      </c>
      <c r="C16" s="214" t="s">
        <v>2128</v>
      </c>
      <c r="D16" s="215" t="s">
        <v>2129</v>
      </c>
      <c r="E16" s="207" t="s">
        <v>2130</v>
      </c>
      <c r="F16" s="210"/>
      <c r="G16" s="211" t="s">
        <v>2131</v>
      </c>
      <c r="H16" s="212"/>
      <c r="I16" s="210" t="s">
        <v>2095</v>
      </c>
      <c r="J16" s="212">
        <v>1</v>
      </c>
      <c r="K16" s="215" t="s">
        <v>2132</v>
      </c>
      <c r="L16" s="217"/>
      <c r="M16" s="220" t="s">
        <v>2133</v>
      </c>
      <c r="N16" s="212">
        <v>10</v>
      </c>
      <c r="O16" s="219"/>
      <c r="P16" s="210"/>
      <c r="Q16" s="215">
        <f>VLOOKUP(B:B,[1]帐销案存台账!$C$1:$L$65536,10,0)</f>
        <v>958700</v>
      </c>
      <c r="R16" s="226">
        <f>VLOOKUP(B:B,[1]帐销案存台账!$C$1:$N$65536,12,0)</f>
        <v>338828.55</v>
      </c>
      <c r="S16" s="227"/>
      <c r="T16" s="228"/>
      <c r="U16" s="229"/>
      <c r="V16" s="219"/>
      <c r="W16" s="231"/>
      <c r="X16" s="210"/>
      <c r="Y16" s="232" t="s">
        <v>2158</v>
      </c>
    </row>
    <row r="17" s="204" customFormat="1" ht="15" customHeight="1" spans="1:25">
      <c r="A17" s="906" t="s">
        <v>2159</v>
      </c>
      <c r="B17" s="213" t="s">
        <v>2160</v>
      </c>
      <c r="C17" s="214" t="s">
        <v>2128</v>
      </c>
      <c r="D17" s="215" t="s">
        <v>2129</v>
      </c>
      <c r="E17" s="207" t="s">
        <v>2130</v>
      </c>
      <c r="F17" s="210"/>
      <c r="G17" s="211" t="s">
        <v>2131</v>
      </c>
      <c r="H17" s="212"/>
      <c r="I17" s="210" t="s">
        <v>2095</v>
      </c>
      <c r="J17" s="212">
        <v>1</v>
      </c>
      <c r="K17" s="215" t="s">
        <v>2132</v>
      </c>
      <c r="L17" s="217"/>
      <c r="M17" s="220" t="s">
        <v>2133</v>
      </c>
      <c r="N17" s="212">
        <v>10</v>
      </c>
      <c r="O17" s="219"/>
      <c r="P17" s="210"/>
      <c r="Q17" s="215">
        <f>VLOOKUP(B:B,[1]帐销案存台账!$C$1:$L$65536,10,0)</f>
        <v>958700</v>
      </c>
      <c r="R17" s="226">
        <f>VLOOKUP(B:B,[1]帐销案存台账!$C$1:$N$65536,12,0)</f>
        <v>338828.55</v>
      </c>
      <c r="S17" s="227"/>
      <c r="T17" s="228"/>
      <c r="U17" s="229"/>
      <c r="V17" s="219"/>
      <c r="W17" s="231"/>
      <c r="X17" s="210"/>
      <c r="Y17" s="232" t="s">
        <v>2161</v>
      </c>
    </row>
    <row r="18" s="204" customFormat="1" ht="15" customHeight="1" spans="1:25">
      <c r="A18" s="906" t="s">
        <v>2162</v>
      </c>
      <c r="B18" s="213" t="s">
        <v>2163</v>
      </c>
      <c r="C18" s="214" t="s">
        <v>2128</v>
      </c>
      <c r="D18" s="215" t="s">
        <v>2129</v>
      </c>
      <c r="E18" s="207" t="s">
        <v>2130</v>
      </c>
      <c r="F18" s="210"/>
      <c r="G18" s="211" t="s">
        <v>2131</v>
      </c>
      <c r="H18" s="212"/>
      <c r="I18" s="210" t="s">
        <v>2095</v>
      </c>
      <c r="J18" s="212">
        <v>1</v>
      </c>
      <c r="K18" s="215" t="s">
        <v>2132</v>
      </c>
      <c r="L18" s="217"/>
      <c r="M18" s="220" t="s">
        <v>2133</v>
      </c>
      <c r="N18" s="212">
        <v>10</v>
      </c>
      <c r="O18" s="219"/>
      <c r="P18" s="210"/>
      <c r="Q18" s="215">
        <f>VLOOKUP(B:B,[1]帐销案存台账!$C$1:$L$65536,10,0)</f>
        <v>958700</v>
      </c>
      <c r="R18" s="226">
        <f>VLOOKUP(B:B,[1]帐销案存台账!$C$1:$N$65536,12,0)</f>
        <v>338828.55</v>
      </c>
      <c r="S18" s="227"/>
      <c r="T18" s="228"/>
      <c r="U18" s="229"/>
      <c r="V18" s="219"/>
      <c r="W18" s="231"/>
      <c r="X18" s="210"/>
      <c r="Y18" s="232" t="s">
        <v>2164</v>
      </c>
    </row>
    <row r="19" s="204" customFormat="1" ht="15" customHeight="1" spans="1:25">
      <c r="A19" s="906" t="s">
        <v>2165</v>
      </c>
      <c r="B19" s="213" t="s">
        <v>2166</v>
      </c>
      <c r="C19" s="214" t="s">
        <v>2128</v>
      </c>
      <c r="D19" s="215" t="s">
        <v>2129</v>
      </c>
      <c r="E19" s="207" t="s">
        <v>2130</v>
      </c>
      <c r="F19" s="210"/>
      <c r="G19" s="211" t="s">
        <v>2131</v>
      </c>
      <c r="H19" s="212"/>
      <c r="I19" s="210" t="s">
        <v>2095</v>
      </c>
      <c r="J19" s="212">
        <v>1</v>
      </c>
      <c r="K19" s="215" t="s">
        <v>2132</v>
      </c>
      <c r="L19" s="217"/>
      <c r="M19" s="220" t="s">
        <v>2133</v>
      </c>
      <c r="N19" s="212">
        <v>10</v>
      </c>
      <c r="O19" s="219"/>
      <c r="P19" s="210"/>
      <c r="Q19" s="215">
        <f>VLOOKUP(B:B,[1]帐销案存台账!$C$1:$L$65536,10,0)</f>
        <v>958700</v>
      </c>
      <c r="R19" s="226">
        <f>VLOOKUP(B:B,[1]帐销案存台账!$C$1:$N$65536,12,0)</f>
        <v>338828.55</v>
      </c>
      <c r="S19" s="227"/>
      <c r="T19" s="228"/>
      <c r="U19" s="229"/>
      <c r="V19" s="219"/>
      <c r="W19" s="231"/>
      <c r="X19" s="210"/>
      <c r="Y19" s="232" t="s">
        <v>2167</v>
      </c>
    </row>
    <row r="20" s="204" customFormat="1" ht="15" customHeight="1" spans="1:25">
      <c r="A20" s="906" t="s">
        <v>2168</v>
      </c>
      <c r="B20" s="213" t="s">
        <v>2169</v>
      </c>
      <c r="C20" s="214" t="s">
        <v>2128</v>
      </c>
      <c r="D20" s="215" t="s">
        <v>2129</v>
      </c>
      <c r="E20" s="207" t="s">
        <v>2130</v>
      </c>
      <c r="F20" s="210"/>
      <c r="G20" s="211" t="s">
        <v>2131</v>
      </c>
      <c r="H20" s="212"/>
      <c r="I20" s="210" t="s">
        <v>2095</v>
      </c>
      <c r="J20" s="212">
        <v>1</v>
      </c>
      <c r="K20" s="215" t="s">
        <v>2132</v>
      </c>
      <c r="L20" s="217"/>
      <c r="M20" s="220" t="s">
        <v>2133</v>
      </c>
      <c r="N20" s="212">
        <v>10</v>
      </c>
      <c r="O20" s="219"/>
      <c r="P20" s="210"/>
      <c r="Q20" s="215">
        <f>VLOOKUP(B:B,[1]帐销案存台账!$C$1:$L$65536,10,0)</f>
        <v>958700</v>
      </c>
      <c r="R20" s="226">
        <f>VLOOKUP(B:B,[1]帐销案存台账!$C$1:$N$65536,12,0)</f>
        <v>338828.55</v>
      </c>
      <c r="S20" s="227"/>
      <c r="T20" s="228"/>
      <c r="U20" s="229"/>
      <c r="V20" s="219"/>
      <c r="W20" s="231"/>
      <c r="X20" s="210"/>
      <c r="Y20" s="232" t="s">
        <v>2170</v>
      </c>
    </row>
    <row r="21" s="204" customFormat="1" ht="15" customHeight="1" spans="1:25">
      <c r="A21" s="906" t="s">
        <v>2171</v>
      </c>
      <c r="B21" s="213" t="s">
        <v>2172</v>
      </c>
      <c r="C21" s="214" t="s">
        <v>2128</v>
      </c>
      <c r="D21" s="215" t="s">
        <v>2129</v>
      </c>
      <c r="E21" s="207" t="s">
        <v>2130</v>
      </c>
      <c r="F21" s="210"/>
      <c r="G21" s="211" t="s">
        <v>2131</v>
      </c>
      <c r="H21" s="212"/>
      <c r="I21" s="210" t="s">
        <v>2095</v>
      </c>
      <c r="J21" s="212">
        <v>1</v>
      </c>
      <c r="K21" s="215" t="s">
        <v>2132</v>
      </c>
      <c r="L21" s="217"/>
      <c r="M21" s="220" t="s">
        <v>2133</v>
      </c>
      <c r="N21" s="212">
        <v>10</v>
      </c>
      <c r="O21" s="219"/>
      <c r="P21" s="210"/>
      <c r="Q21" s="215">
        <f>VLOOKUP(B:B,[1]帐销案存台账!$C$1:$L$65536,10,0)</f>
        <v>958700</v>
      </c>
      <c r="R21" s="226">
        <f>VLOOKUP(B:B,[1]帐销案存台账!$C$1:$N$65536,12,0)</f>
        <v>338828.55</v>
      </c>
      <c r="S21" s="227"/>
      <c r="T21" s="228"/>
      <c r="U21" s="229"/>
      <c r="V21" s="219"/>
      <c r="W21" s="231"/>
      <c r="X21" s="210"/>
      <c r="Y21" s="232" t="s">
        <v>2173</v>
      </c>
    </row>
    <row r="22" s="204" customFormat="1" ht="15" customHeight="1" spans="1:25">
      <c r="A22" s="906" t="s">
        <v>2174</v>
      </c>
      <c r="B22" s="213" t="s">
        <v>2175</v>
      </c>
      <c r="C22" s="214" t="s">
        <v>2128</v>
      </c>
      <c r="D22" s="215" t="s">
        <v>2129</v>
      </c>
      <c r="E22" s="207" t="s">
        <v>2130</v>
      </c>
      <c r="F22" s="210"/>
      <c r="G22" s="211" t="s">
        <v>2131</v>
      </c>
      <c r="H22" s="212"/>
      <c r="I22" s="210" t="s">
        <v>2095</v>
      </c>
      <c r="J22" s="212">
        <v>1</v>
      </c>
      <c r="K22" s="215" t="s">
        <v>2132</v>
      </c>
      <c r="L22" s="217"/>
      <c r="M22" s="220" t="s">
        <v>2133</v>
      </c>
      <c r="N22" s="212">
        <v>10</v>
      </c>
      <c r="O22" s="219"/>
      <c r="P22" s="210"/>
      <c r="Q22" s="215">
        <f>VLOOKUP(B:B,[1]帐销案存台账!$C$1:$L$65536,10,0)</f>
        <v>958700</v>
      </c>
      <c r="R22" s="226">
        <f>VLOOKUP(B:B,[1]帐销案存台账!$C$1:$N$65536,12,0)</f>
        <v>338828.55</v>
      </c>
      <c r="S22" s="227"/>
      <c r="T22" s="228"/>
      <c r="U22" s="229"/>
      <c r="V22" s="219"/>
      <c r="W22" s="231"/>
      <c r="X22" s="210"/>
      <c r="Y22" s="232" t="s">
        <v>2176</v>
      </c>
    </row>
    <row r="23" s="204" customFormat="1" ht="15" customHeight="1" spans="1:25">
      <c r="A23" s="906" t="s">
        <v>2177</v>
      </c>
      <c r="B23" s="213" t="s">
        <v>2178</v>
      </c>
      <c r="C23" s="214" t="s">
        <v>2128</v>
      </c>
      <c r="D23" s="215" t="s">
        <v>2129</v>
      </c>
      <c r="E23" s="207" t="s">
        <v>2130</v>
      </c>
      <c r="F23" s="210"/>
      <c r="G23" s="211" t="s">
        <v>2131</v>
      </c>
      <c r="H23" s="212"/>
      <c r="I23" s="210" t="s">
        <v>2095</v>
      </c>
      <c r="J23" s="212">
        <v>1</v>
      </c>
      <c r="K23" s="215" t="s">
        <v>2132</v>
      </c>
      <c r="L23" s="217"/>
      <c r="M23" s="220" t="s">
        <v>2133</v>
      </c>
      <c r="N23" s="212">
        <v>10</v>
      </c>
      <c r="O23" s="219"/>
      <c r="P23" s="210"/>
      <c r="Q23" s="215">
        <f>VLOOKUP(B:B,[1]帐销案存台账!$C$1:$L$65536,10,0)</f>
        <v>958700</v>
      </c>
      <c r="R23" s="226">
        <f>VLOOKUP(B:B,[1]帐销案存台账!$C$1:$N$65536,12,0)</f>
        <v>338828.55</v>
      </c>
      <c r="S23" s="227"/>
      <c r="T23" s="228"/>
      <c r="U23" s="229"/>
      <c r="V23" s="219"/>
      <c r="W23" s="231"/>
      <c r="X23" s="210"/>
      <c r="Y23" s="232" t="s">
        <v>2179</v>
      </c>
    </row>
    <row r="24" s="204" customFormat="1" ht="15" customHeight="1" spans="1:25">
      <c r="A24" s="906" t="s">
        <v>2180</v>
      </c>
      <c r="B24" s="213" t="s">
        <v>2181</v>
      </c>
      <c r="C24" s="214" t="s">
        <v>2128</v>
      </c>
      <c r="D24" s="215" t="s">
        <v>2129</v>
      </c>
      <c r="E24" s="207" t="s">
        <v>2130</v>
      </c>
      <c r="F24" s="210"/>
      <c r="G24" s="211" t="s">
        <v>2131</v>
      </c>
      <c r="H24" s="212"/>
      <c r="I24" s="210" t="s">
        <v>2095</v>
      </c>
      <c r="J24" s="212">
        <v>1</v>
      </c>
      <c r="K24" s="215" t="s">
        <v>2132</v>
      </c>
      <c r="L24" s="217"/>
      <c r="M24" s="220" t="s">
        <v>2133</v>
      </c>
      <c r="N24" s="212">
        <v>10</v>
      </c>
      <c r="O24" s="219"/>
      <c r="P24" s="210"/>
      <c r="Q24" s="215">
        <f>VLOOKUP(B:B,[1]帐销案存台账!$C$1:$L$65536,10,0)</f>
        <v>958700</v>
      </c>
      <c r="R24" s="226">
        <f>VLOOKUP(B:B,[1]帐销案存台账!$C$1:$N$65536,12,0)</f>
        <v>338828.55</v>
      </c>
      <c r="S24" s="227"/>
      <c r="T24" s="228"/>
      <c r="U24" s="229"/>
      <c r="V24" s="219"/>
      <c r="W24" s="231"/>
      <c r="X24" s="210"/>
      <c r="Y24" s="232" t="s">
        <v>2182</v>
      </c>
    </row>
    <row r="25" s="204" customFormat="1" ht="15" customHeight="1" spans="1:25">
      <c r="A25" s="906" t="s">
        <v>2183</v>
      </c>
      <c r="B25" s="213" t="s">
        <v>2184</v>
      </c>
      <c r="C25" s="214" t="s">
        <v>2128</v>
      </c>
      <c r="D25" s="215" t="s">
        <v>2129</v>
      </c>
      <c r="E25" s="207" t="s">
        <v>2130</v>
      </c>
      <c r="F25" s="210"/>
      <c r="G25" s="211" t="s">
        <v>2131</v>
      </c>
      <c r="H25" s="212"/>
      <c r="I25" s="210" t="s">
        <v>2095</v>
      </c>
      <c r="J25" s="212">
        <v>1</v>
      </c>
      <c r="K25" s="215" t="s">
        <v>2132</v>
      </c>
      <c r="L25" s="217"/>
      <c r="M25" s="220" t="s">
        <v>2133</v>
      </c>
      <c r="N25" s="212">
        <v>10</v>
      </c>
      <c r="O25" s="219"/>
      <c r="P25" s="210"/>
      <c r="Q25" s="215">
        <f>VLOOKUP(B:B,[1]帐销案存台账!$C$1:$L$65536,10,0)</f>
        <v>958700</v>
      </c>
      <c r="R25" s="226">
        <f>VLOOKUP(B:B,[1]帐销案存台账!$C$1:$N$65536,12,0)</f>
        <v>338828.55</v>
      </c>
      <c r="S25" s="227"/>
      <c r="T25" s="228"/>
      <c r="U25" s="229"/>
      <c r="V25" s="219"/>
      <c r="W25" s="231"/>
      <c r="X25" s="210"/>
      <c r="Y25" s="232" t="s">
        <v>2185</v>
      </c>
    </row>
    <row r="26" s="204" customFormat="1" ht="15" customHeight="1" spans="1:25">
      <c r="A26" s="906" t="s">
        <v>2186</v>
      </c>
      <c r="B26" s="213" t="s">
        <v>2187</v>
      </c>
      <c r="C26" s="214" t="s">
        <v>2128</v>
      </c>
      <c r="D26" s="215" t="s">
        <v>2129</v>
      </c>
      <c r="E26" s="207" t="s">
        <v>2130</v>
      </c>
      <c r="F26" s="210"/>
      <c r="G26" s="211" t="s">
        <v>2131</v>
      </c>
      <c r="H26" s="212"/>
      <c r="I26" s="210" t="s">
        <v>2095</v>
      </c>
      <c r="J26" s="212">
        <v>1</v>
      </c>
      <c r="K26" s="215" t="s">
        <v>2132</v>
      </c>
      <c r="L26" s="217"/>
      <c r="M26" s="220" t="s">
        <v>2133</v>
      </c>
      <c r="N26" s="212">
        <v>10</v>
      </c>
      <c r="O26" s="219"/>
      <c r="P26" s="210"/>
      <c r="Q26" s="215">
        <f>VLOOKUP(B:B,[1]帐销案存台账!$C$1:$L$65536,10,0)</f>
        <v>958700</v>
      </c>
      <c r="R26" s="226">
        <f>VLOOKUP(B:B,[1]帐销案存台账!$C$1:$N$65536,12,0)</f>
        <v>338828.55</v>
      </c>
      <c r="S26" s="227"/>
      <c r="T26" s="228"/>
      <c r="U26" s="229"/>
      <c r="V26" s="219"/>
      <c r="W26" s="231"/>
      <c r="X26" s="210"/>
      <c r="Y26" s="232" t="s">
        <v>2188</v>
      </c>
    </row>
    <row r="27" s="204" customFormat="1" ht="15" customHeight="1" spans="1:25">
      <c r="A27" s="906" t="s">
        <v>2189</v>
      </c>
      <c r="B27" s="213" t="s">
        <v>2190</v>
      </c>
      <c r="C27" s="214" t="s">
        <v>2128</v>
      </c>
      <c r="D27" s="215" t="s">
        <v>2129</v>
      </c>
      <c r="E27" s="207" t="s">
        <v>2130</v>
      </c>
      <c r="F27" s="210"/>
      <c r="G27" s="211" t="s">
        <v>2131</v>
      </c>
      <c r="H27" s="212"/>
      <c r="I27" s="210" t="s">
        <v>2095</v>
      </c>
      <c r="J27" s="212">
        <v>1</v>
      </c>
      <c r="K27" s="215" t="s">
        <v>2132</v>
      </c>
      <c r="L27" s="217"/>
      <c r="M27" s="220" t="s">
        <v>2133</v>
      </c>
      <c r="N27" s="212">
        <v>10</v>
      </c>
      <c r="O27" s="219"/>
      <c r="P27" s="210"/>
      <c r="Q27" s="215">
        <f>VLOOKUP(B:B,[1]帐销案存台账!$C$1:$L$65536,10,0)</f>
        <v>958700</v>
      </c>
      <c r="R27" s="226">
        <f>VLOOKUP(B:B,[1]帐销案存台账!$C$1:$N$65536,12,0)</f>
        <v>338828.55</v>
      </c>
      <c r="S27" s="227"/>
      <c r="T27" s="228"/>
      <c r="U27" s="229"/>
      <c r="V27" s="219"/>
      <c r="W27" s="231"/>
      <c r="X27" s="210"/>
      <c r="Y27" s="232" t="s">
        <v>2191</v>
      </c>
    </row>
    <row r="28" s="204" customFormat="1" ht="15" customHeight="1" spans="1:25">
      <c r="A28" s="906" t="s">
        <v>2192</v>
      </c>
      <c r="B28" s="213" t="s">
        <v>2193</v>
      </c>
      <c r="C28" s="214" t="s">
        <v>2128</v>
      </c>
      <c r="D28" s="215" t="s">
        <v>2129</v>
      </c>
      <c r="E28" s="207" t="s">
        <v>2130</v>
      </c>
      <c r="F28" s="210"/>
      <c r="G28" s="211" t="s">
        <v>2131</v>
      </c>
      <c r="H28" s="212"/>
      <c r="I28" s="210" t="s">
        <v>2095</v>
      </c>
      <c r="J28" s="212">
        <v>1</v>
      </c>
      <c r="K28" s="215" t="s">
        <v>2132</v>
      </c>
      <c r="L28" s="217"/>
      <c r="M28" s="220" t="s">
        <v>2133</v>
      </c>
      <c r="N28" s="212">
        <v>10</v>
      </c>
      <c r="O28" s="219"/>
      <c r="P28" s="210"/>
      <c r="Q28" s="215">
        <f>VLOOKUP(B:B,[1]帐销案存台账!$C$1:$L$65536,10,0)</f>
        <v>958700</v>
      </c>
      <c r="R28" s="226">
        <f>VLOOKUP(B:B,[1]帐销案存台账!$C$1:$N$65536,12,0)</f>
        <v>338828.55</v>
      </c>
      <c r="S28" s="227"/>
      <c r="T28" s="228"/>
      <c r="U28" s="229"/>
      <c r="V28" s="219"/>
      <c r="W28" s="231"/>
      <c r="X28" s="210"/>
      <c r="Y28" s="232" t="s">
        <v>2194</v>
      </c>
    </row>
    <row r="29" s="204" customFormat="1" ht="15" customHeight="1" spans="1:25">
      <c r="A29" s="906" t="s">
        <v>2195</v>
      </c>
      <c r="B29" s="213" t="s">
        <v>2196</v>
      </c>
      <c r="C29" s="214" t="s">
        <v>2128</v>
      </c>
      <c r="D29" s="215" t="s">
        <v>2129</v>
      </c>
      <c r="E29" s="207" t="s">
        <v>2130</v>
      </c>
      <c r="F29" s="210"/>
      <c r="G29" s="211" t="s">
        <v>2131</v>
      </c>
      <c r="H29" s="212"/>
      <c r="I29" s="210" t="s">
        <v>2095</v>
      </c>
      <c r="J29" s="212">
        <v>1</v>
      </c>
      <c r="K29" s="215" t="s">
        <v>2132</v>
      </c>
      <c r="L29" s="217"/>
      <c r="M29" s="220" t="s">
        <v>2133</v>
      </c>
      <c r="N29" s="212">
        <v>10</v>
      </c>
      <c r="O29" s="219"/>
      <c r="P29" s="210"/>
      <c r="Q29" s="215">
        <f>VLOOKUP(B:B,[1]帐销案存台账!$C$1:$L$65536,10,0)</f>
        <v>958700</v>
      </c>
      <c r="R29" s="226">
        <f>VLOOKUP(B:B,[1]帐销案存台账!$C$1:$N$65536,12,0)</f>
        <v>338828.55</v>
      </c>
      <c r="S29" s="227"/>
      <c r="T29" s="228"/>
      <c r="U29" s="229"/>
      <c r="V29" s="219"/>
      <c r="W29" s="231"/>
      <c r="X29" s="210"/>
      <c r="Y29" s="232" t="s">
        <v>2197</v>
      </c>
    </row>
    <row r="30" s="204" customFormat="1" ht="15" customHeight="1" spans="1:25">
      <c r="A30" s="906" t="s">
        <v>2198</v>
      </c>
      <c r="B30" s="213" t="s">
        <v>2199</v>
      </c>
      <c r="C30" s="214" t="s">
        <v>2128</v>
      </c>
      <c r="D30" s="215" t="s">
        <v>2129</v>
      </c>
      <c r="E30" s="207" t="s">
        <v>2130</v>
      </c>
      <c r="F30" s="210"/>
      <c r="G30" s="211" t="s">
        <v>2131</v>
      </c>
      <c r="H30" s="212"/>
      <c r="I30" s="210" t="s">
        <v>2095</v>
      </c>
      <c r="J30" s="212">
        <v>1</v>
      </c>
      <c r="K30" s="215" t="s">
        <v>2132</v>
      </c>
      <c r="L30" s="217"/>
      <c r="M30" s="220" t="s">
        <v>2133</v>
      </c>
      <c r="N30" s="212">
        <v>10</v>
      </c>
      <c r="O30" s="219"/>
      <c r="P30" s="210"/>
      <c r="Q30" s="215">
        <f>VLOOKUP(B:B,[1]帐销案存台账!$C$1:$L$65536,10,0)</f>
        <v>958700</v>
      </c>
      <c r="R30" s="226">
        <f>VLOOKUP(B:B,[1]帐销案存台账!$C$1:$N$65536,12,0)</f>
        <v>338828.55</v>
      </c>
      <c r="S30" s="227"/>
      <c r="T30" s="228"/>
      <c r="U30" s="229"/>
      <c r="V30" s="219"/>
      <c r="W30" s="231"/>
      <c r="X30" s="210"/>
      <c r="Y30" s="232" t="s">
        <v>2200</v>
      </c>
    </row>
    <row r="31" s="204" customFormat="1" ht="15" customHeight="1" spans="1:25">
      <c r="A31" s="906" t="s">
        <v>2201</v>
      </c>
      <c r="B31" s="213" t="s">
        <v>2202</v>
      </c>
      <c r="C31" s="214" t="s">
        <v>2128</v>
      </c>
      <c r="D31" s="215" t="s">
        <v>2129</v>
      </c>
      <c r="E31" s="207" t="s">
        <v>2130</v>
      </c>
      <c r="F31" s="210"/>
      <c r="G31" s="211" t="s">
        <v>2131</v>
      </c>
      <c r="H31" s="212"/>
      <c r="I31" s="210" t="s">
        <v>2095</v>
      </c>
      <c r="J31" s="212">
        <v>1</v>
      </c>
      <c r="K31" s="215" t="s">
        <v>2132</v>
      </c>
      <c r="L31" s="217"/>
      <c r="M31" s="220" t="s">
        <v>2133</v>
      </c>
      <c r="N31" s="212">
        <v>10</v>
      </c>
      <c r="O31" s="219"/>
      <c r="P31" s="210"/>
      <c r="Q31" s="215">
        <f>VLOOKUP(B:B,[1]帐销案存台账!$C$1:$L$65536,10,0)</f>
        <v>958700</v>
      </c>
      <c r="R31" s="226">
        <f>VLOOKUP(B:B,[1]帐销案存台账!$C$1:$N$65536,12,0)</f>
        <v>338828.55</v>
      </c>
      <c r="S31" s="227"/>
      <c r="T31" s="228"/>
      <c r="U31" s="229"/>
      <c r="V31" s="219"/>
      <c r="W31" s="231"/>
      <c r="X31" s="210"/>
      <c r="Y31" s="232" t="s">
        <v>2203</v>
      </c>
    </row>
    <row r="32" s="204" customFormat="1" ht="15" customHeight="1" spans="1:25">
      <c r="A32" s="906" t="s">
        <v>2204</v>
      </c>
      <c r="B32" s="213" t="s">
        <v>2205</v>
      </c>
      <c r="C32" s="214" t="s">
        <v>2128</v>
      </c>
      <c r="D32" s="215" t="s">
        <v>2129</v>
      </c>
      <c r="E32" s="207" t="s">
        <v>2130</v>
      </c>
      <c r="F32" s="210"/>
      <c r="G32" s="211" t="s">
        <v>2131</v>
      </c>
      <c r="H32" s="212"/>
      <c r="I32" s="210" t="s">
        <v>2095</v>
      </c>
      <c r="J32" s="212">
        <v>1</v>
      </c>
      <c r="K32" s="215" t="s">
        <v>2132</v>
      </c>
      <c r="L32" s="217"/>
      <c r="M32" s="220" t="s">
        <v>2133</v>
      </c>
      <c r="N32" s="212">
        <v>10</v>
      </c>
      <c r="O32" s="219"/>
      <c r="P32" s="210"/>
      <c r="Q32" s="215">
        <f>VLOOKUP(B:B,[1]帐销案存台账!$C$1:$L$65536,10,0)</f>
        <v>958700</v>
      </c>
      <c r="R32" s="226">
        <f>VLOOKUP(B:B,[1]帐销案存台账!$C$1:$N$65536,12,0)</f>
        <v>338828.55</v>
      </c>
      <c r="S32" s="227"/>
      <c r="T32" s="228"/>
      <c r="U32" s="229"/>
      <c r="V32" s="219"/>
      <c r="W32" s="231"/>
      <c r="X32" s="210"/>
      <c r="Y32" s="232" t="s">
        <v>2206</v>
      </c>
    </row>
    <row r="33" s="204" customFormat="1" ht="15" customHeight="1" spans="1:25">
      <c r="A33" s="906" t="s">
        <v>2207</v>
      </c>
      <c r="B33" s="213" t="s">
        <v>2208</v>
      </c>
      <c r="C33" s="214" t="s">
        <v>2128</v>
      </c>
      <c r="D33" s="215" t="s">
        <v>2129</v>
      </c>
      <c r="E33" s="207" t="s">
        <v>2130</v>
      </c>
      <c r="F33" s="210"/>
      <c r="G33" s="211" t="s">
        <v>2131</v>
      </c>
      <c r="H33" s="212"/>
      <c r="I33" s="210" t="s">
        <v>2095</v>
      </c>
      <c r="J33" s="212">
        <v>1</v>
      </c>
      <c r="K33" s="215" t="s">
        <v>2132</v>
      </c>
      <c r="L33" s="217"/>
      <c r="M33" s="220" t="s">
        <v>2133</v>
      </c>
      <c r="N33" s="212">
        <v>10</v>
      </c>
      <c r="O33" s="219"/>
      <c r="P33" s="210"/>
      <c r="Q33" s="215">
        <f>VLOOKUP(B:B,[1]帐销案存台账!$C$1:$L$65536,10,0)</f>
        <v>958700</v>
      </c>
      <c r="R33" s="226">
        <f>VLOOKUP(B:B,[1]帐销案存台账!$C$1:$N$65536,12,0)</f>
        <v>338828.55</v>
      </c>
      <c r="S33" s="227"/>
      <c r="T33" s="228"/>
      <c r="U33" s="229"/>
      <c r="V33" s="219"/>
      <c r="W33" s="231"/>
      <c r="X33" s="210"/>
      <c r="Y33" s="232" t="s">
        <v>2209</v>
      </c>
    </row>
    <row r="34" s="204" customFormat="1" ht="15" customHeight="1" spans="1:25">
      <c r="A34" s="906" t="s">
        <v>2210</v>
      </c>
      <c r="B34" s="213" t="s">
        <v>2211</v>
      </c>
      <c r="C34" s="214" t="s">
        <v>2128</v>
      </c>
      <c r="D34" s="215" t="s">
        <v>2129</v>
      </c>
      <c r="E34" s="207" t="s">
        <v>2130</v>
      </c>
      <c r="F34" s="210"/>
      <c r="G34" s="211" t="s">
        <v>2131</v>
      </c>
      <c r="H34" s="212"/>
      <c r="I34" s="210" t="s">
        <v>2095</v>
      </c>
      <c r="J34" s="212">
        <v>1</v>
      </c>
      <c r="K34" s="215" t="s">
        <v>2132</v>
      </c>
      <c r="L34" s="217"/>
      <c r="M34" s="220" t="s">
        <v>2133</v>
      </c>
      <c r="N34" s="212">
        <v>10</v>
      </c>
      <c r="O34" s="219"/>
      <c r="P34" s="210"/>
      <c r="Q34" s="215">
        <f>VLOOKUP(B:B,[1]帐销案存台账!$C$1:$L$65536,10,0)</f>
        <v>958700</v>
      </c>
      <c r="R34" s="226">
        <f>VLOOKUP(B:B,[1]帐销案存台账!$C$1:$N$65536,12,0)</f>
        <v>338828.55</v>
      </c>
      <c r="S34" s="227"/>
      <c r="T34" s="228"/>
      <c r="U34" s="229"/>
      <c r="V34" s="219"/>
      <c r="W34" s="231"/>
      <c r="X34" s="210"/>
      <c r="Y34" s="232" t="s">
        <v>2212</v>
      </c>
    </row>
    <row r="35" s="204" customFormat="1" ht="15" customHeight="1" spans="1:25">
      <c r="A35" s="906" t="s">
        <v>2213</v>
      </c>
      <c r="B35" s="213" t="s">
        <v>2214</v>
      </c>
      <c r="C35" s="214" t="s">
        <v>2128</v>
      </c>
      <c r="D35" s="215" t="s">
        <v>2129</v>
      </c>
      <c r="E35" s="207" t="s">
        <v>2130</v>
      </c>
      <c r="F35" s="210"/>
      <c r="G35" s="211" t="s">
        <v>2131</v>
      </c>
      <c r="H35" s="212"/>
      <c r="I35" s="210" t="s">
        <v>2095</v>
      </c>
      <c r="J35" s="212">
        <v>1</v>
      </c>
      <c r="K35" s="215" t="s">
        <v>2132</v>
      </c>
      <c r="L35" s="217"/>
      <c r="M35" s="220" t="s">
        <v>2133</v>
      </c>
      <c r="N35" s="212">
        <v>10</v>
      </c>
      <c r="O35" s="219"/>
      <c r="P35" s="210"/>
      <c r="Q35" s="215">
        <f>VLOOKUP(B:B,[1]帐销案存台账!$C$1:$L$65536,10,0)</f>
        <v>958700</v>
      </c>
      <c r="R35" s="226">
        <f>VLOOKUP(B:B,[1]帐销案存台账!$C$1:$N$65536,12,0)</f>
        <v>338828.55</v>
      </c>
      <c r="S35" s="227"/>
      <c r="T35" s="228"/>
      <c r="U35" s="229"/>
      <c r="V35" s="219"/>
      <c r="W35" s="231"/>
      <c r="X35" s="210"/>
      <c r="Y35" s="232" t="s">
        <v>2215</v>
      </c>
    </row>
    <row r="36" s="204" customFormat="1" ht="15" customHeight="1" spans="1:25">
      <c r="A36" s="906" t="s">
        <v>2216</v>
      </c>
      <c r="B36" s="213" t="s">
        <v>2217</v>
      </c>
      <c r="C36" s="214" t="s">
        <v>2128</v>
      </c>
      <c r="D36" s="215" t="s">
        <v>2129</v>
      </c>
      <c r="E36" s="207" t="s">
        <v>2130</v>
      </c>
      <c r="F36" s="210"/>
      <c r="G36" s="211" t="s">
        <v>2131</v>
      </c>
      <c r="H36" s="212"/>
      <c r="I36" s="210" t="s">
        <v>2095</v>
      </c>
      <c r="J36" s="212">
        <v>1</v>
      </c>
      <c r="K36" s="215" t="s">
        <v>2132</v>
      </c>
      <c r="L36" s="217"/>
      <c r="M36" s="220" t="s">
        <v>2133</v>
      </c>
      <c r="N36" s="212">
        <v>10</v>
      </c>
      <c r="O36" s="219"/>
      <c r="P36" s="210"/>
      <c r="Q36" s="215">
        <f>VLOOKUP(B:B,[1]帐销案存台账!$C$1:$L$65536,10,0)</f>
        <v>958700</v>
      </c>
      <c r="R36" s="226">
        <f>VLOOKUP(B:B,[1]帐销案存台账!$C$1:$N$65536,12,0)</f>
        <v>338828.55</v>
      </c>
      <c r="S36" s="227"/>
      <c r="T36" s="228"/>
      <c r="U36" s="229"/>
      <c r="V36" s="219"/>
      <c r="W36" s="231"/>
      <c r="X36" s="210"/>
      <c r="Y36" s="232" t="s">
        <v>2218</v>
      </c>
    </row>
    <row r="37" s="204" customFormat="1" ht="15" customHeight="1" spans="1:25">
      <c r="A37" s="906" t="s">
        <v>2219</v>
      </c>
      <c r="B37" s="213" t="s">
        <v>2220</v>
      </c>
      <c r="C37" s="214" t="s">
        <v>2128</v>
      </c>
      <c r="D37" s="215" t="s">
        <v>2129</v>
      </c>
      <c r="E37" s="207" t="s">
        <v>2130</v>
      </c>
      <c r="F37" s="210"/>
      <c r="G37" s="211" t="s">
        <v>2131</v>
      </c>
      <c r="H37" s="212"/>
      <c r="I37" s="210" t="s">
        <v>2095</v>
      </c>
      <c r="J37" s="212">
        <v>1</v>
      </c>
      <c r="K37" s="215" t="s">
        <v>2132</v>
      </c>
      <c r="L37" s="217"/>
      <c r="M37" s="220" t="s">
        <v>2133</v>
      </c>
      <c r="N37" s="212">
        <v>10</v>
      </c>
      <c r="O37" s="219"/>
      <c r="P37" s="210"/>
      <c r="Q37" s="215">
        <f>VLOOKUP(B:B,[1]帐销案存台账!$C$1:$L$65536,10,0)</f>
        <v>958700</v>
      </c>
      <c r="R37" s="226">
        <f>VLOOKUP(B:B,[1]帐销案存台账!$C$1:$N$65536,12,0)</f>
        <v>338828.55</v>
      </c>
      <c r="S37" s="227"/>
      <c r="T37" s="228"/>
      <c r="U37" s="229"/>
      <c r="V37" s="219"/>
      <c r="W37" s="231"/>
      <c r="X37" s="210"/>
      <c r="Y37" s="232" t="s">
        <v>2221</v>
      </c>
    </row>
    <row r="38" s="204" customFormat="1" ht="15" customHeight="1" spans="1:25">
      <c r="A38" s="906" t="s">
        <v>2222</v>
      </c>
      <c r="B38" s="213" t="s">
        <v>2223</v>
      </c>
      <c r="C38" s="214" t="s">
        <v>2128</v>
      </c>
      <c r="D38" s="215" t="s">
        <v>2129</v>
      </c>
      <c r="E38" s="207" t="s">
        <v>2130</v>
      </c>
      <c r="F38" s="210"/>
      <c r="G38" s="211" t="s">
        <v>2131</v>
      </c>
      <c r="H38" s="212"/>
      <c r="I38" s="210" t="s">
        <v>2095</v>
      </c>
      <c r="J38" s="212">
        <v>1</v>
      </c>
      <c r="K38" s="215" t="s">
        <v>2132</v>
      </c>
      <c r="L38" s="217"/>
      <c r="M38" s="220" t="s">
        <v>2133</v>
      </c>
      <c r="N38" s="212">
        <v>10</v>
      </c>
      <c r="O38" s="219"/>
      <c r="P38" s="210"/>
      <c r="Q38" s="215">
        <f>VLOOKUP(B:B,[1]帐销案存台账!$C$1:$L$65536,10,0)</f>
        <v>958700</v>
      </c>
      <c r="R38" s="226">
        <f>VLOOKUP(B:B,[1]帐销案存台账!$C$1:$N$65536,12,0)</f>
        <v>338828.55</v>
      </c>
      <c r="S38" s="227"/>
      <c r="T38" s="228"/>
      <c r="U38" s="229"/>
      <c r="V38" s="219"/>
      <c r="W38" s="231"/>
      <c r="X38" s="210"/>
      <c r="Y38" s="232" t="s">
        <v>2224</v>
      </c>
    </row>
    <row r="39" s="204" customFormat="1" ht="15" customHeight="1" spans="1:25">
      <c r="A39" s="906" t="s">
        <v>2225</v>
      </c>
      <c r="B39" s="213" t="s">
        <v>2226</v>
      </c>
      <c r="C39" s="214" t="s">
        <v>2128</v>
      </c>
      <c r="D39" s="215" t="s">
        <v>2129</v>
      </c>
      <c r="E39" s="207" t="s">
        <v>2130</v>
      </c>
      <c r="F39" s="210"/>
      <c r="G39" s="211" t="s">
        <v>2131</v>
      </c>
      <c r="H39" s="212"/>
      <c r="I39" s="210" t="s">
        <v>2095</v>
      </c>
      <c r="J39" s="212">
        <v>1</v>
      </c>
      <c r="K39" s="215" t="s">
        <v>2132</v>
      </c>
      <c r="L39" s="217"/>
      <c r="M39" s="220" t="s">
        <v>2133</v>
      </c>
      <c r="N39" s="212">
        <v>10</v>
      </c>
      <c r="O39" s="219"/>
      <c r="P39" s="210"/>
      <c r="Q39" s="215">
        <f>VLOOKUP(B:B,[1]帐销案存台账!$C$1:$L$65536,10,0)</f>
        <v>958700</v>
      </c>
      <c r="R39" s="226">
        <f>VLOOKUP(B:B,[1]帐销案存台账!$C$1:$N$65536,12,0)</f>
        <v>338828.55</v>
      </c>
      <c r="S39" s="227"/>
      <c r="T39" s="228"/>
      <c r="U39" s="229"/>
      <c r="V39" s="219"/>
      <c r="W39" s="231"/>
      <c r="X39" s="210"/>
      <c r="Y39" s="232" t="s">
        <v>2227</v>
      </c>
    </row>
    <row r="40" s="204" customFormat="1" ht="15" customHeight="1" spans="1:25">
      <c r="A40" s="906" t="s">
        <v>2228</v>
      </c>
      <c r="B40" s="213" t="s">
        <v>2229</v>
      </c>
      <c r="C40" s="214" t="s">
        <v>2128</v>
      </c>
      <c r="D40" s="215" t="s">
        <v>2129</v>
      </c>
      <c r="E40" s="207" t="s">
        <v>2130</v>
      </c>
      <c r="F40" s="210"/>
      <c r="G40" s="211" t="s">
        <v>2131</v>
      </c>
      <c r="H40" s="212"/>
      <c r="I40" s="210" t="s">
        <v>2095</v>
      </c>
      <c r="J40" s="212">
        <v>1</v>
      </c>
      <c r="K40" s="215" t="s">
        <v>2132</v>
      </c>
      <c r="L40" s="217"/>
      <c r="M40" s="220" t="s">
        <v>2133</v>
      </c>
      <c r="N40" s="212">
        <v>10</v>
      </c>
      <c r="O40" s="219"/>
      <c r="P40" s="210"/>
      <c r="Q40" s="215">
        <f>VLOOKUP(B:B,[1]帐销案存台账!$C$1:$L$65536,10,0)</f>
        <v>958700</v>
      </c>
      <c r="R40" s="226">
        <f>VLOOKUP(B:B,[1]帐销案存台账!$C$1:$N$65536,12,0)</f>
        <v>338828.55</v>
      </c>
      <c r="S40" s="227"/>
      <c r="T40" s="228"/>
      <c r="U40" s="229"/>
      <c r="V40" s="219"/>
      <c r="W40" s="231"/>
      <c r="X40" s="210"/>
      <c r="Y40" s="232" t="s">
        <v>2230</v>
      </c>
    </row>
    <row r="41" s="204" customFormat="1" ht="15" customHeight="1" spans="1:25">
      <c r="A41" s="906" t="s">
        <v>2231</v>
      </c>
      <c r="B41" s="213" t="s">
        <v>2232</v>
      </c>
      <c r="C41" s="214" t="s">
        <v>2128</v>
      </c>
      <c r="D41" s="215" t="s">
        <v>2129</v>
      </c>
      <c r="E41" s="207" t="s">
        <v>2130</v>
      </c>
      <c r="F41" s="210"/>
      <c r="G41" s="211" t="s">
        <v>2131</v>
      </c>
      <c r="H41" s="212"/>
      <c r="I41" s="210" t="s">
        <v>2095</v>
      </c>
      <c r="J41" s="212">
        <v>1</v>
      </c>
      <c r="K41" s="215" t="s">
        <v>2132</v>
      </c>
      <c r="L41" s="217"/>
      <c r="M41" s="220" t="s">
        <v>2133</v>
      </c>
      <c r="N41" s="212">
        <v>10</v>
      </c>
      <c r="O41" s="219"/>
      <c r="P41" s="210"/>
      <c r="Q41" s="215">
        <f>VLOOKUP(B:B,[1]帐销案存台账!$C$1:$L$65536,10,0)</f>
        <v>958700</v>
      </c>
      <c r="R41" s="226">
        <f>VLOOKUP(B:B,[1]帐销案存台账!$C$1:$N$65536,12,0)</f>
        <v>338828.55</v>
      </c>
      <c r="S41" s="227"/>
      <c r="T41" s="228"/>
      <c r="U41" s="229"/>
      <c r="V41" s="219"/>
      <c r="W41" s="231"/>
      <c r="X41" s="210"/>
      <c r="Y41" s="232" t="s">
        <v>2233</v>
      </c>
    </row>
    <row r="42" s="204" customFormat="1" ht="15" customHeight="1" spans="1:25">
      <c r="A42" s="906" t="s">
        <v>2234</v>
      </c>
      <c r="B42" s="213" t="s">
        <v>2235</v>
      </c>
      <c r="C42" s="214" t="s">
        <v>2128</v>
      </c>
      <c r="D42" s="215" t="s">
        <v>2129</v>
      </c>
      <c r="E42" s="207" t="s">
        <v>2130</v>
      </c>
      <c r="F42" s="210"/>
      <c r="G42" s="211" t="s">
        <v>2131</v>
      </c>
      <c r="H42" s="212"/>
      <c r="I42" s="210" t="s">
        <v>2095</v>
      </c>
      <c r="J42" s="212">
        <v>1</v>
      </c>
      <c r="K42" s="215" t="s">
        <v>2132</v>
      </c>
      <c r="L42" s="217"/>
      <c r="M42" s="220" t="s">
        <v>2133</v>
      </c>
      <c r="N42" s="212">
        <v>10</v>
      </c>
      <c r="O42" s="219"/>
      <c r="P42" s="210"/>
      <c r="Q42" s="215">
        <f>VLOOKUP(B:B,[1]帐销案存台账!$C$1:$L$65536,10,0)</f>
        <v>958700</v>
      </c>
      <c r="R42" s="226">
        <f>VLOOKUP(B:B,[1]帐销案存台账!$C$1:$N$65536,12,0)</f>
        <v>338828.55</v>
      </c>
      <c r="S42" s="227"/>
      <c r="T42" s="228"/>
      <c r="U42" s="229"/>
      <c r="V42" s="219"/>
      <c r="W42" s="231"/>
      <c r="X42" s="210"/>
      <c r="Y42" s="232" t="s">
        <v>2236</v>
      </c>
    </row>
    <row r="43" s="204" customFormat="1" ht="15" customHeight="1" spans="1:25">
      <c r="A43" s="906" t="s">
        <v>2237</v>
      </c>
      <c r="B43" s="213" t="s">
        <v>2238</v>
      </c>
      <c r="C43" s="214" t="s">
        <v>2128</v>
      </c>
      <c r="D43" s="215" t="s">
        <v>2129</v>
      </c>
      <c r="E43" s="207" t="s">
        <v>2130</v>
      </c>
      <c r="F43" s="210"/>
      <c r="G43" s="211" t="s">
        <v>2131</v>
      </c>
      <c r="H43" s="212"/>
      <c r="I43" s="210" t="s">
        <v>2095</v>
      </c>
      <c r="J43" s="212">
        <v>1</v>
      </c>
      <c r="K43" s="215" t="s">
        <v>2132</v>
      </c>
      <c r="L43" s="217"/>
      <c r="M43" s="220" t="s">
        <v>2133</v>
      </c>
      <c r="N43" s="212">
        <v>10</v>
      </c>
      <c r="O43" s="219"/>
      <c r="P43" s="210"/>
      <c r="Q43" s="215">
        <f>VLOOKUP(B:B,[1]帐销案存台账!$C$1:$L$65536,10,0)</f>
        <v>958700</v>
      </c>
      <c r="R43" s="226">
        <f>VLOOKUP(B:B,[1]帐销案存台账!$C$1:$N$65536,12,0)</f>
        <v>338828.55</v>
      </c>
      <c r="S43" s="227"/>
      <c r="T43" s="228"/>
      <c r="U43" s="229"/>
      <c r="V43" s="219"/>
      <c r="W43" s="231"/>
      <c r="X43" s="210"/>
      <c r="Y43" s="232" t="s">
        <v>2239</v>
      </c>
    </row>
    <row r="44" s="204" customFormat="1" ht="15" customHeight="1" spans="1:25">
      <c r="A44" s="906" t="s">
        <v>2240</v>
      </c>
      <c r="B44" s="213" t="s">
        <v>2241</v>
      </c>
      <c r="C44" s="214" t="s">
        <v>2128</v>
      </c>
      <c r="D44" s="215" t="s">
        <v>2129</v>
      </c>
      <c r="E44" s="207" t="s">
        <v>2130</v>
      </c>
      <c r="F44" s="210"/>
      <c r="G44" s="211" t="s">
        <v>2131</v>
      </c>
      <c r="H44" s="212"/>
      <c r="I44" s="210" t="s">
        <v>2095</v>
      </c>
      <c r="J44" s="212">
        <v>1</v>
      </c>
      <c r="K44" s="215" t="s">
        <v>2132</v>
      </c>
      <c r="L44" s="217"/>
      <c r="M44" s="220" t="s">
        <v>2133</v>
      </c>
      <c r="N44" s="212">
        <v>10</v>
      </c>
      <c r="O44" s="219"/>
      <c r="P44" s="210"/>
      <c r="Q44" s="215">
        <f>VLOOKUP(B:B,[1]帐销案存台账!$C$1:$L$65536,10,0)</f>
        <v>958700</v>
      </c>
      <c r="R44" s="226">
        <f>VLOOKUP(B:B,[1]帐销案存台账!$C$1:$N$65536,12,0)</f>
        <v>338828.55</v>
      </c>
      <c r="S44" s="227"/>
      <c r="T44" s="228"/>
      <c r="U44" s="229"/>
      <c r="V44" s="219"/>
      <c r="W44" s="231"/>
      <c r="X44" s="210"/>
      <c r="Y44" s="232" t="s">
        <v>2242</v>
      </c>
    </row>
    <row r="45" s="204" customFormat="1" ht="15" customHeight="1" spans="1:25">
      <c r="A45" s="906" t="s">
        <v>2243</v>
      </c>
      <c r="B45" s="213" t="s">
        <v>2244</v>
      </c>
      <c r="C45" s="214" t="s">
        <v>2128</v>
      </c>
      <c r="D45" s="215" t="s">
        <v>2129</v>
      </c>
      <c r="E45" s="207" t="s">
        <v>2130</v>
      </c>
      <c r="F45" s="210"/>
      <c r="G45" s="211" t="s">
        <v>2131</v>
      </c>
      <c r="H45" s="212"/>
      <c r="I45" s="210" t="s">
        <v>2095</v>
      </c>
      <c r="J45" s="212">
        <v>1</v>
      </c>
      <c r="K45" s="215" t="s">
        <v>2132</v>
      </c>
      <c r="L45" s="217"/>
      <c r="M45" s="220" t="s">
        <v>2133</v>
      </c>
      <c r="N45" s="212">
        <v>10</v>
      </c>
      <c r="O45" s="219"/>
      <c r="P45" s="210"/>
      <c r="Q45" s="215">
        <f>VLOOKUP(B:B,[1]帐销案存台账!$C$1:$L$65536,10,0)</f>
        <v>958700</v>
      </c>
      <c r="R45" s="226">
        <f>VLOOKUP(B:B,[1]帐销案存台账!$C$1:$N$65536,12,0)</f>
        <v>338828.55</v>
      </c>
      <c r="S45" s="227"/>
      <c r="T45" s="228"/>
      <c r="U45" s="229"/>
      <c r="V45" s="219"/>
      <c r="W45" s="231"/>
      <c r="X45" s="210"/>
      <c r="Y45" s="232" t="s">
        <v>2245</v>
      </c>
    </row>
    <row r="46" s="204" customFormat="1" ht="15" customHeight="1" spans="1:25">
      <c r="A46" s="906" t="s">
        <v>2246</v>
      </c>
      <c r="B46" s="213" t="s">
        <v>2247</v>
      </c>
      <c r="C46" s="214" t="s">
        <v>2128</v>
      </c>
      <c r="D46" s="215" t="s">
        <v>2129</v>
      </c>
      <c r="E46" s="207" t="s">
        <v>2130</v>
      </c>
      <c r="F46" s="210"/>
      <c r="G46" s="211" t="s">
        <v>2131</v>
      </c>
      <c r="H46" s="212"/>
      <c r="I46" s="210" t="s">
        <v>2095</v>
      </c>
      <c r="J46" s="212">
        <v>1</v>
      </c>
      <c r="K46" s="215" t="s">
        <v>2132</v>
      </c>
      <c r="L46" s="217"/>
      <c r="M46" s="220" t="s">
        <v>2133</v>
      </c>
      <c r="N46" s="212">
        <v>10</v>
      </c>
      <c r="O46" s="219"/>
      <c r="P46" s="210"/>
      <c r="Q46" s="215">
        <f>VLOOKUP(B:B,[1]帐销案存台账!$C$1:$L$65536,10,0)</f>
        <v>958700</v>
      </c>
      <c r="R46" s="226">
        <f>VLOOKUP(B:B,[1]帐销案存台账!$C$1:$N$65536,12,0)</f>
        <v>338828.55</v>
      </c>
      <c r="S46" s="227"/>
      <c r="T46" s="228"/>
      <c r="U46" s="229"/>
      <c r="V46" s="219"/>
      <c r="W46" s="231"/>
      <c r="X46" s="210"/>
      <c r="Y46" s="232" t="s">
        <v>2248</v>
      </c>
    </row>
    <row r="47" s="204" customFormat="1" ht="15" customHeight="1" spans="1:25">
      <c r="A47" s="906" t="s">
        <v>2249</v>
      </c>
      <c r="B47" s="213" t="s">
        <v>2250</v>
      </c>
      <c r="C47" s="214" t="s">
        <v>2128</v>
      </c>
      <c r="D47" s="215" t="s">
        <v>2129</v>
      </c>
      <c r="E47" s="207" t="s">
        <v>2130</v>
      </c>
      <c r="F47" s="210"/>
      <c r="G47" s="211" t="s">
        <v>2131</v>
      </c>
      <c r="H47" s="212"/>
      <c r="I47" s="210" t="s">
        <v>2095</v>
      </c>
      <c r="J47" s="212">
        <v>1</v>
      </c>
      <c r="K47" s="215" t="s">
        <v>2132</v>
      </c>
      <c r="L47" s="217"/>
      <c r="M47" s="220" t="s">
        <v>2133</v>
      </c>
      <c r="N47" s="212">
        <v>10</v>
      </c>
      <c r="O47" s="219"/>
      <c r="P47" s="210"/>
      <c r="Q47" s="215">
        <f>VLOOKUP(B:B,[1]帐销案存台账!$C$1:$L$65536,10,0)</f>
        <v>958700</v>
      </c>
      <c r="R47" s="226">
        <f>VLOOKUP(B:B,[1]帐销案存台账!$C$1:$N$65536,12,0)</f>
        <v>338828.55</v>
      </c>
      <c r="S47" s="227"/>
      <c r="T47" s="228"/>
      <c r="U47" s="229"/>
      <c r="V47" s="219"/>
      <c r="W47" s="231"/>
      <c r="X47" s="210"/>
      <c r="Y47" s="232" t="s">
        <v>2251</v>
      </c>
    </row>
    <row r="48" s="204" customFormat="1" ht="15" customHeight="1" spans="1:25">
      <c r="A48" s="906" t="s">
        <v>2252</v>
      </c>
      <c r="B48" s="213" t="s">
        <v>2253</v>
      </c>
      <c r="C48" s="214" t="s">
        <v>2128</v>
      </c>
      <c r="D48" s="215" t="s">
        <v>2129</v>
      </c>
      <c r="E48" s="207" t="s">
        <v>2130</v>
      </c>
      <c r="F48" s="210"/>
      <c r="G48" s="211" t="s">
        <v>2131</v>
      </c>
      <c r="H48" s="212"/>
      <c r="I48" s="210" t="s">
        <v>2095</v>
      </c>
      <c r="J48" s="212">
        <v>1</v>
      </c>
      <c r="K48" s="215" t="s">
        <v>2132</v>
      </c>
      <c r="L48" s="217"/>
      <c r="M48" s="220" t="s">
        <v>2133</v>
      </c>
      <c r="N48" s="212">
        <v>10</v>
      </c>
      <c r="O48" s="219"/>
      <c r="P48" s="210"/>
      <c r="Q48" s="215">
        <f>VLOOKUP(B:B,[1]帐销案存台账!$C$1:$L$65536,10,0)</f>
        <v>958700</v>
      </c>
      <c r="R48" s="226">
        <f>VLOOKUP(B:B,[1]帐销案存台账!$C$1:$N$65536,12,0)</f>
        <v>338828.55</v>
      </c>
      <c r="S48" s="227"/>
      <c r="T48" s="228"/>
      <c r="U48" s="229"/>
      <c r="V48" s="219"/>
      <c r="W48" s="231"/>
      <c r="X48" s="210"/>
      <c r="Y48" s="232" t="s">
        <v>2254</v>
      </c>
    </row>
    <row r="49" s="204" customFormat="1" ht="15" customHeight="1" spans="1:25">
      <c r="A49" s="906" t="s">
        <v>2255</v>
      </c>
      <c r="B49" s="213" t="s">
        <v>2256</v>
      </c>
      <c r="C49" s="214" t="s">
        <v>2128</v>
      </c>
      <c r="D49" s="215" t="s">
        <v>2129</v>
      </c>
      <c r="E49" s="207" t="s">
        <v>2130</v>
      </c>
      <c r="F49" s="210"/>
      <c r="G49" s="211" t="s">
        <v>2131</v>
      </c>
      <c r="H49" s="212"/>
      <c r="I49" s="210" t="s">
        <v>2095</v>
      </c>
      <c r="J49" s="212">
        <v>1</v>
      </c>
      <c r="K49" s="215" t="s">
        <v>2132</v>
      </c>
      <c r="L49" s="217"/>
      <c r="M49" s="220" t="s">
        <v>2133</v>
      </c>
      <c r="N49" s="212">
        <v>10</v>
      </c>
      <c r="O49" s="219"/>
      <c r="P49" s="210"/>
      <c r="Q49" s="215">
        <f>VLOOKUP(B:B,[1]帐销案存台账!$C$1:$L$65536,10,0)</f>
        <v>958700</v>
      </c>
      <c r="R49" s="226">
        <f>VLOOKUP(B:B,[1]帐销案存台账!$C$1:$N$65536,12,0)</f>
        <v>338828.55</v>
      </c>
      <c r="S49" s="227"/>
      <c r="T49" s="228"/>
      <c r="U49" s="229"/>
      <c r="V49" s="219"/>
      <c r="W49" s="231">
        <f t="shared" ref="W49:W108" si="0">IF(R49-S49=0,"",(V49-R49+S49)/(R49-S49)*100)</f>
        <v>-100</v>
      </c>
      <c r="X49" s="210"/>
      <c r="Y49" s="232" t="s">
        <v>2170</v>
      </c>
    </row>
    <row r="50" s="204" customFormat="1" ht="15" customHeight="1" spans="1:25">
      <c r="A50" s="906" t="s">
        <v>2257</v>
      </c>
      <c r="B50" s="213" t="s">
        <v>2258</v>
      </c>
      <c r="C50" s="214" t="s">
        <v>2128</v>
      </c>
      <c r="D50" s="215" t="s">
        <v>2129</v>
      </c>
      <c r="E50" s="207" t="s">
        <v>2130</v>
      </c>
      <c r="F50" s="210"/>
      <c r="G50" s="211" t="s">
        <v>2131</v>
      </c>
      <c r="H50" s="212"/>
      <c r="I50" s="210" t="s">
        <v>2095</v>
      </c>
      <c r="J50" s="212">
        <v>1</v>
      </c>
      <c r="K50" s="215" t="s">
        <v>2132</v>
      </c>
      <c r="L50" s="217"/>
      <c r="M50" s="220" t="s">
        <v>2133</v>
      </c>
      <c r="N50" s="212">
        <v>10</v>
      </c>
      <c r="O50" s="219"/>
      <c r="P50" s="210"/>
      <c r="Q50" s="215">
        <f>VLOOKUP(B:B,[1]帐销案存台账!$C$1:$L$65536,10,0)</f>
        <v>958700</v>
      </c>
      <c r="R50" s="226">
        <f>VLOOKUP(B:B,[1]帐销案存台账!$C$1:$N$65536,12,0)</f>
        <v>338828.55</v>
      </c>
      <c r="S50" s="227"/>
      <c r="T50" s="228"/>
      <c r="U50" s="229"/>
      <c r="V50" s="219"/>
      <c r="W50" s="231">
        <f t="shared" si="0"/>
        <v>-100</v>
      </c>
      <c r="X50" s="210"/>
      <c r="Y50" s="232" t="s">
        <v>2173</v>
      </c>
    </row>
    <row r="51" s="204" customFormat="1" ht="15" customHeight="1" spans="1:25">
      <c r="A51" s="906" t="s">
        <v>2259</v>
      </c>
      <c r="B51" s="213" t="s">
        <v>2260</v>
      </c>
      <c r="C51" s="214" t="s">
        <v>2128</v>
      </c>
      <c r="D51" s="215" t="s">
        <v>2129</v>
      </c>
      <c r="E51" s="207" t="s">
        <v>2130</v>
      </c>
      <c r="F51" s="210"/>
      <c r="G51" s="211" t="s">
        <v>2131</v>
      </c>
      <c r="H51" s="212"/>
      <c r="I51" s="210" t="s">
        <v>2095</v>
      </c>
      <c r="J51" s="212">
        <v>1</v>
      </c>
      <c r="K51" s="215" t="s">
        <v>2132</v>
      </c>
      <c r="L51" s="217"/>
      <c r="M51" s="220" t="s">
        <v>2133</v>
      </c>
      <c r="N51" s="212">
        <v>10</v>
      </c>
      <c r="O51" s="219"/>
      <c r="P51" s="210"/>
      <c r="Q51" s="215">
        <f>VLOOKUP(B:B,[1]帐销案存台账!$C$1:$L$65536,10,0)</f>
        <v>958700</v>
      </c>
      <c r="R51" s="226">
        <f>VLOOKUP(B:B,[1]帐销案存台账!$C$1:$N$65536,12,0)</f>
        <v>338828.55</v>
      </c>
      <c r="S51" s="227"/>
      <c r="T51" s="228"/>
      <c r="U51" s="229"/>
      <c r="V51" s="219"/>
      <c r="W51" s="231">
        <f t="shared" si="0"/>
        <v>-100</v>
      </c>
      <c r="X51" s="210"/>
      <c r="Y51" s="232" t="s">
        <v>2176</v>
      </c>
    </row>
    <row r="52" s="204" customFormat="1" ht="15" customHeight="1" spans="1:25">
      <c r="A52" s="906" t="s">
        <v>2261</v>
      </c>
      <c r="B52" s="213" t="s">
        <v>2262</v>
      </c>
      <c r="C52" s="214" t="s">
        <v>2128</v>
      </c>
      <c r="D52" s="215" t="s">
        <v>2129</v>
      </c>
      <c r="E52" s="207" t="s">
        <v>2130</v>
      </c>
      <c r="F52" s="210"/>
      <c r="G52" s="211" t="s">
        <v>2131</v>
      </c>
      <c r="H52" s="212"/>
      <c r="I52" s="210" t="s">
        <v>2095</v>
      </c>
      <c r="J52" s="212">
        <v>1</v>
      </c>
      <c r="K52" s="215" t="s">
        <v>2132</v>
      </c>
      <c r="L52" s="217"/>
      <c r="M52" s="220" t="s">
        <v>2133</v>
      </c>
      <c r="N52" s="212">
        <v>10</v>
      </c>
      <c r="O52" s="219"/>
      <c r="P52" s="210"/>
      <c r="Q52" s="215">
        <f>VLOOKUP(B:B,[1]帐销案存台账!$C$1:$L$65536,10,0)</f>
        <v>958700</v>
      </c>
      <c r="R52" s="226">
        <f>VLOOKUP(B:B,[1]帐销案存台账!$C$1:$N$65536,12,0)</f>
        <v>338828.55</v>
      </c>
      <c r="S52" s="227"/>
      <c r="T52" s="228"/>
      <c r="U52" s="229"/>
      <c r="V52" s="219"/>
      <c r="W52" s="231">
        <f t="shared" si="0"/>
        <v>-100</v>
      </c>
      <c r="X52" s="210"/>
      <c r="Y52" s="232" t="s">
        <v>2179</v>
      </c>
    </row>
    <row r="53" s="204" customFormat="1" ht="15" customHeight="1" spans="1:25">
      <c r="A53" s="906" t="s">
        <v>2263</v>
      </c>
      <c r="B53" s="213" t="s">
        <v>2264</v>
      </c>
      <c r="C53" s="214" t="s">
        <v>2128</v>
      </c>
      <c r="D53" s="215" t="s">
        <v>2129</v>
      </c>
      <c r="E53" s="207" t="s">
        <v>2130</v>
      </c>
      <c r="F53" s="210"/>
      <c r="G53" s="211" t="s">
        <v>2131</v>
      </c>
      <c r="H53" s="212"/>
      <c r="I53" s="210" t="s">
        <v>2095</v>
      </c>
      <c r="J53" s="212">
        <v>1</v>
      </c>
      <c r="K53" s="215" t="s">
        <v>2132</v>
      </c>
      <c r="L53" s="217"/>
      <c r="M53" s="220" t="s">
        <v>2133</v>
      </c>
      <c r="N53" s="212">
        <v>10</v>
      </c>
      <c r="O53" s="219"/>
      <c r="P53" s="210"/>
      <c r="Q53" s="215">
        <f>VLOOKUP(B:B,[1]帐销案存台账!$C$1:$L$65536,10,0)</f>
        <v>958700</v>
      </c>
      <c r="R53" s="226">
        <f>VLOOKUP(B:B,[1]帐销案存台账!$C$1:$N$65536,12,0)</f>
        <v>338828.55</v>
      </c>
      <c r="S53" s="227"/>
      <c r="T53" s="228"/>
      <c r="U53" s="229"/>
      <c r="V53" s="219"/>
      <c r="W53" s="231">
        <f t="shared" si="0"/>
        <v>-100</v>
      </c>
      <c r="X53" s="210"/>
      <c r="Y53" s="232" t="s">
        <v>2182</v>
      </c>
    </row>
    <row r="54" s="204" customFormat="1" ht="15" customHeight="1" spans="1:25">
      <c r="A54" s="906" t="s">
        <v>2265</v>
      </c>
      <c r="B54" s="213" t="s">
        <v>2266</v>
      </c>
      <c r="C54" s="214" t="s">
        <v>2128</v>
      </c>
      <c r="D54" s="215" t="s">
        <v>2129</v>
      </c>
      <c r="E54" s="207" t="s">
        <v>2130</v>
      </c>
      <c r="F54" s="210"/>
      <c r="G54" s="211" t="s">
        <v>2131</v>
      </c>
      <c r="H54" s="212"/>
      <c r="I54" s="210" t="s">
        <v>2095</v>
      </c>
      <c r="J54" s="212">
        <v>1</v>
      </c>
      <c r="K54" s="215" t="s">
        <v>2132</v>
      </c>
      <c r="L54" s="217"/>
      <c r="M54" s="220" t="s">
        <v>2133</v>
      </c>
      <c r="N54" s="212">
        <v>10</v>
      </c>
      <c r="O54" s="219"/>
      <c r="P54" s="210"/>
      <c r="Q54" s="215">
        <f>VLOOKUP(B:B,[1]帐销案存台账!$C$1:$L$65536,10,0)</f>
        <v>958700</v>
      </c>
      <c r="R54" s="226">
        <f>VLOOKUP(B:B,[1]帐销案存台账!$C$1:$N$65536,12,0)</f>
        <v>338828.55</v>
      </c>
      <c r="S54" s="227"/>
      <c r="T54" s="228"/>
      <c r="U54" s="229"/>
      <c r="V54" s="219"/>
      <c r="W54" s="231">
        <f t="shared" si="0"/>
        <v>-100</v>
      </c>
      <c r="X54" s="210"/>
      <c r="Y54" s="232" t="s">
        <v>2170</v>
      </c>
    </row>
    <row r="55" s="204" customFormat="1" ht="15" customHeight="1" spans="1:25">
      <c r="A55" s="906" t="s">
        <v>2267</v>
      </c>
      <c r="B55" s="213" t="s">
        <v>2268</v>
      </c>
      <c r="C55" s="214" t="s">
        <v>2128</v>
      </c>
      <c r="D55" s="215" t="s">
        <v>2129</v>
      </c>
      <c r="E55" s="207" t="s">
        <v>2130</v>
      </c>
      <c r="F55" s="210"/>
      <c r="G55" s="211" t="s">
        <v>2131</v>
      </c>
      <c r="H55" s="212"/>
      <c r="I55" s="210" t="s">
        <v>2095</v>
      </c>
      <c r="J55" s="212">
        <v>1</v>
      </c>
      <c r="K55" s="215" t="s">
        <v>2132</v>
      </c>
      <c r="L55" s="217"/>
      <c r="M55" s="220" t="s">
        <v>2133</v>
      </c>
      <c r="N55" s="212">
        <v>10</v>
      </c>
      <c r="O55" s="219"/>
      <c r="P55" s="210"/>
      <c r="Q55" s="215">
        <f>VLOOKUP(B:B,[1]帐销案存台账!$C$1:$L$65536,10,0)</f>
        <v>958700</v>
      </c>
      <c r="R55" s="226">
        <f>VLOOKUP(B:B,[1]帐销案存台账!$C$1:$N$65536,12,0)</f>
        <v>338828.55</v>
      </c>
      <c r="S55" s="227"/>
      <c r="T55" s="228"/>
      <c r="U55" s="229"/>
      <c r="V55" s="219"/>
      <c r="W55" s="231">
        <f t="shared" si="0"/>
        <v>-100</v>
      </c>
      <c r="X55" s="210"/>
      <c r="Y55" s="232" t="s">
        <v>2173</v>
      </c>
    </row>
    <row r="56" s="204" customFormat="1" ht="15" customHeight="1" spans="1:25">
      <c r="A56" s="906" t="s">
        <v>2269</v>
      </c>
      <c r="B56" s="213" t="s">
        <v>2270</v>
      </c>
      <c r="C56" s="214" t="s">
        <v>2128</v>
      </c>
      <c r="D56" s="215" t="s">
        <v>2129</v>
      </c>
      <c r="E56" s="207" t="s">
        <v>2130</v>
      </c>
      <c r="F56" s="210"/>
      <c r="G56" s="211" t="s">
        <v>2131</v>
      </c>
      <c r="H56" s="212"/>
      <c r="I56" s="210" t="s">
        <v>2095</v>
      </c>
      <c r="J56" s="212">
        <v>1</v>
      </c>
      <c r="K56" s="215" t="s">
        <v>2132</v>
      </c>
      <c r="L56" s="217"/>
      <c r="M56" s="220" t="s">
        <v>2133</v>
      </c>
      <c r="N56" s="212">
        <v>10</v>
      </c>
      <c r="O56" s="219"/>
      <c r="P56" s="210"/>
      <c r="Q56" s="215">
        <f>VLOOKUP(B:B,[1]帐销案存台账!$C$1:$L$65536,10,0)</f>
        <v>958700</v>
      </c>
      <c r="R56" s="226">
        <f>VLOOKUP(B:B,[1]帐销案存台账!$C$1:$N$65536,12,0)</f>
        <v>338828.55</v>
      </c>
      <c r="S56" s="227"/>
      <c r="T56" s="228"/>
      <c r="U56" s="229"/>
      <c r="V56" s="219"/>
      <c r="W56" s="231">
        <f t="shared" si="0"/>
        <v>-100</v>
      </c>
      <c r="X56" s="210"/>
      <c r="Y56" s="232" t="s">
        <v>2176</v>
      </c>
    </row>
    <row r="57" s="204" customFormat="1" ht="15" customHeight="1" spans="1:25">
      <c r="A57" s="906" t="s">
        <v>2271</v>
      </c>
      <c r="B57" s="213" t="s">
        <v>2272</v>
      </c>
      <c r="C57" s="214" t="s">
        <v>2128</v>
      </c>
      <c r="D57" s="215" t="s">
        <v>2129</v>
      </c>
      <c r="E57" s="207" t="s">
        <v>2130</v>
      </c>
      <c r="F57" s="210"/>
      <c r="G57" s="211" t="s">
        <v>2131</v>
      </c>
      <c r="H57" s="212"/>
      <c r="I57" s="210" t="s">
        <v>2095</v>
      </c>
      <c r="J57" s="212">
        <v>1</v>
      </c>
      <c r="K57" s="215" t="s">
        <v>2132</v>
      </c>
      <c r="L57" s="217"/>
      <c r="M57" s="220" t="s">
        <v>2133</v>
      </c>
      <c r="N57" s="212">
        <v>10</v>
      </c>
      <c r="O57" s="219"/>
      <c r="P57" s="210"/>
      <c r="Q57" s="215">
        <f>VLOOKUP(B:B,[1]帐销案存台账!$C$1:$L$65536,10,0)</f>
        <v>958700</v>
      </c>
      <c r="R57" s="226">
        <f>VLOOKUP(B:B,[1]帐销案存台账!$C$1:$N$65536,12,0)</f>
        <v>338828.55</v>
      </c>
      <c r="S57" s="227"/>
      <c r="T57" s="228"/>
      <c r="U57" s="229"/>
      <c r="V57" s="219"/>
      <c r="W57" s="231">
        <f t="shared" si="0"/>
        <v>-100</v>
      </c>
      <c r="X57" s="210"/>
      <c r="Y57" s="232" t="s">
        <v>2179</v>
      </c>
    </row>
    <row r="58" s="204" customFormat="1" ht="15" customHeight="1" spans="1:25">
      <c r="A58" s="906" t="s">
        <v>2273</v>
      </c>
      <c r="B58" s="213" t="s">
        <v>2274</v>
      </c>
      <c r="C58" s="214" t="s">
        <v>2128</v>
      </c>
      <c r="D58" s="215" t="s">
        <v>2129</v>
      </c>
      <c r="E58" s="207" t="s">
        <v>2130</v>
      </c>
      <c r="F58" s="210"/>
      <c r="G58" s="211" t="s">
        <v>2131</v>
      </c>
      <c r="H58" s="212"/>
      <c r="I58" s="210" t="s">
        <v>2095</v>
      </c>
      <c r="J58" s="212">
        <v>1</v>
      </c>
      <c r="K58" s="215" t="s">
        <v>2132</v>
      </c>
      <c r="L58" s="217"/>
      <c r="M58" s="220" t="s">
        <v>2133</v>
      </c>
      <c r="N58" s="212">
        <v>10</v>
      </c>
      <c r="O58" s="219"/>
      <c r="P58" s="210"/>
      <c r="Q58" s="215">
        <f>VLOOKUP(B:B,[1]帐销案存台账!$C$1:$L$65536,10,0)</f>
        <v>958700</v>
      </c>
      <c r="R58" s="226">
        <f>VLOOKUP(B:B,[1]帐销案存台账!$C$1:$N$65536,12,0)</f>
        <v>338828.55</v>
      </c>
      <c r="S58" s="227"/>
      <c r="T58" s="228"/>
      <c r="U58" s="229"/>
      <c r="V58" s="219"/>
      <c r="W58" s="231">
        <f t="shared" si="0"/>
        <v>-100</v>
      </c>
      <c r="X58" s="210"/>
      <c r="Y58" s="232" t="s">
        <v>2182</v>
      </c>
    </row>
    <row r="59" s="204" customFormat="1" ht="15" customHeight="1" spans="1:25">
      <c r="A59" s="906" t="s">
        <v>2275</v>
      </c>
      <c r="B59" s="213" t="s">
        <v>2276</v>
      </c>
      <c r="C59" s="214" t="s">
        <v>2128</v>
      </c>
      <c r="D59" s="215" t="s">
        <v>2129</v>
      </c>
      <c r="E59" s="207" t="s">
        <v>2130</v>
      </c>
      <c r="F59" s="210"/>
      <c r="G59" s="211" t="s">
        <v>2131</v>
      </c>
      <c r="H59" s="212"/>
      <c r="I59" s="210" t="s">
        <v>2095</v>
      </c>
      <c r="J59" s="212">
        <v>1</v>
      </c>
      <c r="K59" s="215" t="s">
        <v>2132</v>
      </c>
      <c r="L59" s="217"/>
      <c r="M59" s="220" t="s">
        <v>2133</v>
      </c>
      <c r="N59" s="212">
        <v>10</v>
      </c>
      <c r="O59" s="219"/>
      <c r="P59" s="210"/>
      <c r="Q59" s="215">
        <f>VLOOKUP(B:B,[1]帐销案存台账!$C$1:$L$65536,10,0)</f>
        <v>958700</v>
      </c>
      <c r="R59" s="226">
        <f>VLOOKUP(B:B,[1]帐销案存台账!$C$1:$N$65536,12,0)</f>
        <v>338828.55</v>
      </c>
      <c r="S59" s="227"/>
      <c r="T59" s="228"/>
      <c r="U59" s="229"/>
      <c r="V59" s="219"/>
      <c r="W59" s="231">
        <f t="shared" si="0"/>
        <v>-100</v>
      </c>
      <c r="X59" s="210"/>
      <c r="Y59" s="232" t="s">
        <v>2170</v>
      </c>
    </row>
    <row r="60" s="204" customFormat="1" ht="15" customHeight="1" spans="1:25">
      <c r="A60" s="906" t="s">
        <v>2277</v>
      </c>
      <c r="B60" s="213" t="s">
        <v>2278</v>
      </c>
      <c r="C60" s="214" t="s">
        <v>2128</v>
      </c>
      <c r="D60" s="215" t="s">
        <v>2129</v>
      </c>
      <c r="E60" s="207" t="s">
        <v>2130</v>
      </c>
      <c r="F60" s="210"/>
      <c r="G60" s="211" t="s">
        <v>2131</v>
      </c>
      <c r="H60" s="212"/>
      <c r="I60" s="210" t="s">
        <v>2095</v>
      </c>
      <c r="J60" s="212">
        <v>1</v>
      </c>
      <c r="K60" s="215" t="s">
        <v>2132</v>
      </c>
      <c r="L60" s="217"/>
      <c r="M60" s="220" t="s">
        <v>2133</v>
      </c>
      <c r="N60" s="212">
        <v>10</v>
      </c>
      <c r="O60" s="219"/>
      <c r="P60" s="210"/>
      <c r="Q60" s="215">
        <f>VLOOKUP(B:B,[1]帐销案存台账!$C$1:$L$65536,10,0)</f>
        <v>958700</v>
      </c>
      <c r="R60" s="226">
        <f>VLOOKUP(B:B,[1]帐销案存台账!$C$1:$N$65536,12,0)</f>
        <v>338828.55</v>
      </c>
      <c r="S60" s="227"/>
      <c r="T60" s="228"/>
      <c r="U60" s="229"/>
      <c r="V60" s="219"/>
      <c r="W60" s="231">
        <f t="shared" si="0"/>
        <v>-100</v>
      </c>
      <c r="X60" s="210"/>
      <c r="Y60" s="232" t="s">
        <v>2173</v>
      </c>
    </row>
    <row r="61" s="204" customFormat="1" ht="15" customHeight="1" spans="1:25">
      <c r="A61" s="906" t="s">
        <v>2279</v>
      </c>
      <c r="B61" s="213" t="s">
        <v>2280</v>
      </c>
      <c r="C61" s="214" t="s">
        <v>2128</v>
      </c>
      <c r="D61" s="215" t="s">
        <v>2129</v>
      </c>
      <c r="E61" s="207" t="s">
        <v>2130</v>
      </c>
      <c r="F61" s="210"/>
      <c r="G61" s="211" t="s">
        <v>2131</v>
      </c>
      <c r="H61" s="212"/>
      <c r="I61" s="210" t="s">
        <v>2095</v>
      </c>
      <c r="J61" s="212">
        <v>1</v>
      </c>
      <c r="K61" s="215" t="s">
        <v>2132</v>
      </c>
      <c r="L61" s="217"/>
      <c r="M61" s="220" t="s">
        <v>2133</v>
      </c>
      <c r="N61" s="212">
        <v>10</v>
      </c>
      <c r="O61" s="219"/>
      <c r="P61" s="210"/>
      <c r="Q61" s="215">
        <f>VLOOKUP(B:B,[1]帐销案存台账!$C$1:$L$65536,10,0)</f>
        <v>958700</v>
      </c>
      <c r="R61" s="226">
        <f>VLOOKUP(B:B,[1]帐销案存台账!$C$1:$N$65536,12,0)</f>
        <v>338828.55</v>
      </c>
      <c r="S61" s="227"/>
      <c r="T61" s="228"/>
      <c r="U61" s="229"/>
      <c r="V61" s="219"/>
      <c r="W61" s="231">
        <f t="shared" si="0"/>
        <v>-100</v>
      </c>
      <c r="X61" s="210"/>
      <c r="Y61" s="232" t="s">
        <v>2176</v>
      </c>
    </row>
    <row r="62" s="204" customFormat="1" ht="15" customHeight="1" spans="1:25">
      <c r="A62" s="906" t="s">
        <v>2281</v>
      </c>
      <c r="B62" s="213" t="s">
        <v>2282</v>
      </c>
      <c r="C62" s="214" t="s">
        <v>2128</v>
      </c>
      <c r="D62" s="215" t="s">
        <v>2129</v>
      </c>
      <c r="E62" s="207" t="s">
        <v>2130</v>
      </c>
      <c r="F62" s="210"/>
      <c r="G62" s="211" t="s">
        <v>2131</v>
      </c>
      <c r="H62" s="212"/>
      <c r="I62" s="210" t="s">
        <v>2095</v>
      </c>
      <c r="J62" s="212">
        <v>1</v>
      </c>
      <c r="K62" s="215" t="s">
        <v>2132</v>
      </c>
      <c r="L62" s="217"/>
      <c r="M62" s="220" t="s">
        <v>2133</v>
      </c>
      <c r="N62" s="212">
        <v>10</v>
      </c>
      <c r="O62" s="219"/>
      <c r="P62" s="210"/>
      <c r="Q62" s="215">
        <f>VLOOKUP(B:B,[1]帐销案存台账!$C$1:$L$65536,10,0)</f>
        <v>958700</v>
      </c>
      <c r="R62" s="226">
        <f>VLOOKUP(B:B,[1]帐销案存台账!$C$1:$N$65536,12,0)</f>
        <v>338828.55</v>
      </c>
      <c r="S62" s="227"/>
      <c r="T62" s="228"/>
      <c r="U62" s="229"/>
      <c r="V62" s="219"/>
      <c r="W62" s="231">
        <f t="shared" si="0"/>
        <v>-100</v>
      </c>
      <c r="X62" s="210"/>
      <c r="Y62" s="232" t="s">
        <v>2179</v>
      </c>
    </row>
    <row r="63" s="204" customFormat="1" ht="15" customHeight="1" spans="1:25">
      <c r="A63" s="906" t="s">
        <v>2283</v>
      </c>
      <c r="B63" s="213" t="s">
        <v>2284</v>
      </c>
      <c r="C63" s="214" t="s">
        <v>2128</v>
      </c>
      <c r="D63" s="215" t="s">
        <v>2129</v>
      </c>
      <c r="E63" s="207" t="s">
        <v>2130</v>
      </c>
      <c r="F63" s="210"/>
      <c r="G63" s="211" t="s">
        <v>2131</v>
      </c>
      <c r="H63" s="212"/>
      <c r="I63" s="210" t="s">
        <v>2095</v>
      </c>
      <c r="J63" s="212">
        <v>1</v>
      </c>
      <c r="K63" s="215" t="s">
        <v>2132</v>
      </c>
      <c r="L63" s="217"/>
      <c r="M63" s="220" t="s">
        <v>2133</v>
      </c>
      <c r="N63" s="212">
        <v>10</v>
      </c>
      <c r="O63" s="219"/>
      <c r="P63" s="210"/>
      <c r="Q63" s="215">
        <f>VLOOKUP(B:B,[1]帐销案存台账!$C$1:$L$65536,10,0)</f>
        <v>958700</v>
      </c>
      <c r="R63" s="226">
        <f>VLOOKUP(B:B,[1]帐销案存台账!$C$1:$N$65536,12,0)</f>
        <v>338828.55</v>
      </c>
      <c r="S63" s="227"/>
      <c r="T63" s="228"/>
      <c r="U63" s="229"/>
      <c r="V63" s="219"/>
      <c r="W63" s="231">
        <f t="shared" si="0"/>
        <v>-100</v>
      </c>
      <c r="X63" s="210"/>
      <c r="Y63" s="232" t="s">
        <v>2182</v>
      </c>
    </row>
    <row r="64" s="204" customFormat="1" ht="15" customHeight="1" spans="1:25">
      <c r="A64" s="906" t="s">
        <v>2285</v>
      </c>
      <c r="B64" s="213" t="s">
        <v>2286</v>
      </c>
      <c r="C64" s="214" t="s">
        <v>2128</v>
      </c>
      <c r="D64" s="215" t="s">
        <v>2129</v>
      </c>
      <c r="E64" s="207" t="s">
        <v>2130</v>
      </c>
      <c r="F64" s="210"/>
      <c r="G64" s="211" t="s">
        <v>2131</v>
      </c>
      <c r="H64" s="212"/>
      <c r="I64" s="210" t="s">
        <v>2095</v>
      </c>
      <c r="J64" s="212">
        <v>1</v>
      </c>
      <c r="K64" s="215" t="s">
        <v>2132</v>
      </c>
      <c r="L64" s="217"/>
      <c r="M64" s="220" t="s">
        <v>2133</v>
      </c>
      <c r="N64" s="212">
        <v>10</v>
      </c>
      <c r="O64" s="219"/>
      <c r="P64" s="210"/>
      <c r="Q64" s="215">
        <f>VLOOKUP(B:B,[1]帐销案存台账!$C$1:$L$65536,10,0)</f>
        <v>958700</v>
      </c>
      <c r="R64" s="226">
        <f>VLOOKUP(B:B,[1]帐销案存台账!$C$1:$N$65536,12,0)</f>
        <v>338828.55</v>
      </c>
      <c r="S64" s="227"/>
      <c r="T64" s="228"/>
      <c r="U64" s="229"/>
      <c r="V64" s="219"/>
      <c r="W64" s="231">
        <f t="shared" si="0"/>
        <v>-100</v>
      </c>
      <c r="X64" s="210"/>
      <c r="Y64" s="232" t="s">
        <v>2170</v>
      </c>
    </row>
    <row r="65" s="204" customFormat="1" ht="15" customHeight="1" spans="1:25">
      <c r="A65" s="906" t="s">
        <v>2287</v>
      </c>
      <c r="B65" s="213" t="s">
        <v>2288</v>
      </c>
      <c r="C65" s="214" t="s">
        <v>2128</v>
      </c>
      <c r="D65" s="215" t="s">
        <v>2129</v>
      </c>
      <c r="E65" s="207" t="s">
        <v>2130</v>
      </c>
      <c r="F65" s="210"/>
      <c r="G65" s="211" t="s">
        <v>2131</v>
      </c>
      <c r="H65" s="212"/>
      <c r="I65" s="210" t="s">
        <v>2095</v>
      </c>
      <c r="J65" s="212">
        <v>1</v>
      </c>
      <c r="K65" s="215" t="s">
        <v>2132</v>
      </c>
      <c r="L65" s="217"/>
      <c r="M65" s="220" t="s">
        <v>2133</v>
      </c>
      <c r="N65" s="212">
        <v>10</v>
      </c>
      <c r="O65" s="219"/>
      <c r="P65" s="210"/>
      <c r="Q65" s="215">
        <f>VLOOKUP(B:B,[1]帐销案存台账!$C$1:$L$65536,10,0)</f>
        <v>958700</v>
      </c>
      <c r="R65" s="226">
        <f>VLOOKUP(B:B,[1]帐销案存台账!$C$1:$N$65536,12,0)</f>
        <v>338828.55</v>
      </c>
      <c r="S65" s="227"/>
      <c r="T65" s="228"/>
      <c r="U65" s="229"/>
      <c r="V65" s="219"/>
      <c r="W65" s="231">
        <f t="shared" si="0"/>
        <v>-100</v>
      </c>
      <c r="X65" s="210"/>
      <c r="Y65" s="232" t="s">
        <v>2173</v>
      </c>
    </row>
    <row r="66" s="204" customFormat="1" ht="15" customHeight="1" spans="1:25">
      <c r="A66" s="906" t="s">
        <v>2289</v>
      </c>
      <c r="B66" s="213" t="s">
        <v>2290</v>
      </c>
      <c r="C66" s="214" t="s">
        <v>2128</v>
      </c>
      <c r="D66" s="215" t="s">
        <v>2129</v>
      </c>
      <c r="E66" s="207" t="s">
        <v>2130</v>
      </c>
      <c r="F66" s="210"/>
      <c r="G66" s="211" t="s">
        <v>2131</v>
      </c>
      <c r="H66" s="212"/>
      <c r="I66" s="210" t="s">
        <v>2095</v>
      </c>
      <c r="J66" s="212">
        <v>1</v>
      </c>
      <c r="K66" s="215" t="s">
        <v>2132</v>
      </c>
      <c r="L66" s="217"/>
      <c r="M66" s="220" t="s">
        <v>2133</v>
      </c>
      <c r="N66" s="212">
        <v>10</v>
      </c>
      <c r="O66" s="219"/>
      <c r="P66" s="210"/>
      <c r="Q66" s="215">
        <f>VLOOKUP(B:B,[1]帐销案存台账!$C$1:$L$65536,10,0)</f>
        <v>958700</v>
      </c>
      <c r="R66" s="226">
        <f>VLOOKUP(B:B,[1]帐销案存台账!$C$1:$N$65536,12,0)</f>
        <v>338828.55</v>
      </c>
      <c r="S66" s="227"/>
      <c r="T66" s="228"/>
      <c r="U66" s="229"/>
      <c r="V66" s="219"/>
      <c r="W66" s="231">
        <f t="shared" si="0"/>
        <v>-100</v>
      </c>
      <c r="X66" s="210"/>
      <c r="Y66" s="232" t="s">
        <v>2176</v>
      </c>
    </row>
    <row r="67" s="204" customFormat="1" ht="15" customHeight="1" spans="1:25">
      <c r="A67" s="906" t="s">
        <v>2291</v>
      </c>
      <c r="B67" s="213" t="s">
        <v>2292</v>
      </c>
      <c r="C67" s="214" t="s">
        <v>2128</v>
      </c>
      <c r="D67" s="215" t="s">
        <v>2129</v>
      </c>
      <c r="E67" s="207" t="s">
        <v>2130</v>
      </c>
      <c r="F67" s="210"/>
      <c r="G67" s="211" t="s">
        <v>2131</v>
      </c>
      <c r="H67" s="212"/>
      <c r="I67" s="210" t="s">
        <v>2095</v>
      </c>
      <c r="J67" s="212">
        <v>1</v>
      </c>
      <c r="K67" s="215" t="s">
        <v>2132</v>
      </c>
      <c r="L67" s="217"/>
      <c r="M67" s="220" t="s">
        <v>2133</v>
      </c>
      <c r="N67" s="212">
        <v>10</v>
      </c>
      <c r="O67" s="219"/>
      <c r="P67" s="210"/>
      <c r="Q67" s="215">
        <f>VLOOKUP(B:B,[1]帐销案存台账!$C$1:$L$65536,10,0)</f>
        <v>958700</v>
      </c>
      <c r="R67" s="226">
        <f>VLOOKUP(B:B,[1]帐销案存台账!$C$1:$N$65536,12,0)</f>
        <v>338828.55</v>
      </c>
      <c r="S67" s="227"/>
      <c r="T67" s="228"/>
      <c r="U67" s="229"/>
      <c r="V67" s="219"/>
      <c r="W67" s="231">
        <f t="shared" si="0"/>
        <v>-100</v>
      </c>
      <c r="X67" s="210"/>
      <c r="Y67" s="232" t="s">
        <v>2179</v>
      </c>
    </row>
    <row r="68" s="204" customFormat="1" ht="15" customHeight="1" spans="1:25">
      <c r="A68" s="906" t="s">
        <v>2293</v>
      </c>
      <c r="B68" s="213" t="s">
        <v>2294</v>
      </c>
      <c r="C68" s="214" t="s">
        <v>2128</v>
      </c>
      <c r="D68" s="215" t="s">
        <v>2129</v>
      </c>
      <c r="E68" s="207" t="s">
        <v>2130</v>
      </c>
      <c r="F68" s="210"/>
      <c r="G68" s="211" t="s">
        <v>2131</v>
      </c>
      <c r="H68" s="212"/>
      <c r="I68" s="210" t="s">
        <v>2095</v>
      </c>
      <c r="J68" s="212">
        <v>1</v>
      </c>
      <c r="K68" s="215" t="s">
        <v>2132</v>
      </c>
      <c r="L68" s="217"/>
      <c r="M68" s="220" t="s">
        <v>2133</v>
      </c>
      <c r="N68" s="212">
        <v>10</v>
      </c>
      <c r="O68" s="219"/>
      <c r="P68" s="210"/>
      <c r="Q68" s="215">
        <f>VLOOKUP(B:B,[1]帐销案存台账!$C$1:$L$65536,10,0)</f>
        <v>958700</v>
      </c>
      <c r="R68" s="226">
        <f>VLOOKUP(B:B,[1]帐销案存台账!$C$1:$N$65536,12,0)</f>
        <v>338828.55</v>
      </c>
      <c r="S68" s="227"/>
      <c r="T68" s="228"/>
      <c r="U68" s="229"/>
      <c r="V68" s="219"/>
      <c r="W68" s="231">
        <f t="shared" si="0"/>
        <v>-100</v>
      </c>
      <c r="X68" s="210"/>
      <c r="Y68" s="232" t="s">
        <v>2182</v>
      </c>
    </row>
    <row r="69" s="204" customFormat="1" ht="15" customHeight="1" spans="1:25">
      <c r="A69" s="906" t="s">
        <v>2295</v>
      </c>
      <c r="B69" s="213" t="s">
        <v>2296</v>
      </c>
      <c r="C69" s="214" t="s">
        <v>2128</v>
      </c>
      <c r="D69" s="215" t="s">
        <v>2129</v>
      </c>
      <c r="E69" s="207" t="s">
        <v>2130</v>
      </c>
      <c r="F69" s="210"/>
      <c r="G69" s="211" t="s">
        <v>2131</v>
      </c>
      <c r="H69" s="212"/>
      <c r="I69" s="210" t="s">
        <v>2095</v>
      </c>
      <c r="J69" s="212">
        <v>1</v>
      </c>
      <c r="K69" s="215" t="s">
        <v>2132</v>
      </c>
      <c r="L69" s="217"/>
      <c r="M69" s="220" t="s">
        <v>2133</v>
      </c>
      <c r="N69" s="212">
        <v>10</v>
      </c>
      <c r="O69" s="219"/>
      <c r="P69" s="210"/>
      <c r="Q69" s="215">
        <f>VLOOKUP(B:B,[1]帐销案存台账!$C$1:$L$65536,10,0)</f>
        <v>958700</v>
      </c>
      <c r="R69" s="226">
        <f>VLOOKUP(B:B,[1]帐销案存台账!$C$1:$N$65536,12,0)</f>
        <v>338828.55</v>
      </c>
      <c r="S69" s="227"/>
      <c r="T69" s="228"/>
      <c r="U69" s="229"/>
      <c r="V69" s="219"/>
      <c r="W69" s="231">
        <f t="shared" si="0"/>
        <v>-100</v>
      </c>
      <c r="X69" s="210"/>
      <c r="Y69" s="232" t="s">
        <v>2170</v>
      </c>
    </row>
    <row r="70" s="204" customFormat="1" ht="15" customHeight="1" spans="1:25">
      <c r="A70" s="906" t="s">
        <v>2297</v>
      </c>
      <c r="B70" s="213" t="s">
        <v>2298</v>
      </c>
      <c r="C70" s="214" t="s">
        <v>2128</v>
      </c>
      <c r="D70" s="215" t="s">
        <v>2129</v>
      </c>
      <c r="E70" s="207" t="s">
        <v>2130</v>
      </c>
      <c r="F70" s="210"/>
      <c r="G70" s="211" t="s">
        <v>2131</v>
      </c>
      <c r="H70" s="212"/>
      <c r="I70" s="210" t="s">
        <v>2095</v>
      </c>
      <c r="J70" s="212">
        <v>1</v>
      </c>
      <c r="K70" s="215" t="s">
        <v>2132</v>
      </c>
      <c r="L70" s="217"/>
      <c r="M70" s="220" t="s">
        <v>2133</v>
      </c>
      <c r="N70" s="212">
        <v>10</v>
      </c>
      <c r="O70" s="219"/>
      <c r="P70" s="210"/>
      <c r="Q70" s="215">
        <f>VLOOKUP(B:B,[1]帐销案存台账!$C$1:$L$65536,10,0)</f>
        <v>958700</v>
      </c>
      <c r="R70" s="226">
        <f>VLOOKUP(B:B,[1]帐销案存台账!$C$1:$N$65536,12,0)</f>
        <v>338828.55</v>
      </c>
      <c r="S70" s="227"/>
      <c r="T70" s="228"/>
      <c r="U70" s="229"/>
      <c r="V70" s="219"/>
      <c r="W70" s="231">
        <f t="shared" si="0"/>
        <v>-100</v>
      </c>
      <c r="X70" s="210"/>
      <c r="Y70" s="232" t="s">
        <v>2173</v>
      </c>
    </row>
    <row r="71" s="204" customFormat="1" ht="15" customHeight="1" spans="1:25">
      <c r="A71" s="906" t="s">
        <v>2299</v>
      </c>
      <c r="B71" s="213" t="s">
        <v>2300</v>
      </c>
      <c r="C71" s="214" t="s">
        <v>2128</v>
      </c>
      <c r="D71" s="215" t="s">
        <v>2129</v>
      </c>
      <c r="E71" s="207" t="s">
        <v>2130</v>
      </c>
      <c r="F71" s="210"/>
      <c r="G71" s="211" t="s">
        <v>2131</v>
      </c>
      <c r="H71" s="212"/>
      <c r="I71" s="210" t="s">
        <v>2095</v>
      </c>
      <c r="J71" s="212">
        <v>1</v>
      </c>
      <c r="K71" s="215" t="s">
        <v>2132</v>
      </c>
      <c r="L71" s="217"/>
      <c r="M71" s="220" t="s">
        <v>2133</v>
      </c>
      <c r="N71" s="212">
        <v>10</v>
      </c>
      <c r="O71" s="219"/>
      <c r="P71" s="210"/>
      <c r="Q71" s="215">
        <f>VLOOKUP(B:B,[1]帐销案存台账!$C$1:$L$65536,10,0)</f>
        <v>958700</v>
      </c>
      <c r="R71" s="226">
        <f>VLOOKUP(B:B,[1]帐销案存台账!$C$1:$N$65536,12,0)</f>
        <v>338828.55</v>
      </c>
      <c r="S71" s="227"/>
      <c r="T71" s="228"/>
      <c r="U71" s="229"/>
      <c r="V71" s="219"/>
      <c r="W71" s="231">
        <f t="shared" si="0"/>
        <v>-100</v>
      </c>
      <c r="X71" s="210"/>
      <c r="Y71" s="232" t="s">
        <v>2176</v>
      </c>
    </row>
    <row r="72" s="204" customFormat="1" ht="15" customHeight="1" spans="1:25">
      <c r="A72" s="906" t="s">
        <v>2301</v>
      </c>
      <c r="B72" s="213" t="s">
        <v>2302</v>
      </c>
      <c r="C72" s="214" t="s">
        <v>2128</v>
      </c>
      <c r="D72" s="215" t="s">
        <v>2129</v>
      </c>
      <c r="E72" s="207" t="s">
        <v>2130</v>
      </c>
      <c r="F72" s="210"/>
      <c r="G72" s="211" t="s">
        <v>2131</v>
      </c>
      <c r="H72" s="212"/>
      <c r="I72" s="210" t="s">
        <v>2095</v>
      </c>
      <c r="J72" s="212">
        <v>1</v>
      </c>
      <c r="K72" s="215" t="s">
        <v>2132</v>
      </c>
      <c r="L72" s="217"/>
      <c r="M72" s="220" t="s">
        <v>2133</v>
      </c>
      <c r="N72" s="212">
        <v>10</v>
      </c>
      <c r="O72" s="219"/>
      <c r="P72" s="210"/>
      <c r="Q72" s="215">
        <f>VLOOKUP(B:B,[1]帐销案存台账!$C$1:$L$65536,10,0)</f>
        <v>958700</v>
      </c>
      <c r="R72" s="226">
        <f>VLOOKUP(B:B,[1]帐销案存台账!$C$1:$N$65536,12,0)</f>
        <v>338828.55</v>
      </c>
      <c r="S72" s="227"/>
      <c r="T72" s="228"/>
      <c r="U72" s="229"/>
      <c r="V72" s="219"/>
      <c r="W72" s="231">
        <f t="shared" si="0"/>
        <v>-100</v>
      </c>
      <c r="X72" s="210"/>
      <c r="Y72" s="232" t="s">
        <v>2179</v>
      </c>
    </row>
    <row r="73" s="204" customFormat="1" ht="15" customHeight="1" spans="1:25">
      <c r="A73" s="906" t="s">
        <v>2303</v>
      </c>
      <c r="B73" s="213" t="s">
        <v>2304</v>
      </c>
      <c r="C73" s="214" t="s">
        <v>2128</v>
      </c>
      <c r="D73" s="215" t="s">
        <v>2129</v>
      </c>
      <c r="E73" s="207" t="s">
        <v>2130</v>
      </c>
      <c r="F73" s="210"/>
      <c r="G73" s="211" t="s">
        <v>2131</v>
      </c>
      <c r="H73" s="212"/>
      <c r="I73" s="210" t="s">
        <v>2095</v>
      </c>
      <c r="J73" s="212">
        <v>1</v>
      </c>
      <c r="K73" s="215" t="s">
        <v>2132</v>
      </c>
      <c r="L73" s="217"/>
      <c r="M73" s="220" t="s">
        <v>2133</v>
      </c>
      <c r="N73" s="212">
        <v>10</v>
      </c>
      <c r="O73" s="219"/>
      <c r="P73" s="210"/>
      <c r="Q73" s="215">
        <f>VLOOKUP(B:B,[1]帐销案存台账!$C$1:$L$65536,10,0)</f>
        <v>958700</v>
      </c>
      <c r="R73" s="226">
        <f>VLOOKUP(B:B,[1]帐销案存台账!$C$1:$N$65536,12,0)</f>
        <v>338828.55</v>
      </c>
      <c r="S73" s="227"/>
      <c r="T73" s="228"/>
      <c r="U73" s="229"/>
      <c r="V73" s="219"/>
      <c r="W73" s="231">
        <f t="shared" si="0"/>
        <v>-100</v>
      </c>
      <c r="X73" s="210"/>
      <c r="Y73" s="232" t="s">
        <v>2182</v>
      </c>
    </row>
    <row r="74" s="204" customFormat="1" ht="15" customHeight="1" spans="1:25">
      <c r="A74" s="906" t="s">
        <v>2305</v>
      </c>
      <c r="B74" s="213" t="s">
        <v>2306</v>
      </c>
      <c r="C74" s="214" t="s">
        <v>2128</v>
      </c>
      <c r="D74" s="215" t="s">
        <v>2129</v>
      </c>
      <c r="E74" s="207" t="s">
        <v>2130</v>
      </c>
      <c r="F74" s="210"/>
      <c r="G74" s="211" t="s">
        <v>2131</v>
      </c>
      <c r="H74" s="212"/>
      <c r="I74" s="210" t="s">
        <v>2095</v>
      </c>
      <c r="J74" s="212">
        <v>1</v>
      </c>
      <c r="K74" s="215" t="s">
        <v>2132</v>
      </c>
      <c r="L74" s="217"/>
      <c r="M74" s="220" t="s">
        <v>2133</v>
      </c>
      <c r="N74" s="212">
        <v>10</v>
      </c>
      <c r="O74" s="219"/>
      <c r="P74" s="210"/>
      <c r="Q74" s="215">
        <f>VLOOKUP(B:B,[1]帐销案存台账!$C$1:$L$65536,10,0)</f>
        <v>958700</v>
      </c>
      <c r="R74" s="226">
        <f>VLOOKUP(B:B,[1]帐销案存台账!$C$1:$N$65536,12,0)</f>
        <v>338828.55</v>
      </c>
      <c r="S74" s="227"/>
      <c r="T74" s="228"/>
      <c r="U74" s="229"/>
      <c r="V74" s="219"/>
      <c r="W74" s="231">
        <f t="shared" si="0"/>
        <v>-100</v>
      </c>
      <c r="X74" s="210"/>
      <c r="Y74" s="232" t="s">
        <v>2170</v>
      </c>
    </row>
    <row r="75" s="204" customFormat="1" ht="15" customHeight="1" spans="1:25">
      <c r="A75" s="906" t="s">
        <v>2307</v>
      </c>
      <c r="B75" s="213" t="s">
        <v>2308</v>
      </c>
      <c r="C75" s="214" t="s">
        <v>2128</v>
      </c>
      <c r="D75" s="215" t="s">
        <v>2129</v>
      </c>
      <c r="E75" s="207" t="s">
        <v>2130</v>
      </c>
      <c r="F75" s="210"/>
      <c r="G75" s="211" t="s">
        <v>2131</v>
      </c>
      <c r="H75" s="212"/>
      <c r="I75" s="210" t="s">
        <v>2095</v>
      </c>
      <c r="J75" s="212">
        <v>1</v>
      </c>
      <c r="K75" s="215" t="s">
        <v>2132</v>
      </c>
      <c r="L75" s="217"/>
      <c r="M75" s="220" t="s">
        <v>2133</v>
      </c>
      <c r="N75" s="212">
        <v>10</v>
      </c>
      <c r="O75" s="219"/>
      <c r="P75" s="210"/>
      <c r="Q75" s="215">
        <f>VLOOKUP(B:B,[1]帐销案存台账!$C$1:$L$65536,10,0)</f>
        <v>958700</v>
      </c>
      <c r="R75" s="226">
        <f>VLOOKUP(B:B,[1]帐销案存台账!$C$1:$N$65536,12,0)</f>
        <v>338828.55</v>
      </c>
      <c r="S75" s="227"/>
      <c r="T75" s="228"/>
      <c r="U75" s="229"/>
      <c r="V75" s="219"/>
      <c r="W75" s="231">
        <f t="shared" si="0"/>
        <v>-100</v>
      </c>
      <c r="X75" s="210"/>
      <c r="Y75" s="232" t="s">
        <v>2173</v>
      </c>
    </row>
    <row r="76" s="204" customFormat="1" ht="15" customHeight="1" spans="1:25">
      <c r="A76" s="906" t="s">
        <v>2309</v>
      </c>
      <c r="B76" s="213" t="s">
        <v>2310</v>
      </c>
      <c r="C76" s="214" t="s">
        <v>2128</v>
      </c>
      <c r="D76" s="215" t="s">
        <v>2129</v>
      </c>
      <c r="E76" s="207" t="s">
        <v>2130</v>
      </c>
      <c r="F76" s="210"/>
      <c r="G76" s="211" t="s">
        <v>2131</v>
      </c>
      <c r="H76" s="212"/>
      <c r="I76" s="210" t="s">
        <v>2095</v>
      </c>
      <c r="J76" s="212">
        <v>1</v>
      </c>
      <c r="K76" s="215" t="s">
        <v>2132</v>
      </c>
      <c r="L76" s="217"/>
      <c r="M76" s="220" t="s">
        <v>2133</v>
      </c>
      <c r="N76" s="212">
        <v>10</v>
      </c>
      <c r="O76" s="219"/>
      <c r="P76" s="210"/>
      <c r="Q76" s="215">
        <f>VLOOKUP(B:B,[1]帐销案存台账!$C$1:$L$65536,10,0)</f>
        <v>958700</v>
      </c>
      <c r="R76" s="226">
        <f>VLOOKUP(B:B,[1]帐销案存台账!$C$1:$N$65536,12,0)</f>
        <v>338828.55</v>
      </c>
      <c r="S76" s="227"/>
      <c r="T76" s="228"/>
      <c r="U76" s="229"/>
      <c r="V76" s="219"/>
      <c r="W76" s="231">
        <f t="shared" si="0"/>
        <v>-100</v>
      </c>
      <c r="X76" s="210"/>
      <c r="Y76" s="232" t="s">
        <v>2176</v>
      </c>
    </row>
    <row r="77" s="204" customFormat="1" ht="15" customHeight="1" spans="1:25">
      <c r="A77" s="906" t="s">
        <v>2311</v>
      </c>
      <c r="B77" s="213" t="s">
        <v>2312</v>
      </c>
      <c r="C77" s="214" t="s">
        <v>2128</v>
      </c>
      <c r="D77" s="215" t="s">
        <v>2129</v>
      </c>
      <c r="E77" s="207" t="s">
        <v>2130</v>
      </c>
      <c r="F77" s="210"/>
      <c r="G77" s="211" t="s">
        <v>2131</v>
      </c>
      <c r="H77" s="212"/>
      <c r="I77" s="210" t="s">
        <v>2095</v>
      </c>
      <c r="J77" s="212">
        <v>1</v>
      </c>
      <c r="K77" s="215" t="s">
        <v>2132</v>
      </c>
      <c r="L77" s="217"/>
      <c r="M77" s="220" t="s">
        <v>2133</v>
      </c>
      <c r="N77" s="212">
        <v>10</v>
      </c>
      <c r="O77" s="219"/>
      <c r="P77" s="210"/>
      <c r="Q77" s="215">
        <f>VLOOKUP(B:B,[1]帐销案存台账!$C$1:$L$65536,10,0)</f>
        <v>958700</v>
      </c>
      <c r="R77" s="226">
        <f>VLOOKUP(B:B,[1]帐销案存台账!$C$1:$N$65536,12,0)</f>
        <v>338828.55</v>
      </c>
      <c r="S77" s="227"/>
      <c r="T77" s="228"/>
      <c r="U77" s="229"/>
      <c r="V77" s="219"/>
      <c r="W77" s="231">
        <f t="shared" si="0"/>
        <v>-100</v>
      </c>
      <c r="X77" s="210"/>
      <c r="Y77" s="232" t="s">
        <v>2179</v>
      </c>
    </row>
    <row r="78" s="204" customFormat="1" ht="15" customHeight="1" spans="1:25">
      <c r="A78" s="906" t="s">
        <v>2313</v>
      </c>
      <c r="B78" s="213" t="s">
        <v>2314</v>
      </c>
      <c r="C78" s="214" t="s">
        <v>2128</v>
      </c>
      <c r="D78" s="215" t="s">
        <v>2129</v>
      </c>
      <c r="E78" s="207" t="s">
        <v>2130</v>
      </c>
      <c r="F78" s="210"/>
      <c r="G78" s="211" t="s">
        <v>2131</v>
      </c>
      <c r="H78" s="212"/>
      <c r="I78" s="210" t="s">
        <v>2095</v>
      </c>
      <c r="J78" s="212">
        <v>1</v>
      </c>
      <c r="K78" s="215" t="s">
        <v>2132</v>
      </c>
      <c r="L78" s="217"/>
      <c r="M78" s="220" t="s">
        <v>2133</v>
      </c>
      <c r="N78" s="212">
        <v>10</v>
      </c>
      <c r="O78" s="219"/>
      <c r="P78" s="210"/>
      <c r="Q78" s="215">
        <f>VLOOKUP(B:B,[1]帐销案存台账!$C$1:$L$65536,10,0)</f>
        <v>958700</v>
      </c>
      <c r="R78" s="226">
        <f>VLOOKUP(B:B,[1]帐销案存台账!$C$1:$N$65536,12,0)</f>
        <v>338828.55</v>
      </c>
      <c r="S78" s="227"/>
      <c r="T78" s="228"/>
      <c r="U78" s="229"/>
      <c r="V78" s="219"/>
      <c r="W78" s="231">
        <f t="shared" si="0"/>
        <v>-100</v>
      </c>
      <c r="X78" s="210"/>
      <c r="Y78" s="232" t="s">
        <v>2182</v>
      </c>
    </row>
    <row r="79" s="204" customFormat="1" ht="15" customHeight="1" spans="1:25">
      <c r="A79" s="906" t="s">
        <v>2315</v>
      </c>
      <c r="B79" s="213" t="s">
        <v>2316</v>
      </c>
      <c r="C79" s="214" t="s">
        <v>2128</v>
      </c>
      <c r="D79" s="215" t="s">
        <v>2129</v>
      </c>
      <c r="E79" s="207" t="s">
        <v>2130</v>
      </c>
      <c r="F79" s="210"/>
      <c r="G79" s="211" t="s">
        <v>2131</v>
      </c>
      <c r="H79" s="212"/>
      <c r="I79" s="210" t="s">
        <v>2095</v>
      </c>
      <c r="J79" s="212">
        <v>1</v>
      </c>
      <c r="K79" s="215" t="s">
        <v>2132</v>
      </c>
      <c r="L79" s="217"/>
      <c r="M79" s="220" t="s">
        <v>2133</v>
      </c>
      <c r="N79" s="212">
        <v>10</v>
      </c>
      <c r="O79" s="219"/>
      <c r="P79" s="210"/>
      <c r="Q79" s="215">
        <f>VLOOKUP(B:B,[1]帐销案存台账!$C$1:$L$65536,10,0)</f>
        <v>958700</v>
      </c>
      <c r="R79" s="226">
        <f>VLOOKUP(B:B,[1]帐销案存台账!$C$1:$N$65536,12,0)</f>
        <v>338828.55</v>
      </c>
      <c r="S79" s="227"/>
      <c r="T79" s="228"/>
      <c r="U79" s="229"/>
      <c r="V79" s="219"/>
      <c r="W79" s="231">
        <f t="shared" si="0"/>
        <v>-100</v>
      </c>
      <c r="X79" s="210"/>
      <c r="Y79" s="232" t="s">
        <v>2170</v>
      </c>
    </row>
    <row r="80" s="204" customFormat="1" ht="15" customHeight="1" spans="1:25">
      <c r="A80" s="906" t="s">
        <v>2317</v>
      </c>
      <c r="B80" s="213" t="s">
        <v>2318</v>
      </c>
      <c r="C80" s="214" t="s">
        <v>2128</v>
      </c>
      <c r="D80" s="215" t="s">
        <v>2129</v>
      </c>
      <c r="E80" s="207" t="s">
        <v>2130</v>
      </c>
      <c r="F80" s="210"/>
      <c r="G80" s="211" t="s">
        <v>2131</v>
      </c>
      <c r="H80" s="212"/>
      <c r="I80" s="210" t="s">
        <v>2095</v>
      </c>
      <c r="J80" s="212">
        <v>1</v>
      </c>
      <c r="K80" s="215" t="s">
        <v>2132</v>
      </c>
      <c r="L80" s="217"/>
      <c r="M80" s="220" t="s">
        <v>2133</v>
      </c>
      <c r="N80" s="212">
        <v>10</v>
      </c>
      <c r="O80" s="219"/>
      <c r="P80" s="210"/>
      <c r="Q80" s="215">
        <f>VLOOKUP(B:B,[1]帐销案存台账!$C$1:$L$65536,10,0)</f>
        <v>958700</v>
      </c>
      <c r="R80" s="226">
        <f>VLOOKUP(B:B,[1]帐销案存台账!$C$1:$N$65536,12,0)</f>
        <v>338828.55</v>
      </c>
      <c r="S80" s="227"/>
      <c r="T80" s="228"/>
      <c r="U80" s="229"/>
      <c r="V80" s="219"/>
      <c r="W80" s="231">
        <f t="shared" si="0"/>
        <v>-100</v>
      </c>
      <c r="X80" s="210"/>
      <c r="Y80" s="232" t="s">
        <v>2173</v>
      </c>
    </row>
    <row r="81" s="204" customFormat="1" ht="15" customHeight="1" spans="1:25">
      <c r="A81" s="906" t="s">
        <v>2319</v>
      </c>
      <c r="B81" s="213" t="s">
        <v>2320</v>
      </c>
      <c r="C81" s="214" t="s">
        <v>2128</v>
      </c>
      <c r="D81" s="215" t="s">
        <v>2129</v>
      </c>
      <c r="E81" s="207" t="s">
        <v>2130</v>
      </c>
      <c r="F81" s="210"/>
      <c r="G81" s="211" t="s">
        <v>2131</v>
      </c>
      <c r="H81" s="212"/>
      <c r="I81" s="210" t="s">
        <v>2095</v>
      </c>
      <c r="J81" s="212">
        <v>1</v>
      </c>
      <c r="K81" s="215" t="s">
        <v>2132</v>
      </c>
      <c r="L81" s="217"/>
      <c r="M81" s="220" t="s">
        <v>2133</v>
      </c>
      <c r="N81" s="212">
        <v>10</v>
      </c>
      <c r="O81" s="219"/>
      <c r="P81" s="210"/>
      <c r="Q81" s="215">
        <f>VLOOKUP(B:B,[1]帐销案存台账!$C$1:$L$65536,10,0)</f>
        <v>958700</v>
      </c>
      <c r="R81" s="226">
        <f>VLOOKUP(B:B,[1]帐销案存台账!$C$1:$N$65536,12,0)</f>
        <v>338828.55</v>
      </c>
      <c r="S81" s="227"/>
      <c r="T81" s="228"/>
      <c r="U81" s="229"/>
      <c r="V81" s="219"/>
      <c r="W81" s="231">
        <f t="shared" si="0"/>
        <v>-100</v>
      </c>
      <c r="X81" s="210"/>
      <c r="Y81" s="232" t="s">
        <v>2176</v>
      </c>
    </row>
    <row r="82" s="204" customFormat="1" ht="15" customHeight="1" spans="1:25">
      <c r="A82" s="906" t="s">
        <v>2321</v>
      </c>
      <c r="B82" s="213" t="s">
        <v>2322</v>
      </c>
      <c r="C82" s="214" t="s">
        <v>2128</v>
      </c>
      <c r="D82" s="215" t="s">
        <v>2129</v>
      </c>
      <c r="E82" s="207" t="s">
        <v>2130</v>
      </c>
      <c r="F82" s="210"/>
      <c r="G82" s="211" t="s">
        <v>2131</v>
      </c>
      <c r="H82" s="212"/>
      <c r="I82" s="210" t="s">
        <v>2095</v>
      </c>
      <c r="J82" s="212">
        <v>1</v>
      </c>
      <c r="K82" s="215" t="s">
        <v>2132</v>
      </c>
      <c r="L82" s="217"/>
      <c r="M82" s="220" t="s">
        <v>2133</v>
      </c>
      <c r="N82" s="212">
        <v>10</v>
      </c>
      <c r="O82" s="219"/>
      <c r="P82" s="210"/>
      <c r="Q82" s="215">
        <f>VLOOKUP(B:B,[1]帐销案存台账!$C$1:$L$65536,10,0)</f>
        <v>958700</v>
      </c>
      <c r="R82" s="226">
        <f>VLOOKUP(B:B,[1]帐销案存台账!$C$1:$N$65536,12,0)</f>
        <v>338828.55</v>
      </c>
      <c r="S82" s="227"/>
      <c r="T82" s="228"/>
      <c r="U82" s="229"/>
      <c r="V82" s="219"/>
      <c r="W82" s="231">
        <f t="shared" si="0"/>
        <v>-100</v>
      </c>
      <c r="X82" s="210"/>
      <c r="Y82" s="232" t="s">
        <v>2179</v>
      </c>
    </row>
    <row r="83" s="204" customFormat="1" ht="15" customHeight="1" spans="1:25">
      <c r="A83" s="906" t="s">
        <v>2323</v>
      </c>
      <c r="B83" s="213" t="s">
        <v>2324</v>
      </c>
      <c r="C83" s="214" t="s">
        <v>2128</v>
      </c>
      <c r="D83" s="215" t="s">
        <v>2129</v>
      </c>
      <c r="E83" s="207" t="s">
        <v>2130</v>
      </c>
      <c r="F83" s="210"/>
      <c r="G83" s="211" t="s">
        <v>2131</v>
      </c>
      <c r="H83" s="212"/>
      <c r="I83" s="210" t="s">
        <v>2095</v>
      </c>
      <c r="J83" s="212">
        <v>1</v>
      </c>
      <c r="K83" s="215" t="s">
        <v>2132</v>
      </c>
      <c r="L83" s="217"/>
      <c r="M83" s="220" t="s">
        <v>2133</v>
      </c>
      <c r="N83" s="212">
        <v>10</v>
      </c>
      <c r="O83" s="219"/>
      <c r="P83" s="210"/>
      <c r="Q83" s="215">
        <f>VLOOKUP(B:B,[1]帐销案存台账!$C$1:$L$65536,10,0)</f>
        <v>958700</v>
      </c>
      <c r="R83" s="226">
        <f>VLOOKUP(B:B,[1]帐销案存台账!$C$1:$N$65536,12,0)</f>
        <v>338828.55</v>
      </c>
      <c r="S83" s="227"/>
      <c r="T83" s="228"/>
      <c r="U83" s="229"/>
      <c r="V83" s="219"/>
      <c r="W83" s="231">
        <f t="shared" si="0"/>
        <v>-100</v>
      </c>
      <c r="X83" s="210"/>
      <c r="Y83" s="232" t="s">
        <v>2182</v>
      </c>
    </row>
    <row r="84" s="204" customFormat="1" ht="15" customHeight="1" spans="1:25">
      <c r="A84" s="906" t="s">
        <v>2325</v>
      </c>
      <c r="B84" s="213" t="s">
        <v>2326</v>
      </c>
      <c r="C84" s="214" t="s">
        <v>2128</v>
      </c>
      <c r="D84" s="215" t="s">
        <v>2129</v>
      </c>
      <c r="E84" s="207" t="s">
        <v>2130</v>
      </c>
      <c r="F84" s="210"/>
      <c r="G84" s="211" t="s">
        <v>2131</v>
      </c>
      <c r="H84" s="212"/>
      <c r="I84" s="210" t="s">
        <v>2095</v>
      </c>
      <c r="J84" s="212">
        <v>1</v>
      </c>
      <c r="K84" s="215" t="s">
        <v>2132</v>
      </c>
      <c r="L84" s="217"/>
      <c r="M84" s="220" t="s">
        <v>2133</v>
      </c>
      <c r="N84" s="212">
        <v>10</v>
      </c>
      <c r="O84" s="219"/>
      <c r="P84" s="210"/>
      <c r="Q84" s="215">
        <f>VLOOKUP(B:B,[1]帐销案存台账!$C$1:$L$65536,10,0)</f>
        <v>958700</v>
      </c>
      <c r="R84" s="226">
        <f>VLOOKUP(B:B,[1]帐销案存台账!$C$1:$N$65536,12,0)</f>
        <v>338828.55</v>
      </c>
      <c r="S84" s="227"/>
      <c r="T84" s="228"/>
      <c r="U84" s="229"/>
      <c r="V84" s="219"/>
      <c r="W84" s="231">
        <f t="shared" si="0"/>
        <v>-100</v>
      </c>
      <c r="X84" s="210"/>
      <c r="Y84" s="232" t="s">
        <v>2170</v>
      </c>
    </row>
    <row r="85" s="204" customFormat="1" ht="15" customHeight="1" spans="1:25">
      <c r="A85" s="906" t="s">
        <v>2327</v>
      </c>
      <c r="B85" s="213" t="s">
        <v>2328</v>
      </c>
      <c r="C85" s="214" t="s">
        <v>2128</v>
      </c>
      <c r="D85" s="215" t="s">
        <v>2129</v>
      </c>
      <c r="E85" s="207" t="s">
        <v>2130</v>
      </c>
      <c r="F85" s="210"/>
      <c r="G85" s="211" t="s">
        <v>2131</v>
      </c>
      <c r="H85" s="212"/>
      <c r="I85" s="210" t="s">
        <v>2095</v>
      </c>
      <c r="J85" s="212">
        <v>1</v>
      </c>
      <c r="K85" s="215" t="s">
        <v>2132</v>
      </c>
      <c r="L85" s="217"/>
      <c r="M85" s="220" t="s">
        <v>2133</v>
      </c>
      <c r="N85" s="212">
        <v>10</v>
      </c>
      <c r="O85" s="219"/>
      <c r="P85" s="210"/>
      <c r="Q85" s="215">
        <f>VLOOKUP(B:B,[1]帐销案存台账!$C$1:$L$65536,10,0)</f>
        <v>958700</v>
      </c>
      <c r="R85" s="226">
        <f>VLOOKUP(B:B,[1]帐销案存台账!$C$1:$N$65536,12,0)</f>
        <v>338828.55</v>
      </c>
      <c r="S85" s="227"/>
      <c r="T85" s="228"/>
      <c r="U85" s="229"/>
      <c r="V85" s="219"/>
      <c r="W85" s="231">
        <f t="shared" si="0"/>
        <v>-100</v>
      </c>
      <c r="X85" s="210"/>
      <c r="Y85" s="232" t="s">
        <v>2173</v>
      </c>
    </row>
    <row r="86" s="204" customFormat="1" ht="15" customHeight="1" spans="1:25">
      <c r="A86" s="906" t="s">
        <v>2329</v>
      </c>
      <c r="B86" s="213" t="s">
        <v>2330</v>
      </c>
      <c r="C86" s="214" t="s">
        <v>2128</v>
      </c>
      <c r="D86" s="215" t="s">
        <v>2129</v>
      </c>
      <c r="E86" s="207" t="s">
        <v>2130</v>
      </c>
      <c r="F86" s="210"/>
      <c r="G86" s="211" t="s">
        <v>2131</v>
      </c>
      <c r="H86" s="212"/>
      <c r="I86" s="210" t="s">
        <v>2095</v>
      </c>
      <c r="J86" s="212">
        <v>1</v>
      </c>
      <c r="K86" s="215" t="s">
        <v>2132</v>
      </c>
      <c r="L86" s="217"/>
      <c r="M86" s="220" t="s">
        <v>2133</v>
      </c>
      <c r="N86" s="212">
        <v>10</v>
      </c>
      <c r="O86" s="219"/>
      <c r="P86" s="210"/>
      <c r="Q86" s="215">
        <f>VLOOKUP(B:B,[1]帐销案存台账!$C$1:$L$65536,10,0)</f>
        <v>958700</v>
      </c>
      <c r="R86" s="226">
        <f>VLOOKUP(B:B,[1]帐销案存台账!$C$1:$N$65536,12,0)</f>
        <v>338828.55</v>
      </c>
      <c r="S86" s="227"/>
      <c r="T86" s="228"/>
      <c r="U86" s="229"/>
      <c r="V86" s="219"/>
      <c r="W86" s="231">
        <f t="shared" si="0"/>
        <v>-100</v>
      </c>
      <c r="X86" s="210"/>
      <c r="Y86" s="232" t="s">
        <v>2176</v>
      </c>
    </row>
    <row r="87" s="204" customFormat="1" ht="15" customHeight="1" spans="1:25">
      <c r="A87" s="906" t="s">
        <v>2331</v>
      </c>
      <c r="B87" s="213" t="s">
        <v>2332</v>
      </c>
      <c r="C87" s="214" t="s">
        <v>2128</v>
      </c>
      <c r="D87" s="215" t="s">
        <v>2129</v>
      </c>
      <c r="E87" s="207" t="s">
        <v>2130</v>
      </c>
      <c r="F87" s="210"/>
      <c r="G87" s="211" t="s">
        <v>2131</v>
      </c>
      <c r="H87" s="212"/>
      <c r="I87" s="210" t="s">
        <v>2095</v>
      </c>
      <c r="J87" s="212">
        <v>1</v>
      </c>
      <c r="K87" s="215" t="s">
        <v>2132</v>
      </c>
      <c r="L87" s="217"/>
      <c r="M87" s="220" t="s">
        <v>2133</v>
      </c>
      <c r="N87" s="212">
        <v>10</v>
      </c>
      <c r="O87" s="219"/>
      <c r="P87" s="210"/>
      <c r="Q87" s="215">
        <f>VLOOKUP(B:B,[1]帐销案存台账!$C$1:$L$65536,10,0)</f>
        <v>958700</v>
      </c>
      <c r="R87" s="226">
        <f>VLOOKUP(B:B,[1]帐销案存台账!$C$1:$N$65536,12,0)</f>
        <v>338828.55</v>
      </c>
      <c r="S87" s="227"/>
      <c r="T87" s="228"/>
      <c r="U87" s="229"/>
      <c r="V87" s="219"/>
      <c r="W87" s="231">
        <f t="shared" si="0"/>
        <v>-100</v>
      </c>
      <c r="X87" s="210"/>
      <c r="Y87" s="232" t="s">
        <v>2179</v>
      </c>
    </row>
    <row r="88" s="204" customFormat="1" ht="15" customHeight="1" spans="1:25">
      <c r="A88" s="906" t="s">
        <v>2333</v>
      </c>
      <c r="B88" s="213" t="s">
        <v>2334</v>
      </c>
      <c r="C88" s="214" t="s">
        <v>2128</v>
      </c>
      <c r="D88" s="215" t="s">
        <v>2129</v>
      </c>
      <c r="E88" s="207" t="s">
        <v>2130</v>
      </c>
      <c r="F88" s="210"/>
      <c r="G88" s="211" t="s">
        <v>2131</v>
      </c>
      <c r="H88" s="212"/>
      <c r="I88" s="210" t="s">
        <v>2095</v>
      </c>
      <c r="J88" s="212">
        <v>1</v>
      </c>
      <c r="K88" s="215" t="s">
        <v>2132</v>
      </c>
      <c r="L88" s="217"/>
      <c r="M88" s="220" t="s">
        <v>2133</v>
      </c>
      <c r="N88" s="212">
        <v>10</v>
      </c>
      <c r="O88" s="219"/>
      <c r="P88" s="210"/>
      <c r="Q88" s="215">
        <f>VLOOKUP(B:B,[1]帐销案存台账!$C$1:$L$65536,10,0)</f>
        <v>958700</v>
      </c>
      <c r="R88" s="226">
        <f>VLOOKUP(B:B,[1]帐销案存台账!$C$1:$N$65536,12,0)</f>
        <v>338828.55</v>
      </c>
      <c r="S88" s="227"/>
      <c r="T88" s="228"/>
      <c r="U88" s="229"/>
      <c r="V88" s="219"/>
      <c r="W88" s="231">
        <f t="shared" si="0"/>
        <v>-100</v>
      </c>
      <c r="X88" s="210"/>
      <c r="Y88" s="232" t="s">
        <v>2182</v>
      </c>
    </row>
    <row r="89" s="204" customFormat="1" ht="15" customHeight="1" spans="1:25">
      <c r="A89" s="906" t="s">
        <v>2335</v>
      </c>
      <c r="B89" s="213" t="s">
        <v>2336</v>
      </c>
      <c r="C89" s="214" t="s">
        <v>2128</v>
      </c>
      <c r="D89" s="215" t="s">
        <v>2129</v>
      </c>
      <c r="E89" s="207" t="s">
        <v>2130</v>
      </c>
      <c r="F89" s="210"/>
      <c r="G89" s="211" t="s">
        <v>2131</v>
      </c>
      <c r="H89" s="212"/>
      <c r="I89" s="210" t="s">
        <v>2095</v>
      </c>
      <c r="J89" s="212">
        <v>1</v>
      </c>
      <c r="K89" s="215" t="s">
        <v>2132</v>
      </c>
      <c r="L89" s="217"/>
      <c r="M89" s="220" t="s">
        <v>2133</v>
      </c>
      <c r="N89" s="212">
        <v>10</v>
      </c>
      <c r="O89" s="219"/>
      <c r="P89" s="210"/>
      <c r="Q89" s="215">
        <f>VLOOKUP(B:B,[1]帐销案存台账!$C$1:$L$65536,10,0)</f>
        <v>958700</v>
      </c>
      <c r="R89" s="226">
        <f>VLOOKUP(B:B,[1]帐销案存台账!$C$1:$N$65536,12,0)</f>
        <v>338828.55</v>
      </c>
      <c r="S89" s="227"/>
      <c r="T89" s="228"/>
      <c r="U89" s="229"/>
      <c r="V89" s="219"/>
      <c r="W89" s="231">
        <f t="shared" si="0"/>
        <v>-100</v>
      </c>
      <c r="X89" s="210"/>
      <c r="Y89" s="232" t="s">
        <v>2170</v>
      </c>
    </row>
    <row r="90" s="204" customFormat="1" ht="15" customHeight="1" spans="1:25">
      <c r="A90" s="906" t="s">
        <v>2337</v>
      </c>
      <c r="B90" s="213" t="s">
        <v>2338</v>
      </c>
      <c r="C90" s="214" t="s">
        <v>2128</v>
      </c>
      <c r="D90" s="215" t="s">
        <v>2129</v>
      </c>
      <c r="E90" s="207" t="s">
        <v>2130</v>
      </c>
      <c r="F90" s="210"/>
      <c r="G90" s="211" t="s">
        <v>2131</v>
      </c>
      <c r="H90" s="212"/>
      <c r="I90" s="210" t="s">
        <v>2095</v>
      </c>
      <c r="J90" s="212">
        <v>1</v>
      </c>
      <c r="K90" s="215" t="s">
        <v>2132</v>
      </c>
      <c r="L90" s="217"/>
      <c r="M90" s="220" t="s">
        <v>2133</v>
      </c>
      <c r="N90" s="212">
        <v>10</v>
      </c>
      <c r="O90" s="219"/>
      <c r="P90" s="210"/>
      <c r="Q90" s="215">
        <f>VLOOKUP(B:B,[1]帐销案存台账!$C$1:$L$65536,10,0)</f>
        <v>958700</v>
      </c>
      <c r="R90" s="226">
        <f>VLOOKUP(B:B,[1]帐销案存台账!$C$1:$N$65536,12,0)</f>
        <v>338828.55</v>
      </c>
      <c r="S90" s="227"/>
      <c r="T90" s="228"/>
      <c r="U90" s="229"/>
      <c r="V90" s="219"/>
      <c r="W90" s="231">
        <f t="shared" si="0"/>
        <v>-100</v>
      </c>
      <c r="X90" s="210"/>
      <c r="Y90" s="232" t="s">
        <v>2173</v>
      </c>
    </row>
    <row r="91" s="204" customFormat="1" ht="15" customHeight="1" spans="1:25">
      <c r="A91" s="906" t="s">
        <v>2339</v>
      </c>
      <c r="B91" s="213" t="s">
        <v>2340</v>
      </c>
      <c r="C91" s="214" t="s">
        <v>2128</v>
      </c>
      <c r="D91" s="215" t="s">
        <v>2129</v>
      </c>
      <c r="E91" s="207" t="s">
        <v>2130</v>
      </c>
      <c r="F91" s="210"/>
      <c r="G91" s="211" t="s">
        <v>2131</v>
      </c>
      <c r="H91" s="212"/>
      <c r="I91" s="210" t="s">
        <v>2095</v>
      </c>
      <c r="J91" s="212">
        <v>1</v>
      </c>
      <c r="K91" s="215" t="s">
        <v>2132</v>
      </c>
      <c r="L91" s="217"/>
      <c r="M91" s="220" t="s">
        <v>2133</v>
      </c>
      <c r="N91" s="212">
        <v>10</v>
      </c>
      <c r="O91" s="219"/>
      <c r="P91" s="210"/>
      <c r="Q91" s="215">
        <f>VLOOKUP(B:B,[1]帐销案存台账!$C$1:$L$65536,10,0)</f>
        <v>958700</v>
      </c>
      <c r="R91" s="226">
        <f>VLOOKUP(B:B,[1]帐销案存台账!$C$1:$N$65536,12,0)</f>
        <v>338828.55</v>
      </c>
      <c r="S91" s="227"/>
      <c r="T91" s="228"/>
      <c r="U91" s="229"/>
      <c r="V91" s="219"/>
      <c r="W91" s="231">
        <f t="shared" si="0"/>
        <v>-100</v>
      </c>
      <c r="X91" s="210"/>
      <c r="Y91" s="232" t="s">
        <v>2176</v>
      </c>
    </row>
    <row r="92" s="204" customFormat="1" ht="15" customHeight="1" spans="1:25">
      <c r="A92" s="906" t="s">
        <v>2341</v>
      </c>
      <c r="B92" s="213" t="s">
        <v>2342</v>
      </c>
      <c r="C92" s="214" t="s">
        <v>2128</v>
      </c>
      <c r="D92" s="215" t="s">
        <v>2129</v>
      </c>
      <c r="E92" s="207" t="s">
        <v>2130</v>
      </c>
      <c r="F92" s="210"/>
      <c r="G92" s="211" t="s">
        <v>2131</v>
      </c>
      <c r="H92" s="212"/>
      <c r="I92" s="210" t="s">
        <v>2095</v>
      </c>
      <c r="J92" s="212">
        <v>1</v>
      </c>
      <c r="K92" s="215" t="s">
        <v>2132</v>
      </c>
      <c r="L92" s="217"/>
      <c r="M92" s="220" t="s">
        <v>2133</v>
      </c>
      <c r="N92" s="212">
        <v>10</v>
      </c>
      <c r="O92" s="219"/>
      <c r="P92" s="210"/>
      <c r="Q92" s="215">
        <f>VLOOKUP(B:B,[1]帐销案存台账!$C$1:$L$65536,10,0)</f>
        <v>958700</v>
      </c>
      <c r="R92" s="226">
        <f>VLOOKUP(B:B,[1]帐销案存台账!$C$1:$N$65536,12,0)</f>
        <v>338828.55</v>
      </c>
      <c r="S92" s="227"/>
      <c r="T92" s="228"/>
      <c r="U92" s="229"/>
      <c r="V92" s="219"/>
      <c r="W92" s="231">
        <f t="shared" si="0"/>
        <v>-100</v>
      </c>
      <c r="X92" s="210"/>
      <c r="Y92" s="232" t="s">
        <v>2179</v>
      </c>
    </row>
    <row r="93" s="204" customFormat="1" ht="15" customHeight="1" spans="1:25">
      <c r="A93" s="906" t="s">
        <v>2343</v>
      </c>
      <c r="B93" s="213" t="s">
        <v>2344</v>
      </c>
      <c r="C93" s="214" t="s">
        <v>2128</v>
      </c>
      <c r="D93" s="215" t="s">
        <v>2129</v>
      </c>
      <c r="E93" s="207" t="s">
        <v>2130</v>
      </c>
      <c r="F93" s="210"/>
      <c r="G93" s="211" t="s">
        <v>2131</v>
      </c>
      <c r="H93" s="212"/>
      <c r="I93" s="210" t="s">
        <v>2095</v>
      </c>
      <c r="J93" s="212">
        <v>1</v>
      </c>
      <c r="K93" s="215" t="s">
        <v>2132</v>
      </c>
      <c r="L93" s="217"/>
      <c r="M93" s="220" t="s">
        <v>2133</v>
      </c>
      <c r="N93" s="212">
        <v>10</v>
      </c>
      <c r="O93" s="219"/>
      <c r="P93" s="210"/>
      <c r="Q93" s="215">
        <f>VLOOKUP(B:B,[1]帐销案存台账!$C$1:$L$65536,10,0)</f>
        <v>958700</v>
      </c>
      <c r="R93" s="226">
        <f>VLOOKUP(B:B,[1]帐销案存台账!$C$1:$N$65536,12,0)</f>
        <v>338828.55</v>
      </c>
      <c r="S93" s="227"/>
      <c r="T93" s="228"/>
      <c r="U93" s="229"/>
      <c r="V93" s="219"/>
      <c r="W93" s="231">
        <f t="shared" si="0"/>
        <v>-100</v>
      </c>
      <c r="X93" s="210"/>
      <c r="Y93" s="232" t="s">
        <v>2182</v>
      </c>
    </row>
    <row r="94" s="204" customFormat="1" ht="15" customHeight="1" spans="1:25">
      <c r="A94" s="906" t="s">
        <v>2345</v>
      </c>
      <c r="B94" s="213" t="s">
        <v>2346</v>
      </c>
      <c r="C94" s="214" t="s">
        <v>2128</v>
      </c>
      <c r="D94" s="215" t="s">
        <v>2129</v>
      </c>
      <c r="E94" s="207" t="s">
        <v>2130</v>
      </c>
      <c r="F94" s="210"/>
      <c r="G94" s="211" t="s">
        <v>2131</v>
      </c>
      <c r="H94" s="212"/>
      <c r="I94" s="210" t="s">
        <v>2095</v>
      </c>
      <c r="J94" s="212">
        <v>1</v>
      </c>
      <c r="K94" s="215" t="s">
        <v>2132</v>
      </c>
      <c r="L94" s="217"/>
      <c r="M94" s="220" t="s">
        <v>2133</v>
      </c>
      <c r="N94" s="212">
        <v>10</v>
      </c>
      <c r="O94" s="219"/>
      <c r="P94" s="210"/>
      <c r="Q94" s="215">
        <f>VLOOKUP(B:B,[1]帐销案存台账!$C$1:$L$65536,10,0)</f>
        <v>958700</v>
      </c>
      <c r="R94" s="226">
        <f>VLOOKUP(B:B,[1]帐销案存台账!$C$1:$N$65536,12,0)</f>
        <v>338828.55</v>
      </c>
      <c r="S94" s="227"/>
      <c r="T94" s="228"/>
      <c r="U94" s="229"/>
      <c r="V94" s="219"/>
      <c r="W94" s="231">
        <f t="shared" si="0"/>
        <v>-100</v>
      </c>
      <c r="X94" s="210"/>
      <c r="Y94" s="232" t="s">
        <v>2170</v>
      </c>
    </row>
    <row r="95" s="204" customFormat="1" ht="15" customHeight="1" spans="1:25">
      <c r="A95" s="906" t="s">
        <v>2347</v>
      </c>
      <c r="B95" s="213" t="s">
        <v>2348</v>
      </c>
      <c r="C95" s="214" t="s">
        <v>2128</v>
      </c>
      <c r="D95" s="215" t="s">
        <v>2129</v>
      </c>
      <c r="E95" s="207" t="s">
        <v>2130</v>
      </c>
      <c r="F95" s="210"/>
      <c r="G95" s="211" t="s">
        <v>2131</v>
      </c>
      <c r="H95" s="212"/>
      <c r="I95" s="210" t="s">
        <v>2095</v>
      </c>
      <c r="J95" s="212">
        <v>1</v>
      </c>
      <c r="K95" s="215" t="s">
        <v>2132</v>
      </c>
      <c r="L95" s="217"/>
      <c r="M95" s="220" t="s">
        <v>2133</v>
      </c>
      <c r="N95" s="212">
        <v>10</v>
      </c>
      <c r="O95" s="219"/>
      <c r="P95" s="210"/>
      <c r="Q95" s="215">
        <f>VLOOKUP(B:B,[1]帐销案存台账!$C$1:$L$65536,10,0)</f>
        <v>958700</v>
      </c>
      <c r="R95" s="226">
        <f>VLOOKUP(B:B,[1]帐销案存台账!$C$1:$N$65536,12,0)</f>
        <v>338828.55</v>
      </c>
      <c r="S95" s="227"/>
      <c r="T95" s="228"/>
      <c r="U95" s="229"/>
      <c r="V95" s="219"/>
      <c r="W95" s="231">
        <f t="shared" si="0"/>
        <v>-100</v>
      </c>
      <c r="X95" s="210"/>
      <c r="Y95" s="232" t="s">
        <v>2173</v>
      </c>
    </row>
    <row r="96" s="204" customFormat="1" ht="15" customHeight="1" spans="1:25">
      <c r="A96" s="906" t="s">
        <v>2349</v>
      </c>
      <c r="B96" s="213" t="s">
        <v>2350</v>
      </c>
      <c r="C96" s="214" t="s">
        <v>2128</v>
      </c>
      <c r="D96" s="215" t="s">
        <v>2129</v>
      </c>
      <c r="E96" s="207" t="s">
        <v>2130</v>
      </c>
      <c r="F96" s="210"/>
      <c r="G96" s="211" t="s">
        <v>2131</v>
      </c>
      <c r="H96" s="212"/>
      <c r="I96" s="210" t="s">
        <v>2095</v>
      </c>
      <c r="J96" s="212">
        <v>1</v>
      </c>
      <c r="K96" s="215" t="s">
        <v>2132</v>
      </c>
      <c r="L96" s="217"/>
      <c r="M96" s="220" t="s">
        <v>2133</v>
      </c>
      <c r="N96" s="212">
        <v>10</v>
      </c>
      <c r="O96" s="219"/>
      <c r="P96" s="210"/>
      <c r="Q96" s="215">
        <f>VLOOKUP(B:B,[1]帐销案存台账!$C$1:$L$65536,10,0)</f>
        <v>958700</v>
      </c>
      <c r="R96" s="226">
        <f>VLOOKUP(B:B,[1]帐销案存台账!$C$1:$N$65536,12,0)</f>
        <v>338828.55</v>
      </c>
      <c r="S96" s="227"/>
      <c r="T96" s="228"/>
      <c r="U96" s="229"/>
      <c r="V96" s="219"/>
      <c r="W96" s="231">
        <f t="shared" si="0"/>
        <v>-100</v>
      </c>
      <c r="X96" s="210"/>
      <c r="Y96" s="232" t="s">
        <v>2176</v>
      </c>
    </row>
    <row r="97" s="204" customFormat="1" ht="15" customHeight="1" spans="1:25">
      <c r="A97" s="906" t="s">
        <v>2351</v>
      </c>
      <c r="B97" s="213" t="s">
        <v>2352</v>
      </c>
      <c r="C97" s="214" t="s">
        <v>2128</v>
      </c>
      <c r="D97" s="215" t="s">
        <v>2129</v>
      </c>
      <c r="E97" s="207" t="s">
        <v>2130</v>
      </c>
      <c r="F97" s="210"/>
      <c r="G97" s="211" t="s">
        <v>2131</v>
      </c>
      <c r="H97" s="212"/>
      <c r="I97" s="210" t="s">
        <v>2095</v>
      </c>
      <c r="J97" s="212">
        <v>1</v>
      </c>
      <c r="K97" s="215" t="s">
        <v>2132</v>
      </c>
      <c r="L97" s="217"/>
      <c r="M97" s="220" t="s">
        <v>2133</v>
      </c>
      <c r="N97" s="212">
        <v>10</v>
      </c>
      <c r="O97" s="219"/>
      <c r="P97" s="210"/>
      <c r="Q97" s="215">
        <f>VLOOKUP(B:B,[1]帐销案存台账!$C$1:$L$65536,10,0)</f>
        <v>958700</v>
      </c>
      <c r="R97" s="226">
        <f>VLOOKUP(B:B,[1]帐销案存台账!$C$1:$N$65536,12,0)</f>
        <v>338828.55</v>
      </c>
      <c r="S97" s="227"/>
      <c r="T97" s="228"/>
      <c r="U97" s="229"/>
      <c r="V97" s="219"/>
      <c r="W97" s="231">
        <f t="shared" si="0"/>
        <v>-100</v>
      </c>
      <c r="X97" s="210"/>
      <c r="Y97" s="232" t="s">
        <v>2179</v>
      </c>
    </row>
    <row r="98" s="204" customFormat="1" ht="15" customHeight="1" spans="1:25">
      <c r="A98" s="906" t="s">
        <v>2353</v>
      </c>
      <c r="B98" s="213" t="s">
        <v>2354</v>
      </c>
      <c r="C98" s="214" t="s">
        <v>2128</v>
      </c>
      <c r="D98" s="215" t="s">
        <v>2129</v>
      </c>
      <c r="E98" s="207" t="s">
        <v>2130</v>
      </c>
      <c r="F98" s="210"/>
      <c r="G98" s="211" t="s">
        <v>2131</v>
      </c>
      <c r="H98" s="212"/>
      <c r="I98" s="210" t="s">
        <v>2095</v>
      </c>
      <c r="J98" s="212">
        <v>1</v>
      </c>
      <c r="K98" s="215" t="s">
        <v>2132</v>
      </c>
      <c r="L98" s="217"/>
      <c r="M98" s="220" t="s">
        <v>2133</v>
      </c>
      <c r="N98" s="212">
        <v>10</v>
      </c>
      <c r="O98" s="219"/>
      <c r="P98" s="210"/>
      <c r="Q98" s="215">
        <f>VLOOKUP(B:B,[1]帐销案存台账!$C$1:$L$65536,10,0)</f>
        <v>958700</v>
      </c>
      <c r="R98" s="226">
        <f>VLOOKUP(B:B,[1]帐销案存台账!$C$1:$N$65536,12,0)</f>
        <v>338828.55</v>
      </c>
      <c r="S98" s="227"/>
      <c r="T98" s="228"/>
      <c r="U98" s="229"/>
      <c r="V98" s="219"/>
      <c r="W98" s="231">
        <f t="shared" si="0"/>
        <v>-100</v>
      </c>
      <c r="X98" s="210"/>
      <c r="Y98" s="232" t="s">
        <v>2182</v>
      </c>
    </row>
    <row r="99" s="204" customFormat="1" ht="15" customHeight="1" spans="1:25">
      <c r="A99" s="906" t="s">
        <v>2355</v>
      </c>
      <c r="B99" s="213" t="s">
        <v>2356</v>
      </c>
      <c r="C99" s="214" t="s">
        <v>2128</v>
      </c>
      <c r="D99" s="215" t="s">
        <v>2129</v>
      </c>
      <c r="E99" s="207" t="s">
        <v>2130</v>
      </c>
      <c r="F99" s="210"/>
      <c r="G99" s="211" t="s">
        <v>2131</v>
      </c>
      <c r="H99" s="212"/>
      <c r="I99" s="210" t="s">
        <v>2095</v>
      </c>
      <c r="J99" s="212">
        <v>1</v>
      </c>
      <c r="K99" s="215" t="s">
        <v>2132</v>
      </c>
      <c r="L99" s="217"/>
      <c r="M99" s="220" t="s">
        <v>2133</v>
      </c>
      <c r="N99" s="212">
        <v>10</v>
      </c>
      <c r="O99" s="219"/>
      <c r="P99" s="210"/>
      <c r="Q99" s="215">
        <f>VLOOKUP(B:B,[1]帐销案存台账!$C$1:$L$65536,10,0)</f>
        <v>958700</v>
      </c>
      <c r="R99" s="226">
        <f>VLOOKUP(B:B,[1]帐销案存台账!$C$1:$N$65536,12,0)</f>
        <v>338828.55</v>
      </c>
      <c r="S99" s="227"/>
      <c r="T99" s="228"/>
      <c r="U99" s="229"/>
      <c r="V99" s="219"/>
      <c r="W99" s="231">
        <f t="shared" si="0"/>
        <v>-100</v>
      </c>
      <c r="X99" s="210"/>
      <c r="Y99" s="232" t="s">
        <v>2170</v>
      </c>
    </row>
    <row r="100" s="204" customFormat="1" ht="15" customHeight="1" spans="1:25">
      <c r="A100" s="906" t="s">
        <v>2357</v>
      </c>
      <c r="B100" s="213" t="s">
        <v>2358</v>
      </c>
      <c r="C100" s="214" t="s">
        <v>2128</v>
      </c>
      <c r="D100" s="215" t="s">
        <v>2129</v>
      </c>
      <c r="E100" s="207" t="s">
        <v>2130</v>
      </c>
      <c r="F100" s="210"/>
      <c r="G100" s="211" t="s">
        <v>2131</v>
      </c>
      <c r="H100" s="212"/>
      <c r="I100" s="210" t="s">
        <v>2095</v>
      </c>
      <c r="J100" s="212">
        <v>1</v>
      </c>
      <c r="K100" s="215" t="s">
        <v>2132</v>
      </c>
      <c r="L100" s="217"/>
      <c r="M100" s="220" t="s">
        <v>2133</v>
      </c>
      <c r="N100" s="212">
        <v>10</v>
      </c>
      <c r="O100" s="219"/>
      <c r="P100" s="210"/>
      <c r="Q100" s="215">
        <f>VLOOKUP(B:B,[1]帐销案存台账!$C$1:$L$65536,10,0)</f>
        <v>958700</v>
      </c>
      <c r="R100" s="226">
        <f>VLOOKUP(B:B,[1]帐销案存台账!$C$1:$N$65536,12,0)</f>
        <v>338828.55</v>
      </c>
      <c r="S100" s="227"/>
      <c r="T100" s="228"/>
      <c r="U100" s="229"/>
      <c r="V100" s="219"/>
      <c r="W100" s="231">
        <f t="shared" si="0"/>
        <v>-100</v>
      </c>
      <c r="X100" s="210"/>
      <c r="Y100" s="232" t="s">
        <v>2173</v>
      </c>
    </row>
    <row r="101" s="204" customFormat="1" ht="15" customHeight="1" spans="1:25">
      <c r="A101" s="906" t="s">
        <v>2359</v>
      </c>
      <c r="B101" s="213" t="s">
        <v>2360</v>
      </c>
      <c r="C101" s="214" t="s">
        <v>2128</v>
      </c>
      <c r="D101" s="215" t="s">
        <v>2129</v>
      </c>
      <c r="E101" s="207" t="s">
        <v>2130</v>
      </c>
      <c r="F101" s="210"/>
      <c r="G101" s="211" t="s">
        <v>2131</v>
      </c>
      <c r="H101" s="212"/>
      <c r="I101" s="210" t="s">
        <v>2095</v>
      </c>
      <c r="J101" s="212">
        <v>1</v>
      </c>
      <c r="K101" s="215" t="s">
        <v>2132</v>
      </c>
      <c r="L101" s="217"/>
      <c r="M101" s="220" t="s">
        <v>2133</v>
      </c>
      <c r="N101" s="212">
        <v>10</v>
      </c>
      <c r="O101" s="219"/>
      <c r="P101" s="210"/>
      <c r="Q101" s="215">
        <f>VLOOKUP(B:B,[1]帐销案存台账!$C$1:$L$65536,10,0)</f>
        <v>958700</v>
      </c>
      <c r="R101" s="226">
        <f>VLOOKUP(B:B,[1]帐销案存台账!$C$1:$N$65536,12,0)</f>
        <v>338828.55</v>
      </c>
      <c r="S101" s="227"/>
      <c r="T101" s="228"/>
      <c r="U101" s="229"/>
      <c r="V101" s="219"/>
      <c r="W101" s="231">
        <f t="shared" si="0"/>
        <v>-100</v>
      </c>
      <c r="X101" s="210"/>
      <c r="Y101" s="232" t="s">
        <v>2176</v>
      </c>
    </row>
    <row r="102" s="204" customFormat="1" ht="15" customHeight="1" spans="1:25">
      <c r="A102" s="906" t="s">
        <v>2361</v>
      </c>
      <c r="B102" s="213" t="s">
        <v>2362</v>
      </c>
      <c r="C102" s="214" t="s">
        <v>2128</v>
      </c>
      <c r="D102" s="215" t="s">
        <v>2129</v>
      </c>
      <c r="E102" s="207" t="s">
        <v>2130</v>
      </c>
      <c r="F102" s="210"/>
      <c r="G102" s="211" t="s">
        <v>2131</v>
      </c>
      <c r="H102" s="212"/>
      <c r="I102" s="210" t="s">
        <v>2095</v>
      </c>
      <c r="J102" s="212">
        <v>1</v>
      </c>
      <c r="K102" s="215" t="s">
        <v>2132</v>
      </c>
      <c r="L102" s="217"/>
      <c r="M102" s="220" t="s">
        <v>2133</v>
      </c>
      <c r="N102" s="212">
        <v>10</v>
      </c>
      <c r="O102" s="219"/>
      <c r="P102" s="210"/>
      <c r="Q102" s="215">
        <f>VLOOKUP(B:B,[1]帐销案存台账!$C$1:$L$65536,10,0)</f>
        <v>958700</v>
      </c>
      <c r="R102" s="226">
        <f>VLOOKUP(B:B,[1]帐销案存台账!$C$1:$N$65536,12,0)</f>
        <v>338828.55</v>
      </c>
      <c r="S102" s="227"/>
      <c r="T102" s="228"/>
      <c r="U102" s="229"/>
      <c r="V102" s="219"/>
      <c r="W102" s="231">
        <f t="shared" si="0"/>
        <v>-100</v>
      </c>
      <c r="X102" s="210"/>
      <c r="Y102" s="232" t="s">
        <v>2179</v>
      </c>
    </row>
    <row r="103" s="204" customFormat="1" ht="15" customHeight="1" spans="1:25">
      <c r="A103" s="906" t="s">
        <v>2363</v>
      </c>
      <c r="B103" s="213" t="s">
        <v>2364</v>
      </c>
      <c r="C103" s="214" t="s">
        <v>2128</v>
      </c>
      <c r="D103" s="215" t="s">
        <v>2129</v>
      </c>
      <c r="E103" s="207" t="s">
        <v>2130</v>
      </c>
      <c r="F103" s="210"/>
      <c r="G103" s="211" t="s">
        <v>2131</v>
      </c>
      <c r="H103" s="212"/>
      <c r="I103" s="210" t="s">
        <v>2095</v>
      </c>
      <c r="J103" s="212">
        <v>1</v>
      </c>
      <c r="K103" s="215" t="s">
        <v>2132</v>
      </c>
      <c r="L103" s="217"/>
      <c r="M103" s="220" t="s">
        <v>2133</v>
      </c>
      <c r="N103" s="212">
        <v>10</v>
      </c>
      <c r="O103" s="219"/>
      <c r="P103" s="210"/>
      <c r="Q103" s="215">
        <f>VLOOKUP(B:B,[1]帐销案存台账!$C$1:$L$65536,10,0)</f>
        <v>958700</v>
      </c>
      <c r="R103" s="226">
        <f>VLOOKUP(B:B,[1]帐销案存台账!$C$1:$N$65536,12,0)</f>
        <v>338828.55</v>
      </c>
      <c r="S103" s="227"/>
      <c r="T103" s="228"/>
      <c r="U103" s="229"/>
      <c r="V103" s="219"/>
      <c r="W103" s="231">
        <f t="shared" si="0"/>
        <v>-100</v>
      </c>
      <c r="X103" s="210"/>
      <c r="Y103" s="232" t="s">
        <v>2182</v>
      </c>
    </row>
    <row r="104" s="204" customFormat="1" ht="15" customHeight="1" spans="1:25">
      <c r="A104" s="906" t="s">
        <v>2365</v>
      </c>
      <c r="B104" s="213" t="s">
        <v>2366</v>
      </c>
      <c r="C104" s="214" t="s">
        <v>2128</v>
      </c>
      <c r="D104" s="215" t="s">
        <v>2129</v>
      </c>
      <c r="E104" s="207" t="s">
        <v>2130</v>
      </c>
      <c r="F104" s="210"/>
      <c r="G104" s="211" t="s">
        <v>2131</v>
      </c>
      <c r="H104" s="212"/>
      <c r="I104" s="210" t="s">
        <v>2095</v>
      </c>
      <c r="J104" s="212">
        <v>1</v>
      </c>
      <c r="K104" s="215" t="s">
        <v>2132</v>
      </c>
      <c r="L104" s="217"/>
      <c r="M104" s="220" t="s">
        <v>2133</v>
      </c>
      <c r="N104" s="212">
        <v>10</v>
      </c>
      <c r="O104" s="219"/>
      <c r="P104" s="210"/>
      <c r="Q104" s="215">
        <f>VLOOKUP(B:B,[1]帐销案存台账!$C$1:$L$65536,10,0)</f>
        <v>958700</v>
      </c>
      <c r="R104" s="226">
        <f>VLOOKUP(B:B,[1]帐销案存台账!$C$1:$N$65536,12,0)</f>
        <v>338828.55</v>
      </c>
      <c r="S104" s="227"/>
      <c r="T104" s="228"/>
      <c r="U104" s="229"/>
      <c r="V104" s="219"/>
      <c r="W104" s="231">
        <f t="shared" si="0"/>
        <v>-100</v>
      </c>
      <c r="X104" s="210"/>
      <c r="Y104" s="232" t="s">
        <v>2170</v>
      </c>
    </row>
    <row r="105" s="204" customFormat="1" ht="15" customHeight="1" spans="1:25">
      <c r="A105" s="906" t="s">
        <v>2367</v>
      </c>
      <c r="B105" s="213" t="s">
        <v>2368</v>
      </c>
      <c r="C105" s="214" t="s">
        <v>2128</v>
      </c>
      <c r="D105" s="215" t="s">
        <v>2129</v>
      </c>
      <c r="E105" s="207" t="s">
        <v>2130</v>
      </c>
      <c r="F105" s="210"/>
      <c r="G105" s="211" t="s">
        <v>2131</v>
      </c>
      <c r="H105" s="212"/>
      <c r="I105" s="210" t="s">
        <v>2095</v>
      </c>
      <c r="J105" s="212">
        <v>1</v>
      </c>
      <c r="K105" s="215" t="s">
        <v>2132</v>
      </c>
      <c r="L105" s="217"/>
      <c r="M105" s="220" t="s">
        <v>2133</v>
      </c>
      <c r="N105" s="212">
        <v>10</v>
      </c>
      <c r="O105" s="219"/>
      <c r="P105" s="210"/>
      <c r="Q105" s="215">
        <f>VLOOKUP(B:B,[1]帐销案存台账!$C$1:$L$65536,10,0)</f>
        <v>958700</v>
      </c>
      <c r="R105" s="226">
        <f>VLOOKUP(B:B,[1]帐销案存台账!$C$1:$N$65536,12,0)</f>
        <v>338828.55</v>
      </c>
      <c r="S105" s="227"/>
      <c r="T105" s="228"/>
      <c r="U105" s="229"/>
      <c r="V105" s="219"/>
      <c r="W105" s="231">
        <f t="shared" si="0"/>
        <v>-100</v>
      </c>
      <c r="X105" s="210"/>
      <c r="Y105" s="232" t="s">
        <v>2173</v>
      </c>
    </row>
    <row r="106" s="204" customFormat="1" ht="15" customHeight="1" spans="1:25">
      <c r="A106" s="906" t="s">
        <v>2369</v>
      </c>
      <c r="B106" s="213" t="s">
        <v>2370</v>
      </c>
      <c r="C106" s="214" t="s">
        <v>2128</v>
      </c>
      <c r="D106" s="215" t="s">
        <v>2129</v>
      </c>
      <c r="E106" s="207" t="s">
        <v>2130</v>
      </c>
      <c r="F106" s="210"/>
      <c r="G106" s="211" t="s">
        <v>2131</v>
      </c>
      <c r="H106" s="212"/>
      <c r="I106" s="210" t="s">
        <v>2095</v>
      </c>
      <c r="J106" s="212">
        <v>1</v>
      </c>
      <c r="K106" s="215" t="s">
        <v>2132</v>
      </c>
      <c r="L106" s="217"/>
      <c r="M106" s="220" t="s">
        <v>2133</v>
      </c>
      <c r="N106" s="212">
        <v>10</v>
      </c>
      <c r="O106" s="219"/>
      <c r="P106" s="210"/>
      <c r="Q106" s="215">
        <f>VLOOKUP(B:B,[1]帐销案存台账!$C$1:$L$65536,10,0)</f>
        <v>958700</v>
      </c>
      <c r="R106" s="226">
        <f>VLOOKUP(B:B,[1]帐销案存台账!$C$1:$N$65536,12,0)</f>
        <v>338828.55</v>
      </c>
      <c r="S106" s="227"/>
      <c r="T106" s="228"/>
      <c r="U106" s="229"/>
      <c r="V106" s="219"/>
      <c r="W106" s="231">
        <f t="shared" si="0"/>
        <v>-100</v>
      </c>
      <c r="X106" s="210"/>
      <c r="Y106" s="232" t="s">
        <v>2176</v>
      </c>
    </row>
    <row r="107" s="204" customFormat="1" ht="15" customHeight="1" spans="1:25">
      <c r="A107" s="906" t="s">
        <v>2371</v>
      </c>
      <c r="B107" s="213" t="s">
        <v>2372</v>
      </c>
      <c r="C107" s="214" t="s">
        <v>2128</v>
      </c>
      <c r="D107" s="215" t="s">
        <v>2129</v>
      </c>
      <c r="E107" s="207" t="s">
        <v>2130</v>
      </c>
      <c r="F107" s="210"/>
      <c r="G107" s="211" t="s">
        <v>2131</v>
      </c>
      <c r="H107" s="212"/>
      <c r="I107" s="210" t="s">
        <v>2095</v>
      </c>
      <c r="J107" s="212">
        <v>1</v>
      </c>
      <c r="K107" s="215" t="s">
        <v>2132</v>
      </c>
      <c r="L107" s="217"/>
      <c r="M107" s="220" t="s">
        <v>2133</v>
      </c>
      <c r="N107" s="212">
        <v>10</v>
      </c>
      <c r="O107" s="219"/>
      <c r="P107" s="210"/>
      <c r="Q107" s="215">
        <f>VLOOKUP(B:B,[1]帐销案存台账!$C$1:$L$65536,10,0)</f>
        <v>958700</v>
      </c>
      <c r="R107" s="226">
        <f>VLOOKUP(B:B,[1]帐销案存台账!$C$1:$N$65536,12,0)</f>
        <v>338828.55</v>
      </c>
      <c r="S107" s="227"/>
      <c r="T107" s="228"/>
      <c r="U107" s="229"/>
      <c r="V107" s="219"/>
      <c r="W107" s="231">
        <f t="shared" si="0"/>
        <v>-100</v>
      </c>
      <c r="X107" s="210"/>
      <c r="Y107" s="232" t="s">
        <v>2179</v>
      </c>
    </row>
    <row r="108" s="204" customFormat="1" ht="15" customHeight="1" spans="1:25">
      <c r="A108" s="906" t="s">
        <v>2373</v>
      </c>
      <c r="B108" s="213" t="s">
        <v>2374</v>
      </c>
      <c r="C108" s="214" t="s">
        <v>2128</v>
      </c>
      <c r="D108" s="215" t="s">
        <v>2129</v>
      </c>
      <c r="E108" s="207" t="s">
        <v>2130</v>
      </c>
      <c r="F108" s="210"/>
      <c r="G108" s="211" t="s">
        <v>2131</v>
      </c>
      <c r="H108" s="212"/>
      <c r="I108" s="210" t="s">
        <v>2095</v>
      </c>
      <c r="J108" s="212">
        <v>1</v>
      </c>
      <c r="K108" s="215" t="s">
        <v>2132</v>
      </c>
      <c r="L108" s="217"/>
      <c r="M108" s="220" t="s">
        <v>2133</v>
      </c>
      <c r="N108" s="212">
        <v>10</v>
      </c>
      <c r="O108" s="219"/>
      <c r="P108" s="210"/>
      <c r="Q108" s="215">
        <f>VLOOKUP(B:B,[1]帐销案存台账!$C$1:$L$65536,10,0)</f>
        <v>958700</v>
      </c>
      <c r="R108" s="226">
        <f>VLOOKUP(B:B,[1]帐销案存台账!$C$1:$N$65536,12,0)</f>
        <v>338828.55</v>
      </c>
      <c r="S108" s="227"/>
      <c r="T108" s="228"/>
      <c r="U108" s="229"/>
      <c r="V108" s="219"/>
      <c r="W108" s="231">
        <f t="shared" si="0"/>
        <v>-100</v>
      </c>
      <c r="X108" s="210"/>
      <c r="Y108" s="232" t="s">
        <v>2182</v>
      </c>
    </row>
    <row r="109" s="204" customFormat="1" ht="15" customHeight="1" spans="1:25">
      <c r="A109" s="906" t="s">
        <v>2375</v>
      </c>
      <c r="B109" s="213" t="s">
        <v>2376</v>
      </c>
      <c r="C109" s="214" t="s">
        <v>2128</v>
      </c>
      <c r="D109" s="215" t="s">
        <v>2129</v>
      </c>
      <c r="E109" s="207" t="s">
        <v>2130</v>
      </c>
      <c r="F109" s="210"/>
      <c r="G109" s="211" t="s">
        <v>2131</v>
      </c>
      <c r="H109" s="212"/>
      <c r="I109" s="210" t="s">
        <v>2095</v>
      </c>
      <c r="J109" s="212">
        <v>1</v>
      </c>
      <c r="K109" s="215" t="s">
        <v>2132</v>
      </c>
      <c r="L109" s="217"/>
      <c r="M109" s="220" t="s">
        <v>2133</v>
      </c>
      <c r="N109" s="212">
        <v>10</v>
      </c>
      <c r="O109" s="219"/>
      <c r="P109" s="210"/>
      <c r="Q109" s="215">
        <f>VLOOKUP(B:B,[1]帐销案存台账!$C$1:$L$65536,10,0)</f>
        <v>958700</v>
      </c>
      <c r="R109" s="226">
        <f>VLOOKUP(B:B,[1]帐销案存台账!$C$1:$N$65536,12,0)</f>
        <v>338828.55</v>
      </c>
      <c r="S109" s="227"/>
      <c r="T109" s="228"/>
      <c r="U109" s="229"/>
      <c r="V109" s="219"/>
      <c r="W109" s="231"/>
      <c r="X109" s="210"/>
      <c r="Y109" s="232"/>
    </row>
    <row r="110" s="204" customFormat="1" ht="15" customHeight="1" spans="1:25">
      <c r="A110" s="906" t="s">
        <v>2377</v>
      </c>
      <c r="B110" s="213" t="s">
        <v>2378</v>
      </c>
      <c r="C110" s="214" t="s">
        <v>2128</v>
      </c>
      <c r="D110" s="215" t="s">
        <v>2129</v>
      </c>
      <c r="E110" s="207" t="s">
        <v>2130</v>
      </c>
      <c r="F110" s="210"/>
      <c r="G110" s="211" t="s">
        <v>2131</v>
      </c>
      <c r="H110" s="212"/>
      <c r="I110" s="210" t="s">
        <v>2095</v>
      </c>
      <c r="J110" s="212">
        <v>1</v>
      </c>
      <c r="K110" s="215" t="s">
        <v>2132</v>
      </c>
      <c r="L110" s="217"/>
      <c r="M110" s="220" t="s">
        <v>2133</v>
      </c>
      <c r="N110" s="212">
        <v>10</v>
      </c>
      <c r="O110" s="219"/>
      <c r="P110" s="210"/>
      <c r="Q110" s="215">
        <f>VLOOKUP(B:B,[1]帐销案存台账!$C$1:$L$65536,10,0)</f>
        <v>958700</v>
      </c>
      <c r="R110" s="226">
        <f>VLOOKUP(B:B,[1]帐销案存台账!$C$1:$N$65536,12,0)</f>
        <v>338828.55</v>
      </c>
      <c r="S110" s="227"/>
      <c r="T110" s="228"/>
      <c r="U110" s="229"/>
      <c r="V110" s="219"/>
      <c r="W110" s="231"/>
      <c r="X110" s="210"/>
      <c r="Y110" s="232"/>
    </row>
    <row r="111" s="204" customFormat="1" ht="15" customHeight="1" spans="1:25">
      <c r="A111" s="906" t="s">
        <v>2379</v>
      </c>
      <c r="B111" s="213" t="s">
        <v>2380</v>
      </c>
      <c r="C111" s="214" t="s">
        <v>2128</v>
      </c>
      <c r="D111" s="215" t="s">
        <v>2129</v>
      </c>
      <c r="E111" s="207" t="s">
        <v>2130</v>
      </c>
      <c r="F111" s="210"/>
      <c r="G111" s="211" t="s">
        <v>2131</v>
      </c>
      <c r="H111" s="212"/>
      <c r="I111" s="210" t="s">
        <v>2095</v>
      </c>
      <c r="J111" s="212">
        <v>1</v>
      </c>
      <c r="K111" s="215" t="s">
        <v>2132</v>
      </c>
      <c r="L111" s="217"/>
      <c r="M111" s="220" t="s">
        <v>2133</v>
      </c>
      <c r="N111" s="212">
        <v>10</v>
      </c>
      <c r="O111" s="219"/>
      <c r="P111" s="210"/>
      <c r="Q111" s="215">
        <f>VLOOKUP(B:B,[1]帐销案存台账!$C$1:$L$65536,10,0)</f>
        <v>958700</v>
      </c>
      <c r="R111" s="226">
        <f>VLOOKUP(B:B,[1]帐销案存台账!$C$1:$N$65536,12,0)</f>
        <v>338828.55</v>
      </c>
      <c r="S111" s="227"/>
      <c r="T111" s="228"/>
      <c r="U111" s="229"/>
      <c r="V111" s="219"/>
      <c r="W111" s="231"/>
      <c r="X111" s="210"/>
      <c r="Y111" s="232"/>
    </row>
    <row r="112" s="204" customFormat="1" ht="15" customHeight="1" spans="1:25">
      <c r="A112" s="906" t="s">
        <v>2381</v>
      </c>
      <c r="B112" s="213" t="s">
        <v>2382</v>
      </c>
      <c r="C112" s="214" t="s">
        <v>2128</v>
      </c>
      <c r="D112" s="215" t="s">
        <v>2129</v>
      </c>
      <c r="E112" s="207" t="s">
        <v>2130</v>
      </c>
      <c r="F112" s="210"/>
      <c r="G112" s="211" t="s">
        <v>2131</v>
      </c>
      <c r="H112" s="212"/>
      <c r="I112" s="210" t="s">
        <v>2095</v>
      </c>
      <c r="J112" s="212">
        <v>1</v>
      </c>
      <c r="K112" s="215" t="s">
        <v>2132</v>
      </c>
      <c r="L112" s="217"/>
      <c r="M112" s="220" t="s">
        <v>2133</v>
      </c>
      <c r="N112" s="212">
        <v>10</v>
      </c>
      <c r="O112" s="219"/>
      <c r="P112" s="210"/>
      <c r="Q112" s="215">
        <f>VLOOKUP(B:B,[1]帐销案存台账!$C$1:$L$65536,10,0)</f>
        <v>958700</v>
      </c>
      <c r="R112" s="226">
        <f>VLOOKUP(B:B,[1]帐销案存台账!$C$1:$N$65536,12,0)</f>
        <v>338828.55</v>
      </c>
      <c r="S112" s="227"/>
      <c r="T112" s="228"/>
      <c r="U112" s="229"/>
      <c r="V112" s="219"/>
      <c r="W112" s="231"/>
      <c r="X112" s="210"/>
      <c r="Y112" s="232"/>
    </row>
    <row r="113" s="204" customFormat="1" ht="15" customHeight="1" spans="1:25">
      <c r="A113" s="906" t="s">
        <v>2383</v>
      </c>
      <c r="B113" s="213" t="s">
        <v>2384</v>
      </c>
      <c r="C113" s="214" t="s">
        <v>2128</v>
      </c>
      <c r="D113" s="215" t="s">
        <v>2129</v>
      </c>
      <c r="E113" s="207" t="s">
        <v>2130</v>
      </c>
      <c r="F113" s="210"/>
      <c r="G113" s="211" t="s">
        <v>2131</v>
      </c>
      <c r="H113" s="212"/>
      <c r="I113" s="210" t="s">
        <v>2095</v>
      </c>
      <c r="J113" s="212">
        <v>1</v>
      </c>
      <c r="K113" s="215" t="s">
        <v>2132</v>
      </c>
      <c r="L113" s="217"/>
      <c r="M113" s="220" t="s">
        <v>2133</v>
      </c>
      <c r="N113" s="212">
        <v>10</v>
      </c>
      <c r="O113" s="219"/>
      <c r="P113" s="210"/>
      <c r="Q113" s="215">
        <f>VLOOKUP(B:B,[1]帐销案存台账!$C$1:$L$65536,10,0)</f>
        <v>958700</v>
      </c>
      <c r="R113" s="226">
        <f>VLOOKUP(B:B,[1]帐销案存台账!$C$1:$N$65536,12,0)</f>
        <v>338828.55</v>
      </c>
      <c r="S113" s="227"/>
      <c r="T113" s="228"/>
      <c r="U113" s="229"/>
      <c r="V113" s="219"/>
      <c r="W113" s="231"/>
      <c r="X113" s="210"/>
      <c r="Y113" s="232"/>
    </row>
    <row r="114" s="204" customFormat="1" ht="15" customHeight="1" spans="1:25">
      <c r="A114" s="906" t="s">
        <v>2385</v>
      </c>
      <c r="B114" s="213" t="s">
        <v>2386</v>
      </c>
      <c r="C114" s="214" t="s">
        <v>2387</v>
      </c>
      <c r="D114" s="215" t="s">
        <v>2129</v>
      </c>
      <c r="E114" s="207" t="s">
        <v>2130</v>
      </c>
      <c r="F114" s="210"/>
      <c r="G114" s="211" t="s">
        <v>2131</v>
      </c>
      <c r="H114" s="212"/>
      <c r="I114" s="210" t="s">
        <v>2095</v>
      </c>
      <c r="J114" s="212">
        <v>1</v>
      </c>
      <c r="K114" s="215" t="s">
        <v>2132</v>
      </c>
      <c r="L114" s="217"/>
      <c r="M114" s="220" t="s">
        <v>2133</v>
      </c>
      <c r="N114" s="212">
        <v>10</v>
      </c>
      <c r="O114" s="219"/>
      <c r="P114" s="210"/>
      <c r="Q114" s="215">
        <f>VLOOKUP(B:B,[1]帐销案存台账!$C$1:$L$65536,10,0)</f>
        <v>913400</v>
      </c>
      <c r="R114" s="226">
        <f>VLOOKUP(B:B,[1]帐销案存台账!$C$1:$N$65536,12,0)</f>
        <v>322818.53</v>
      </c>
      <c r="S114" s="227"/>
      <c r="T114" s="228"/>
      <c r="U114" s="229"/>
      <c r="V114" s="219"/>
      <c r="W114" s="231"/>
      <c r="X114" s="210"/>
      <c r="Y114" s="232"/>
    </row>
    <row r="115" s="204" customFormat="1" ht="15" customHeight="1" spans="1:25">
      <c r="A115" s="906" t="s">
        <v>2388</v>
      </c>
      <c r="B115" s="213" t="s">
        <v>2389</v>
      </c>
      <c r="C115" s="214" t="s">
        <v>2387</v>
      </c>
      <c r="D115" s="215" t="s">
        <v>2129</v>
      </c>
      <c r="E115" s="207" t="s">
        <v>2130</v>
      </c>
      <c r="F115" s="210"/>
      <c r="G115" s="211" t="s">
        <v>2131</v>
      </c>
      <c r="H115" s="212"/>
      <c r="I115" s="210" t="s">
        <v>2095</v>
      </c>
      <c r="J115" s="212">
        <v>1</v>
      </c>
      <c r="K115" s="215" t="s">
        <v>2132</v>
      </c>
      <c r="L115" s="217"/>
      <c r="M115" s="220" t="s">
        <v>2133</v>
      </c>
      <c r="N115" s="212">
        <v>10</v>
      </c>
      <c r="O115" s="219"/>
      <c r="P115" s="210"/>
      <c r="Q115" s="215">
        <f>VLOOKUP(B:B,[1]帐销案存台账!$C$1:$L$65536,10,0)</f>
        <v>913400</v>
      </c>
      <c r="R115" s="226">
        <f>VLOOKUP(B:B,[1]帐销案存台账!$C$1:$N$65536,12,0)</f>
        <v>322818.53</v>
      </c>
      <c r="S115" s="227"/>
      <c r="T115" s="228"/>
      <c r="U115" s="229"/>
      <c r="V115" s="219"/>
      <c r="W115" s="231"/>
      <c r="X115" s="210"/>
      <c r="Y115" s="232"/>
    </row>
    <row r="116" s="204" customFormat="1" ht="15" customHeight="1" spans="1:25">
      <c r="A116" s="906" t="s">
        <v>2390</v>
      </c>
      <c r="B116" s="213" t="s">
        <v>2391</v>
      </c>
      <c r="C116" s="214" t="s">
        <v>2387</v>
      </c>
      <c r="D116" s="215" t="s">
        <v>2129</v>
      </c>
      <c r="E116" s="207" t="s">
        <v>2130</v>
      </c>
      <c r="F116" s="210"/>
      <c r="G116" s="211" t="s">
        <v>2131</v>
      </c>
      <c r="H116" s="212"/>
      <c r="I116" s="210" t="s">
        <v>2095</v>
      </c>
      <c r="J116" s="212">
        <v>1</v>
      </c>
      <c r="K116" s="215" t="s">
        <v>2132</v>
      </c>
      <c r="L116" s="217"/>
      <c r="M116" s="220" t="s">
        <v>2133</v>
      </c>
      <c r="N116" s="212">
        <v>10</v>
      </c>
      <c r="O116" s="219"/>
      <c r="P116" s="210"/>
      <c r="Q116" s="215">
        <f>VLOOKUP(B:B,[1]帐销案存台账!$C$1:$L$65536,10,0)</f>
        <v>913400</v>
      </c>
      <c r="R116" s="226">
        <f>VLOOKUP(B:B,[1]帐销案存台账!$C$1:$N$65536,12,0)</f>
        <v>322818.53</v>
      </c>
      <c r="S116" s="227"/>
      <c r="T116" s="228"/>
      <c r="U116" s="229"/>
      <c r="V116" s="219"/>
      <c r="W116" s="231"/>
      <c r="X116" s="210"/>
      <c r="Y116" s="232"/>
    </row>
    <row r="117" s="204" customFormat="1" ht="15" customHeight="1" spans="1:25">
      <c r="A117" s="906" t="s">
        <v>2392</v>
      </c>
      <c r="B117" s="213" t="s">
        <v>2393</v>
      </c>
      <c r="C117" s="214" t="s">
        <v>2387</v>
      </c>
      <c r="D117" s="215" t="s">
        <v>2129</v>
      </c>
      <c r="E117" s="207" t="s">
        <v>2130</v>
      </c>
      <c r="F117" s="210"/>
      <c r="G117" s="211" t="s">
        <v>2131</v>
      </c>
      <c r="H117" s="212"/>
      <c r="I117" s="210" t="s">
        <v>2095</v>
      </c>
      <c r="J117" s="212">
        <v>1</v>
      </c>
      <c r="K117" s="215" t="s">
        <v>2132</v>
      </c>
      <c r="L117" s="217"/>
      <c r="M117" s="220" t="s">
        <v>2133</v>
      </c>
      <c r="N117" s="212">
        <v>10</v>
      </c>
      <c r="O117" s="219"/>
      <c r="P117" s="210"/>
      <c r="Q117" s="215">
        <f>VLOOKUP(B:B,[1]帐销案存台账!$C$1:$L$65536,10,0)</f>
        <v>913400</v>
      </c>
      <c r="R117" s="226">
        <f>VLOOKUP(B:B,[1]帐销案存台账!$C$1:$N$65536,12,0)</f>
        <v>322818.53</v>
      </c>
      <c r="S117" s="227"/>
      <c r="T117" s="228"/>
      <c r="U117" s="229"/>
      <c r="V117" s="219"/>
      <c r="W117" s="231"/>
      <c r="X117" s="210"/>
      <c r="Y117" s="232"/>
    </row>
    <row r="118" s="204" customFormat="1" ht="15" customHeight="1" spans="1:25">
      <c r="A118" s="906" t="s">
        <v>2394</v>
      </c>
      <c r="B118" s="213" t="s">
        <v>2395</v>
      </c>
      <c r="C118" s="214" t="s">
        <v>2387</v>
      </c>
      <c r="D118" s="215" t="s">
        <v>2129</v>
      </c>
      <c r="E118" s="207" t="s">
        <v>2130</v>
      </c>
      <c r="F118" s="210"/>
      <c r="G118" s="211" t="s">
        <v>2131</v>
      </c>
      <c r="H118" s="212"/>
      <c r="I118" s="210" t="s">
        <v>2095</v>
      </c>
      <c r="J118" s="212">
        <v>1</v>
      </c>
      <c r="K118" s="215" t="s">
        <v>2132</v>
      </c>
      <c r="L118" s="217"/>
      <c r="M118" s="220" t="s">
        <v>2133</v>
      </c>
      <c r="N118" s="212">
        <v>10</v>
      </c>
      <c r="O118" s="219"/>
      <c r="P118" s="210"/>
      <c r="Q118" s="215">
        <f>VLOOKUP(B:B,[1]帐销案存台账!$C$1:$L$65536,10,0)</f>
        <v>913400</v>
      </c>
      <c r="R118" s="226">
        <f>VLOOKUP(B:B,[1]帐销案存台账!$C$1:$N$65536,12,0)</f>
        <v>322818.53</v>
      </c>
      <c r="S118" s="227"/>
      <c r="T118" s="228"/>
      <c r="U118" s="229"/>
      <c r="V118" s="219"/>
      <c r="W118" s="231"/>
      <c r="X118" s="210"/>
      <c r="Y118" s="232"/>
    </row>
    <row r="119" s="204" customFormat="1" ht="15" customHeight="1" spans="1:25">
      <c r="A119" s="906" t="s">
        <v>2396</v>
      </c>
      <c r="B119" s="213" t="s">
        <v>2397</v>
      </c>
      <c r="C119" s="214" t="s">
        <v>2387</v>
      </c>
      <c r="D119" s="215" t="s">
        <v>2129</v>
      </c>
      <c r="E119" s="207" t="s">
        <v>2130</v>
      </c>
      <c r="F119" s="210"/>
      <c r="G119" s="211" t="s">
        <v>2131</v>
      </c>
      <c r="H119" s="212"/>
      <c r="I119" s="210" t="s">
        <v>2095</v>
      </c>
      <c r="J119" s="212">
        <v>1</v>
      </c>
      <c r="K119" s="215" t="s">
        <v>2132</v>
      </c>
      <c r="L119" s="217"/>
      <c r="M119" s="220" t="s">
        <v>2398</v>
      </c>
      <c r="N119" s="212">
        <v>10</v>
      </c>
      <c r="O119" s="219"/>
      <c r="P119" s="210"/>
      <c r="Q119" s="215">
        <f>VLOOKUP(B:B,[1]帐销案存台账!$C$1:$L$65536,10,0)</f>
        <v>913400</v>
      </c>
      <c r="R119" s="226">
        <f>VLOOKUP(B:B,[1]帐销案存台账!$C$1:$N$65536,12,0)</f>
        <v>322818.53</v>
      </c>
      <c r="S119" s="227"/>
      <c r="T119" s="228"/>
      <c r="U119" s="229"/>
      <c r="V119" s="219"/>
      <c r="W119" s="231"/>
      <c r="X119" s="210"/>
      <c r="Y119" s="232"/>
    </row>
    <row r="120" s="204" customFormat="1" ht="15" customHeight="1" spans="1:25">
      <c r="A120" s="906" t="s">
        <v>2399</v>
      </c>
      <c r="B120" s="213" t="s">
        <v>2400</v>
      </c>
      <c r="C120" s="214" t="s">
        <v>2128</v>
      </c>
      <c r="D120" s="215" t="s">
        <v>2129</v>
      </c>
      <c r="E120" s="207" t="s">
        <v>2130</v>
      </c>
      <c r="F120" s="210"/>
      <c r="G120" s="211" t="s">
        <v>2131</v>
      </c>
      <c r="H120" s="212"/>
      <c r="I120" s="210" t="s">
        <v>2095</v>
      </c>
      <c r="J120" s="212">
        <v>1</v>
      </c>
      <c r="K120" s="215" t="s">
        <v>2132</v>
      </c>
      <c r="L120" s="217"/>
      <c r="M120" s="220" t="s">
        <v>2133</v>
      </c>
      <c r="N120" s="212">
        <v>10</v>
      </c>
      <c r="O120" s="219"/>
      <c r="P120" s="210"/>
      <c r="Q120" s="215">
        <f>VLOOKUP(B:B,[1]帐销案存台账!$C$1:$L$65536,10,0)</f>
        <v>958700</v>
      </c>
      <c r="R120" s="226">
        <f>VLOOKUP(B:B,[1]帐销案存台账!$C$1:$N$65536,12,0)</f>
        <v>338828.55</v>
      </c>
      <c r="S120" s="227"/>
      <c r="T120" s="228"/>
      <c r="U120" s="229"/>
      <c r="V120" s="219"/>
      <c r="W120" s="231"/>
      <c r="X120" s="210"/>
      <c r="Y120" s="232"/>
    </row>
    <row r="121" s="204" customFormat="1" ht="15" customHeight="1" spans="1:25">
      <c r="A121" s="906" t="s">
        <v>2401</v>
      </c>
      <c r="B121" s="213" t="s">
        <v>2402</v>
      </c>
      <c r="C121" s="214" t="s">
        <v>2128</v>
      </c>
      <c r="D121" s="215" t="s">
        <v>2129</v>
      </c>
      <c r="E121" s="207" t="s">
        <v>2130</v>
      </c>
      <c r="F121" s="210"/>
      <c r="G121" s="211" t="s">
        <v>2131</v>
      </c>
      <c r="H121" s="212"/>
      <c r="I121" s="210" t="s">
        <v>2095</v>
      </c>
      <c r="J121" s="212">
        <v>1</v>
      </c>
      <c r="K121" s="215" t="s">
        <v>2132</v>
      </c>
      <c r="L121" s="217"/>
      <c r="M121" s="220" t="s">
        <v>2133</v>
      </c>
      <c r="N121" s="212">
        <v>10</v>
      </c>
      <c r="O121" s="219"/>
      <c r="P121" s="210"/>
      <c r="Q121" s="215">
        <f>VLOOKUP(B:B,[1]帐销案存台账!$C$1:$L$65536,10,0)</f>
        <v>958700</v>
      </c>
      <c r="R121" s="226">
        <f>VLOOKUP(B:B,[1]帐销案存台账!$C$1:$N$65536,12,0)</f>
        <v>338828.55</v>
      </c>
      <c r="S121" s="227"/>
      <c r="T121" s="228"/>
      <c r="U121" s="229"/>
      <c r="V121" s="219"/>
      <c r="W121" s="231"/>
      <c r="X121" s="210"/>
      <c r="Y121" s="232"/>
    </row>
    <row r="122" s="204" customFormat="1" ht="15" customHeight="1" spans="1:25">
      <c r="A122" s="906" t="s">
        <v>2403</v>
      </c>
      <c r="B122" s="213" t="s">
        <v>2404</v>
      </c>
      <c r="C122" s="214" t="s">
        <v>2128</v>
      </c>
      <c r="D122" s="215" t="s">
        <v>2129</v>
      </c>
      <c r="E122" s="207" t="s">
        <v>2130</v>
      </c>
      <c r="F122" s="210"/>
      <c r="G122" s="211" t="s">
        <v>2131</v>
      </c>
      <c r="H122" s="212"/>
      <c r="I122" s="210" t="s">
        <v>2095</v>
      </c>
      <c r="J122" s="212">
        <v>1</v>
      </c>
      <c r="K122" s="215" t="s">
        <v>2132</v>
      </c>
      <c r="L122" s="217"/>
      <c r="M122" s="220" t="s">
        <v>2133</v>
      </c>
      <c r="N122" s="212">
        <v>10</v>
      </c>
      <c r="O122" s="219"/>
      <c r="P122" s="210"/>
      <c r="Q122" s="215">
        <f>VLOOKUP(B:B,[1]帐销案存台账!$C$1:$L$65536,10,0)</f>
        <v>958700</v>
      </c>
      <c r="R122" s="226">
        <f>VLOOKUP(B:B,[1]帐销案存台账!$C$1:$N$65536,12,0)</f>
        <v>338828.55</v>
      </c>
      <c r="S122" s="227"/>
      <c r="T122" s="228"/>
      <c r="U122" s="229"/>
      <c r="V122" s="219"/>
      <c r="W122" s="231"/>
      <c r="X122" s="210"/>
      <c r="Y122" s="232"/>
    </row>
    <row r="123" s="204" customFormat="1" ht="15" customHeight="1" spans="1:25">
      <c r="A123" s="906" t="s">
        <v>2405</v>
      </c>
      <c r="B123" s="213" t="s">
        <v>2406</v>
      </c>
      <c r="C123" s="214" t="s">
        <v>2128</v>
      </c>
      <c r="D123" s="215" t="s">
        <v>2129</v>
      </c>
      <c r="E123" s="207" t="s">
        <v>2130</v>
      </c>
      <c r="F123" s="210"/>
      <c r="G123" s="211" t="s">
        <v>2131</v>
      </c>
      <c r="H123" s="212"/>
      <c r="I123" s="210" t="s">
        <v>2095</v>
      </c>
      <c r="J123" s="212">
        <v>1</v>
      </c>
      <c r="K123" s="215" t="s">
        <v>2132</v>
      </c>
      <c r="L123" s="217"/>
      <c r="M123" s="220" t="s">
        <v>2133</v>
      </c>
      <c r="N123" s="212">
        <v>10</v>
      </c>
      <c r="O123" s="219"/>
      <c r="P123" s="210"/>
      <c r="Q123" s="215">
        <f>VLOOKUP(B:B,[1]帐销案存台账!$C$1:$L$65536,10,0)</f>
        <v>958700</v>
      </c>
      <c r="R123" s="226">
        <f>VLOOKUP(B:B,[1]帐销案存台账!$C$1:$N$65536,12,0)</f>
        <v>338828.55</v>
      </c>
      <c r="S123" s="227"/>
      <c r="T123" s="228"/>
      <c r="U123" s="229"/>
      <c r="V123" s="219"/>
      <c r="W123" s="231"/>
      <c r="X123" s="210"/>
      <c r="Y123" s="232"/>
    </row>
    <row r="124" s="204" customFormat="1" ht="15" customHeight="1" spans="1:25">
      <c r="A124" s="906" t="s">
        <v>2407</v>
      </c>
      <c r="B124" s="213" t="s">
        <v>2408</v>
      </c>
      <c r="C124" s="214" t="s">
        <v>2128</v>
      </c>
      <c r="D124" s="215" t="s">
        <v>2129</v>
      </c>
      <c r="E124" s="207" t="s">
        <v>2130</v>
      </c>
      <c r="F124" s="210"/>
      <c r="G124" s="211" t="s">
        <v>2131</v>
      </c>
      <c r="H124" s="212"/>
      <c r="I124" s="210" t="s">
        <v>2095</v>
      </c>
      <c r="J124" s="212">
        <v>1</v>
      </c>
      <c r="K124" s="215" t="s">
        <v>2132</v>
      </c>
      <c r="L124" s="217"/>
      <c r="M124" s="220" t="s">
        <v>2133</v>
      </c>
      <c r="N124" s="212">
        <v>10</v>
      </c>
      <c r="O124" s="219"/>
      <c r="P124" s="210"/>
      <c r="Q124" s="215">
        <f>VLOOKUP(B:B,[1]帐销案存台账!$C$1:$L$65536,10,0)</f>
        <v>958700</v>
      </c>
      <c r="R124" s="226">
        <f>VLOOKUP(B:B,[1]帐销案存台账!$C$1:$N$65536,12,0)</f>
        <v>338828.55</v>
      </c>
      <c r="S124" s="227"/>
      <c r="T124" s="228"/>
      <c r="U124" s="229"/>
      <c r="V124" s="219"/>
      <c r="W124" s="231"/>
      <c r="X124" s="210"/>
      <c r="Y124" s="232"/>
    </row>
    <row r="125" s="204" customFormat="1" ht="15" customHeight="1" spans="1:25">
      <c r="A125" s="906" t="s">
        <v>2409</v>
      </c>
      <c r="B125" s="213" t="s">
        <v>2410</v>
      </c>
      <c r="C125" s="214" t="s">
        <v>2128</v>
      </c>
      <c r="D125" s="215" t="s">
        <v>2129</v>
      </c>
      <c r="E125" s="207" t="s">
        <v>2130</v>
      </c>
      <c r="F125" s="210"/>
      <c r="G125" s="211" t="s">
        <v>2131</v>
      </c>
      <c r="H125" s="212"/>
      <c r="I125" s="210" t="s">
        <v>2095</v>
      </c>
      <c r="J125" s="212">
        <v>1</v>
      </c>
      <c r="K125" s="215" t="s">
        <v>2132</v>
      </c>
      <c r="L125" s="217"/>
      <c r="M125" s="220" t="s">
        <v>2133</v>
      </c>
      <c r="N125" s="212">
        <v>10</v>
      </c>
      <c r="O125" s="219"/>
      <c r="P125" s="210"/>
      <c r="Q125" s="215">
        <f>VLOOKUP(B:B,[1]帐销案存台账!$C$1:$L$65536,10,0)</f>
        <v>958700</v>
      </c>
      <c r="R125" s="226">
        <f>VLOOKUP(B:B,[1]帐销案存台账!$C$1:$N$65536,12,0)</f>
        <v>338828.55</v>
      </c>
      <c r="S125" s="227"/>
      <c r="T125" s="228"/>
      <c r="U125" s="229"/>
      <c r="V125" s="219"/>
      <c r="W125" s="231"/>
      <c r="X125" s="210"/>
      <c r="Y125" s="232"/>
    </row>
    <row r="126" s="204" customFormat="1" ht="15" customHeight="1" spans="1:25">
      <c r="A126" s="906" t="s">
        <v>2411</v>
      </c>
      <c r="B126" s="213" t="s">
        <v>2412</v>
      </c>
      <c r="C126" s="214" t="s">
        <v>2128</v>
      </c>
      <c r="D126" s="215" t="s">
        <v>2129</v>
      </c>
      <c r="E126" s="207" t="s">
        <v>2130</v>
      </c>
      <c r="F126" s="210"/>
      <c r="G126" s="211" t="s">
        <v>2131</v>
      </c>
      <c r="H126" s="212"/>
      <c r="I126" s="210" t="s">
        <v>2095</v>
      </c>
      <c r="J126" s="212">
        <v>1</v>
      </c>
      <c r="K126" s="215" t="s">
        <v>2132</v>
      </c>
      <c r="L126" s="217"/>
      <c r="M126" s="220" t="s">
        <v>2133</v>
      </c>
      <c r="N126" s="212">
        <v>10</v>
      </c>
      <c r="O126" s="219"/>
      <c r="P126" s="210"/>
      <c r="Q126" s="215">
        <f>VLOOKUP(B:B,[1]帐销案存台账!$C$1:$L$65536,10,0)</f>
        <v>958700</v>
      </c>
      <c r="R126" s="226">
        <f>VLOOKUP(B:B,[1]帐销案存台账!$C$1:$N$65536,12,0)</f>
        <v>338828.55</v>
      </c>
      <c r="S126" s="227"/>
      <c r="T126" s="228"/>
      <c r="U126" s="229"/>
      <c r="V126" s="219"/>
      <c r="W126" s="231"/>
      <c r="X126" s="210"/>
      <c r="Y126" s="232"/>
    </row>
    <row r="127" s="204" customFormat="1" ht="15" customHeight="1" spans="1:25">
      <c r="A127" s="906" t="s">
        <v>2413</v>
      </c>
      <c r="B127" s="213" t="s">
        <v>2414</v>
      </c>
      <c r="C127" s="214" t="s">
        <v>2128</v>
      </c>
      <c r="D127" s="215" t="s">
        <v>2129</v>
      </c>
      <c r="E127" s="207" t="s">
        <v>2130</v>
      </c>
      <c r="F127" s="210"/>
      <c r="G127" s="211" t="s">
        <v>2131</v>
      </c>
      <c r="H127" s="212"/>
      <c r="I127" s="210" t="s">
        <v>2095</v>
      </c>
      <c r="J127" s="212">
        <v>1</v>
      </c>
      <c r="K127" s="215" t="s">
        <v>2132</v>
      </c>
      <c r="L127" s="217"/>
      <c r="M127" s="220" t="s">
        <v>2133</v>
      </c>
      <c r="N127" s="212">
        <v>10</v>
      </c>
      <c r="O127" s="219"/>
      <c r="P127" s="210"/>
      <c r="Q127" s="215">
        <f>VLOOKUP(B:B,[1]帐销案存台账!$C$1:$L$65536,10,0)</f>
        <v>958700</v>
      </c>
      <c r="R127" s="226">
        <f>VLOOKUP(B:B,[1]帐销案存台账!$C$1:$N$65536,12,0)</f>
        <v>338828.55</v>
      </c>
      <c r="S127" s="227"/>
      <c r="T127" s="228"/>
      <c r="U127" s="229"/>
      <c r="V127" s="219"/>
      <c r="W127" s="231"/>
      <c r="X127" s="210"/>
      <c r="Y127" s="232"/>
    </row>
    <row r="128" s="204" customFormat="1" ht="15" customHeight="1" spans="1:25">
      <c r="A128" s="906" t="s">
        <v>2415</v>
      </c>
      <c r="B128" s="213" t="s">
        <v>2416</v>
      </c>
      <c r="C128" s="214" t="s">
        <v>2128</v>
      </c>
      <c r="D128" s="215" t="s">
        <v>2129</v>
      </c>
      <c r="E128" s="207" t="s">
        <v>2130</v>
      </c>
      <c r="F128" s="210"/>
      <c r="G128" s="211" t="s">
        <v>2131</v>
      </c>
      <c r="H128" s="212"/>
      <c r="I128" s="210" t="s">
        <v>2095</v>
      </c>
      <c r="J128" s="212">
        <v>1</v>
      </c>
      <c r="K128" s="215" t="s">
        <v>2132</v>
      </c>
      <c r="L128" s="217"/>
      <c r="M128" s="220" t="s">
        <v>2133</v>
      </c>
      <c r="N128" s="212">
        <v>10</v>
      </c>
      <c r="O128" s="219"/>
      <c r="P128" s="210"/>
      <c r="Q128" s="215">
        <f>VLOOKUP(B:B,[1]帐销案存台账!$C$1:$L$65536,10,0)</f>
        <v>958700</v>
      </c>
      <c r="R128" s="226">
        <f>VLOOKUP(B:B,[1]帐销案存台账!$C$1:$N$65536,12,0)</f>
        <v>338828.55</v>
      </c>
      <c r="S128" s="227"/>
      <c r="T128" s="228"/>
      <c r="U128" s="229"/>
      <c r="V128" s="219"/>
      <c r="W128" s="231"/>
      <c r="X128" s="210"/>
      <c r="Y128" s="232"/>
    </row>
    <row r="129" s="204" customFormat="1" ht="15" customHeight="1" spans="1:25">
      <c r="A129" s="906" t="s">
        <v>2417</v>
      </c>
      <c r="B129" s="213" t="s">
        <v>2418</v>
      </c>
      <c r="C129" s="214" t="s">
        <v>2128</v>
      </c>
      <c r="D129" s="215" t="s">
        <v>2129</v>
      </c>
      <c r="E129" s="207" t="s">
        <v>2130</v>
      </c>
      <c r="F129" s="210"/>
      <c r="G129" s="211" t="s">
        <v>2131</v>
      </c>
      <c r="H129" s="212"/>
      <c r="I129" s="210" t="s">
        <v>2095</v>
      </c>
      <c r="J129" s="212">
        <v>1</v>
      </c>
      <c r="K129" s="215" t="s">
        <v>2132</v>
      </c>
      <c r="L129" s="217"/>
      <c r="M129" s="220" t="s">
        <v>2133</v>
      </c>
      <c r="N129" s="212">
        <v>10</v>
      </c>
      <c r="O129" s="219"/>
      <c r="P129" s="210"/>
      <c r="Q129" s="215">
        <f>VLOOKUP(B:B,[1]帐销案存台账!$C$1:$L$65536,10,0)</f>
        <v>958700</v>
      </c>
      <c r="R129" s="226">
        <f>VLOOKUP(B:B,[1]帐销案存台账!$C$1:$N$65536,12,0)</f>
        <v>338828.55</v>
      </c>
      <c r="S129" s="227"/>
      <c r="T129" s="228"/>
      <c r="U129" s="229"/>
      <c r="V129" s="219"/>
      <c r="W129" s="231"/>
      <c r="X129" s="210"/>
      <c r="Y129" s="232"/>
    </row>
    <row r="130" s="204" customFormat="1" ht="15" customHeight="1" spans="1:25">
      <c r="A130" s="906" t="s">
        <v>2419</v>
      </c>
      <c r="B130" s="213" t="s">
        <v>2420</v>
      </c>
      <c r="C130" s="214" t="s">
        <v>2128</v>
      </c>
      <c r="D130" s="215" t="s">
        <v>2129</v>
      </c>
      <c r="E130" s="207" t="s">
        <v>2130</v>
      </c>
      <c r="F130" s="210"/>
      <c r="G130" s="211" t="s">
        <v>2131</v>
      </c>
      <c r="H130" s="212"/>
      <c r="I130" s="210" t="s">
        <v>2095</v>
      </c>
      <c r="J130" s="212">
        <v>1</v>
      </c>
      <c r="K130" s="215" t="s">
        <v>2132</v>
      </c>
      <c r="L130" s="217"/>
      <c r="M130" s="220" t="s">
        <v>2133</v>
      </c>
      <c r="N130" s="212">
        <v>10</v>
      </c>
      <c r="O130" s="219"/>
      <c r="P130" s="210"/>
      <c r="Q130" s="215">
        <f>VLOOKUP(B:B,[1]帐销案存台账!$C$1:$L$65536,10,0)</f>
        <v>958700</v>
      </c>
      <c r="R130" s="226">
        <f>VLOOKUP(B:B,[1]帐销案存台账!$C$1:$N$65536,12,0)</f>
        <v>338828.55</v>
      </c>
      <c r="S130" s="227"/>
      <c r="T130" s="228"/>
      <c r="U130" s="229"/>
      <c r="V130" s="219"/>
      <c r="W130" s="231"/>
      <c r="X130" s="210"/>
      <c r="Y130" s="232"/>
    </row>
    <row r="131" s="204" customFormat="1" ht="15" customHeight="1" spans="1:25">
      <c r="A131" s="906" t="s">
        <v>2421</v>
      </c>
      <c r="B131" s="213" t="s">
        <v>2422</v>
      </c>
      <c r="C131" s="214" t="s">
        <v>2128</v>
      </c>
      <c r="D131" s="215" t="s">
        <v>2129</v>
      </c>
      <c r="E131" s="207" t="s">
        <v>2130</v>
      </c>
      <c r="F131" s="210"/>
      <c r="G131" s="211" t="s">
        <v>2131</v>
      </c>
      <c r="H131" s="212"/>
      <c r="I131" s="210" t="s">
        <v>2095</v>
      </c>
      <c r="J131" s="212">
        <v>1</v>
      </c>
      <c r="K131" s="215" t="s">
        <v>2132</v>
      </c>
      <c r="L131" s="217"/>
      <c r="M131" s="220" t="s">
        <v>2133</v>
      </c>
      <c r="N131" s="212">
        <v>10</v>
      </c>
      <c r="O131" s="219"/>
      <c r="P131" s="210"/>
      <c r="Q131" s="215">
        <f>VLOOKUP(B:B,[1]帐销案存台账!$C$1:$L$65536,10,0)</f>
        <v>958700</v>
      </c>
      <c r="R131" s="226">
        <f>VLOOKUP(B:B,[1]帐销案存台账!$C$1:$N$65536,12,0)</f>
        <v>338828.55</v>
      </c>
      <c r="S131" s="227"/>
      <c r="T131" s="228"/>
      <c r="U131" s="229"/>
      <c r="V131" s="219"/>
      <c r="W131" s="231"/>
      <c r="X131" s="210"/>
      <c r="Y131" s="232"/>
    </row>
    <row r="132" s="204" customFormat="1" ht="15" customHeight="1" spans="1:25">
      <c r="A132" s="906" t="s">
        <v>2423</v>
      </c>
      <c r="B132" s="213" t="s">
        <v>2424</v>
      </c>
      <c r="C132" s="214" t="s">
        <v>2128</v>
      </c>
      <c r="D132" s="215" t="s">
        <v>2129</v>
      </c>
      <c r="E132" s="207" t="s">
        <v>2130</v>
      </c>
      <c r="F132" s="210"/>
      <c r="G132" s="211" t="s">
        <v>2131</v>
      </c>
      <c r="H132" s="212"/>
      <c r="I132" s="210" t="s">
        <v>2095</v>
      </c>
      <c r="J132" s="212">
        <v>1</v>
      </c>
      <c r="K132" s="215" t="s">
        <v>2132</v>
      </c>
      <c r="L132" s="217"/>
      <c r="M132" s="220" t="s">
        <v>2133</v>
      </c>
      <c r="N132" s="212">
        <v>10</v>
      </c>
      <c r="O132" s="219"/>
      <c r="P132" s="210"/>
      <c r="Q132" s="215">
        <f>VLOOKUP(B:B,[1]帐销案存台账!$C$1:$L$65536,10,0)</f>
        <v>958700</v>
      </c>
      <c r="R132" s="226">
        <f>VLOOKUP(B:B,[1]帐销案存台账!$C$1:$N$65536,12,0)</f>
        <v>338828.55</v>
      </c>
      <c r="S132" s="227"/>
      <c r="T132" s="228"/>
      <c r="U132" s="229"/>
      <c r="V132" s="219"/>
      <c r="W132" s="231"/>
      <c r="X132" s="210"/>
      <c r="Y132" s="232"/>
    </row>
    <row r="133" s="204" customFormat="1" ht="15" customHeight="1" spans="1:25">
      <c r="A133" s="906" t="s">
        <v>2425</v>
      </c>
      <c r="B133" s="213" t="s">
        <v>2426</v>
      </c>
      <c r="C133" s="214" t="s">
        <v>2128</v>
      </c>
      <c r="D133" s="215" t="s">
        <v>2129</v>
      </c>
      <c r="E133" s="207" t="s">
        <v>2130</v>
      </c>
      <c r="F133" s="210"/>
      <c r="G133" s="211" t="s">
        <v>2131</v>
      </c>
      <c r="H133" s="212"/>
      <c r="I133" s="210" t="s">
        <v>2095</v>
      </c>
      <c r="J133" s="212">
        <v>1</v>
      </c>
      <c r="K133" s="215" t="s">
        <v>2132</v>
      </c>
      <c r="L133" s="217"/>
      <c r="M133" s="220" t="s">
        <v>2133</v>
      </c>
      <c r="N133" s="212">
        <v>10</v>
      </c>
      <c r="O133" s="219"/>
      <c r="P133" s="210"/>
      <c r="Q133" s="215">
        <f>VLOOKUP(B:B,[1]帐销案存台账!$C$1:$L$65536,10,0)</f>
        <v>958700</v>
      </c>
      <c r="R133" s="226">
        <f>VLOOKUP(B:B,[1]帐销案存台账!$C$1:$N$65536,12,0)</f>
        <v>338828.55</v>
      </c>
      <c r="S133" s="227"/>
      <c r="T133" s="228"/>
      <c r="U133" s="229"/>
      <c r="V133" s="219"/>
      <c r="W133" s="231"/>
      <c r="X133" s="210"/>
      <c r="Y133" s="232"/>
    </row>
    <row r="134" s="204" customFormat="1" ht="15" customHeight="1" spans="1:25">
      <c r="A134" s="906" t="s">
        <v>2427</v>
      </c>
      <c r="B134" s="213" t="s">
        <v>2428</v>
      </c>
      <c r="C134" s="214" t="s">
        <v>2128</v>
      </c>
      <c r="D134" s="215" t="s">
        <v>2129</v>
      </c>
      <c r="E134" s="207" t="s">
        <v>2130</v>
      </c>
      <c r="F134" s="210"/>
      <c r="G134" s="211" t="s">
        <v>2131</v>
      </c>
      <c r="H134" s="212"/>
      <c r="I134" s="210" t="s">
        <v>2095</v>
      </c>
      <c r="J134" s="212">
        <v>1</v>
      </c>
      <c r="K134" s="215" t="s">
        <v>2132</v>
      </c>
      <c r="L134" s="217"/>
      <c r="M134" s="220" t="s">
        <v>2133</v>
      </c>
      <c r="N134" s="212">
        <v>10</v>
      </c>
      <c r="O134" s="219"/>
      <c r="P134" s="210"/>
      <c r="Q134" s="215">
        <f>VLOOKUP(B:B,[1]帐销案存台账!$C$1:$L$65536,10,0)</f>
        <v>958700</v>
      </c>
      <c r="R134" s="226">
        <f>VLOOKUP(B:B,[1]帐销案存台账!$C$1:$N$65536,12,0)</f>
        <v>338828.55</v>
      </c>
      <c r="S134" s="227"/>
      <c r="T134" s="228"/>
      <c r="U134" s="229"/>
      <c r="V134" s="219"/>
      <c r="W134" s="231"/>
      <c r="X134" s="210"/>
      <c r="Y134" s="232"/>
    </row>
    <row r="135" s="204" customFormat="1" ht="15" customHeight="1" spans="1:25">
      <c r="A135" s="906" t="s">
        <v>2429</v>
      </c>
      <c r="B135" s="213" t="s">
        <v>2430</v>
      </c>
      <c r="C135" s="214" t="s">
        <v>2128</v>
      </c>
      <c r="D135" s="215" t="s">
        <v>2129</v>
      </c>
      <c r="E135" s="207" t="s">
        <v>2130</v>
      </c>
      <c r="F135" s="210"/>
      <c r="G135" s="211" t="s">
        <v>2131</v>
      </c>
      <c r="H135" s="212"/>
      <c r="I135" s="210" t="s">
        <v>2095</v>
      </c>
      <c r="J135" s="212">
        <v>1</v>
      </c>
      <c r="K135" s="215" t="s">
        <v>2132</v>
      </c>
      <c r="L135" s="217"/>
      <c r="M135" s="220" t="s">
        <v>2133</v>
      </c>
      <c r="N135" s="212">
        <v>10</v>
      </c>
      <c r="O135" s="219"/>
      <c r="P135" s="210"/>
      <c r="Q135" s="215">
        <f>VLOOKUP(B:B,[1]帐销案存台账!$C$1:$L$65536,10,0)</f>
        <v>958700</v>
      </c>
      <c r="R135" s="226">
        <f>VLOOKUP(B:B,[1]帐销案存台账!$C$1:$N$65536,12,0)</f>
        <v>338828.55</v>
      </c>
      <c r="S135" s="227"/>
      <c r="T135" s="228"/>
      <c r="U135" s="229"/>
      <c r="V135" s="219"/>
      <c r="W135" s="231"/>
      <c r="X135" s="210"/>
      <c r="Y135" s="232"/>
    </row>
    <row r="136" s="204" customFormat="1" ht="15" customHeight="1" spans="1:25">
      <c r="A136" s="906" t="s">
        <v>2431</v>
      </c>
      <c r="B136" s="213" t="s">
        <v>2432</v>
      </c>
      <c r="C136" s="214" t="s">
        <v>2128</v>
      </c>
      <c r="D136" s="215" t="s">
        <v>2129</v>
      </c>
      <c r="E136" s="207" t="s">
        <v>2130</v>
      </c>
      <c r="F136" s="210"/>
      <c r="G136" s="211" t="s">
        <v>2131</v>
      </c>
      <c r="H136" s="212"/>
      <c r="I136" s="210" t="s">
        <v>2095</v>
      </c>
      <c r="J136" s="212">
        <v>1</v>
      </c>
      <c r="K136" s="215" t="s">
        <v>2132</v>
      </c>
      <c r="L136" s="217"/>
      <c r="M136" s="220" t="s">
        <v>2133</v>
      </c>
      <c r="N136" s="212">
        <v>10</v>
      </c>
      <c r="O136" s="219"/>
      <c r="P136" s="210"/>
      <c r="Q136" s="215">
        <f>VLOOKUP(B:B,[1]帐销案存台账!$C$1:$L$65536,10,0)</f>
        <v>958700</v>
      </c>
      <c r="R136" s="226">
        <f>VLOOKUP(B:B,[1]帐销案存台账!$C$1:$N$65536,12,0)</f>
        <v>338828.55</v>
      </c>
      <c r="S136" s="227"/>
      <c r="T136" s="228"/>
      <c r="U136" s="229"/>
      <c r="V136" s="219"/>
      <c r="W136" s="231"/>
      <c r="X136" s="210"/>
      <c r="Y136" s="232"/>
    </row>
    <row r="137" s="204" customFormat="1" ht="15" customHeight="1" spans="1:25">
      <c r="A137" s="906" t="s">
        <v>2433</v>
      </c>
      <c r="B137" s="213" t="s">
        <v>2434</v>
      </c>
      <c r="C137" s="214" t="s">
        <v>2128</v>
      </c>
      <c r="D137" s="215" t="s">
        <v>2129</v>
      </c>
      <c r="E137" s="207" t="s">
        <v>2130</v>
      </c>
      <c r="F137" s="210"/>
      <c r="G137" s="211" t="s">
        <v>2131</v>
      </c>
      <c r="H137" s="212"/>
      <c r="I137" s="210" t="s">
        <v>2095</v>
      </c>
      <c r="J137" s="212">
        <v>1</v>
      </c>
      <c r="K137" s="215" t="s">
        <v>2132</v>
      </c>
      <c r="L137" s="217"/>
      <c r="M137" s="220" t="s">
        <v>2133</v>
      </c>
      <c r="N137" s="212">
        <v>10</v>
      </c>
      <c r="O137" s="219"/>
      <c r="P137" s="210"/>
      <c r="Q137" s="215">
        <f>VLOOKUP(B:B,[1]帐销案存台账!$C$1:$L$65536,10,0)</f>
        <v>958700</v>
      </c>
      <c r="R137" s="226">
        <f>VLOOKUP(B:B,[1]帐销案存台账!$C$1:$N$65536,12,0)</f>
        <v>338828.55</v>
      </c>
      <c r="S137" s="227"/>
      <c r="T137" s="228"/>
      <c r="U137" s="229"/>
      <c r="V137" s="219"/>
      <c r="W137" s="231"/>
      <c r="X137" s="210"/>
      <c r="Y137" s="232"/>
    </row>
    <row r="138" s="204" customFormat="1" ht="15" customHeight="1" spans="1:25">
      <c r="A138" s="906" t="s">
        <v>2435</v>
      </c>
      <c r="B138" s="213" t="s">
        <v>2436</v>
      </c>
      <c r="C138" s="214" t="s">
        <v>2128</v>
      </c>
      <c r="D138" s="215" t="s">
        <v>2129</v>
      </c>
      <c r="E138" s="207" t="s">
        <v>2130</v>
      </c>
      <c r="F138" s="210"/>
      <c r="G138" s="211" t="s">
        <v>2131</v>
      </c>
      <c r="H138" s="212"/>
      <c r="I138" s="210" t="s">
        <v>2095</v>
      </c>
      <c r="J138" s="212">
        <v>1</v>
      </c>
      <c r="K138" s="215" t="s">
        <v>2132</v>
      </c>
      <c r="L138" s="217"/>
      <c r="M138" s="220" t="s">
        <v>2133</v>
      </c>
      <c r="N138" s="212">
        <v>10</v>
      </c>
      <c r="O138" s="219"/>
      <c r="P138" s="210"/>
      <c r="Q138" s="215">
        <f>VLOOKUP(B:B,[1]帐销案存台账!$C$1:$L$65536,10,0)</f>
        <v>958700</v>
      </c>
      <c r="R138" s="226">
        <f>VLOOKUP(B:B,[1]帐销案存台账!$C$1:$N$65536,12,0)</f>
        <v>338828.55</v>
      </c>
      <c r="S138" s="227"/>
      <c r="T138" s="228"/>
      <c r="U138" s="229"/>
      <c r="V138" s="219"/>
      <c r="W138" s="231"/>
      <c r="X138" s="210"/>
      <c r="Y138" s="232"/>
    </row>
    <row r="139" s="204" customFormat="1" ht="15" customHeight="1" spans="1:25">
      <c r="A139" s="906" t="s">
        <v>2437</v>
      </c>
      <c r="B139" s="213" t="s">
        <v>2438</v>
      </c>
      <c r="C139" s="214" t="s">
        <v>2128</v>
      </c>
      <c r="D139" s="215" t="s">
        <v>2129</v>
      </c>
      <c r="E139" s="207" t="s">
        <v>2130</v>
      </c>
      <c r="F139" s="210"/>
      <c r="G139" s="211" t="s">
        <v>2131</v>
      </c>
      <c r="H139" s="212"/>
      <c r="I139" s="210" t="s">
        <v>2095</v>
      </c>
      <c r="J139" s="212">
        <v>1</v>
      </c>
      <c r="K139" s="215" t="s">
        <v>2132</v>
      </c>
      <c r="L139" s="217"/>
      <c r="M139" s="220" t="s">
        <v>2133</v>
      </c>
      <c r="N139" s="212">
        <v>10</v>
      </c>
      <c r="O139" s="219"/>
      <c r="P139" s="210"/>
      <c r="Q139" s="215">
        <f>VLOOKUP(B:B,[1]帐销案存台账!$C$1:$L$65536,10,0)</f>
        <v>958700</v>
      </c>
      <c r="R139" s="226">
        <f>VLOOKUP(B:B,[1]帐销案存台账!$C$1:$N$65536,12,0)</f>
        <v>338828.55</v>
      </c>
      <c r="S139" s="227"/>
      <c r="T139" s="228"/>
      <c r="U139" s="229"/>
      <c r="V139" s="219"/>
      <c r="W139" s="231"/>
      <c r="X139" s="210"/>
      <c r="Y139" s="232"/>
    </row>
    <row r="140" s="204" customFormat="1" ht="15" customHeight="1" spans="1:25">
      <c r="A140" s="906" t="s">
        <v>2439</v>
      </c>
      <c r="B140" s="213" t="s">
        <v>2440</v>
      </c>
      <c r="C140" s="214" t="s">
        <v>2128</v>
      </c>
      <c r="D140" s="215" t="s">
        <v>2129</v>
      </c>
      <c r="E140" s="207" t="s">
        <v>2130</v>
      </c>
      <c r="F140" s="210"/>
      <c r="G140" s="211" t="s">
        <v>2131</v>
      </c>
      <c r="H140" s="212"/>
      <c r="I140" s="210" t="s">
        <v>2095</v>
      </c>
      <c r="J140" s="212">
        <v>1</v>
      </c>
      <c r="K140" s="215" t="s">
        <v>2132</v>
      </c>
      <c r="L140" s="217"/>
      <c r="M140" s="220" t="s">
        <v>2133</v>
      </c>
      <c r="N140" s="212">
        <v>10</v>
      </c>
      <c r="O140" s="219"/>
      <c r="P140" s="210"/>
      <c r="Q140" s="215">
        <f>VLOOKUP(B:B,[1]帐销案存台账!$C$1:$L$65536,10,0)</f>
        <v>958700</v>
      </c>
      <c r="R140" s="226">
        <f>VLOOKUP(B:B,[1]帐销案存台账!$C$1:$N$65536,12,0)</f>
        <v>338828.55</v>
      </c>
      <c r="S140" s="227"/>
      <c r="T140" s="228"/>
      <c r="U140" s="229"/>
      <c r="V140" s="219"/>
      <c r="W140" s="231"/>
      <c r="X140" s="210"/>
      <c r="Y140" s="232"/>
    </row>
    <row r="141" s="204" customFormat="1" ht="15" customHeight="1" spans="1:25">
      <c r="A141" s="906" t="s">
        <v>2441</v>
      </c>
      <c r="B141" s="213" t="s">
        <v>2442</v>
      </c>
      <c r="C141" s="214" t="s">
        <v>2128</v>
      </c>
      <c r="D141" s="215" t="s">
        <v>2129</v>
      </c>
      <c r="E141" s="207" t="s">
        <v>2130</v>
      </c>
      <c r="F141" s="210"/>
      <c r="G141" s="211" t="s">
        <v>2131</v>
      </c>
      <c r="H141" s="212"/>
      <c r="I141" s="210" t="s">
        <v>2095</v>
      </c>
      <c r="J141" s="212">
        <v>1</v>
      </c>
      <c r="K141" s="215" t="s">
        <v>2132</v>
      </c>
      <c r="L141" s="217"/>
      <c r="M141" s="220" t="s">
        <v>2133</v>
      </c>
      <c r="N141" s="212">
        <v>10</v>
      </c>
      <c r="O141" s="219"/>
      <c r="P141" s="210"/>
      <c r="Q141" s="215">
        <f>VLOOKUP(B:B,[1]帐销案存台账!$C$1:$L$65536,10,0)</f>
        <v>958700</v>
      </c>
      <c r="R141" s="226">
        <f>VLOOKUP(B:B,[1]帐销案存台账!$C$1:$N$65536,12,0)</f>
        <v>338828.55</v>
      </c>
      <c r="S141" s="227"/>
      <c r="T141" s="228"/>
      <c r="U141" s="229"/>
      <c r="V141" s="219"/>
      <c r="W141" s="231"/>
      <c r="X141" s="210"/>
      <c r="Y141" s="232"/>
    </row>
    <row r="142" s="204" customFormat="1" ht="15" customHeight="1" spans="1:25">
      <c r="A142" s="906" t="s">
        <v>2443</v>
      </c>
      <c r="B142" s="213" t="s">
        <v>2444</v>
      </c>
      <c r="C142" s="214" t="s">
        <v>2128</v>
      </c>
      <c r="D142" s="215" t="s">
        <v>2129</v>
      </c>
      <c r="E142" s="207" t="s">
        <v>2130</v>
      </c>
      <c r="F142" s="210"/>
      <c r="G142" s="211" t="s">
        <v>2131</v>
      </c>
      <c r="H142" s="212"/>
      <c r="I142" s="210" t="s">
        <v>2095</v>
      </c>
      <c r="J142" s="212">
        <v>1</v>
      </c>
      <c r="K142" s="215" t="s">
        <v>2132</v>
      </c>
      <c r="L142" s="217"/>
      <c r="M142" s="220" t="s">
        <v>2133</v>
      </c>
      <c r="N142" s="212">
        <v>10</v>
      </c>
      <c r="O142" s="219"/>
      <c r="P142" s="210"/>
      <c r="Q142" s="215">
        <f>VLOOKUP(B:B,[1]帐销案存台账!$C$1:$L$65536,10,0)</f>
        <v>958700</v>
      </c>
      <c r="R142" s="226">
        <f>VLOOKUP(B:B,[1]帐销案存台账!$C$1:$N$65536,12,0)</f>
        <v>338828.55</v>
      </c>
      <c r="S142" s="227"/>
      <c r="T142" s="228"/>
      <c r="U142" s="229"/>
      <c r="V142" s="219"/>
      <c r="W142" s="231"/>
      <c r="X142" s="210"/>
      <c r="Y142" s="232"/>
    </row>
    <row r="143" s="204" customFormat="1" ht="15" customHeight="1" spans="1:25">
      <c r="A143" s="906" t="s">
        <v>2445</v>
      </c>
      <c r="B143" s="213" t="s">
        <v>2446</v>
      </c>
      <c r="C143" s="214" t="s">
        <v>2128</v>
      </c>
      <c r="D143" s="215" t="s">
        <v>2129</v>
      </c>
      <c r="E143" s="207" t="s">
        <v>2130</v>
      </c>
      <c r="F143" s="210"/>
      <c r="G143" s="211" t="s">
        <v>2131</v>
      </c>
      <c r="H143" s="212"/>
      <c r="I143" s="210" t="s">
        <v>2095</v>
      </c>
      <c r="J143" s="212">
        <v>1</v>
      </c>
      <c r="K143" s="215" t="s">
        <v>2132</v>
      </c>
      <c r="L143" s="217"/>
      <c r="M143" s="220" t="s">
        <v>2133</v>
      </c>
      <c r="N143" s="212">
        <v>10</v>
      </c>
      <c r="O143" s="219"/>
      <c r="P143" s="210"/>
      <c r="Q143" s="215">
        <f>VLOOKUP(B:B,[1]帐销案存台账!$C$1:$L$65536,10,0)</f>
        <v>958700</v>
      </c>
      <c r="R143" s="226">
        <f>VLOOKUP(B:B,[1]帐销案存台账!$C$1:$N$65536,12,0)</f>
        <v>338828.55</v>
      </c>
      <c r="S143" s="227"/>
      <c r="T143" s="228"/>
      <c r="U143" s="229"/>
      <c r="V143" s="219"/>
      <c r="W143" s="231"/>
      <c r="X143" s="210"/>
      <c r="Y143" s="232"/>
    </row>
    <row r="144" s="204" customFormat="1" ht="15" customHeight="1" spans="1:25">
      <c r="A144" s="906" t="s">
        <v>2447</v>
      </c>
      <c r="B144" s="213" t="s">
        <v>2448</v>
      </c>
      <c r="C144" s="214" t="s">
        <v>2128</v>
      </c>
      <c r="D144" s="215" t="s">
        <v>2129</v>
      </c>
      <c r="E144" s="207" t="s">
        <v>2130</v>
      </c>
      <c r="F144" s="210"/>
      <c r="G144" s="211" t="s">
        <v>2131</v>
      </c>
      <c r="H144" s="212"/>
      <c r="I144" s="210" t="s">
        <v>2095</v>
      </c>
      <c r="J144" s="212">
        <v>1</v>
      </c>
      <c r="K144" s="215" t="s">
        <v>2132</v>
      </c>
      <c r="L144" s="217"/>
      <c r="M144" s="220" t="s">
        <v>2133</v>
      </c>
      <c r="N144" s="212">
        <v>10</v>
      </c>
      <c r="O144" s="219"/>
      <c r="P144" s="210"/>
      <c r="Q144" s="215">
        <f>VLOOKUP(B:B,[1]帐销案存台账!$C$1:$L$65536,10,0)</f>
        <v>958700</v>
      </c>
      <c r="R144" s="226">
        <f>VLOOKUP(B:B,[1]帐销案存台账!$C$1:$N$65536,12,0)</f>
        <v>338828.55</v>
      </c>
      <c r="S144" s="227"/>
      <c r="T144" s="228"/>
      <c r="U144" s="229"/>
      <c r="V144" s="219"/>
      <c r="W144" s="231"/>
      <c r="X144" s="210"/>
      <c r="Y144" s="232"/>
    </row>
    <row r="145" s="204" customFormat="1" ht="15" customHeight="1" spans="1:25">
      <c r="A145" s="906" t="s">
        <v>2449</v>
      </c>
      <c r="B145" s="213" t="s">
        <v>2450</v>
      </c>
      <c r="C145" s="214" t="s">
        <v>2128</v>
      </c>
      <c r="D145" s="215" t="s">
        <v>2129</v>
      </c>
      <c r="E145" s="207" t="s">
        <v>2130</v>
      </c>
      <c r="F145" s="210"/>
      <c r="G145" s="211" t="s">
        <v>2131</v>
      </c>
      <c r="H145" s="212"/>
      <c r="I145" s="210" t="s">
        <v>2095</v>
      </c>
      <c r="J145" s="212">
        <v>1</v>
      </c>
      <c r="K145" s="215" t="s">
        <v>2132</v>
      </c>
      <c r="L145" s="217"/>
      <c r="M145" s="220" t="s">
        <v>2133</v>
      </c>
      <c r="N145" s="212">
        <v>10</v>
      </c>
      <c r="O145" s="219"/>
      <c r="P145" s="210"/>
      <c r="Q145" s="215">
        <f>VLOOKUP(B:B,[1]帐销案存台账!$C$1:$L$65536,10,0)</f>
        <v>958700</v>
      </c>
      <c r="R145" s="226">
        <f>VLOOKUP(B:B,[1]帐销案存台账!$C$1:$N$65536,12,0)</f>
        <v>338828.55</v>
      </c>
      <c r="S145" s="227"/>
      <c r="T145" s="228"/>
      <c r="U145" s="229"/>
      <c r="V145" s="219"/>
      <c r="W145" s="231"/>
      <c r="X145" s="210"/>
      <c r="Y145" s="232"/>
    </row>
    <row r="146" s="204" customFormat="1" ht="15" customHeight="1" spans="1:25">
      <c r="A146" s="906" t="s">
        <v>2451</v>
      </c>
      <c r="B146" s="213" t="s">
        <v>2452</v>
      </c>
      <c r="C146" s="214" t="s">
        <v>2128</v>
      </c>
      <c r="D146" s="215" t="s">
        <v>2129</v>
      </c>
      <c r="E146" s="207" t="s">
        <v>2130</v>
      </c>
      <c r="F146" s="210"/>
      <c r="G146" s="211" t="s">
        <v>2131</v>
      </c>
      <c r="H146" s="212"/>
      <c r="I146" s="210" t="s">
        <v>2095</v>
      </c>
      <c r="J146" s="212">
        <v>1</v>
      </c>
      <c r="K146" s="215" t="s">
        <v>2132</v>
      </c>
      <c r="L146" s="217"/>
      <c r="M146" s="220" t="s">
        <v>2133</v>
      </c>
      <c r="N146" s="212">
        <v>10</v>
      </c>
      <c r="O146" s="219"/>
      <c r="P146" s="210"/>
      <c r="Q146" s="215">
        <f>VLOOKUP(B:B,[1]帐销案存台账!$C$1:$L$65536,10,0)</f>
        <v>958700</v>
      </c>
      <c r="R146" s="226">
        <f>VLOOKUP(B:B,[1]帐销案存台账!$C$1:$N$65536,12,0)</f>
        <v>338828.55</v>
      </c>
      <c r="S146" s="227"/>
      <c r="T146" s="228"/>
      <c r="U146" s="229"/>
      <c r="V146" s="219"/>
      <c r="W146" s="231"/>
      <c r="X146" s="210"/>
      <c r="Y146" s="232"/>
    </row>
    <row r="147" s="204" customFormat="1" ht="15" customHeight="1" spans="1:25">
      <c r="A147" s="906" t="s">
        <v>2453</v>
      </c>
      <c r="B147" s="213" t="s">
        <v>2454</v>
      </c>
      <c r="C147" s="214" t="s">
        <v>2128</v>
      </c>
      <c r="D147" s="215" t="s">
        <v>2129</v>
      </c>
      <c r="E147" s="207" t="s">
        <v>2130</v>
      </c>
      <c r="F147" s="210"/>
      <c r="G147" s="211" t="s">
        <v>2131</v>
      </c>
      <c r="H147" s="212"/>
      <c r="I147" s="210" t="s">
        <v>2095</v>
      </c>
      <c r="J147" s="212">
        <v>1</v>
      </c>
      <c r="K147" s="215" t="s">
        <v>2132</v>
      </c>
      <c r="L147" s="217"/>
      <c r="M147" s="220" t="s">
        <v>2133</v>
      </c>
      <c r="N147" s="212">
        <v>10</v>
      </c>
      <c r="O147" s="219"/>
      <c r="P147" s="210"/>
      <c r="Q147" s="215">
        <f>VLOOKUP(B:B,[1]帐销案存台账!$C$1:$L$65536,10,0)</f>
        <v>958700</v>
      </c>
      <c r="R147" s="226">
        <f>VLOOKUP(B:B,[1]帐销案存台账!$C$1:$N$65536,12,0)</f>
        <v>338828.55</v>
      </c>
      <c r="S147" s="227"/>
      <c r="T147" s="228"/>
      <c r="U147" s="229"/>
      <c r="V147" s="219"/>
      <c r="W147" s="231"/>
      <c r="X147" s="210"/>
      <c r="Y147" s="232"/>
    </row>
    <row r="148" s="204" customFormat="1" ht="15" customHeight="1" spans="1:25">
      <c r="A148" s="906" t="s">
        <v>2455</v>
      </c>
      <c r="B148" s="213" t="s">
        <v>2456</v>
      </c>
      <c r="C148" s="214" t="s">
        <v>2128</v>
      </c>
      <c r="D148" s="215" t="s">
        <v>2129</v>
      </c>
      <c r="E148" s="207" t="s">
        <v>2130</v>
      </c>
      <c r="F148" s="210"/>
      <c r="G148" s="211" t="s">
        <v>2131</v>
      </c>
      <c r="H148" s="212"/>
      <c r="I148" s="210" t="s">
        <v>2095</v>
      </c>
      <c r="J148" s="212">
        <v>1</v>
      </c>
      <c r="K148" s="215" t="s">
        <v>2132</v>
      </c>
      <c r="L148" s="217"/>
      <c r="M148" s="220" t="s">
        <v>2133</v>
      </c>
      <c r="N148" s="212">
        <v>10</v>
      </c>
      <c r="O148" s="219"/>
      <c r="P148" s="210"/>
      <c r="Q148" s="215">
        <f>VLOOKUP(B:B,[1]帐销案存台账!$C$1:$L$65536,10,0)</f>
        <v>958700</v>
      </c>
      <c r="R148" s="226">
        <f>VLOOKUP(B:B,[1]帐销案存台账!$C$1:$N$65536,12,0)</f>
        <v>338828.55</v>
      </c>
      <c r="S148" s="227"/>
      <c r="T148" s="228"/>
      <c r="U148" s="229"/>
      <c r="V148" s="219"/>
      <c r="W148" s="231"/>
      <c r="X148" s="210"/>
      <c r="Y148" s="232"/>
    </row>
    <row r="149" s="204" customFormat="1" ht="15" customHeight="1" spans="1:25">
      <c r="A149" s="906" t="s">
        <v>2457</v>
      </c>
      <c r="B149" s="213" t="s">
        <v>2458</v>
      </c>
      <c r="C149" s="214" t="s">
        <v>2128</v>
      </c>
      <c r="D149" s="215" t="s">
        <v>2129</v>
      </c>
      <c r="E149" s="207" t="s">
        <v>2130</v>
      </c>
      <c r="F149" s="210"/>
      <c r="G149" s="211" t="s">
        <v>2131</v>
      </c>
      <c r="H149" s="212"/>
      <c r="I149" s="210" t="s">
        <v>2095</v>
      </c>
      <c r="J149" s="212">
        <v>1</v>
      </c>
      <c r="K149" s="215" t="s">
        <v>2132</v>
      </c>
      <c r="L149" s="217"/>
      <c r="M149" s="220" t="s">
        <v>2133</v>
      </c>
      <c r="N149" s="212">
        <v>10</v>
      </c>
      <c r="O149" s="219"/>
      <c r="P149" s="210"/>
      <c r="Q149" s="215">
        <f>VLOOKUP(B:B,[1]帐销案存台账!$C$1:$L$65536,10,0)</f>
        <v>958700</v>
      </c>
      <c r="R149" s="226">
        <f>VLOOKUP(B:B,[1]帐销案存台账!$C$1:$N$65536,12,0)</f>
        <v>338828.55</v>
      </c>
      <c r="S149" s="227"/>
      <c r="T149" s="228"/>
      <c r="U149" s="229"/>
      <c r="V149" s="219"/>
      <c r="W149" s="231"/>
      <c r="X149" s="210"/>
      <c r="Y149" s="232"/>
    </row>
    <row r="150" s="204" customFormat="1" ht="15" customHeight="1" spans="1:25">
      <c r="A150" s="906" t="s">
        <v>2459</v>
      </c>
      <c r="B150" s="213" t="s">
        <v>2460</v>
      </c>
      <c r="C150" s="214" t="s">
        <v>2128</v>
      </c>
      <c r="D150" s="215" t="s">
        <v>2129</v>
      </c>
      <c r="E150" s="207" t="s">
        <v>2130</v>
      </c>
      <c r="F150" s="210"/>
      <c r="G150" s="211" t="s">
        <v>2131</v>
      </c>
      <c r="H150" s="212"/>
      <c r="I150" s="210" t="s">
        <v>2095</v>
      </c>
      <c r="J150" s="212">
        <v>1</v>
      </c>
      <c r="K150" s="215" t="s">
        <v>2132</v>
      </c>
      <c r="L150" s="217"/>
      <c r="M150" s="220" t="s">
        <v>2133</v>
      </c>
      <c r="N150" s="212">
        <v>10</v>
      </c>
      <c r="O150" s="219"/>
      <c r="P150" s="210"/>
      <c r="Q150" s="215">
        <f>VLOOKUP(B:B,[1]帐销案存台账!$C$1:$L$65536,10,0)</f>
        <v>958700</v>
      </c>
      <c r="R150" s="226">
        <f>VLOOKUP(B:B,[1]帐销案存台账!$C$1:$N$65536,12,0)</f>
        <v>338828.55</v>
      </c>
      <c r="S150" s="227"/>
      <c r="T150" s="228"/>
      <c r="U150" s="229"/>
      <c r="V150" s="219"/>
      <c r="W150" s="231"/>
      <c r="X150" s="210"/>
      <c r="Y150" s="232"/>
    </row>
    <row r="151" s="204" customFormat="1" ht="15" customHeight="1" spans="1:25">
      <c r="A151" s="906" t="s">
        <v>2461</v>
      </c>
      <c r="B151" s="213" t="s">
        <v>2462</v>
      </c>
      <c r="C151" s="214" t="s">
        <v>2128</v>
      </c>
      <c r="D151" s="215" t="s">
        <v>2129</v>
      </c>
      <c r="E151" s="207" t="s">
        <v>2130</v>
      </c>
      <c r="F151" s="210"/>
      <c r="G151" s="211" t="s">
        <v>2131</v>
      </c>
      <c r="H151" s="212"/>
      <c r="I151" s="210" t="s">
        <v>2095</v>
      </c>
      <c r="J151" s="212">
        <v>1</v>
      </c>
      <c r="K151" s="215" t="s">
        <v>2132</v>
      </c>
      <c r="L151" s="217"/>
      <c r="M151" s="220" t="s">
        <v>2133</v>
      </c>
      <c r="N151" s="212">
        <v>10</v>
      </c>
      <c r="O151" s="219"/>
      <c r="P151" s="210"/>
      <c r="Q151" s="215">
        <f>VLOOKUP(B:B,[1]帐销案存台账!$C$1:$L$65536,10,0)</f>
        <v>958700</v>
      </c>
      <c r="R151" s="226">
        <f>VLOOKUP(B:B,[1]帐销案存台账!$C$1:$N$65536,12,0)</f>
        <v>338828.55</v>
      </c>
      <c r="S151" s="227"/>
      <c r="T151" s="228"/>
      <c r="U151" s="229"/>
      <c r="V151" s="219"/>
      <c r="W151" s="231"/>
      <c r="X151" s="210"/>
      <c r="Y151" s="232"/>
    </row>
    <row r="152" s="204" customFormat="1" ht="15" customHeight="1" spans="1:25">
      <c r="A152" s="906" t="s">
        <v>2463</v>
      </c>
      <c r="B152" s="213" t="s">
        <v>2464</v>
      </c>
      <c r="C152" s="214" t="s">
        <v>2128</v>
      </c>
      <c r="D152" s="215" t="s">
        <v>2129</v>
      </c>
      <c r="E152" s="207" t="s">
        <v>2130</v>
      </c>
      <c r="F152" s="210"/>
      <c r="G152" s="211" t="s">
        <v>2131</v>
      </c>
      <c r="H152" s="212"/>
      <c r="I152" s="210" t="s">
        <v>2095</v>
      </c>
      <c r="J152" s="212">
        <v>1</v>
      </c>
      <c r="K152" s="215" t="s">
        <v>2132</v>
      </c>
      <c r="L152" s="217"/>
      <c r="M152" s="220" t="s">
        <v>2133</v>
      </c>
      <c r="N152" s="212">
        <v>10</v>
      </c>
      <c r="O152" s="219"/>
      <c r="P152" s="210"/>
      <c r="Q152" s="215">
        <f>VLOOKUP(B:B,[1]帐销案存台账!$C$1:$L$65536,10,0)</f>
        <v>958700</v>
      </c>
      <c r="R152" s="226">
        <f>VLOOKUP(B:B,[1]帐销案存台账!$C$1:$N$65536,12,0)</f>
        <v>338828.55</v>
      </c>
      <c r="S152" s="227"/>
      <c r="T152" s="228"/>
      <c r="U152" s="229"/>
      <c r="V152" s="219"/>
      <c r="W152" s="231"/>
      <c r="X152" s="210"/>
      <c r="Y152" s="232"/>
    </row>
    <row r="153" s="204" customFormat="1" ht="15" customHeight="1" spans="1:25">
      <c r="A153" s="906" t="s">
        <v>2465</v>
      </c>
      <c r="B153" s="213" t="s">
        <v>2466</v>
      </c>
      <c r="C153" s="214" t="s">
        <v>2128</v>
      </c>
      <c r="D153" s="215" t="s">
        <v>2129</v>
      </c>
      <c r="E153" s="207" t="s">
        <v>2130</v>
      </c>
      <c r="F153" s="210"/>
      <c r="G153" s="211" t="s">
        <v>2131</v>
      </c>
      <c r="H153" s="212"/>
      <c r="I153" s="210" t="s">
        <v>2095</v>
      </c>
      <c r="J153" s="212">
        <v>1</v>
      </c>
      <c r="K153" s="215" t="s">
        <v>2132</v>
      </c>
      <c r="L153" s="217"/>
      <c r="M153" s="220" t="s">
        <v>2133</v>
      </c>
      <c r="N153" s="212">
        <v>10</v>
      </c>
      <c r="O153" s="219"/>
      <c r="P153" s="210"/>
      <c r="Q153" s="215">
        <f>VLOOKUP(B:B,[1]帐销案存台账!$C$1:$L$65536,10,0)</f>
        <v>958700</v>
      </c>
      <c r="R153" s="226">
        <f>VLOOKUP(B:B,[1]帐销案存台账!$C$1:$N$65536,12,0)</f>
        <v>338828.55</v>
      </c>
      <c r="S153" s="227"/>
      <c r="T153" s="228"/>
      <c r="U153" s="229"/>
      <c r="V153" s="219"/>
      <c r="W153" s="231"/>
      <c r="X153" s="210"/>
      <c r="Y153" s="232"/>
    </row>
    <row r="154" s="204" customFormat="1" ht="15" customHeight="1" spans="1:25">
      <c r="A154" s="906" t="s">
        <v>2467</v>
      </c>
      <c r="B154" s="213" t="s">
        <v>2468</v>
      </c>
      <c r="C154" s="214" t="s">
        <v>2128</v>
      </c>
      <c r="D154" s="215" t="s">
        <v>2129</v>
      </c>
      <c r="E154" s="207" t="s">
        <v>2130</v>
      </c>
      <c r="F154" s="210"/>
      <c r="G154" s="211" t="s">
        <v>2131</v>
      </c>
      <c r="H154" s="212"/>
      <c r="I154" s="210" t="s">
        <v>2095</v>
      </c>
      <c r="J154" s="212">
        <v>1</v>
      </c>
      <c r="K154" s="215" t="s">
        <v>2132</v>
      </c>
      <c r="L154" s="217"/>
      <c r="M154" s="220" t="s">
        <v>2133</v>
      </c>
      <c r="N154" s="212">
        <v>10</v>
      </c>
      <c r="O154" s="219"/>
      <c r="P154" s="210"/>
      <c r="Q154" s="215">
        <f>VLOOKUP(B:B,[1]帐销案存台账!$C$1:$L$65536,10,0)</f>
        <v>958700</v>
      </c>
      <c r="R154" s="226">
        <f>VLOOKUP(B:B,[1]帐销案存台账!$C$1:$N$65536,12,0)</f>
        <v>338828.55</v>
      </c>
      <c r="S154" s="227"/>
      <c r="T154" s="228"/>
      <c r="U154" s="229"/>
      <c r="V154" s="219"/>
      <c r="W154" s="231"/>
      <c r="X154" s="210"/>
      <c r="Y154" s="232"/>
    </row>
    <row r="155" s="204" customFormat="1" ht="15" customHeight="1" spans="1:25">
      <c r="A155" s="906" t="s">
        <v>2469</v>
      </c>
      <c r="B155" s="213" t="s">
        <v>2470</v>
      </c>
      <c r="C155" s="214" t="s">
        <v>2128</v>
      </c>
      <c r="D155" s="215" t="s">
        <v>2129</v>
      </c>
      <c r="E155" s="207" t="s">
        <v>2130</v>
      </c>
      <c r="F155" s="210"/>
      <c r="G155" s="211" t="s">
        <v>2131</v>
      </c>
      <c r="H155" s="212"/>
      <c r="I155" s="210" t="s">
        <v>2095</v>
      </c>
      <c r="J155" s="212">
        <v>1</v>
      </c>
      <c r="K155" s="215" t="s">
        <v>2132</v>
      </c>
      <c r="L155" s="217"/>
      <c r="M155" s="220" t="s">
        <v>2133</v>
      </c>
      <c r="N155" s="212">
        <v>10</v>
      </c>
      <c r="O155" s="219"/>
      <c r="P155" s="210"/>
      <c r="Q155" s="215">
        <f>VLOOKUP(B:B,[1]帐销案存台账!$C$1:$L$65536,10,0)</f>
        <v>958700</v>
      </c>
      <c r="R155" s="226">
        <f>VLOOKUP(B:B,[1]帐销案存台账!$C$1:$N$65536,12,0)</f>
        <v>338828.55</v>
      </c>
      <c r="S155" s="227"/>
      <c r="T155" s="228"/>
      <c r="U155" s="229"/>
      <c r="V155" s="219"/>
      <c r="W155" s="231"/>
      <c r="X155" s="210"/>
      <c r="Y155" s="232"/>
    </row>
    <row r="156" s="204" customFormat="1" ht="15" customHeight="1" spans="1:25">
      <c r="A156" s="906" t="s">
        <v>2471</v>
      </c>
      <c r="B156" s="213" t="s">
        <v>2472</v>
      </c>
      <c r="C156" s="214" t="s">
        <v>2128</v>
      </c>
      <c r="D156" s="215" t="s">
        <v>2129</v>
      </c>
      <c r="E156" s="207" t="s">
        <v>2130</v>
      </c>
      <c r="F156" s="210"/>
      <c r="G156" s="211" t="s">
        <v>2131</v>
      </c>
      <c r="H156" s="212"/>
      <c r="I156" s="210" t="s">
        <v>2095</v>
      </c>
      <c r="J156" s="212">
        <v>1</v>
      </c>
      <c r="K156" s="215" t="s">
        <v>2132</v>
      </c>
      <c r="L156" s="217"/>
      <c r="M156" s="220" t="s">
        <v>2473</v>
      </c>
      <c r="N156" s="212">
        <v>10</v>
      </c>
      <c r="O156" s="219"/>
      <c r="P156" s="210"/>
      <c r="Q156" s="215">
        <f>VLOOKUP(B:B,[1]帐销案存台账!$C$1:$L$65536,10,0)</f>
        <v>958700</v>
      </c>
      <c r="R156" s="226">
        <f>VLOOKUP(B:B,[1]帐销案存台账!$C$1:$N$65536,12,0)</f>
        <v>338828.55</v>
      </c>
      <c r="S156" s="227"/>
      <c r="T156" s="228"/>
      <c r="U156" s="229"/>
      <c r="V156" s="219"/>
      <c r="W156" s="231"/>
      <c r="X156" s="210"/>
      <c r="Y156" s="232"/>
    </row>
    <row r="157" s="204" customFormat="1" ht="15" customHeight="1" spans="1:25">
      <c r="A157" s="906" t="s">
        <v>2474</v>
      </c>
      <c r="B157" s="213" t="s">
        <v>2475</v>
      </c>
      <c r="C157" s="214" t="s">
        <v>2128</v>
      </c>
      <c r="D157" s="215" t="s">
        <v>2129</v>
      </c>
      <c r="E157" s="207" t="s">
        <v>2130</v>
      </c>
      <c r="F157" s="210"/>
      <c r="G157" s="211" t="s">
        <v>2131</v>
      </c>
      <c r="H157" s="212"/>
      <c r="I157" s="210" t="s">
        <v>2095</v>
      </c>
      <c r="J157" s="212">
        <v>1</v>
      </c>
      <c r="K157" s="215" t="s">
        <v>2132</v>
      </c>
      <c r="L157" s="217"/>
      <c r="M157" s="220" t="s">
        <v>2473</v>
      </c>
      <c r="N157" s="212">
        <v>10</v>
      </c>
      <c r="O157" s="219"/>
      <c r="P157" s="210"/>
      <c r="Q157" s="215">
        <f>VLOOKUP(B:B,[1]帐销案存台账!$C$1:$L$65536,10,0)</f>
        <v>958700</v>
      </c>
      <c r="R157" s="226">
        <f>VLOOKUP(B:B,[1]帐销案存台账!$C$1:$N$65536,12,0)</f>
        <v>338828.55</v>
      </c>
      <c r="S157" s="227"/>
      <c r="T157" s="228"/>
      <c r="U157" s="229"/>
      <c r="V157" s="219"/>
      <c r="W157" s="231"/>
      <c r="X157" s="210"/>
      <c r="Y157" s="232"/>
    </row>
    <row r="158" s="204" customFormat="1" ht="15" customHeight="1" spans="1:25">
      <c r="A158" s="906" t="s">
        <v>2476</v>
      </c>
      <c r="B158" s="213" t="s">
        <v>2477</v>
      </c>
      <c r="C158" s="233" t="s">
        <v>2128</v>
      </c>
      <c r="D158" s="215" t="s">
        <v>2478</v>
      </c>
      <c r="E158" s="207" t="s">
        <v>2479</v>
      </c>
      <c r="F158" s="210"/>
      <c r="G158" s="211" t="s">
        <v>2131</v>
      </c>
      <c r="H158" s="212"/>
      <c r="I158" s="210" t="s">
        <v>2095</v>
      </c>
      <c r="J158" s="212">
        <v>1</v>
      </c>
      <c r="K158" s="235" t="s">
        <v>2480</v>
      </c>
      <c r="L158" s="217"/>
      <c r="M158" s="220" t="s">
        <v>2133</v>
      </c>
      <c r="N158" s="212">
        <v>10</v>
      </c>
      <c r="O158" s="219"/>
      <c r="P158" s="210"/>
      <c r="Q158" s="215">
        <f>VLOOKUP(B:B,[1]帐销案存台账!$C$1:$L$65536,10,0)</f>
        <v>927300</v>
      </c>
      <c r="R158" s="226">
        <f>VLOOKUP(B:B,[1]帐销案存台账!$C$1:$N$65536,12,0)</f>
        <v>369057.06</v>
      </c>
      <c r="S158" s="227"/>
      <c r="T158" s="228"/>
      <c r="U158" s="229"/>
      <c r="V158" s="219"/>
      <c r="W158" s="231"/>
      <c r="X158" s="210"/>
      <c r="Y158" s="232"/>
    </row>
    <row r="159" s="204" customFormat="1" ht="15" customHeight="1" spans="1:25">
      <c r="A159" s="906" t="s">
        <v>2481</v>
      </c>
      <c r="B159" s="213" t="s">
        <v>2482</v>
      </c>
      <c r="C159" s="233" t="s">
        <v>2128</v>
      </c>
      <c r="D159" s="215" t="s">
        <v>2478</v>
      </c>
      <c r="E159" s="207" t="s">
        <v>2479</v>
      </c>
      <c r="F159" s="210"/>
      <c r="G159" s="211" t="s">
        <v>2131</v>
      </c>
      <c r="H159" s="212"/>
      <c r="I159" s="210" t="s">
        <v>2095</v>
      </c>
      <c r="J159" s="212">
        <v>1</v>
      </c>
      <c r="K159" s="235" t="s">
        <v>2480</v>
      </c>
      <c r="L159" s="217"/>
      <c r="M159" s="220" t="s">
        <v>2133</v>
      </c>
      <c r="N159" s="212">
        <v>10</v>
      </c>
      <c r="O159" s="219"/>
      <c r="P159" s="210"/>
      <c r="Q159" s="215">
        <f>VLOOKUP(B:B,[1]帐销案存台账!$C$1:$L$65536,10,0)</f>
        <v>927300</v>
      </c>
      <c r="R159" s="226">
        <f>VLOOKUP(B:B,[1]帐销案存台账!$C$1:$N$65536,12,0)</f>
        <v>369057.06</v>
      </c>
      <c r="S159" s="227"/>
      <c r="T159" s="228"/>
      <c r="U159" s="229"/>
      <c r="V159" s="219"/>
      <c r="W159" s="231"/>
      <c r="X159" s="210"/>
      <c r="Y159" s="232"/>
    </row>
    <row r="160" s="204" customFormat="1" ht="15" customHeight="1" spans="1:25">
      <c r="A160" s="906" t="s">
        <v>2483</v>
      </c>
      <c r="B160" s="207" t="s">
        <v>2484</v>
      </c>
      <c r="C160" s="234" t="s">
        <v>2128</v>
      </c>
      <c r="D160" s="209" t="s">
        <v>2485</v>
      </c>
      <c r="E160" s="207" t="s">
        <v>2479</v>
      </c>
      <c r="F160" s="210"/>
      <c r="G160" s="211" t="s">
        <v>2131</v>
      </c>
      <c r="H160" s="212"/>
      <c r="I160" s="210" t="s">
        <v>2095</v>
      </c>
      <c r="J160" s="212">
        <v>1</v>
      </c>
      <c r="K160" s="236" t="s">
        <v>2480</v>
      </c>
      <c r="L160" s="217"/>
      <c r="M160" s="218" t="s">
        <v>2133</v>
      </c>
      <c r="N160" s="212">
        <v>10</v>
      </c>
      <c r="O160" s="219"/>
      <c r="P160" s="210"/>
      <c r="Q160" s="215">
        <f>VLOOKUP(B:B,[1]帐销案存台账!$C$1:$L$65536,10,0)</f>
        <v>927300</v>
      </c>
      <c r="R160" s="226">
        <f>VLOOKUP(B:B,[1]帐销案存台账!$C$1:$N$65536,12,0)</f>
        <v>369057.06</v>
      </c>
      <c r="S160" s="227"/>
      <c r="T160" s="228"/>
      <c r="U160" s="229"/>
      <c r="V160" s="219"/>
      <c r="W160" s="231"/>
      <c r="X160" s="210"/>
      <c r="Y160" s="232"/>
    </row>
    <row r="161" s="204" customFormat="1" ht="15" customHeight="1" spans="1:25">
      <c r="A161" s="906" t="s">
        <v>2486</v>
      </c>
      <c r="B161" s="207" t="s">
        <v>2487</v>
      </c>
      <c r="C161" s="234" t="s">
        <v>2128</v>
      </c>
      <c r="D161" s="209" t="s">
        <v>2485</v>
      </c>
      <c r="E161" s="207" t="s">
        <v>2479</v>
      </c>
      <c r="F161" s="210"/>
      <c r="G161" s="211" t="s">
        <v>2131</v>
      </c>
      <c r="H161" s="212"/>
      <c r="I161" s="210" t="s">
        <v>2095</v>
      </c>
      <c r="J161" s="212">
        <v>1</v>
      </c>
      <c r="K161" s="236" t="s">
        <v>2480</v>
      </c>
      <c r="L161" s="217"/>
      <c r="M161" s="218" t="s">
        <v>2133</v>
      </c>
      <c r="N161" s="212">
        <v>10</v>
      </c>
      <c r="O161" s="219"/>
      <c r="P161" s="210"/>
      <c r="Q161" s="215">
        <f>VLOOKUP(B:B,[1]帐销案存台账!$C$1:$L$65536,10,0)</f>
        <v>927300</v>
      </c>
      <c r="R161" s="226">
        <f>VLOOKUP(B:B,[1]帐销案存台账!$C$1:$N$65536,12,0)</f>
        <v>369057.06</v>
      </c>
      <c r="S161" s="227"/>
      <c r="T161" s="228"/>
      <c r="U161" s="229"/>
      <c r="V161" s="219"/>
      <c r="W161" s="231"/>
      <c r="X161" s="210"/>
      <c r="Y161" s="232"/>
    </row>
    <row r="162" s="204" customFormat="1" ht="15" customHeight="1" spans="1:25">
      <c r="A162" s="906" t="s">
        <v>2488</v>
      </c>
      <c r="B162" s="207" t="s">
        <v>2489</v>
      </c>
      <c r="C162" s="234" t="s">
        <v>2128</v>
      </c>
      <c r="D162" s="209" t="s">
        <v>2485</v>
      </c>
      <c r="E162" s="207" t="s">
        <v>2479</v>
      </c>
      <c r="F162" s="210"/>
      <c r="G162" s="211" t="s">
        <v>2131</v>
      </c>
      <c r="H162" s="212"/>
      <c r="I162" s="210" t="s">
        <v>2095</v>
      </c>
      <c r="J162" s="212">
        <v>1</v>
      </c>
      <c r="K162" s="236" t="s">
        <v>2480</v>
      </c>
      <c r="L162" s="217"/>
      <c r="M162" s="218" t="s">
        <v>2133</v>
      </c>
      <c r="N162" s="212">
        <v>10</v>
      </c>
      <c r="O162" s="219"/>
      <c r="P162" s="210"/>
      <c r="Q162" s="215">
        <f>VLOOKUP(B:B,[1]帐销案存台账!$C$1:$L$65536,10,0)</f>
        <v>1881200</v>
      </c>
      <c r="R162" s="226">
        <f>VLOOKUP(B:B,[1]帐销案存台账!$C$1:$N$65536,12,0)</f>
        <v>658250.15</v>
      </c>
      <c r="S162" s="227"/>
      <c r="T162" s="228"/>
      <c r="U162" s="229"/>
      <c r="V162" s="219"/>
      <c r="W162" s="231"/>
      <c r="X162" s="210"/>
      <c r="Y162" s="232"/>
    </row>
    <row r="163" s="204" customFormat="1" ht="15" customHeight="1" spans="1:25">
      <c r="A163" s="906" t="s">
        <v>2490</v>
      </c>
      <c r="B163" s="207" t="s">
        <v>2491</v>
      </c>
      <c r="C163" s="234" t="s">
        <v>2128</v>
      </c>
      <c r="D163" s="209" t="s">
        <v>2485</v>
      </c>
      <c r="E163" s="207" t="s">
        <v>2479</v>
      </c>
      <c r="F163" s="210"/>
      <c r="G163" s="211" t="s">
        <v>2131</v>
      </c>
      <c r="H163" s="212"/>
      <c r="I163" s="210" t="s">
        <v>2095</v>
      </c>
      <c r="J163" s="212">
        <v>1</v>
      </c>
      <c r="K163" s="236" t="s">
        <v>2480</v>
      </c>
      <c r="L163" s="217"/>
      <c r="M163" s="218" t="s">
        <v>2133</v>
      </c>
      <c r="N163" s="212">
        <v>10</v>
      </c>
      <c r="O163" s="219"/>
      <c r="P163" s="210"/>
      <c r="Q163" s="215">
        <f>VLOOKUP(B:B,[1]帐销案存台账!$C$1:$L$65536,10,0)</f>
        <v>1881200</v>
      </c>
      <c r="R163" s="226">
        <f>VLOOKUP(B:B,[1]帐销案存台账!$C$1:$N$65536,12,0)</f>
        <v>658250.15</v>
      </c>
      <c r="S163" s="227"/>
      <c r="T163" s="228"/>
      <c r="U163" s="229"/>
      <c r="V163" s="219"/>
      <c r="W163" s="231"/>
      <c r="X163" s="210"/>
      <c r="Y163" s="232"/>
    </row>
    <row r="164" s="204" customFormat="1" ht="15" customHeight="1" spans="1:25">
      <c r="A164" s="906" t="s">
        <v>2492</v>
      </c>
      <c r="B164" s="207" t="s">
        <v>2493</v>
      </c>
      <c r="C164" s="234" t="s">
        <v>2128</v>
      </c>
      <c r="D164" s="209" t="s">
        <v>2485</v>
      </c>
      <c r="E164" s="207" t="s">
        <v>2479</v>
      </c>
      <c r="F164" s="210"/>
      <c r="G164" s="211" t="s">
        <v>2131</v>
      </c>
      <c r="H164" s="212"/>
      <c r="I164" s="210" t="s">
        <v>2095</v>
      </c>
      <c r="J164" s="212">
        <v>1</v>
      </c>
      <c r="K164" s="236" t="s">
        <v>2480</v>
      </c>
      <c r="L164" s="217"/>
      <c r="M164" s="218" t="s">
        <v>2133</v>
      </c>
      <c r="N164" s="212">
        <v>10</v>
      </c>
      <c r="O164" s="219"/>
      <c r="P164" s="210"/>
      <c r="Q164" s="215">
        <f>VLOOKUP(B:B,[1]帐销案存台账!$C$1:$L$65536,10,0)</f>
        <v>927300</v>
      </c>
      <c r="R164" s="226">
        <f>VLOOKUP(B:B,[1]帐销案存台账!$C$1:$N$65536,12,0)</f>
        <v>369057.06</v>
      </c>
      <c r="S164" s="227"/>
      <c r="T164" s="228"/>
      <c r="U164" s="229"/>
      <c r="V164" s="219"/>
      <c r="W164" s="231"/>
      <c r="X164" s="210"/>
      <c r="Y164" s="232"/>
    </row>
    <row r="165" s="204" customFormat="1" ht="15" customHeight="1" spans="1:25">
      <c r="A165" s="906" t="s">
        <v>2494</v>
      </c>
      <c r="B165" s="207" t="s">
        <v>2495</v>
      </c>
      <c r="C165" s="234" t="s">
        <v>2128</v>
      </c>
      <c r="D165" s="209" t="s">
        <v>2485</v>
      </c>
      <c r="E165" s="207" t="s">
        <v>2479</v>
      </c>
      <c r="F165" s="210"/>
      <c r="G165" s="211" t="s">
        <v>2131</v>
      </c>
      <c r="H165" s="212"/>
      <c r="I165" s="210" t="s">
        <v>2095</v>
      </c>
      <c r="J165" s="212">
        <v>1</v>
      </c>
      <c r="K165" s="236" t="s">
        <v>2480</v>
      </c>
      <c r="L165" s="217"/>
      <c r="M165" s="218" t="s">
        <v>2133</v>
      </c>
      <c r="N165" s="212">
        <v>10</v>
      </c>
      <c r="O165" s="219"/>
      <c r="P165" s="210"/>
      <c r="Q165" s="215">
        <f>VLOOKUP(B:B,[1]帐销案存台账!$C$1:$L$65536,10,0)</f>
        <v>927300</v>
      </c>
      <c r="R165" s="226">
        <f>VLOOKUP(B:B,[1]帐销案存台账!$C$1:$N$65536,12,0)</f>
        <v>369057.06</v>
      </c>
      <c r="S165" s="227"/>
      <c r="T165" s="228"/>
      <c r="U165" s="229"/>
      <c r="V165" s="219"/>
      <c r="W165" s="231"/>
      <c r="X165" s="210"/>
      <c r="Y165" s="232"/>
    </row>
    <row r="166" s="204" customFormat="1" ht="15" customHeight="1" spans="1:25">
      <c r="A166" s="906" t="s">
        <v>2496</v>
      </c>
      <c r="B166" s="207" t="s">
        <v>2497</v>
      </c>
      <c r="C166" s="234" t="s">
        <v>2128</v>
      </c>
      <c r="D166" s="209" t="s">
        <v>2485</v>
      </c>
      <c r="E166" s="207" t="s">
        <v>2479</v>
      </c>
      <c r="F166" s="210"/>
      <c r="G166" s="211" t="s">
        <v>2131</v>
      </c>
      <c r="H166" s="212"/>
      <c r="I166" s="210" t="s">
        <v>2095</v>
      </c>
      <c r="J166" s="212">
        <v>1</v>
      </c>
      <c r="K166" s="236" t="s">
        <v>2480</v>
      </c>
      <c r="L166" s="217"/>
      <c r="M166" s="218" t="s">
        <v>2133</v>
      </c>
      <c r="N166" s="212">
        <v>10</v>
      </c>
      <c r="O166" s="219"/>
      <c r="P166" s="210"/>
      <c r="Q166" s="215">
        <f>VLOOKUP(B:B,[1]帐销案存台账!$C$1:$L$65536,10,0)</f>
        <v>927300</v>
      </c>
      <c r="R166" s="226">
        <f>VLOOKUP(B:B,[1]帐销案存台账!$C$1:$N$65536,12,0)</f>
        <v>369057.06</v>
      </c>
      <c r="S166" s="227"/>
      <c r="T166" s="228"/>
      <c r="U166" s="229"/>
      <c r="V166" s="219"/>
      <c r="W166" s="231"/>
      <c r="X166" s="210"/>
      <c r="Y166" s="232"/>
    </row>
    <row r="167" s="204" customFormat="1" ht="15" customHeight="1" spans="1:25">
      <c r="A167" s="906" t="s">
        <v>2498</v>
      </c>
      <c r="B167" s="207" t="s">
        <v>2499</v>
      </c>
      <c r="C167" s="234" t="s">
        <v>2128</v>
      </c>
      <c r="D167" s="209" t="s">
        <v>2485</v>
      </c>
      <c r="E167" s="207" t="s">
        <v>2479</v>
      </c>
      <c r="F167" s="210"/>
      <c r="G167" s="211" t="s">
        <v>2131</v>
      </c>
      <c r="H167" s="212"/>
      <c r="I167" s="210" t="s">
        <v>2095</v>
      </c>
      <c r="J167" s="212">
        <v>1</v>
      </c>
      <c r="K167" s="236" t="s">
        <v>2480</v>
      </c>
      <c r="L167" s="217"/>
      <c r="M167" s="218" t="s">
        <v>2133</v>
      </c>
      <c r="N167" s="212">
        <v>10</v>
      </c>
      <c r="O167" s="219"/>
      <c r="P167" s="210"/>
      <c r="Q167" s="215">
        <f>VLOOKUP(B:B,[1]帐销案存台账!$C$1:$L$65536,10,0)</f>
        <v>927300</v>
      </c>
      <c r="R167" s="226">
        <f>VLOOKUP(B:B,[1]帐销案存台账!$C$1:$N$65536,12,0)</f>
        <v>369057.06</v>
      </c>
      <c r="S167" s="227"/>
      <c r="T167" s="228"/>
      <c r="U167" s="229"/>
      <c r="V167" s="219"/>
      <c r="W167" s="231"/>
      <c r="X167" s="210"/>
      <c r="Y167" s="232"/>
    </row>
    <row r="168" s="204" customFormat="1" ht="15" customHeight="1" spans="1:25">
      <c r="A168" s="906" t="s">
        <v>2500</v>
      </c>
      <c r="B168" s="207" t="s">
        <v>2501</v>
      </c>
      <c r="C168" s="234" t="s">
        <v>2128</v>
      </c>
      <c r="D168" s="209" t="s">
        <v>2485</v>
      </c>
      <c r="E168" s="207" t="s">
        <v>2479</v>
      </c>
      <c r="F168" s="210"/>
      <c r="G168" s="211" t="s">
        <v>2131</v>
      </c>
      <c r="H168" s="212"/>
      <c r="I168" s="210" t="s">
        <v>2095</v>
      </c>
      <c r="J168" s="212">
        <v>1</v>
      </c>
      <c r="K168" s="236" t="s">
        <v>2480</v>
      </c>
      <c r="L168" s="217"/>
      <c r="M168" s="218" t="s">
        <v>2133</v>
      </c>
      <c r="N168" s="212">
        <v>10</v>
      </c>
      <c r="O168" s="219"/>
      <c r="P168" s="210"/>
      <c r="Q168" s="215">
        <f>VLOOKUP(B:B,[1]帐销案存台账!$C$1:$L$65536,10,0)</f>
        <v>927300</v>
      </c>
      <c r="R168" s="226">
        <f>VLOOKUP(B:B,[1]帐销案存台账!$C$1:$N$65536,12,0)</f>
        <v>369057.06</v>
      </c>
      <c r="S168" s="227"/>
      <c r="T168" s="228"/>
      <c r="U168" s="229"/>
      <c r="V168" s="219"/>
      <c r="W168" s="231"/>
      <c r="X168" s="210"/>
      <c r="Y168" s="232"/>
    </row>
    <row r="169" s="204" customFormat="1" ht="15" customHeight="1" spans="1:25">
      <c r="A169" s="906" t="s">
        <v>2502</v>
      </c>
      <c r="B169" s="207" t="s">
        <v>2503</v>
      </c>
      <c r="C169" s="234" t="s">
        <v>2128</v>
      </c>
      <c r="D169" s="209" t="s">
        <v>2485</v>
      </c>
      <c r="E169" s="207" t="s">
        <v>2479</v>
      </c>
      <c r="F169" s="210"/>
      <c r="G169" s="211" t="s">
        <v>2131</v>
      </c>
      <c r="H169" s="212"/>
      <c r="I169" s="210" t="s">
        <v>2095</v>
      </c>
      <c r="J169" s="212">
        <v>1</v>
      </c>
      <c r="K169" s="236" t="s">
        <v>2480</v>
      </c>
      <c r="L169" s="217"/>
      <c r="M169" s="218" t="s">
        <v>2133</v>
      </c>
      <c r="N169" s="212">
        <v>10</v>
      </c>
      <c r="O169" s="219"/>
      <c r="P169" s="210"/>
      <c r="Q169" s="215">
        <f>VLOOKUP(B:B,[1]帐销案存台账!$C$1:$L$65536,10,0)</f>
        <v>927300</v>
      </c>
      <c r="R169" s="226">
        <f>VLOOKUP(B:B,[1]帐销案存台账!$C$1:$N$65536,12,0)</f>
        <v>369057.06</v>
      </c>
      <c r="S169" s="227"/>
      <c r="T169" s="228"/>
      <c r="U169" s="229"/>
      <c r="V169" s="219"/>
      <c r="W169" s="231"/>
      <c r="X169" s="210"/>
      <c r="Y169" s="232"/>
    </row>
    <row r="170" s="204" customFormat="1" ht="15" customHeight="1" spans="1:25">
      <c r="A170" s="906" t="s">
        <v>2504</v>
      </c>
      <c r="B170" s="213" t="s">
        <v>2505</v>
      </c>
      <c r="C170" s="233" t="s">
        <v>2128</v>
      </c>
      <c r="D170" s="215" t="s">
        <v>2485</v>
      </c>
      <c r="E170" s="207" t="s">
        <v>2479</v>
      </c>
      <c r="F170" s="210"/>
      <c r="G170" s="211" t="s">
        <v>2131</v>
      </c>
      <c r="H170" s="212"/>
      <c r="I170" s="210" t="s">
        <v>2095</v>
      </c>
      <c r="J170" s="212">
        <v>1</v>
      </c>
      <c r="K170" s="235" t="s">
        <v>2480</v>
      </c>
      <c r="L170" s="217"/>
      <c r="M170" s="220" t="s">
        <v>2133</v>
      </c>
      <c r="N170" s="212">
        <v>10</v>
      </c>
      <c r="O170" s="219"/>
      <c r="P170" s="210"/>
      <c r="Q170" s="215">
        <f>VLOOKUP(B:B,[1]帐销案存台账!$C$1:$L$65536,10,0)</f>
        <v>927300</v>
      </c>
      <c r="R170" s="226">
        <f>VLOOKUP(B:B,[1]帐销案存台账!$C$1:$N$65536,12,0)</f>
        <v>369057.06</v>
      </c>
      <c r="S170" s="227"/>
      <c r="T170" s="228"/>
      <c r="U170" s="229"/>
      <c r="V170" s="219"/>
      <c r="W170" s="231"/>
      <c r="X170" s="210"/>
      <c r="Y170" s="232"/>
    </row>
    <row r="171" s="204" customFormat="1" ht="15" customHeight="1" spans="1:25">
      <c r="A171" s="906" t="s">
        <v>2506</v>
      </c>
      <c r="B171" s="213" t="s">
        <v>2507</v>
      </c>
      <c r="C171" s="233" t="s">
        <v>2128</v>
      </c>
      <c r="D171" s="215" t="s">
        <v>2485</v>
      </c>
      <c r="E171" s="207" t="s">
        <v>2479</v>
      </c>
      <c r="F171" s="210"/>
      <c r="G171" s="211" t="s">
        <v>2131</v>
      </c>
      <c r="H171" s="212"/>
      <c r="I171" s="210" t="s">
        <v>2095</v>
      </c>
      <c r="J171" s="212">
        <v>1</v>
      </c>
      <c r="K171" s="235" t="s">
        <v>2480</v>
      </c>
      <c r="L171" s="217"/>
      <c r="M171" s="220" t="s">
        <v>2133</v>
      </c>
      <c r="N171" s="212">
        <v>10</v>
      </c>
      <c r="O171" s="219"/>
      <c r="P171" s="210"/>
      <c r="Q171" s="215">
        <f>VLOOKUP(B:B,[1]帐销案存台账!$C$1:$L$65536,10,0)</f>
        <v>927300</v>
      </c>
      <c r="R171" s="226">
        <f>VLOOKUP(B:B,[1]帐销案存台账!$C$1:$N$65536,12,0)</f>
        <v>369057.06</v>
      </c>
      <c r="S171" s="227"/>
      <c r="T171" s="228"/>
      <c r="U171" s="229"/>
      <c r="V171" s="219"/>
      <c r="W171" s="231"/>
      <c r="X171" s="210"/>
      <c r="Y171" s="232"/>
    </row>
    <row r="172" s="204" customFormat="1" ht="15" customHeight="1" spans="1:25">
      <c r="A172" s="906" t="s">
        <v>2508</v>
      </c>
      <c r="B172" s="213" t="s">
        <v>2509</v>
      </c>
      <c r="C172" s="233" t="s">
        <v>2128</v>
      </c>
      <c r="D172" s="215" t="s">
        <v>2485</v>
      </c>
      <c r="E172" s="207" t="s">
        <v>2479</v>
      </c>
      <c r="F172" s="210"/>
      <c r="G172" s="211" t="s">
        <v>2131</v>
      </c>
      <c r="H172" s="212"/>
      <c r="I172" s="210" t="s">
        <v>2095</v>
      </c>
      <c r="J172" s="212">
        <v>1</v>
      </c>
      <c r="K172" s="235" t="s">
        <v>2480</v>
      </c>
      <c r="L172" s="217"/>
      <c r="M172" s="220" t="s">
        <v>2133</v>
      </c>
      <c r="N172" s="212">
        <v>10</v>
      </c>
      <c r="O172" s="219"/>
      <c r="P172" s="210"/>
      <c r="Q172" s="215">
        <f>VLOOKUP(B:B,[1]帐销案存台账!$C$1:$L$65536,10,0)</f>
        <v>927300</v>
      </c>
      <c r="R172" s="226">
        <f>VLOOKUP(B:B,[1]帐销案存台账!$C$1:$N$65536,12,0)</f>
        <v>369057.06</v>
      </c>
      <c r="S172" s="227"/>
      <c r="T172" s="228"/>
      <c r="U172" s="229"/>
      <c r="V172" s="219"/>
      <c r="W172" s="231"/>
      <c r="X172" s="210"/>
      <c r="Y172" s="232"/>
    </row>
    <row r="173" s="204" customFormat="1" ht="15" customHeight="1" spans="1:25">
      <c r="A173" s="906" t="s">
        <v>2510</v>
      </c>
      <c r="B173" s="213" t="s">
        <v>2511</v>
      </c>
      <c r="C173" s="233" t="s">
        <v>2128</v>
      </c>
      <c r="D173" s="215" t="s">
        <v>2485</v>
      </c>
      <c r="E173" s="207" t="s">
        <v>2479</v>
      </c>
      <c r="F173" s="210"/>
      <c r="G173" s="211" t="s">
        <v>2131</v>
      </c>
      <c r="H173" s="212"/>
      <c r="I173" s="210" t="s">
        <v>2095</v>
      </c>
      <c r="J173" s="212">
        <v>1</v>
      </c>
      <c r="K173" s="235" t="s">
        <v>2480</v>
      </c>
      <c r="L173" s="217"/>
      <c r="M173" s="220" t="s">
        <v>2133</v>
      </c>
      <c r="N173" s="212">
        <v>10</v>
      </c>
      <c r="O173" s="219"/>
      <c r="P173" s="210"/>
      <c r="Q173" s="215">
        <f>VLOOKUP(B:B,[1]帐销案存台账!$C$1:$L$65536,10,0)</f>
        <v>927300</v>
      </c>
      <c r="R173" s="226">
        <f>VLOOKUP(B:B,[1]帐销案存台账!$C$1:$N$65536,12,0)</f>
        <v>369057.06</v>
      </c>
      <c r="S173" s="227"/>
      <c r="T173" s="228"/>
      <c r="U173" s="229"/>
      <c r="V173" s="219"/>
      <c r="W173" s="231"/>
      <c r="X173" s="210"/>
      <c r="Y173" s="232"/>
    </row>
    <row r="174" s="204" customFormat="1" ht="15" customHeight="1" spans="1:25">
      <c r="A174" s="906" t="s">
        <v>2512</v>
      </c>
      <c r="B174" s="213" t="s">
        <v>2513</v>
      </c>
      <c r="C174" s="233" t="s">
        <v>2128</v>
      </c>
      <c r="D174" s="215" t="s">
        <v>2485</v>
      </c>
      <c r="E174" s="207" t="s">
        <v>2479</v>
      </c>
      <c r="F174" s="210"/>
      <c r="G174" s="211" t="s">
        <v>2131</v>
      </c>
      <c r="H174" s="212"/>
      <c r="I174" s="210" t="s">
        <v>2095</v>
      </c>
      <c r="J174" s="212">
        <v>1</v>
      </c>
      <c r="K174" s="235" t="s">
        <v>2480</v>
      </c>
      <c r="L174" s="217"/>
      <c r="M174" s="220" t="s">
        <v>2133</v>
      </c>
      <c r="N174" s="212">
        <v>10</v>
      </c>
      <c r="O174" s="219"/>
      <c r="P174" s="210"/>
      <c r="Q174" s="215">
        <f>VLOOKUP(B:B,[1]帐销案存台账!$C$1:$L$65536,10,0)</f>
        <v>927300</v>
      </c>
      <c r="R174" s="226">
        <f>VLOOKUP(B:B,[1]帐销案存台账!$C$1:$N$65536,12,0)</f>
        <v>369057.06</v>
      </c>
      <c r="S174" s="227"/>
      <c r="T174" s="228"/>
      <c r="U174" s="229"/>
      <c r="V174" s="219"/>
      <c r="W174" s="231"/>
      <c r="X174" s="210"/>
      <c r="Y174" s="232"/>
    </row>
    <row r="175" s="204" customFormat="1" ht="15" customHeight="1" spans="1:25">
      <c r="A175" s="906" t="s">
        <v>2514</v>
      </c>
      <c r="B175" s="213" t="s">
        <v>2515</v>
      </c>
      <c r="C175" s="233" t="s">
        <v>2128</v>
      </c>
      <c r="D175" s="215" t="s">
        <v>2485</v>
      </c>
      <c r="E175" s="207" t="s">
        <v>2479</v>
      </c>
      <c r="F175" s="210"/>
      <c r="G175" s="211" t="s">
        <v>2131</v>
      </c>
      <c r="H175" s="212"/>
      <c r="I175" s="210" t="s">
        <v>2095</v>
      </c>
      <c r="J175" s="212">
        <v>1</v>
      </c>
      <c r="K175" s="235" t="s">
        <v>2480</v>
      </c>
      <c r="L175" s="217"/>
      <c r="M175" s="220" t="s">
        <v>2133</v>
      </c>
      <c r="N175" s="212">
        <v>10</v>
      </c>
      <c r="O175" s="219"/>
      <c r="P175" s="210"/>
      <c r="Q175" s="215">
        <f>VLOOKUP(B:B,[1]帐销案存台账!$C$1:$L$65536,10,0)</f>
        <v>927300</v>
      </c>
      <c r="R175" s="226">
        <f>VLOOKUP(B:B,[1]帐销案存台账!$C$1:$N$65536,12,0)</f>
        <v>369057.06</v>
      </c>
      <c r="S175" s="227"/>
      <c r="T175" s="228"/>
      <c r="U175" s="229"/>
      <c r="V175" s="219"/>
      <c r="W175" s="231"/>
      <c r="X175" s="210"/>
      <c r="Y175" s="232"/>
    </row>
    <row r="176" s="204" customFormat="1" ht="15" customHeight="1" spans="1:25">
      <c r="A176" s="906" t="s">
        <v>2516</v>
      </c>
      <c r="B176" s="213" t="s">
        <v>2517</v>
      </c>
      <c r="C176" s="233" t="s">
        <v>2128</v>
      </c>
      <c r="D176" s="215" t="s">
        <v>2485</v>
      </c>
      <c r="E176" s="207" t="s">
        <v>2479</v>
      </c>
      <c r="F176" s="210"/>
      <c r="G176" s="211" t="s">
        <v>2131</v>
      </c>
      <c r="H176" s="212"/>
      <c r="I176" s="210" t="s">
        <v>2095</v>
      </c>
      <c r="J176" s="212">
        <v>1</v>
      </c>
      <c r="K176" s="235" t="s">
        <v>2480</v>
      </c>
      <c r="L176" s="217"/>
      <c r="M176" s="220" t="s">
        <v>2133</v>
      </c>
      <c r="N176" s="212">
        <v>10</v>
      </c>
      <c r="O176" s="219"/>
      <c r="P176" s="210"/>
      <c r="Q176" s="215">
        <f>VLOOKUP(B:B,[1]帐销案存台账!$C$1:$L$65536,10,0)</f>
        <v>927300</v>
      </c>
      <c r="R176" s="226">
        <f>VLOOKUP(B:B,[1]帐销案存台账!$C$1:$N$65536,12,0)</f>
        <v>369057.06</v>
      </c>
      <c r="S176" s="227"/>
      <c r="T176" s="228"/>
      <c r="U176" s="229"/>
      <c r="V176" s="219"/>
      <c r="W176" s="231"/>
      <c r="X176" s="210"/>
      <c r="Y176" s="232"/>
    </row>
    <row r="177" s="204" customFormat="1" ht="15" customHeight="1" spans="1:25">
      <c r="A177" s="906" t="s">
        <v>2518</v>
      </c>
      <c r="B177" s="213" t="s">
        <v>2519</v>
      </c>
      <c r="C177" s="233" t="s">
        <v>2128</v>
      </c>
      <c r="D177" s="215" t="s">
        <v>2485</v>
      </c>
      <c r="E177" s="207" t="s">
        <v>2479</v>
      </c>
      <c r="F177" s="210"/>
      <c r="G177" s="211" t="s">
        <v>2131</v>
      </c>
      <c r="H177" s="212"/>
      <c r="I177" s="210" t="s">
        <v>2095</v>
      </c>
      <c r="J177" s="212">
        <v>1</v>
      </c>
      <c r="K177" s="235" t="s">
        <v>2480</v>
      </c>
      <c r="L177" s="217"/>
      <c r="M177" s="220" t="s">
        <v>2133</v>
      </c>
      <c r="N177" s="212">
        <v>10</v>
      </c>
      <c r="O177" s="219"/>
      <c r="P177" s="210"/>
      <c r="Q177" s="215">
        <f>VLOOKUP(B:B,[1]帐销案存台账!$C$1:$L$65536,10,0)</f>
        <v>927300</v>
      </c>
      <c r="R177" s="226">
        <f>VLOOKUP(B:B,[1]帐销案存台账!$C$1:$N$65536,12,0)</f>
        <v>369057.06</v>
      </c>
      <c r="S177" s="227"/>
      <c r="T177" s="228"/>
      <c r="U177" s="229"/>
      <c r="V177" s="219"/>
      <c r="W177" s="231"/>
      <c r="X177" s="210"/>
      <c r="Y177" s="232"/>
    </row>
    <row r="178" s="204" customFormat="1" ht="15" customHeight="1" spans="1:25">
      <c r="A178" s="906" t="s">
        <v>2520</v>
      </c>
      <c r="B178" s="213" t="s">
        <v>2521</v>
      </c>
      <c r="C178" s="233" t="s">
        <v>2128</v>
      </c>
      <c r="D178" s="215" t="s">
        <v>2485</v>
      </c>
      <c r="E178" s="207" t="s">
        <v>2479</v>
      </c>
      <c r="F178" s="210"/>
      <c r="G178" s="211" t="s">
        <v>2131</v>
      </c>
      <c r="H178" s="212"/>
      <c r="I178" s="210" t="s">
        <v>2095</v>
      </c>
      <c r="J178" s="212">
        <v>1</v>
      </c>
      <c r="K178" s="235" t="s">
        <v>2480</v>
      </c>
      <c r="L178" s="217"/>
      <c r="M178" s="220" t="s">
        <v>2133</v>
      </c>
      <c r="N178" s="212">
        <v>10</v>
      </c>
      <c r="O178" s="219"/>
      <c r="P178" s="210"/>
      <c r="Q178" s="215">
        <f>VLOOKUP(B:B,[1]帐销案存台账!$C$1:$L$65536,10,0)</f>
        <v>927300</v>
      </c>
      <c r="R178" s="226">
        <f>VLOOKUP(B:B,[1]帐销案存台账!$C$1:$N$65536,12,0)</f>
        <v>369057.06</v>
      </c>
      <c r="S178" s="227"/>
      <c r="T178" s="228"/>
      <c r="U178" s="229"/>
      <c r="V178" s="219"/>
      <c r="W178" s="231"/>
      <c r="X178" s="210"/>
      <c r="Y178" s="232"/>
    </row>
    <row r="179" s="204" customFormat="1" ht="15" customHeight="1" spans="1:25">
      <c r="A179" s="906" t="s">
        <v>2522</v>
      </c>
      <c r="B179" s="213" t="s">
        <v>2523</v>
      </c>
      <c r="C179" s="233" t="s">
        <v>2128</v>
      </c>
      <c r="D179" s="215" t="s">
        <v>2485</v>
      </c>
      <c r="E179" s="207" t="s">
        <v>2479</v>
      </c>
      <c r="F179" s="210"/>
      <c r="G179" s="211" t="s">
        <v>2131</v>
      </c>
      <c r="H179" s="212"/>
      <c r="I179" s="210" t="s">
        <v>2095</v>
      </c>
      <c r="J179" s="212">
        <v>1</v>
      </c>
      <c r="K179" s="235" t="s">
        <v>2480</v>
      </c>
      <c r="L179" s="217"/>
      <c r="M179" s="220" t="s">
        <v>2133</v>
      </c>
      <c r="N179" s="212">
        <v>10</v>
      </c>
      <c r="O179" s="219"/>
      <c r="P179" s="210"/>
      <c r="Q179" s="215">
        <f>VLOOKUP(B:B,[1]帐销案存台账!$C$1:$L$65536,10,0)</f>
        <v>927300</v>
      </c>
      <c r="R179" s="226">
        <f>VLOOKUP(B:B,[1]帐销案存台账!$C$1:$N$65536,12,0)</f>
        <v>369057.06</v>
      </c>
      <c r="S179" s="227"/>
      <c r="T179" s="228"/>
      <c r="U179" s="229"/>
      <c r="V179" s="219"/>
      <c r="W179" s="231"/>
      <c r="X179" s="210"/>
      <c r="Y179" s="232"/>
    </row>
    <row r="180" s="204" customFormat="1" ht="15" customHeight="1" spans="1:25">
      <c r="A180" s="906" t="s">
        <v>2524</v>
      </c>
      <c r="B180" s="213" t="s">
        <v>2525</v>
      </c>
      <c r="C180" s="233" t="s">
        <v>2128</v>
      </c>
      <c r="D180" s="215" t="s">
        <v>2485</v>
      </c>
      <c r="E180" s="207" t="s">
        <v>2479</v>
      </c>
      <c r="F180" s="210"/>
      <c r="G180" s="211" t="s">
        <v>2131</v>
      </c>
      <c r="H180" s="212"/>
      <c r="I180" s="210" t="s">
        <v>2095</v>
      </c>
      <c r="J180" s="212">
        <v>1</v>
      </c>
      <c r="K180" s="235" t="s">
        <v>2480</v>
      </c>
      <c r="L180" s="217"/>
      <c r="M180" s="220" t="s">
        <v>2133</v>
      </c>
      <c r="N180" s="212">
        <v>10</v>
      </c>
      <c r="O180" s="219"/>
      <c r="P180" s="210"/>
      <c r="Q180" s="215">
        <f>VLOOKUP(B:B,[1]帐销案存台账!$C$1:$L$65536,10,0)</f>
        <v>927300</v>
      </c>
      <c r="R180" s="226">
        <f>VLOOKUP(B:B,[1]帐销案存台账!$C$1:$N$65536,12,0)</f>
        <v>369057.06</v>
      </c>
      <c r="S180" s="227"/>
      <c r="T180" s="228"/>
      <c r="U180" s="229"/>
      <c r="V180" s="219"/>
      <c r="W180" s="231"/>
      <c r="X180" s="210"/>
      <c r="Y180" s="232"/>
    </row>
    <row r="181" s="204" customFormat="1" ht="15" customHeight="1" spans="1:25">
      <c r="A181" s="906" t="s">
        <v>2526</v>
      </c>
      <c r="B181" s="213" t="s">
        <v>2527</v>
      </c>
      <c r="C181" s="233" t="s">
        <v>2128</v>
      </c>
      <c r="D181" s="215" t="s">
        <v>2485</v>
      </c>
      <c r="E181" s="207" t="s">
        <v>2479</v>
      </c>
      <c r="F181" s="210"/>
      <c r="G181" s="211" t="s">
        <v>2131</v>
      </c>
      <c r="H181" s="212"/>
      <c r="I181" s="210" t="s">
        <v>2095</v>
      </c>
      <c r="J181" s="212">
        <v>1</v>
      </c>
      <c r="K181" s="235" t="s">
        <v>2480</v>
      </c>
      <c r="L181" s="217"/>
      <c r="M181" s="220" t="s">
        <v>2133</v>
      </c>
      <c r="N181" s="212">
        <v>10</v>
      </c>
      <c r="O181" s="219"/>
      <c r="P181" s="210"/>
      <c r="Q181" s="215">
        <f>VLOOKUP(B:B,[1]帐销案存台账!$C$1:$L$65536,10,0)</f>
        <v>927300</v>
      </c>
      <c r="R181" s="226">
        <f>VLOOKUP(B:B,[1]帐销案存台账!$C$1:$N$65536,12,0)</f>
        <v>369057.06</v>
      </c>
      <c r="S181" s="227"/>
      <c r="T181" s="228"/>
      <c r="U181" s="229"/>
      <c r="V181" s="219"/>
      <c r="W181" s="231"/>
      <c r="X181" s="210"/>
      <c r="Y181" s="232"/>
    </row>
    <row r="182" s="204" customFormat="1" ht="15" customHeight="1" spans="1:25">
      <c r="A182" s="906" t="s">
        <v>2528</v>
      </c>
      <c r="B182" s="213" t="s">
        <v>2529</v>
      </c>
      <c r="C182" s="233" t="s">
        <v>2128</v>
      </c>
      <c r="D182" s="215" t="s">
        <v>2485</v>
      </c>
      <c r="E182" s="207" t="s">
        <v>2479</v>
      </c>
      <c r="F182" s="210"/>
      <c r="G182" s="211" t="s">
        <v>2131</v>
      </c>
      <c r="H182" s="212"/>
      <c r="I182" s="210" t="s">
        <v>2095</v>
      </c>
      <c r="J182" s="212">
        <v>1</v>
      </c>
      <c r="K182" s="235" t="s">
        <v>2480</v>
      </c>
      <c r="L182" s="217"/>
      <c r="M182" s="220" t="s">
        <v>2133</v>
      </c>
      <c r="N182" s="212">
        <v>10</v>
      </c>
      <c r="O182" s="219"/>
      <c r="P182" s="210"/>
      <c r="Q182" s="215">
        <f>VLOOKUP(B:B,[1]帐销案存台账!$C$1:$L$65536,10,0)</f>
        <v>927300</v>
      </c>
      <c r="R182" s="226">
        <f>VLOOKUP(B:B,[1]帐销案存台账!$C$1:$N$65536,12,0)</f>
        <v>369057.06</v>
      </c>
      <c r="S182" s="227"/>
      <c r="T182" s="228"/>
      <c r="U182" s="229"/>
      <c r="V182" s="219"/>
      <c r="W182" s="231"/>
      <c r="X182" s="210"/>
      <c r="Y182" s="232"/>
    </row>
    <row r="183" s="204" customFormat="1" ht="15" customHeight="1" spans="1:25">
      <c r="A183" s="906" t="s">
        <v>2530</v>
      </c>
      <c r="B183" s="213" t="s">
        <v>2531</v>
      </c>
      <c r="C183" s="233" t="s">
        <v>2128</v>
      </c>
      <c r="D183" s="215" t="s">
        <v>2485</v>
      </c>
      <c r="E183" s="207" t="s">
        <v>2479</v>
      </c>
      <c r="F183" s="210"/>
      <c r="G183" s="211" t="s">
        <v>2131</v>
      </c>
      <c r="H183" s="212"/>
      <c r="I183" s="210" t="s">
        <v>2095</v>
      </c>
      <c r="J183" s="212">
        <v>1</v>
      </c>
      <c r="K183" s="235" t="s">
        <v>2480</v>
      </c>
      <c r="L183" s="217"/>
      <c r="M183" s="220" t="s">
        <v>2133</v>
      </c>
      <c r="N183" s="212">
        <v>10</v>
      </c>
      <c r="O183" s="219"/>
      <c r="P183" s="210"/>
      <c r="Q183" s="215">
        <f>VLOOKUP(B:B,[1]帐销案存台账!$C$1:$L$65536,10,0)</f>
        <v>927300</v>
      </c>
      <c r="R183" s="226">
        <f>VLOOKUP(B:B,[1]帐销案存台账!$C$1:$N$65536,12,0)</f>
        <v>369057.06</v>
      </c>
      <c r="S183" s="227"/>
      <c r="T183" s="228"/>
      <c r="U183" s="229"/>
      <c r="V183" s="219"/>
      <c r="W183" s="231"/>
      <c r="X183" s="210"/>
      <c r="Y183" s="232"/>
    </row>
    <row r="184" s="204" customFormat="1" ht="15" customHeight="1" spans="1:25">
      <c r="A184" s="906" t="s">
        <v>2532</v>
      </c>
      <c r="B184" s="213" t="s">
        <v>2533</v>
      </c>
      <c r="C184" s="233" t="s">
        <v>2128</v>
      </c>
      <c r="D184" s="215" t="s">
        <v>2485</v>
      </c>
      <c r="E184" s="207" t="s">
        <v>2479</v>
      </c>
      <c r="F184" s="210"/>
      <c r="G184" s="211" t="s">
        <v>2131</v>
      </c>
      <c r="H184" s="212"/>
      <c r="I184" s="210" t="s">
        <v>2095</v>
      </c>
      <c r="J184" s="212">
        <v>1</v>
      </c>
      <c r="K184" s="235" t="s">
        <v>2480</v>
      </c>
      <c r="L184" s="217"/>
      <c r="M184" s="220" t="s">
        <v>2133</v>
      </c>
      <c r="N184" s="212">
        <v>10</v>
      </c>
      <c r="O184" s="219"/>
      <c r="P184" s="210"/>
      <c r="Q184" s="215">
        <f>VLOOKUP(B:B,[1]帐销案存台账!$C$1:$L$65536,10,0)</f>
        <v>927300</v>
      </c>
      <c r="R184" s="226">
        <f>VLOOKUP(B:B,[1]帐销案存台账!$C$1:$N$65536,12,0)</f>
        <v>369057.06</v>
      </c>
      <c r="S184" s="227"/>
      <c r="T184" s="228"/>
      <c r="U184" s="229"/>
      <c r="V184" s="219"/>
      <c r="W184" s="231"/>
      <c r="X184" s="210"/>
      <c r="Y184" s="232"/>
    </row>
    <row r="185" s="204" customFormat="1" ht="15" customHeight="1" spans="1:25">
      <c r="A185" s="906" t="s">
        <v>2534</v>
      </c>
      <c r="B185" s="213" t="s">
        <v>2535</v>
      </c>
      <c r="C185" s="233" t="s">
        <v>2128</v>
      </c>
      <c r="D185" s="215" t="s">
        <v>2485</v>
      </c>
      <c r="E185" s="207" t="s">
        <v>2479</v>
      </c>
      <c r="F185" s="210"/>
      <c r="G185" s="211" t="s">
        <v>2131</v>
      </c>
      <c r="H185" s="212"/>
      <c r="I185" s="210" t="s">
        <v>2095</v>
      </c>
      <c r="J185" s="212">
        <v>1</v>
      </c>
      <c r="K185" s="235" t="s">
        <v>2480</v>
      </c>
      <c r="L185" s="217"/>
      <c r="M185" s="220" t="s">
        <v>2133</v>
      </c>
      <c r="N185" s="212">
        <v>10</v>
      </c>
      <c r="O185" s="219"/>
      <c r="P185" s="210"/>
      <c r="Q185" s="215">
        <f>VLOOKUP(B:B,[1]帐销案存台账!$C$1:$L$65536,10,0)</f>
        <v>927300</v>
      </c>
      <c r="R185" s="226">
        <f>VLOOKUP(B:B,[1]帐销案存台账!$C$1:$N$65536,12,0)</f>
        <v>369057.06</v>
      </c>
      <c r="S185" s="227"/>
      <c r="T185" s="228"/>
      <c r="U185" s="229"/>
      <c r="V185" s="219"/>
      <c r="W185" s="231"/>
      <c r="X185" s="210"/>
      <c r="Y185" s="232"/>
    </row>
    <row r="186" s="204" customFormat="1" ht="15" customHeight="1" spans="1:25">
      <c r="A186" s="906" t="s">
        <v>2536</v>
      </c>
      <c r="B186" s="213" t="s">
        <v>2537</v>
      </c>
      <c r="C186" s="233" t="s">
        <v>2128</v>
      </c>
      <c r="D186" s="215" t="s">
        <v>2485</v>
      </c>
      <c r="E186" s="207" t="s">
        <v>2479</v>
      </c>
      <c r="F186" s="210"/>
      <c r="G186" s="211" t="s">
        <v>2131</v>
      </c>
      <c r="H186" s="212"/>
      <c r="I186" s="210" t="s">
        <v>2095</v>
      </c>
      <c r="J186" s="212">
        <v>1</v>
      </c>
      <c r="K186" s="235" t="s">
        <v>2480</v>
      </c>
      <c r="L186" s="217"/>
      <c r="M186" s="220" t="s">
        <v>2133</v>
      </c>
      <c r="N186" s="212">
        <v>10</v>
      </c>
      <c r="O186" s="219"/>
      <c r="P186" s="210"/>
      <c r="Q186" s="215">
        <f>VLOOKUP(B:B,[1]帐销案存台账!$C$1:$L$65536,10,0)</f>
        <v>927300</v>
      </c>
      <c r="R186" s="226">
        <f>VLOOKUP(B:B,[1]帐销案存台账!$C$1:$N$65536,12,0)</f>
        <v>369057.06</v>
      </c>
      <c r="S186" s="227"/>
      <c r="T186" s="228"/>
      <c r="U186" s="229"/>
      <c r="V186" s="219"/>
      <c r="W186" s="231"/>
      <c r="X186" s="210"/>
      <c r="Y186" s="232"/>
    </row>
    <row r="187" s="204" customFormat="1" ht="15" customHeight="1" spans="1:25">
      <c r="A187" s="906" t="s">
        <v>2538</v>
      </c>
      <c r="B187" s="213" t="s">
        <v>2539</v>
      </c>
      <c r="C187" s="233" t="s">
        <v>2128</v>
      </c>
      <c r="D187" s="215" t="s">
        <v>2485</v>
      </c>
      <c r="E187" s="207" t="s">
        <v>2479</v>
      </c>
      <c r="F187" s="210"/>
      <c r="G187" s="211" t="s">
        <v>2131</v>
      </c>
      <c r="H187" s="212"/>
      <c r="I187" s="210" t="s">
        <v>2095</v>
      </c>
      <c r="J187" s="212">
        <v>1</v>
      </c>
      <c r="K187" s="235" t="s">
        <v>2480</v>
      </c>
      <c r="L187" s="217"/>
      <c r="M187" s="220" t="s">
        <v>2133</v>
      </c>
      <c r="N187" s="212">
        <v>10</v>
      </c>
      <c r="O187" s="219"/>
      <c r="P187" s="210"/>
      <c r="Q187" s="215">
        <f>VLOOKUP(B:B,[1]帐销案存台账!$C$1:$L$65536,10,0)</f>
        <v>927300</v>
      </c>
      <c r="R187" s="226">
        <f>VLOOKUP(B:B,[1]帐销案存台账!$C$1:$N$65536,12,0)</f>
        <v>369057.06</v>
      </c>
      <c r="S187" s="227"/>
      <c r="T187" s="228"/>
      <c r="U187" s="229"/>
      <c r="V187" s="219"/>
      <c r="W187" s="231"/>
      <c r="X187" s="210"/>
      <c r="Y187" s="232"/>
    </row>
    <row r="188" s="204" customFormat="1" ht="15" customHeight="1" spans="1:25">
      <c r="A188" s="906" t="s">
        <v>2540</v>
      </c>
      <c r="B188" s="213" t="s">
        <v>2541</v>
      </c>
      <c r="C188" s="233" t="s">
        <v>2128</v>
      </c>
      <c r="D188" s="215" t="s">
        <v>2485</v>
      </c>
      <c r="E188" s="207" t="s">
        <v>2479</v>
      </c>
      <c r="F188" s="210"/>
      <c r="G188" s="211" t="s">
        <v>2131</v>
      </c>
      <c r="H188" s="212"/>
      <c r="I188" s="210" t="s">
        <v>2095</v>
      </c>
      <c r="J188" s="212">
        <v>1</v>
      </c>
      <c r="K188" s="235" t="s">
        <v>2480</v>
      </c>
      <c r="L188" s="217"/>
      <c r="M188" s="220" t="s">
        <v>2133</v>
      </c>
      <c r="N188" s="212">
        <v>10</v>
      </c>
      <c r="O188" s="219"/>
      <c r="P188" s="210"/>
      <c r="Q188" s="215">
        <f>VLOOKUP(B:B,[1]帐销案存台账!$C$1:$L$65536,10,0)</f>
        <v>927300</v>
      </c>
      <c r="R188" s="226">
        <f>VLOOKUP(B:B,[1]帐销案存台账!$C$1:$N$65536,12,0)</f>
        <v>369057.06</v>
      </c>
      <c r="S188" s="227"/>
      <c r="T188" s="228"/>
      <c r="U188" s="229"/>
      <c r="V188" s="219"/>
      <c r="W188" s="231"/>
      <c r="X188" s="210"/>
      <c r="Y188" s="232"/>
    </row>
    <row r="189" s="204" customFormat="1" ht="15" customHeight="1" spans="1:25">
      <c r="A189" s="906" t="s">
        <v>2542</v>
      </c>
      <c r="B189" s="213" t="s">
        <v>2543</v>
      </c>
      <c r="C189" s="233" t="s">
        <v>2128</v>
      </c>
      <c r="D189" s="215" t="s">
        <v>2485</v>
      </c>
      <c r="E189" s="207" t="s">
        <v>2479</v>
      </c>
      <c r="F189" s="210"/>
      <c r="G189" s="211" t="s">
        <v>2131</v>
      </c>
      <c r="H189" s="212"/>
      <c r="I189" s="210" t="s">
        <v>2095</v>
      </c>
      <c r="J189" s="212">
        <v>1</v>
      </c>
      <c r="K189" s="235" t="s">
        <v>2480</v>
      </c>
      <c r="L189" s="217"/>
      <c r="M189" s="220" t="s">
        <v>2133</v>
      </c>
      <c r="N189" s="212">
        <v>10</v>
      </c>
      <c r="O189" s="219"/>
      <c r="P189" s="210"/>
      <c r="Q189" s="215">
        <f>VLOOKUP(B:B,[1]帐销案存台账!$C$1:$L$65536,10,0)</f>
        <v>927300</v>
      </c>
      <c r="R189" s="226">
        <f>VLOOKUP(B:B,[1]帐销案存台账!$C$1:$N$65536,12,0)</f>
        <v>369057.06</v>
      </c>
      <c r="S189" s="227"/>
      <c r="T189" s="228"/>
      <c r="U189" s="229"/>
      <c r="V189" s="219"/>
      <c r="W189" s="231"/>
      <c r="X189" s="210"/>
      <c r="Y189" s="232"/>
    </row>
    <row r="190" s="204" customFormat="1" ht="15" customHeight="1" spans="1:25">
      <c r="A190" s="906" t="s">
        <v>2544</v>
      </c>
      <c r="B190" s="213" t="s">
        <v>2545</v>
      </c>
      <c r="C190" s="233" t="s">
        <v>2128</v>
      </c>
      <c r="D190" s="215" t="s">
        <v>2485</v>
      </c>
      <c r="E190" s="207" t="s">
        <v>2479</v>
      </c>
      <c r="F190" s="210"/>
      <c r="G190" s="211" t="s">
        <v>2131</v>
      </c>
      <c r="H190" s="212"/>
      <c r="I190" s="210" t="s">
        <v>2095</v>
      </c>
      <c r="J190" s="212">
        <v>1</v>
      </c>
      <c r="K190" s="235" t="s">
        <v>2480</v>
      </c>
      <c r="L190" s="217"/>
      <c r="M190" s="220" t="s">
        <v>2133</v>
      </c>
      <c r="N190" s="212">
        <v>10</v>
      </c>
      <c r="O190" s="219"/>
      <c r="P190" s="210"/>
      <c r="Q190" s="215">
        <f>VLOOKUP(B:B,[1]帐销案存台账!$C$1:$L$65536,10,0)</f>
        <v>927300</v>
      </c>
      <c r="R190" s="226">
        <f>VLOOKUP(B:B,[1]帐销案存台账!$C$1:$N$65536,12,0)</f>
        <v>369057.06</v>
      </c>
      <c r="S190" s="227"/>
      <c r="T190" s="228"/>
      <c r="U190" s="229"/>
      <c r="V190" s="219"/>
      <c r="W190" s="231"/>
      <c r="X190" s="210"/>
      <c r="Y190" s="232"/>
    </row>
    <row r="191" s="204" customFormat="1" ht="15" customHeight="1" spans="1:25">
      <c r="A191" s="906" t="s">
        <v>2546</v>
      </c>
      <c r="B191" s="213" t="s">
        <v>2547</v>
      </c>
      <c r="C191" s="233" t="s">
        <v>2128</v>
      </c>
      <c r="D191" s="215" t="s">
        <v>2485</v>
      </c>
      <c r="E191" s="207" t="s">
        <v>2479</v>
      </c>
      <c r="F191" s="210"/>
      <c r="G191" s="211" t="s">
        <v>2131</v>
      </c>
      <c r="H191" s="212"/>
      <c r="I191" s="210" t="s">
        <v>2095</v>
      </c>
      <c r="J191" s="212">
        <v>1</v>
      </c>
      <c r="K191" s="235" t="s">
        <v>2480</v>
      </c>
      <c r="L191" s="217"/>
      <c r="M191" s="220" t="s">
        <v>2133</v>
      </c>
      <c r="N191" s="212">
        <v>10</v>
      </c>
      <c r="O191" s="219"/>
      <c r="P191" s="210"/>
      <c r="Q191" s="215">
        <f>VLOOKUP(B:B,[1]帐销案存台账!$C$1:$L$65536,10,0)</f>
        <v>927300</v>
      </c>
      <c r="R191" s="226">
        <f>VLOOKUP(B:B,[1]帐销案存台账!$C$1:$N$65536,12,0)</f>
        <v>369057.06</v>
      </c>
      <c r="S191" s="227"/>
      <c r="T191" s="228"/>
      <c r="U191" s="229"/>
      <c r="V191" s="219"/>
      <c r="W191" s="231"/>
      <c r="X191" s="210"/>
      <c r="Y191" s="232"/>
    </row>
    <row r="192" s="204" customFormat="1" ht="15" customHeight="1" spans="1:25">
      <c r="A192" s="906" t="s">
        <v>2548</v>
      </c>
      <c r="B192" s="213" t="s">
        <v>2549</v>
      </c>
      <c r="C192" s="233" t="s">
        <v>2128</v>
      </c>
      <c r="D192" s="215" t="s">
        <v>2485</v>
      </c>
      <c r="E192" s="207" t="s">
        <v>2479</v>
      </c>
      <c r="F192" s="210"/>
      <c r="G192" s="211" t="s">
        <v>2131</v>
      </c>
      <c r="H192" s="212"/>
      <c r="I192" s="210" t="s">
        <v>2095</v>
      </c>
      <c r="J192" s="212">
        <v>1</v>
      </c>
      <c r="K192" s="235" t="s">
        <v>2480</v>
      </c>
      <c r="L192" s="217"/>
      <c r="M192" s="220" t="s">
        <v>2133</v>
      </c>
      <c r="N192" s="212">
        <v>10</v>
      </c>
      <c r="O192" s="219"/>
      <c r="P192" s="210"/>
      <c r="Q192" s="215">
        <f>VLOOKUP(B:B,[1]帐销案存台账!$C$1:$L$65536,10,0)</f>
        <v>927300</v>
      </c>
      <c r="R192" s="226">
        <f>VLOOKUP(B:B,[1]帐销案存台账!$C$1:$N$65536,12,0)</f>
        <v>369057.06</v>
      </c>
      <c r="S192" s="227"/>
      <c r="T192" s="228"/>
      <c r="U192" s="229"/>
      <c r="V192" s="219"/>
      <c r="W192" s="231"/>
      <c r="X192" s="210"/>
      <c r="Y192" s="232"/>
    </row>
    <row r="193" s="204" customFormat="1" ht="15" customHeight="1" spans="1:25">
      <c r="A193" s="906" t="s">
        <v>2550</v>
      </c>
      <c r="B193" s="213" t="s">
        <v>2551</v>
      </c>
      <c r="C193" s="233" t="s">
        <v>2128</v>
      </c>
      <c r="D193" s="215" t="s">
        <v>2485</v>
      </c>
      <c r="E193" s="207" t="s">
        <v>2479</v>
      </c>
      <c r="F193" s="210"/>
      <c r="G193" s="211" t="s">
        <v>2131</v>
      </c>
      <c r="H193" s="212"/>
      <c r="I193" s="210" t="s">
        <v>2095</v>
      </c>
      <c r="J193" s="212">
        <v>1</v>
      </c>
      <c r="K193" s="235" t="s">
        <v>2480</v>
      </c>
      <c r="L193" s="217"/>
      <c r="M193" s="220" t="s">
        <v>2133</v>
      </c>
      <c r="N193" s="212">
        <v>10</v>
      </c>
      <c r="O193" s="219"/>
      <c r="P193" s="210"/>
      <c r="Q193" s="215">
        <f>VLOOKUP(B:B,[1]帐销案存台账!$C$1:$L$65536,10,0)</f>
        <v>927300</v>
      </c>
      <c r="R193" s="226">
        <f>VLOOKUP(B:B,[1]帐销案存台账!$C$1:$N$65536,12,0)</f>
        <v>369057.06</v>
      </c>
      <c r="S193" s="227"/>
      <c r="T193" s="228"/>
      <c r="U193" s="229"/>
      <c r="V193" s="219"/>
      <c r="W193" s="231"/>
      <c r="X193" s="210"/>
      <c r="Y193" s="232"/>
    </row>
    <row r="194" s="204" customFormat="1" ht="15" customHeight="1" spans="1:25">
      <c r="A194" s="906" t="s">
        <v>2552</v>
      </c>
      <c r="B194" s="213" t="s">
        <v>2553</v>
      </c>
      <c r="C194" s="233" t="s">
        <v>2128</v>
      </c>
      <c r="D194" s="215" t="s">
        <v>2485</v>
      </c>
      <c r="E194" s="207" t="s">
        <v>2479</v>
      </c>
      <c r="F194" s="210"/>
      <c r="G194" s="211" t="s">
        <v>2131</v>
      </c>
      <c r="H194" s="212"/>
      <c r="I194" s="210" t="s">
        <v>2095</v>
      </c>
      <c r="J194" s="212">
        <v>1</v>
      </c>
      <c r="K194" s="235" t="s">
        <v>2480</v>
      </c>
      <c r="L194" s="217"/>
      <c r="M194" s="220" t="s">
        <v>2133</v>
      </c>
      <c r="N194" s="212">
        <v>10</v>
      </c>
      <c r="O194" s="219"/>
      <c r="P194" s="210"/>
      <c r="Q194" s="215">
        <f>VLOOKUP(B:B,[1]帐销案存台账!$C$1:$L$65536,10,0)</f>
        <v>927300</v>
      </c>
      <c r="R194" s="226">
        <f>VLOOKUP(B:B,[1]帐销案存台账!$C$1:$N$65536,12,0)</f>
        <v>369057.06</v>
      </c>
      <c r="S194" s="227"/>
      <c r="T194" s="228"/>
      <c r="U194" s="229"/>
      <c r="V194" s="219"/>
      <c r="W194" s="231"/>
      <c r="X194" s="210"/>
      <c r="Y194" s="232"/>
    </row>
    <row r="195" s="204" customFormat="1" ht="15" customHeight="1" spans="1:25">
      <c r="A195" s="906" t="s">
        <v>2554</v>
      </c>
      <c r="B195" s="213" t="s">
        <v>2555</v>
      </c>
      <c r="C195" s="233" t="s">
        <v>2128</v>
      </c>
      <c r="D195" s="215" t="s">
        <v>2485</v>
      </c>
      <c r="E195" s="207" t="s">
        <v>2479</v>
      </c>
      <c r="F195" s="210"/>
      <c r="G195" s="211" t="s">
        <v>2131</v>
      </c>
      <c r="H195" s="212"/>
      <c r="I195" s="210" t="s">
        <v>2095</v>
      </c>
      <c r="J195" s="212">
        <v>1</v>
      </c>
      <c r="K195" s="235" t="s">
        <v>2480</v>
      </c>
      <c r="L195" s="217"/>
      <c r="M195" s="220" t="s">
        <v>2133</v>
      </c>
      <c r="N195" s="212">
        <v>10</v>
      </c>
      <c r="O195" s="219"/>
      <c r="P195" s="210"/>
      <c r="Q195" s="215">
        <f>VLOOKUP(B:B,[1]帐销案存台账!$C$1:$L$65536,10,0)</f>
        <v>927300</v>
      </c>
      <c r="R195" s="226">
        <f>VLOOKUP(B:B,[1]帐销案存台账!$C$1:$N$65536,12,0)</f>
        <v>369057.06</v>
      </c>
      <c r="S195" s="227"/>
      <c r="T195" s="228"/>
      <c r="U195" s="229"/>
      <c r="V195" s="219"/>
      <c r="W195" s="231"/>
      <c r="X195" s="210"/>
      <c r="Y195" s="232"/>
    </row>
    <row r="196" s="204" customFormat="1" ht="15" customHeight="1" spans="1:25">
      <c r="A196" s="906" t="s">
        <v>2556</v>
      </c>
      <c r="B196" s="213" t="s">
        <v>2557</v>
      </c>
      <c r="C196" s="233" t="s">
        <v>2128</v>
      </c>
      <c r="D196" s="215" t="s">
        <v>2485</v>
      </c>
      <c r="E196" s="207" t="s">
        <v>2479</v>
      </c>
      <c r="F196" s="210"/>
      <c r="G196" s="211" t="s">
        <v>2131</v>
      </c>
      <c r="H196" s="212"/>
      <c r="I196" s="210" t="s">
        <v>2095</v>
      </c>
      <c r="J196" s="212">
        <v>1</v>
      </c>
      <c r="K196" s="235" t="s">
        <v>2480</v>
      </c>
      <c r="L196" s="217"/>
      <c r="M196" s="220" t="s">
        <v>2133</v>
      </c>
      <c r="N196" s="212">
        <v>10</v>
      </c>
      <c r="O196" s="219"/>
      <c r="P196" s="210"/>
      <c r="Q196" s="215">
        <f>VLOOKUP(B:B,[1]帐销案存台账!$C$1:$L$65536,10,0)</f>
        <v>927300</v>
      </c>
      <c r="R196" s="226">
        <f>VLOOKUP(B:B,[1]帐销案存台账!$C$1:$N$65536,12,0)</f>
        <v>369057.06</v>
      </c>
      <c r="S196" s="227"/>
      <c r="T196" s="228"/>
      <c r="U196" s="229"/>
      <c r="V196" s="219"/>
      <c r="W196" s="231"/>
      <c r="X196" s="210"/>
      <c r="Y196" s="232"/>
    </row>
    <row r="197" s="204" customFormat="1" ht="15" customHeight="1" spans="1:25">
      <c r="A197" s="906" t="s">
        <v>2558</v>
      </c>
      <c r="B197" s="213" t="s">
        <v>2559</v>
      </c>
      <c r="C197" s="233" t="s">
        <v>2128</v>
      </c>
      <c r="D197" s="215" t="s">
        <v>2485</v>
      </c>
      <c r="E197" s="207" t="s">
        <v>2479</v>
      </c>
      <c r="F197" s="210"/>
      <c r="G197" s="211" t="s">
        <v>2131</v>
      </c>
      <c r="H197" s="212"/>
      <c r="I197" s="210" t="s">
        <v>2095</v>
      </c>
      <c r="J197" s="212">
        <v>1</v>
      </c>
      <c r="K197" s="235" t="s">
        <v>2480</v>
      </c>
      <c r="L197" s="217"/>
      <c r="M197" s="220" t="s">
        <v>2133</v>
      </c>
      <c r="N197" s="212">
        <v>10</v>
      </c>
      <c r="O197" s="219"/>
      <c r="P197" s="210"/>
      <c r="Q197" s="215">
        <f>VLOOKUP(B:B,[1]帐销案存台账!$C$1:$L$65536,10,0)</f>
        <v>927300</v>
      </c>
      <c r="R197" s="226">
        <f>VLOOKUP(B:B,[1]帐销案存台账!$C$1:$N$65536,12,0)</f>
        <v>369057.06</v>
      </c>
      <c r="S197" s="227"/>
      <c r="T197" s="228"/>
      <c r="U197" s="229"/>
      <c r="V197" s="219"/>
      <c r="W197" s="231"/>
      <c r="X197" s="210"/>
      <c r="Y197" s="232"/>
    </row>
    <row r="198" s="204" customFormat="1" ht="15" customHeight="1" spans="1:25">
      <c r="A198" s="906" t="s">
        <v>2560</v>
      </c>
      <c r="B198" s="213" t="s">
        <v>2561</v>
      </c>
      <c r="C198" s="233" t="s">
        <v>2128</v>
      </c>
      <c r="D198" s="215" t="s">
        <v>2485</v>
      </c>
      <c r="E198" s="207" t="s">
        <v>2479</v>
      </c>
      <c r="F198" s="210"/>
      <c r="G198" s="211" t="s">
        <v>2131</v>
      </c>
      <c r="H198" s="212"/>
      <c r="I198" s="210" t="s">
        <v>2095</v>
      </c>
      <c r="J198" s="212">
        <v>1</v>
      </c>
      <c r="K198" s="235" t="s">
        <v>2480</v>
      </c>
      <c r="L198" s="217"/>
      <c r="M198" s="220" t="s">
        <v>2133</v>
      </c>
      <c r="N198" s="212">
        <v>10</v>
      </c>
      <c r="O198" s="219"/>
      <c r="P198" s="210"/>
      <c r="Q198" s="215">
        <f>VLOOKUP(B:B,[1]帐销案存台账!$C$1:$L$65536,10,0)</f>
        <v>927300</v>
      </c>
      <c r="R198" s="226">
        <f>VLOOKUP(B:B,[1]帐销案存台账!$C$1:$N$65536,12,0)</f>
        <v>369057.06</v>
      </c>
      <c r="S198" s="227"/>
      <c r="T198" s="228"/>
      <c r="U198" s="229"/>
      <c r="V198" s="219"/>
      <c r="W198" s="231"/>
      <c r="X198" s="210"/>
      <c r="Y198" s="232"/>
    </row>
    <row r="199" s="204" customFormat="1" ht="15" customHeight="1" spans="1:25">
      <c r="A199" s="906" t="s">
        <v>2562</v>
      </c>
      <c r="B199" s="213" t="s">
        <v>2563</v>
      </c>
      <c r="C199" s="233" t="s">
        <v>2128</v>
      </c>
      <c r="D199" s="215" t="s">
        <v>2485</v>
      </c>
      <c r="E199" s="207" t="s">
        <v>2479</v>
      </c>
      <c r="F199" s="210"/>
      <c r="G199" s="211" t="s">
        <v>2131</v>
      </c>
      <c r="H199" s="212"/>
      <c r="I199" s="210" t="s">
        <v>2095</v>
      </c>
      <c r="J199" s="212">
        <v>1</v>
      </c>
      <c r="K199" s="235" t="s">
        <v>2480</v>
      </c>
      <c r="L199" s="217"/>
      <c r="M199" s="220" t="s">
        <v>2133</v>
      </c>
      <c r="N199" s="212">
        <v>10</v>
      </c>
      <c r="O199" s="219"/>
      <c r="P199" s="210"/>
      <c r="Q199" s="215">
        <f>VLOOKUP(B:B,[1]帐销案存台账!$C$1:$L$65536,10,0)</f>
        <v>927300</v>
      </c>
      <c r="R199" s="226">
        <f>VLOOKUP(B:B,[1]帐销案存台账!$C$1:$N$65536,12,0)</f>
        <v>369057.06</v>
      </c>
      <c r="S199" s="227"/>
      <c r="T199" s="228"/>
      <c r="U199" s="229"/>
      <c r="V199" s="219"/>
      <c r="W199" s="231"/>
      <c r="X199" s="210"/>
      <c r="Y199" s="232"/>
    </row>
    <row r="200" s="204" customFormat="1" ht="15" customHeight="1" spans="1:25">
      <c r="A200" s="906" t="s">
        <v>2564</v>
      </c>
      <c r="B200" s="213" t="s">
        <v>2565</v>
      </c>
      <c r="C200" s="233" t="s">
        <v>2128</v>
      </c>
      <c r="D200" s="215" t="s">
        <v>2485</v>
      </c>
      <c r="E200" s="207" t="s">
        <v>2479</v>
      </c>
      <c r="F200" s="210"/>
      <c r="G200" s="211" t="s">
        <v>2131</v>
      </c>
      <c r="H200" s="212"/>
      <c r="I200" s="210" t="s">
        <v>2095</v>
      </c>
      <c r="J200" s="212">
        <v>1</v>
      </c>
      <c r="K200" s="235" t="s">
        <v>2480</v>
      </c>
      <c r="L200" s="217"/>
      <c r="M200" s="220" t="s">
        <v>2133</v>
      </c>
      <c r="N200" s="212">
        <v>10</v>
      </c>
      <c r="O200" s="219"/>
      <c r="P200" s="210"/>
      <c r="Q200" s="215">
        <f>VLOOKUP(B:B,[1]帐销案存台账!$C$1:$L$65536,10,0)</f>
        <v>927300</v>
      </c>
      <c r="R200" s="226">
        <f>VLOOKUP(B:B,[1]帐销案存台账!$C$1:$N$65536,12,0)</f>
        <v>369057.06</v>
      </c>
      <c r="S200" s="227"/>
      <c r="T200" s="228"/>
      <c r="U200" s="229"/>
      <c r="V200" s="219"/>
      <c r="W200" s="231"/>
      <c r="X200" s="210"/>
      <c r="Y200" s="232"/>
    </row>
    <row r="201" s="204" customFormat="1" ht="15" customHeight="1" spans="1:25">
      <c r="A201" s="906" t="s">
        <v>2566</v>
      </c>
      <c r="B201" s="213" t="s">
        <v>2567</v>
      </c>
      <c r="C201" s="233" t="s">
        <v>2128</v>
      </c>
      <c r="D201" s="215" t="s">
        <v>2485</v>
      </c>
      <c r="E201" s="207" t="s">
        <v>2479</v>
      </c>
      <c r="F201" s="210"/>
      <c r="G201" s="211" t="s">
        <v>2131</v>
      </c>
      <c r="H201" s="212"/>
      <c r="I201" s="210" t="s">
        <v>2095</v>
      </c>
      <c r="J201" s="212">
        <v>1</v>
      </c>
      <c r="K201" s="235" t="s">
        <v>2480</v>
      </c>
      <c r="L201" s="217"/>
      <c r="M201" s="220" t="s">
        <v>2133</v>
      </c>
      <c r="N201" s="212">
        <v>10</v>
      </c>
      <c r="O201" s="219"/>
      <c r="P201" s="210"/>
      <c r="Q201" s="215">
        <f>VLOOKUP(B:B,[1]帐销案存台账!$C$1:$L$65536,10,0)</f>
        <v>927300</v>
      </c>
      <c r="R201" s="226">
        <f>VLOOKUP(B:B,[1]帐销案存台账!$C$1:$N$65536,12,0)</f>
        <v>369057.06</v>
      </c>
      <c r="S201" s="227"/>
      <c r="T201" s="228"/>
      <c r="U201" s="229"/>
      <c r="V201" s="219"/>
      <c r="W201" s="231"/>
      <c r="X201" s="210"/>
      <c r="Y201" s="232"/>
    </row>
    <row r="202" s="204" customFormat="1" ht="15" customHeight="1" spans="1:25">
      <c r="A202" s="906" t="s">
        <v>2568</v>
      </c>
      <c r="B202" s="213" t="s">
        <v>2569</v>
      </c>
      <c r="C202" s="233" t="s">
        <v>2128</v>
      </c>
      <c r="D202" s="215" t="s">
        <v>2485</v>
      </c>
      <c r="E202" s="207" t="s">
        <v>2479</v>
      </c>
      <c r="F202" s="210"/>
      <c r="G202" s="211" t="s">
        <v>2131</v>
      </c>
      <c r="H202" s="212"/>
      <c r="I202" s="210" t="s">
        <v>2095</v>
      </c>
      <c r="J202" s="212">
        <v>1</v>
      </c>
      <c r="K202" s="235" t="s">
        <v>2480</v>
      </c>
      <c r="L202" s="217"/>
      <c r="M202" s="220" t="s">
        <v>2133</v>
      </c>
      <c r="N202" s="212">
        <v>10</v>
      </c>
      <c r="O202" s="219"/>
      <c r="P202" s="210"/>
      <c r="Q202" s="215">
        <f>VLOOKUP(B:B,[1]帐销案存台账!$C$1:$L$65536,10,0)</f>
        <v>927300</v>
      </c>
      <c r="R202" s="226">
        <f>VLOOKUP(B:B,[1]帐销案存台账!$C$1:$N$65536,12,0)</f>
        <v>369057.06</v>
      </c>
      <c r="S202" s="227"/>
      <c r="T202" s="228"/>
      <c r="U202" s="229"/>
      <c r="V202" s="219"/>
      <c r="W202" s="231"/>
      <c r="X202" s="210"/>
      <c r="Y202" s="232"/>
    </row>
    <row r="203" s="204" customFormat="1" ht="15" customHeight="1" spans="1:25">
      <c r="A203" s="906" t="s">
        <v>2570</v>
      </c>
      <c r="B203" s="213" t="s">
        <v>2571</v>
      </c>
      <c r="C203" s="233" t="s">
        <v>2128</v>
      </c>
      <c r="D203" s="215" t="s">
        <v>2485</v>
      </c>
      <c r="E203" s="207" t="s">
        <v>2479</v>
      </c>
      <c r="F203" s="210"/>
      <c r="G203" s="211" t="s">
        <v>2131</v>
      </c>
      <c r="H203" s="212"/>
      <c r="I203" s="210" t="s">
        <v>2095</v>
      </c>
      <c r="J203" s="212">
        <v>1</v>
      </c>
      <c r="K203" s="235" t="s">
        <v>2480</v>
      </c>
      <c r="L203" s="217"/>
      <c r="M203" s="220" t="s">
        <v>2133</v>
      </c>
      <c r="N203" s="212">
        <v>10</v>
      </c>
      <c r="O203" s="219"/>
      <c r="P203" s="210"/>
      <c r="Q203" s="215">
        <f>VLOOKUP(B:B,[1]帐销案存台账!$C$1:$L$65536,10,0)</f>
        <v>927300</v>
      </c>
      <c r="R203" s="226">
        <f>VLOOKUP(B:B,[1]帐销案存台账!$C$1:$N$65536,12,0)</f>
        <v>369057.06</v>
      </c>
      <c r="S203" s="227"/>
      <c r="T203" s="228"/>
      <c r="U203" s="229"/>
      <c r="V203" s="219"/>
      <c r="W203" s="231"/>
      <c r="X203" s="210"/>
      <c r="Y203" s="232"/>
    </row>
    <row r="204" s="204" customFormat="1" ht="15" customHeight="1" spans="1:25">
      <c r="A204" s="906" t="s">
        <v>2572</v>
      </c>
      <c r="B204" s="213" t="s">
        <v>2573</v>
      </c>
      <c r="C204" s="233" t="s">
        <v>2128</v>
      </c>
      <c r="D204" s="215" t="s">
        <v>2485</v>
      </c>
      <c r="E204" s="207" t="s">
        <v>2479</v>
      </c>
      <c r="F204" s="210"/>
      <c r="G204" s="211" t="s">
        <v>2131</v>
      </c>
      <c r="H204" s="212"/>
      <c r="I204" s="210" t="s">
        <v>2095</v>
      </c>
      <c r="J204" s="212">
        <v>1</v>
      </c>
      <c r="K204" s="235" t="s">
        <v>2480</v>
      </c>
      <c r="L204" s="217"/>
      <c r="M204" s="220" t="s">
        <v>2133</v>
      </c>
      <c r="N204" s="212">
        <v>10</v>
      </c>
      <c r="O204" s="219"/>
      <c r="P204" s="210"/>
      <c r="Q204" s="215">
        <f>VLOOKUP(B:B,[1]帐销案存台账!$C$1:$L$65536,10,0)</f>
        <v>927300</v>
      </c>
      <c r="R204" s="226">
        <f>VLOOKUP(B:B,[1]帐销案存台账!$C$1:$N$65536,12,0)</f>
        <v>369057.06</v>
      </c>
      <c r="S204" s="227"/>
      <c r="T204" s="228"/>
      <c r="U204" s="229"/>
      <c r="V204" s="219"/>
      <c r="W204" s="231"/>
      <c r="X204" s="210"/>
      <c r="Y204" s="232"/>
    </row>
    <row r="205" s="204" customFormat="1" ht="15" customHeight="1" spans="1:25">
      <c r="A205" s="906" t="s">
        <v>2574</v>
      </c>
      <c r="B205" s="213" t="s">
        <v>2575</v>
      </c>
      <c r="C205" s="233" t="s">
        <v>2128</v>
      </c>
      <c r="D205" s="215" t="s">
        <v>2485</v>
      </c>
      <c r="E205" s="207" t="s">
        <v>2479</v>
      </c>
      <c r="F205" s="210"/>
      <c r="G205" s="211" t="s">
        <v>2131</v>
      </c>
      <c r="H205" s="212"/>
      <c r="I205" s="210" t="s">
        <v>2095</v>
      </c>
      <c r="J205" s="212">
        <v>1</v>
      </c>
      <c r="K205" s="235" t="s">
        <v>2480</v>
      </c>
      <c r="L205" s="217"/>
      <c r="M205" s="220" t="s">
        <v>2133</v>
      </c>
      <c r="N205" s="212">
        <v>10</v>
      </c>
      <c r="O205" s="219"/>
      <c r="P205" s="210"/>
      <c r="Q205" s="215">
        <f>VLOOKUP(B:B,[1]帐销案存台账!$C$1:$L$65536,10,0)</f>
        <v>927300</v>
      </c>
      <c r="R205" s="226">
        <f>VLOOKUP(B:B,[1]帐销案存台账!$C$1:$N$65536,12,0)</f>
        <v>369057.06</v>
      </c>
      <c r="S205" s="227"/>
      <c r="T205" s="228"/>
      <c r="U205" s="229"/>
      <c r="V205" s="219"/>
      <c r="W205" s="231"/>
      <c r="X205" s="210"/>
      <c r="Y205" s="232"/>
    </row>
    <row r="206" s="204" customFormat="1" ht="15" customHeight="1" spans="1:25">
      <c r="A206" s="906" t="s">
        <v>2576</v>
      </c>
      <c r="B206" s="213" t="s">
        <v>2577</v>
      </c>
      <c r="C206" s="233" t="s">
        <v>2128</v>
      </c>
      <c r="D206" s="215" t="s">
        <v>2485</v>
      </c>
      <c r="E206" s="207" t="s">
        <v>2479</v>
      </c>
      <c r="F206" s="210"/>
      <c r="G206" s="211" t="s">
        <v>2131</v>
      </c>
      <c r="H206" s="212"/>
      <c r="I206" s="210" t="s">
        <v>2095</v>
      </c>
      <c r="J206" s="212">
        <v>1</v>
      </c>
      <c r="K206" s="235" t="s">
        <v>2480</v>
      </c>
      <c r="L206" s="217"/>
      <c r="M206" s="220" t="s">
        <v>2133</v>
      </c>
      <c r="N206" s="212">
        <v>10</v>
      </c>
      <c r="O206" s="219"/>
      <c r="P206" s="210"/>
      <c r="Q206" s="215">
        <f>VLOOKUP(B:B,[1]帐销案存台账!$C$1:$L$65536,10,0)</f>
        <v>927300</v>
      </c>
      <c r="R206" s="226">
        <f>VLOOKUP(B:B,[1]帐销案存台账!$C$1:$N$65536,12,0)</f>
        <v>369057.06</v>
      </c>
      <c r="S206" s="227"/>
      <c r="T206" s="228"/>
      <c r="U206" s="229"/>
      <c r="V206" s="219"/>
      <c r="W206" s="231"/>
      <c r="X206" s="210"/>
      <c r="Y206" s="232"/>
    </row>
    <row r="207" s="204" customFormat="1" ht="15" customHeight="1" spans="1:25">
      <c r="A207" s="906" t="s">
        <v>2578</v>
      </c>
      <c r="B207" s="213" t="s">
        <v>2579</v>
      </c>
      <c r="C207" s="233" t="s">
        <v>2128</v>
      </c>
      <c r="D207" s="215" t="s">
        <v>2485</v>
      </c>
      <c r="E207" s="207" t="s">
        <v>2479</v>
      </c>
      <c r="F207" s="210"/>
      <c r="G207" s="211" t="s">
        <v>2131</v>
      </c>
      <c r="H207" s="212"/>
      <c r="I207" s="210" t="s">
        <v>2095</v>
      </c>
      <c r="J207" s="212">
        <v>1</v>
      </c>
      <c r="K207" s="235" t="s">
        <v>2480</v>
      </c>
      <c r="L207" s="217"/>
      <c r="M207" s="220" t="s">
        <v>2133</v>
      </c>
      <c r="N207" s="212">
        <v>10</v>
      </c>
      <c r="O207" s="219"/>
      <c r="P207" s="210"/>
      <c r="Q207" s="215">
        <f>VLOOKUP(B:B,[1]帐销案存台账!$C$1:$L$65536,10,0)</f>
        <v>927300</v>
      </c>
      <c r="R207" s="226">
        <f>VLOOKUP(B:B,[1]帐销案存台账!$C$1:$N$65536,12,0)</f>
        <v>369057.06</v>
      </c>
      <c r="S207" s="227"/>
      <c r="T207" s="228"/>
      <c r="U207" s="229"/>
      <c r="V207" s="219"/>
      <c r="W207" s="231"/>
      <c r="X207" s="210"/>
      <c r="Y207" s="232"/>
    </row>
    <row r="208" s="204" customFormat="1" ht="15" customHeight="1" spans="1:25">
      <c r="A208" s="906" t="s">
        <v>2580</v>
      </c>
      <c r="B208" s="213" t="s">
        <v>2581</v>
      </c>
      <c r="C208" s="233" t="s">
        <v>2128</v>
      </c>
      <c r="D208" s="215" t="s">
        <v>2485</v>
      </c>
      <c r="E208" s="207" t="s">
        <v>2479</v>
      </c>
      <c r="F208" s="210"/>
      <c r="G208" s="211" t="s">
        <v>2131</v>
      </c>
      <c r="H208" s="212"/>
      <c r="I208" s="210" t="s">
        <v>2095</v>
      </c>
      <c r="J208" s="212">
        <v>1</v>
      </c>
      <c r="K208" s="235" t="s">
        <v>2480</v>
      </c>
      <c r="L208" s="217"/>
      <c r="M208" s="220" t="s">
        <v>2133</v>
      </c>
      <c r="N208" s="212">
        <v>10</v>
      </c>
      <c r="O208" s="219"/>
      <c r="P208" s="210"/>
      <c r="Q208" s="215">
        <f>VLOOKUP(B:B,[1]帐销案存台账!$C$1:$L$65536,10,0)</f>
        <v>927300</v>
      </c>
      <c r="R208" s="226">
        <f>VLOOKUP(B:B,[1]帐销案存台账!$C$1:$N$65536,12,0)</f>
        <v>369057.06</v>
      </c>
      <c r="S208" s="227"/>
      <c r="T208" s="228"/>
      <c r="U208" s="229"/>
      <c r="V208" s="219"/>
      <c r="W208" s="231"/>
      <c r="X208" s="210"/>
      <c r="Y208" s="232"/>
    </row>
    <row r="209" s="204" customFormat="1" ht="15" customHeight="1" spans="1:25">
      <c r="A209" s="906" t="s">
        <v>2582</v>
      </c>
      <c r="B209" s="213" t="s">
        <v>2583</v>
      </c>
      <c r="C209" s="233" t="s">
        <v>2128</v>
      </c>
      <c r="D209" s="215" t="s">
        <v>2485</v>
      </c>
      <c r="E209" s="207" t="s">
        <v>2479</v>
      </c>
      <c r="F209" s="210"/>
      <c r="G209" s="211" t="s">
        <v>2131</v>
      </c>
      <c r="H209" s="212"/>
      <c r="I209" s="210" t="s">
        <v>2095</v>
      </c>
      <c r="J209" s="212">
        <v>1</v>
      </c>
      <c r="K209" s="235" t="s">
        <v>2480</v>
      </c>
      <c r="L209" s="217"/>
      <c r="M209" s="220" t="s">
        <v>2133</v>
      </c>
      <c r="N209" s="212">
        <v>10</v>
      </c>
      <c r="O209" s="219"/>
      <c r="P209" s="210"/>
      <c r="Q209" s="215">
        <f>VLOOKUP(B:B,[1]帐销案存台账!$C$1:$L$65536,10,0)</f>
        <v>927300</v>
      </c>
      <c r="R209" s="226">
        <f>VLOOKUP(B:B,[1]帐销案存台账!$C$1:$N$65536,12,0)</f>
        <v>369057.06</v>
      </c>
      <c r="S209" s="227"/>
      <c r="T209" s="228"/>
      <c r="U209" s="229"/>
      <c r="V209" s="219"/>
      <c r="W209" s="231"/>
      <c r="X209" s="210"/>
      <c r="Y209" s="232"/>
    </row>
    <row r="210" s="204" customFormat="1" ht="15" customHeight="1" spans="1:25">
      <c r="A210" s="906" t="s">
        <v>2584</v>
      </c>
      <c r="B210" s="213" t="s">
        <v>2585</v>
      </c>
      <c r="C210" s="233" t="s">
        <v>2128</v>
      </c>
      <c r="D210" s="215" t="s">
        <v>2485</v>
      </c>
      <c r="E210" s="207" t="s">
        <v>2479</v>
      </c>
      <c r="F210" s="210"/>
      <c r="G210" s="211" t="s">
        <v>2131</v>
      </c>
      <c r="H210" s="212"/>
      <c r="I210" s="210" t="s">
        <v>2095</v>
      </c>
      <c r="J210" s="212">
        <v>1</v>
      </c>
      <c r="K210" s="235" t="s">
        <v>2480</v>
      </c>
      <c r="L210" s="217"/>
      <c r="M210" s="220" t="s">
        <v>2133</v>
      </c>
      <c r="N210" s="212">
        <v>10</v>
      </c>
      <c r="O210" s="219"/>
      <c r="P210" s="210"/>
      <c r="Q210" s="215">
        <f>VLOOKUP(B:B,[1]帐销案存台账!$C$1:$L$65536,10,0)</f>
        <v>927300</v>
      </c>
      <c r="R210" s="226">
        <f>VLOOKUP(B:B,[1]帐销案存台账!$C$1:$N$65536,12,0)</f>
        <v>369057.06</v>
      </c>
      <c r="S210" s="227"/>
      <c r="T210" s="228"/>
      <c r="U210" s="229"/>
      <c r="V210" s="219"/>
      <c r="W210" s="231"/>
      <c r="X210" s="210"/>
      <c r="Y210" s="232"/>
    </row>
    <row r="211" s="204" customFormat="1" ht="15" customHeight="1" spans="1:25">
      <c r="A211" s="906" t="s">
        <v>2586</v>
      </c>
      <c r="B211" s="213" t="s">
        <v>2587</v>
      </c>
      <c r="C211" s="233" t="s">
        <v>2128</v>
      </c>
      <c r="D211" s="215" t="s">
        <v>2485</v>
      </c>
      <c r="E211" s="207" t="s">
        <v>2479</v>
      </c>
      <c r="F211" s="210"/>
      <c r="G211" s="211" t="s">
        <v>2131</v>
      </c>
      <c r="H211" s="212"/>
      <c r="I211" s="210" t="s">
        <v>2095</v>
      </c>
      <c r="J211" s="212">
        <v>1</v>
      </c>
      <c r="K211" s="235" t="s">
        <v>2480</v>
      </c>
      <c r="L211" s="217"/>
      <c r="M211" s="220" t="s">
        <v>2133</v>
      </c>
      <c r="N211" s="212">
        <v>10</v>
      </c>
      <c r="O211" s="219"/>
      <c r="P211" s="210"/>
      <c r="Q211" s="215">
        <f>VLOOKUP(B:B,[1]帐销案存台账!$C$1:$L$65536,10,0)</f>
        <v>927300</v>
      </c>
      <c r="R211" s="226">
        <f>VLOOKUP(B:B,[1]帐销案存台账!$C$1:$N$65536,12,0)</f>
        <v>369057.06</v>
      </c>
      <c r="S211" s="227"/>
      <c r="T211" s="228"/>
      <c r="U211" s="229"/>
      <c r="V211" s="219"/>
      <c r="W211" s="231"/>
      <c r="X211" s="210"/>
      <c r="Y211" s="232"/>
    </row>
    <row r="212" s="204" customFormat="1" ht="15" customHeight="1" spans="1:25">
      <c r="A212" s="906" t="s">
        <v>2588</v>
      </c>
      <c r="B212" s="213" t="s">
        <v>2589</v>
      </c>
      <c r="C212" s="233" t="s">
        <v>2128</v>
      </c>
      <c r="D212" s="215" t="s">
        <v>2485</v>
      </c>
      <c r="E212" s="207" t="s">
        <v>2479</v>
      </c>
      <c r="F212" s="210"/>
      <c r="G212" s="211" t="s">
        <v>2131</v>
      </c>
      <c r="H212" s="212"/>
      <c r="I212" s="210" t="s">
        <v>2095</v>
      </c>
      <c r="J212" s="212">
        <v>1</v>
      </c>
      <c r="K212" s="235" t="s">
        <v>2480</v>
      </c>
      <c r="L212" s="217"/>
      <c r="M212" s="220" t="s">
        <v>2133</v>
      </c>
      <c r="N212" s="212">
        <v>10</v>
      </c>
      <c r="O212" s="219"/>
      <c r="P212" s="210"/>
      <c r="Q212" s="215">
        <f>VLOOKUP(B:B,[1]帐销案存台账!$C$1:$L$65536,10,0)</f>
        <v>927300</v>
      </c>
      <c r="R212" s="226">
        <f>VLOOKUP(B:B,[1]帐销案存台账!$C$1:$N$65536,12,0)</f>
        <v>369057.06</v>
      </c>
      <c r="S212" s="227"/>
      <c r="T212" s="228"/>
      <c r="U212" s="229"/>
      <c r="V212" s="219"/>
      <c r="W212" s="231"/>
      <c r="X212" s="210"/>
      <c r="Y212" s="232"/>
    </row>
    <row r="213" s="204" customFormat="1" ht="15" customHeight="1" spans="1:25">
      <c r="A213" s="906" t="s">
        <v>2590</v>
      </c>
      <c r="B213" s="213" t="s">
        <v>2591</v>
      </c>
      <c r="C213" s="233" t="s">
        <v>2128</v>
      </c>
      <c r="D213" s="215" t="s">
        <v>2485</v>
      </c>
      <c r="E213" s="207" t="s">
        <v>2479</v>
      </c>
      <c r="F213" s="210"/>
      <c r="G213" s="211" t="s">
        <v>2131</v>
      </c>
      <c r="H213" s="212"/>
      <c r="I213" s="210" t="s">
        <v>2095</v>
      </c>
      <c r="J213" s="212">
        <v>1</v>
      </c>
      <c r="K213" s="235" t="s">
        <v>2480</v>
      </c>
      <c r="L213" s="217"/>
      <c r="M213" s="220" t="s">
        <v>2133</v>
      </c>
      <c r="N213" s="212">
        <v>10</v>
      </c>
      <c r="O213" s="219"/>
      <c r="P213" s="210"/>
      <c r="Q213" s="215">
        <f>VLOOKUP(B:B,[1]帐销案存台账!$C$1:$L$65536,10,0)</f>
        <v>927300</v>
      </c>
      <c r="R213" s="226">
        <f>VLOOKUP(B:B,[1]帐销案存台账!$C$1:$N$65536,12,0)</f>
        <v>369057.06</v>
      </c>
      <c r="S213" s="227"/>
      <c r="T213" s="228"/>
      <c r="U213" s="229"/>
      <c r="V213" s="219"/>
      <c r="W213" s="231"/>
      <c r="X213" s="210"/>
      <c r="Y213" s="232"/>
    </row>
    <row r="214" s="204" customFormat="1" ht="15" customHeight="1" spans="1:25">
      <c r="A214" s="906" t="s">
        <v>2592</v>
      </c>
      <c r="B214" s="213" t="s">
        <v>2593</v>
      </c>
      <c r="C214" s="233" t="s">
        <v>2128</v>
      </c>
      <c r="D214" s="215" t="s">
        <v>2485</v>
      </c>
      <c r="E214" s="207" t="s">
        <v>2479</v>
      </c>
      <c r="F214" s="210"/>
      <c r="G214" s="211" t="s">
        <v>2131</v>
      </c>
      <c r="H214" s="212"/>
      <c r="I214" s="210" t="s">
        <v>2095</v>
      </c>
      <c r="J214" s="212">
        <v>1</v>
      </c>
      <c r="K214" s="235" t="s">
        <v>2480</v>
      </c>
      <c r="L214" s="217"/>
      <c r="M214" s="220" t="s">
        <v>2133</v>
      </c>
      <c r="N214" s="212">
        <v>10</v>
      </c>
      <c r="O214" s="219"/>
      <c r="P214" s="210"/>
      <c r="Q214" s="215">
        <f>VLOOKUP(B:B,[1]帐销案存台账!$C$1:$L$65536,10,0)</f>
        <v>927300</v>
      </c>
      <c r="R214" s="226">
        <f>VLOOKUP(B:B,[1]帐销案存台账!$C$1:$N$65536,12,0)</f>
        <v>369057.06</v>
      </c>
      <c r="S214" s="227"/>
      <c r="T214" s="228"/>
      <c r="U214" s="229"/>
      <c r="V214" s="219"/>
      <c r="W214" s="231"/>
      <c r="X214" s="210"/>
      <c r="Y214" s="232"/>
    </row>
    <row r="215" s="204" customFormat="1" ht="15" customHeight="1" spans="1:25">
      <c r="A215" s="906" t="s">
        <v>2594</v>
      </c>
      <c r="B215" s="213" t="s">
        <v>2595</v>
      </c>
      <c r="C215" s="233" t="s">
        <v>2128</v>
      </c>
      <c r="D215" s="215" t="s">
        <v>2485</v>
      </c>
      <c r="E215" s="207" t="s">
        <v>2479</v>
      </c>
      <c r="F215" s="210"/>
      <c r="G215" s="211" t="s">
        <v>2131</v>
      </c>
      <c r="H215" s="212"/>
      <c r="I215" s="210" t="s">
        <v>2095</v>
      </c>
      <c r="J215" s="212">
        <v>1</v>
      </c>
      <c r="K215" s="235" t="s">
        <v>2480</v>
      </c>
      <c r="L215" s="217"/>
      <c r="M215" s="220" t="s">
        <v>2133</v>
      </c>
      <c r="N215" s="212">
        <v>10</v>
      </c>
      <c r="O215" s="219"/>
      <c r="P215" s="210"/>
      <c r="Q215" s="215">
        <f>VLOOKUP(B:B,[1]帐销案存台账!$C$1:$L$65536,10,0)</f>
        <v>927300</v>
      </c>
      <c r="R215" s="226">
        <f>VLOOKUP(B:B,[1]帐销案存台账!$C$1:$N$65536,12,0)</f>
        <v>369057.06</v>
      </c>
      <c r="S215" s="227"/>
      <c r="T215" s="228"/>
      <c r="U215" s="229"/>
      <c r="V215" s="219"/>
      <c r="W215" s="231"/>
      <c r="X215" s="210"/>
      <c r="Y215" s="232"/>
    </row>
    <row r="216" s="204" customFormat="1" ht="15" customHeight="1" spans="1:25">
      <c r="A216" s="906" t="s">
        <v>2596</v>
      </c>
      <c r="B216" s="213" t="s">
        <v>2597</v>
      </c>
      <c r="C216" s="233" t="s">
        <v>2128</v>
      </c>
      <c r="D216" s="215" t="s">
        <v>2485</v>
      </c>
      <c r="E216" s="207" t="s">
        <v>2479</v>
      </c>
      <c r="F216" s="210"/>
      <c r="G216" s="211" t="s">
        <v>2131</v>
      </c>
      <c r="H216" s="212"/>
      <c r="I216" s="210" t="s">
        <v>2095</v>
      </c>
      <c r="J216" s="212">
        <v>1</v>
      </c>
      <c r="K216" s="235" t="s">
        <v>2480</v>
      </c>
      <c r="L216" s="217"/>
      <c r="M216" s="220" t="s">
        <v>2133</v>
      </c>
      <c r="N216" s="212">
        <v>10</v>
      </c>
      <c r="O216" s="219"/>
      <c r="P216" s="210"/>
      <c r="Q216" s="215">
        <f>VLOOKUP(B:B,[1]帐销案存台账!$C$1:$L$65536,10,0)</f>
        <v>927300</v>
      </c>
      <c r="R216" s="226">
        <f>VLOOKUP(B:B,[1]帐销案存台账!$C$1:$N$65536,12,0)</f>
        <v>369057.06</v>
      </c>
      <c r="S216" s="227"/>
      <c r="T216" s="228"/>
      <c r="U216" s="229"/>
      <c r="V216" s="219"/>
      <c r="W216" s="231"/>
      <c r="X216" s="210"/>
      <c r="Y216" s="232"/>
    </row>
    <row r="217" s="204" customFormat="1" ht="15" customHeight="1" spans="1:25">
      <c r="A217" s="906" t="s">
        <v>2598</v>
      </c>
      <c r="B217" s="213" t="s">
        <v>2599</v>
      </c>
      <c r="C217" s="233" t="s">
        <v>2600</v>
      </c>
      <c r="D217" s="215" t="s">
        <v>2601</v>
      </c>
      <c r="E217" s="207" t="s">
        <v>2479</v>
      </c>
      <c r="F217" s="210"/>
      <c r="G217" s="211" t="s">
        <v>2131</v>
      </c>
      <c r="H217" s="212"/>
      <c r="I217" s="210" t="s">
        <v>2095</v>
      </c>
      <c r="J217" s="212">
        <v>1</v>
      </c>
      <c r="K217" s="235" t="s">
        <v>2480</v>
      </c>
      <c r="L217" s="217"/>
      <c r="M217" s="220" t="s">
        <v>2133</v>
      </c>
      <c r="N217" s="212">
        <v>10</v>
      </c>
      <c r="O217" s="219"/>
      <c r="P217" s="210"/>
      <c r="Q217" s="215">
        <f>VLOOKUP(B:B,[1]帐销案存台账!$C$1:$L$65536,10,0)</f>
        <v>927300</v>
      </c>
      <c r="R217" s="226">
        <f>VLOOKUP(B:B,[1]帐销案存台账!$C$1:$N$65536,12,0)</f>
        <v>369057.06</v>
      </c>
      <c r="S217" s="227"/>
      <c r="T217" s="228"/>
      <c r="U217" s="229"/>
      <c r="V217" s="219"/>
      <c r="W217" s="231"/>
      <c r="X217" s="210"/>
      <c r="Y217" s="232"/>
    </row>
    <row r="218" s="204" customFormat="1" ht="15" customHeight="1" spans="1:25">
      <c r="A218" s="906" t="s">
        <v>2602</v>
      </c>
      <c r="B218" s="213" t="s">
        <v>2603</v>
      </c>
      <c r="C218" s="233" t="s">
        <v>2600</v>
      </c>
      <c r="D218" s="215" t="s">
        <v>2601</v>
      </c>
      <c r="E218" s="207" t="s">
        <v>2479</v>
      </c>
      <c r="F218" s="210"/>
      <c r="G218" s="211" t="s">
        <v>2131</v>
      </c>
      <c r="H218" s="212"/>
      <c r="I218" s="210" t="s">
        <v>2095</v>
      </c>
      <c r="J218" s="212">
        <v>1</v>
      </c>
      <c r="K218" s="235" t="s">
        <v>2480</v>
      </c>
      <c r="L218" s="217"/>
      <c r="M218" s="220" t="s">
        <v>2133</v>
      </c>
      <c r="N218" s="212">
        <v>10</v>
      </c>
      <c r="O218" s="219"/>
      <c r="P218" s="210"/>
      <c r="Q218" s="215">
        <f>VLOOKUP(B:B,[1]帐销案存台账!$C$1:$L$65536,10,0)</f>
        <v>927300</v>
      </c>
      <c r="R218" s="226">
        <f>VLOOKUP(B:B,[1]帐销案存台账!$C$1:$N$65536,12,0)</f>
        <v>369057.06</v>
      </c>
      <c r="S218" s="227"/>
      <c r="T218" s="228"/>
      <c r="U218" s="229"/>
      <c r="V218" s="219"/>
      <c r="W218" s="231"/>
      <c r="X218" s="210"/>
      <c r="Y218" s="232"/>
    </row>
    <row r="219" s="204" customFormat="1" ht="15" customHeight="1" spans="1:25">
      <c r="A219" s="906" t="s">
        <v>2604</v>
      </c>
      <c r="B219" s="213" t="s">
        <v>2605</v>
      </c>
      <c r="C219" s="233" t="s">
        <v>2600</v>
      </c>
      <c r="D219" s="215" t="s">
        <v>2601</v>
      </c>
      <c r="E219" s="207" t="s">
        <v>2479</v>
      </c>
      <c r="F219" s="210"/>
      <c r="G219" s="211" t="s">
        <v>2131</v>
      </c>
      <c r="H219" s="212"/>
      <c r="I219" s="210" t="s">
        <v>2095</v>
      </c>
      <c r="J219" s="212">
        <v>1</v>
      </c>
      <c r="K219" s="235" t="s">
        <v>2480</v>
      </c>
      <c r="L219" s="217"/>
      <c r="M219" s="220" t="s">
        <v>2133</v>
      </c>
      <c r="N219" s="212">
        <v>10</v>
      </c>
      <c r="O219" s="219"/>
      <c r="P219" s="210"/>
      <c r="Q219" s="215">
        <f>VLOOKUP(B:B,[1]帐销案存台账!$C$1:$L$65536,10,0)</f>
        <v>927300</v>
      </c>
      <c r="R219" s="226">
        <f>VLOOKUP(B:B,[1]帐销案存台账!$C$1:$N$65536,12,0)</f>
        <v>369057.06</v>
      </c>
      <c r="S219" s="227"/>
      <c r="T219" s="228"/>
      <c r="U219" s="229"/>
      <c r="V219" s="219"/>
      <c r="W219" s="231"/>
      <c r="X219" s="210"/>
      <c r="Y219" s="232"/>
    </row>
    <row r="220" s="204" customFormat="1" ht="15" customHeight="1" spans="1:25">
      <c r="A220" s="906" t="s">
        <v>2606</v>
      </c>
      <c r="B220" s="213" t="s">
        <v>2607</v>
      </c>
      <c r="C220" s="233" t="s">
        <v>2600</v>
      </c>
      <c r="D220" s="215" t="s">
        <v>2601</v>
      </c>
      <c r="E220" s="207" t="s">
        <v>2479</v>
      </c>
      <c r="F220" s="210"/>
      <c r="G220" s="211" t="s">
        <v>2131</v>
      </c>
      <c r="H220" s="212"/>
      <c r="I220" s="210" t="s">
        <v>2095</v>
      </c>
      <c r="J220" s="212">
        <v>1</v>
      </c>
      <c r="K220" s="235" t="s">
        <v>2480</v>
      </c>
      <c r="L220" s="217"/>
      <c r="M220" s="220" t="s">
        <v>2133</v>
      </c>
      <c r="N220" s="212">
        <v>10</v>
      </c>
      <c r="O220" s="219"/>
      <c r="P220" s="210"/>
      <c r="Q220" s="215">
        <f>VLOOKUP(B:B,[1]帐销案存台账!$C$1:$L$65536,10,0)</f>
        <v>927300</v>
      </c>
      <c r="R220" s="226">
        <f>VLOOKUP(B:B,[1]帐销案存台账!$C$1:$N$65536,12,0)</f>
        <v>369057.06</v>
      </c>
      <c r="S220" s="227"/>
      <c r="T220" s="228"/>
      <c r="U220" s="229"/>
      <c r="V220" s="219"/>
      <c r="W220" s="231"/>
      <c r="X220" s="210"/>
      <c r="Y220" s="232"/>
    </row>
    <row r="221" s="204" customFormat="1" ht="15" customHeight="1" spans="1:25">
      <c r="A221" s="906" t="s">
        <v>2608</v>
      </c>
      <c r="B221" s="213" t="s">
        <v>2609</v>
      </c>
      <c r="C221" s="233" t="s">
        <v>2128</v>
      </c>
      <c r="D221" s="215" t="s">
        <v>2485</v>
      </c>
      <c r="E221" s="207" t="s">
        <v>2479</v>
      </c>
      <c r="F221" s="210"/>
      <c r="G221" s="211" t="s">
        <v>2131</v>
      </c>
      <c r="H221" s="212"/>
      <c r="I221" s="210" t="s">
        <v>2095</v>
      </c>
      <c r="J221" s="212">
        <v>1</v>
      </c>
      <c r="K221" s="235" t="s">
        <v>2480</v>
      </c>
      <c r="L221" s="217"/>
      <c r="M221" s="220" t="s">
        <v>2133</v>
      </c>
      <c r="N221" s="212">
        <v>10</v>
      </c>
      <c r="O221" s="219"/>
      <c r="P221" s="210"/>
      <c r="Q221" s="215">
        <f>VLOOKUP(B:B,[1]帐销案存台账!$C$1:$L$65536,10,0)</f>
        <v>927300</v>
      </c>
      <c r="R221" s="226">
        <f>VLOOKUP(B:B,[1]帐销案存台账!$C$1:$N$65536,12,0)</f>
        <v>369057.06</v>
      </c>
      <c r="S221" s="227"/>
      <c r="T221" s="228"/>
      <c r="U221" s="229"/>
      <c r="V221" s="219"/>
      <c r="W221" s="231"/>
      <c r="X221" s="210"/>
      <c r="Y221" s="232"/>
    </row>
    <row r="222" s="204" customFormat="1" ht="15" customHeight="1" spans="1:25">
      <c r="A222" s="906" t="s">
        <v>2610</v>
      </c>
      <c r="B222" s="213" t="s">
        <v>2611</v>
      </c>
      <c r="C222" s="233" t="s">
        <v>2128</v>
      </c>
      <c r="D222" s="215" t="s">
        <v>2485</v>
      </c>
      <c r="E222" s="207" t="s">
        <v>2479</v>
      </c>
      <c r="F222" s="210"/>
      <c r="G222" s="211" t="s">
        <v>2131</v>
      </c>
      <c r="H222" s="212"/>
      <c r="I222" s="210" t="s">
        <v>2095</v>
      </c>
      <c r="J222" s="212">
        <v>1</v>
      </c>
      <c r="K222" s="235" t="s">
        <v>2480</v>
      </c>
      <c r="L222" s="217"/>
      <c r="M222" s="220" t="s">
        <v>2133</v>
      </c>
      <c r="N222" s="212">
        <v>10</v>
      </c>
      <c r="O222" s="219"/>
      <c r="P222" s="210"/>
      <c r="Q222" s="215">
        <f>VLOOKUP(B:B,[1]帐销案存台账!$C$1:$L$65536,10,0)</f>
        <v>927300</v>
      </c>
      <c r="R222" s="226">
        <f>VLOOKUP(B:B,[1]帐销案存台账!$C$1:$N$65536,12,0)</f>
        <v>369057.06</v>
      </c>
      <c r="S222" s="227"/>
      <c r="T222" s="228"/>
      <c r="U222" s="229"/>
      <c r="V222" s="219"/>
      <c r="W222" s="231"/>
      <c r="X222" s="210"/>
      <c r="Y222" s="232"/>
    </row>
    <row r="223" s="204" customFormat="1" ht="15" customHeight="1" spans="1:25">
      <c r="A223" s="906" t="s">
        <v>2612</v>
      </c>
      <c r="B223" s="213" t="s">
        <v>2613</v>
      </c>
      <c r="C223" s="233" t="s">
        <v>2128</v>
      </c>
      <c r="D223" s="215" t="s">
        <v>2485</v>
      </c>
      <c r="E223" s="207" t="s">
        <v>2479</v>
      </c>
      <c r="F223" s="210"/>
      <c r="G223" s="211" t="s">
        <v>2131</v>
      </c>
      <c r="H223" s="212"/>
      <c r="I223" s="210" t="s">
        <v>2095</v>
      </c>
      <c r="J223" s="212">
        <v>1</v>
      </c>
      <c r="K223" s="235" t="s">
        <v>2480</v>
      </c>
      <c r="L223" s="217"/>
      <c r="M223" s="220" t="s">
        <v>2133</v>
      </c>
      <c r="N223" s="212">
        <v>10</v>
      </c>
      <c r="O223" s="219"/>
      <c r="P223" s="210"/>
      <c r="Q223" s="215">
        <f>VLOOKUP(B:B,[1]帐销案存台账!$C$1:$L$65536,10,0)</f>
        <v>927300</v>
      </c>
      <c r="R223" s="226">
        <f>VLOOKUP(B:B,[1]帐销案存台账!$C$1:$N$65536,12,0)</f>
        <v>369057.06</v>
      </c>
      <c r="S223" s="227"/>
      <c r="T223" s="228"/>
      <c r="U223" s="229"/>
      <c r="V223" s="219"/>
      <c r="W223" s="231"/>
      <c r="X223" s="210"/>
      <c r="Y223" s="232"/>
    </row>
    <row r="224" s="204" customFormat="1" ht="15" customHeight="1" spans="1:25">
      <c r="A224" s="906" t="s">
        <v>2614</v>
      </c>
      <c r="B224" s="213" t="s">
        <v>2615</v>
      </c>
      <c r="C224" s="233" t="s">
        <v>2128</v>
      </c>
      <c r="D224" s="215" t="s">
        <v>2485</v>
      </c>
      <c r="E224" s="207" t="s">
        <v>2479</v>
      </c>
      <c r="F224" s="210"/>
      <c r="G224" s="211" t="s">
        <v>2131</v>
      </c>
      <c r="H224" s="212"/>
      <c r="I224" s="210" t="s">
        <v>2095</v>
      </c>
      <c r="J224" s="212">
        <v>1</v>
      </c>
      <c r="K224" s="235" t="s">
        <v>2480</v>
      </c>
      <c r="L224" s="217"/>
      <c r="M224" s="220" t="s">
        <v>2133</v>
      </c>
      <c r="N224" s="212">
        <v>10</v>
      </c>
      <c r="O224" s="219"/>
      <c r="P224" s="210"/>
      <c r="Q224" s="215">
        <f>VLOOKUP(B:B,[1]帐销案存台账!$C$1:$L$65536,10,0)</f>
        <v>927300</v>
      </c>
      <c r="R224" s="226">
        <f>VLOOKUP(B:B,[1]帐销案存台账!$C$1:$N$65536,12,0)</f>
        <v>369057.06</v>
      </c>
      <c r="S224" s="227"/>
      <c r="T224" s="228"/>
      <c r="U224" s="229"/>
      <c r="V224" s="219"/>
      <c r="W224" s="231"/>
      <c r="X224" s="210"/>
      <c r="Y224" s="232"/>
    </row>
    <row r="225" s="204" customFormat="1" ht="15" customHeight="1" spans="1:25">
      <c r="A225" s="906" t="s">
        <v>2616</v>
      </c>
      <c r="B225" s="213" t="s">
        <v>2617</v>
      </c>
      <c r="C225" s="233" t="s">
        <v>2128</v>
      </c>
      <c r="D225" s="215" t="s">
        <v>2485</v>
      </c>
      <c r="E225" s="207" t="s">
        <v>2479</v>
      </c>
      <c r="F225" s="210"/>
      <c r="G225" s="211" t="s">
        <v>2131</v>
      </c>
      <c r="H225" s="212"/>
      <c r="I225" s="210" t="s">
        <v>2095</v>
      </c>
      <c r="J225" s="212">
        <v>1</v>
      </c>
      <c r="K225" s="235" t="s">
        <v>2480</v>
      </c>
      <c r="L225" s="217"/>
      <c r="M225" s="220" t="s">
        <v>2133</v>
      </c>
      <c r="N225" s="212">
        <v>10</v>
      </c>
      <c r="O225" s="219"/>
      <c r="P225" s="210"/>
      <c r="Q225" s="215">
        <f>VLOOKUP(B:B,[1]帐销案存台账!$C$1:$L$65536,10,0)</f>
        <v>927300</v>
      </c>
      <c r="R225" s="226">
        <f>VLOOKUP(B:B,[1]帐销案存台账!$C$1:$N$65536,12,0)</f>
        <v>369057.06</v>
      </c>
      <c r="S225" s="227"/>
      <c r="T225" s="228"/>
      <c r="U225" s="229"/>
      <c r="V225" s="219"/>
      <c r="W225" s="231"/>
      <c r="X225" s="210"/>
      <c r="Y225" s="232"/>
    </row>
    <row r="226" s="204" customFormat="1" ht="15" customHeight="1" spans="1:25">
      <c r="A226" s="906" t="s">
        <v>2618</v>
      </c>
      <c r="B226" s="213" t="s">
        <v>2619</v>
      </c>
      <c r="C226" s="233" t="s">
        <v>2128</v>
      </c>
      <c r="D226" s="215" t="s">
        <v>2485</v>
      </c>
      <c r="E226" s="207" t="s">
        <v>2479</v>
      </c>
      <c r="F226" s="210"/>
      <c r="G226" s="211" t="s">
        <v>2131</v>
      </c>
      <c r="H226" s="212"/>
      <c r="I226" s="210" t="s">
        <v>2095</v>
      </c>
      <c r="J226" s="212">
        <v>1</v>
      </c>
      <c r="K226" s="235" t="s">
        <v>2480</v>
      </c>
      <c r="L226" s="217"/>
      <c r="M226" s="220" t="s">
        <v>2133</v>
      </c>
      <c r="N226" s="212">
        <v>10</v>
      </c>
      <c r="O226" s="219"/>
      <c r="P226" s="210"/>
      <c r="Q226" s="215">
        <f>VLOOKUP(B:B,[1]帐销案存台账!$C$1:$L$65536,10,0)</f>
        <v>927300</v>
      </c>
      <c r="R226" s="226">
        <f>VLOOKUP(B:B,[1]帐销案存台账!$C$1:$N$65536,12,0)</f>
        <v>369057.06</v>
      </c>
      <c r="S226" s="227"/>
      <c r="T226" s="228"/>
      <c r="U226" s="229"/>
      <c r="V226" s="219"/>
      <c r="W226" s="231"/>
      <c r="X226" s="210"/>
      <c r="Y226" s="232"/>
    </row>
    <row r="227" s="204" customFormat="1" ht="15" customHeight="1" spans="1:25">
      <c r="A227" s="906" t="s">
        <v>2620</v>
      </c>
      <c r="B227" s="213" t="s">
        <v>2621</v>
      </c>
      <c r="C227" s="233" t="s">
        <v>2128</v>
      </c>
      <c r="D227" s="215" t="s">
        <v>2485</v>
      </c>
      <c r="E227" s="207" t="s">
        <v>2479</v>
      </c>
      <c r="F227" s="210"/>
      <c r="G227" s="211" t="s">
        <v>2131</v>
      </c>
      <c r="H227" s="212"/>
      <c r="I227" s="210" t="s">
        <v>2095</v>
      </c>
      <c r="J227" s="212">
        <v>1</v>
      </c>
      <c r="K227" s="235" t="s">
        <v>2480</v>
      </c>
      <c r="L227" s="217"/>
      <c r="M227" s="220" t="s">
        <v>2133</v>
      </c>
      <c r="N227" s="212">
        <v>10</v>
      </c>
      <c r="O227" s="219"/>
      <c r="P227" s="210"/>
      <c r="Q227" s="215">
        <f>VLOOKUP(B:B,[1]帐销案存台账!$C$1:$L$65536,10,0)</f>
        <v>927300</v>
      </c>
      <c r="R227" s="226">
        <f>VLOOKUP(B:B,[1]帐销案存台账!$C$1:$N$65536,12,0)</f>
        <v>369057.06</v>
      </c>
      <c r="S227" s="227"/>
      <c r="T227" s="228"/>
      <c r="U227" s="229"/>
      <c r="V227" s="219"/>
      <c r="W227" s="231"/>
      <c r="X227" s="210"/>
      <c r="Y227" s="232"/>
    </row>
    <row r="228" s="204" customFormat="1" ht="15" customHeight="1" spans="1:25">
      <c r="A228" s="906" t="s">
        <v>2622</v>
      </c>
      <c r="B228" s="213" t="s">
        <v>2623</v>
      </c>
      <c r="C228" s="233" t="s">
        <v>2128</v>
      </c>
      <c r="D228" s="215" t="s">
        <v>2485</v>
      </c>
      <c r="E228" s="207" t="s">
        <v>2479</v>
      </c>
      <c r="F228" s="210"/>
      <c r="G228" s="211" t="s">
        <v>2131</v>
      </c>
      <c r="H228" s="212"/>
      <c r="I228" s="210" t="s">
        <v>2095</v>
      </c>
      <c r="J228" s="212">
        <v>1</v>
      </c>
      <c r="K228" s="235" t="s">
        <v>2480</v>
      </c>
      <c r="L228" s="217"/>
      <c r="M228" s="220" t="s">
        <v>2133</v>
      </c>
      <c r="N228" s="212">
        <v>10</v>
      </c>
      <c r="O228" s="219"/>
      <c r="P228" s="210"/>
      <c r="Q228" s="215">
        <f>VLOOKUP(B:B,[1]帐销案存台账!$C$1:$L$65536,10,0)</f>
        <v>927300</v>
      </c>
      <c r="R228" s="226">
        <f>VLOOKUP(B:B,[1]帐销案存台账!$C$1:$N$65536,12,0)</f>
        <v>369057.06</v>
      </c>
      <c r="S228" s="227"/>
      <c r="T228" s="228"/>
      <c r="U228" s="229"/>
      <c r="V228" s="219"/>
      <c r="W228" s="231"/>
      <c r="X228" s="210"/>
      <c r="Y228" s="232"/>
    </row>
    <row r="229" s="204" customFormat="1" ht="15" customHeight="1" spans="1:25">
      <c r="A229" s="906" t="s">
        <v>2624</v>
      </c>
      <c r="B229" s="213" t="s">
        <v>2625</v>
      </c>
      <c r="C229" s="233" t="s">
        <v>2128</v>
      </c>
      <c r="D229" s="215" t="s">
        <v>2485</v>
      </c>
      <c r="E229" s="207" t="s">
        <v>2479</v>
      </c>
      <c r="F229" s="210"/>
      <c r="G229" s="211" t="s">
        <v>2131</v>
      </c>
      <c r="H229" s="212"/>
      <c r="I229" s="210" t="s">
        <v>2095</v>
      </c>
      <c r="J229" s="212">
        <v>1</v>
      </c>
      <c r="K229" s="235" t="s">
        <v>2480</v>
      </c>
      <c r="L229" s="217"/>
      <c r="M229" s="220" t="s">
        <v>2133</v>
      </c>
      <c r="N229" s="212">
        <v>10</v>
      </c>
      <c r="O229" s="219"/>
      <c r="P229" s="210"/>
      <c r="Q229" s="215">
        <f>VLOOKUP(B:B,[1]帐销案存台账!$C$1:$L$65536,10,0)</f>
        <v>927300</v>
      </c>
      <c r="R229" s="226">
        <f>VLOOKUP(B:B,[1]帐销案存台账!$C$1:$N$65536,12,0)</f>
        <v>369057.06</v>
      </c>
      <c r="S229" s="227"/>
      <c r="T229" s="228"/>
      <c r="U229" s="229"/>
      <c r="V229" s="219"/>
      <c r="W229" s="231"/>
      <c r="X229" s="210"/>
      <c r="Y229" s="232"/>
    </row>
    <row r="230" s="204" customFormat="1" ht="15" customHeight="1" spans="1:25">
      <c r="A230" s="906" t="s">
        <v>2626</v>
      </c>
      <c r="B230" s="213" t="s">
        <v>2627</v>
      </c>
      <c r="C230" s="233" t="s">
        <v>2128</v>
      </c>
      <c r="D230" s="215" t="s">
        <v>2485</v>
      </c>
      <c r="E230" s="207" t="s">
        <v>2479</v>
      </c>
      <c r="F230" s="210"/>
      <c r="G230" s="211" t="s">
        <v>2131</v>
      </c>
      <c r="H230" s="212"/>
      <c r="I230" s="210" t="s">
        <v>2095</v>
      </c>
      <c r="J230" s="212">
        <v>1</v>
      </c>
      <c r="K230" s="235" t="s">
        <v>2480</v>
      </c>
      <c r="L230" s="217"/>
      <c r="M230" s="220" t="s">
        <v>2133</v>
      </c>
      <c r="N230" s="212">
        <v>10</v>
      </c>
      <c r="O230" s="219"/>
      <c r="P230" s="210"/>
      <c r="Q230" s="215">
        <f>VLOOKUP(B:B,[1]帐销案存台账!$C$1:$L$65536,10,0)</f>
        <v>927300</v>
      </c>
      <c r="R230" s="226">
        <f>VLOOKUP(B:B,[1]帐销案存台账!$C$1:$N$65536,12,0)</f>
        <v>369057.06</v>
      </c>
      <c r="S230" s="227"/>
      <c r="T230" s="228"/>
      <c r="U230" s="229"/>
      <c r="V230" s="219"/>
      <c r="W230" s="231"/>
      <c r="X230" s="210"/>
      <c r="Y230" s="232"/>
    </row>
    <row r="231" s="204" customFormat="1" ht="15" customHeight="1" spans="1:25">
      <c r="A231" s="906" t="s">
        <v>2628</v>
      </c>
      <c r="B231" s="213" t="s">
        <v>2629</v>
      </c>
      <c r="C231" s="233" t="s">
        <v>2128</v>
      </c>
      <c r="D231" s="215" t="s">
        <v>2485</v>
      </c>
      <c r="E231" s="207" t="s">
        <v>2479</v>
      </c>
      <c r="F231" s="210"/>
      <c r="G231" s="211" t="s">
        <v>2131</v>
      </c>
      <c r="H231" s="212"/>
      <c r="I231" s="210" t="s">
        <v>2095</v>
      </c>
      <c r="J231" s="212">
        <v>1</v>
      </c>
      <c r="K231" s="235" t="s">
        <v>2480</v>
      </c>
      <c r="L231" s="217"/>
      <c r="M231" s="220" t="s">
        <v>2133</v>
      </c>
      <c r="N231" s="212">
        <v>10</v>
      </c>
      <c r="O231" s="219"/>
      <c r="P231" s="210"/>
      <c r="Q231" s="215">
        <f>VLOOKUP(B:B,[1]帐销案存台账!$C$1:$L$65536,10,0)</f>
        <v>927300</v>
      </c>
      <c r="R231" s="226">
        <f>VLOOKUP(B:B,[1]帐销案存台账!$C$1:$N$65536,12,0)</f>
        <v>369057.06</v>
      </c>
      <c r="S231" s="227"/>
      <c r="T231" s="228"/>
      <c r="U231" s="229"/>
      <c r="V231" s="219"/>
      <c r="W231" s="231"/>
      <c r="X231" s="210"/>
      <c r="Y231" s="232"/>
    </row>
    <row r="232" s="204" customFormat="1" ht="15" customHeight="1" spans="1:25">
      <c r="A232" s="906" t="s">
        <v>2630</v>
      </c>
      <c r="B232" s="213" t="s">
        <v>2631</v>
      </c>
      <c r="C232" s="233" t="s">
        <v>2128</v>
      </c>
      <c r="D232" s="215" t="s">
        <v>2485</v>
      </c>
      <c r="E232" s="207" t="s">
        <v>2479</v>
      </c>
      <c r="F232" s="210"/>
      <c r="G232" s="211" t="s">
        <v>2131</v>
      </c>
      <c r="H232" s="212"/>
      <c r="I232" s="210" t="s">
        <v>2095</v>
      </c>
      <c r="J232" s="212">
        <v>1</v>
      </c>
      <c r="K232" s="235" t="s">
        <v>2480</v>
      </c>
      <c r="L232" s="217"/>
      <c r="M232" s="220" t="s">
        <v>2133</v>
      </c>
      <c r="N232" s="212">
        <v>10</v>
      </c>
      <c r="O232" s="219"/>
      <c r="P232" s="210"/>
      <c r="Q232" s="215">
        <f>VLOOKUP(B:B,[1]帐销案存台账!$C$1:$L$65536,10,0)</f>
        <v>927300</v>
      </c>
      <c r="R232" s="226">
        <f>VLOOKUP(B:B,[1]帐销案存台账!$C$1:$N$65536,12,0)</f>
        <v>369057.06</v>
      </c>
      <c r="S232" s="227"/>
      <c r="T232" s="228"/>
      <c r="U232" s="229"/>
      <c r="V232" s="219"/>
      <c r="W232" s="231"/>
      <c r="X232" s="210"/>
      <c r="Y232" s="232"/>
    </row>
    <row r="233" s="204" customFormat="1" ht="15" customHeight="1" spans="1:25">
      <c r="A233" s="906" t="s">
        <v>2632</v>
      </c>
      <c r="B233" s="213" t="s">
        <v>2633</v>
      </c>
      <c r="C233" s="233" t="s">
        <v>2128</v>
      </c>
      <c r="D233" s="215" t="s">
        <v>2485</v>
      </c>
      <c r="E233" s="207" t="s">
        <v>2479</v>
      </c>
      <c r="F233" s="210"/>
      <c r="G233" s="211" t="s">
        <v>2131</v>
      </c>
      <c r="H233" s="212"/>
      <c r="I233" s="210" t="s">
        <v>2095</v>
      </c>
      <c r="J233" s="212">
        <v>1</v>
      </c>
      <c r="K233" s="235" t="s">
        <v>2480</v>
      </c>
      <c r="L233" s="217"/>
      <c r="M233" s="220" t="s">
        <v>2133</v>
      </c>
      <c r="N233" s="212">
        <v>10</v>
      </c>
      <c r="O233" s="219"/>
      <c r="P233" s="210"/>
      <c r="Q233" s="215">
        <f>VLOOKUP(B:B,[1]帐销案存台账!$C$1:$L$65536,10,0)</f>
        <v>927300</v>
      </c>
      <c r="R233" s="226">
        <f>VLOOKUP(B:B,[1]帐销案存台账!$C$1:$N$65536,12,0)</f>
        <v>369057.06</v>
      </c>
      <c r="S233" s="227"/>
      <c r="T233" s="228"/>
      <c r="U233" s="229"/>
      <c r="V233" s="219"/>
      <c r="W233" s="231"/>
      <c r="X233" s="210"/>
      <c r="Y233" s="232"/>
    </row>
    <row r="234" s="204" customFormat="1" ht="15" customHeight="1" spans="1:25">
      <c r="A234" s="906" t="s">
        <v>2634</v>
      </c>
      <c r="B234" s="213" t="s">
        <v>2635</v>
      </c>
      <c r="C234" s="233" t="s">
        <v>2128</v>
      </c>
      <c r="D234" s="215" t="s">
        <v>2485</v>
      </c>
      <c r="E234" s="207" t="s">
        <v>2479</v>
      </c>
      <c r="F234" s="210"/>
      <c r="G234" s="211" t="s">
        <v>2131</v>
      </c>
      <c r="H234" s="212"/>
      <c r="I234" s="210" t="s">
        <v>2095</v>
      </c>
      <c r="J234" s="212">
        <v>1</v>
      </c>
      <c r="K234" s="235" t="s">
        <v>2480</v>
      </c>
      <c r="L234" s="217"/>
      <c r="M234" s="220" t="s">
        <v>2133</v>
      </c>
      <c r="N234" s="212">
        <v>10</v>
      </c>
      <c r="O234" s="219"/>
      <c r="P234" s="210"/>
      <c r="Q234" s="215">
        <f>VLOOKUP(B:B,[1]帐销案存台账!$C$1:$L$65536,10,0)</f>
        <v>927300</v>
      </c>
      <c r="R234" s="226">
        <f>VLOOKUP(B:B,[1]帐销案存台账!$C$1:$N$65536,12,0)</f>
        <v>369057.06</v>
      </c>
      <c r="S234" s="227"/>
      <c r="T234" s="228"/>
      <c r="U234" s="229"/>
      <c r="V234" s="219"/>
      <c r="W234" s="231"/>
      <c r="X234" s="210"/>
      <c r="Y234" s="232"/>
    </row>
    <row r="235" s="204" customFormat="1" ht="15" customHeight="1" spans="1:25">
      <c r="A235" s="906" t="s">
        <v>2636</v>
      </c>
      <c r="B235" s="213" t="s">
        <v>2637</v>
      </c>
      <c r="C235" s="233" t="s">
        <v>2128</v>
      </c>
      <c r="D235" s="215" t="s">
        <v>2485</v>
      </c>
      <c r="E235" s="207" t="s">
        <v>2479</v>
      </c>
      <c r="F235" s="210"/>
      <c r="G235" s="211" t="s">
        <v>2131</v>
      </c>
      <c r="H235" s="212"/>
      <c r="I235" s="210" t="s">
        <v>2095</v>
      </c>
      <c r="J235" s="212">
        <v>1</v>
      </c>
      <c r="K235" s="235" t="s">
        <v>2480</v>
      </c>
      <c r="L235" s="217"/>
      <c r="M235" s="220" t="s">
        <v>2133</v>
      </c>
      <c r="N235" s="212">
        <v>10</v>
      </c>
      <c r="O235" s="219"/>
      <c r="P235" s="210"/>
      <c r="Q235" s="215">
        <f>VLOOKUP(B:B,[1]帐销案存台账!$C$1:$L$65536,10,0)</f>
        <v>927300</v>
      </c>
      <c r="R235" s="226">
        <f>VLOOKUP(B:B,[1]帐销案存台账!$C$1:$N$65536,12,0)</f>
        <v>369057.06</v>
      </c>
      <c r="S235" s="227"/>
      <c r="T235" s="228"/>
      <c r="U235" s="229"/>
      <c r="V235" s="219"/>
      <c r="W235" s="231"/>
      <c r="X235" s="210"/>
      <c r="Y235" s="232"/>
    </row>
    <row r="236" s="204" customFormat="1" ht="15" customHeight="1" spans="1:25">
      <c r="A236" s="906" t="s">
        <v>2638</v>
      </c>
      <c r="B236" s="213" t="s">
        <v>2639</v>
      </c>
      <c r="C236" s="233" t="s">
        <v>2128</v>
      </c>
      <c r="D236" s="215" t="s">
        <v>2485</v>
      </c>
      <c r="E236" s="207" t="s">
        <v>2479</v>
      </c>
      <c r="F236" s="210"/>
      <c r="G236" s="211" t="s">
        <v>2131</v>
      </c>
      <c r="H236" s="212"/>
      <c r="I236" s="210" t="s">
        <v>2095</v>
      </c>
      <c r="J236" s="212">
        <v>1</v>
      </c>
      <c r="K236" s="235" t="s">
        <v>2480</v>
      </c>
      <c r="L236" s="217"/>
      <c r="M236" s="220" t="s">
        <v>2133</v>
      </c>
      <c r="N236" s="212">
        <v>10</v>
      </c>
      <c r="O236" s="219"/>
      <c r="P236" s="210"/>
      <c r="Q236" s="215">
        <f>VLOOKUP(B:B,[1]帐销案存台账!$C$1:$L$65536,10,0)</f>
        <v>927300</v>
      </c>
      <c r="R236" s="226">
        <f>VLOOKUP(B:B,[1]帐销案存台账!$C$1:$N$65536,12,0)</f>
        <v>369057.06</v>
      </c>
      <c r="S236" s="227"/>
      <c r="T236" s="228"/>
      <c r="U236" s="229"/>
      <c r="V236" s="219"/>
      <c r="W236" s="231"/>
      <c r="X236" s="210"/>
      <c r="Y236" s="232"/>
    </row>
    <row r="237" s="204" customFormat="1" ht="15" customHeight="1" spans="1:25">
      <c r="A237" s="906" t="s">
        <v>2640</v>
      </c>
      <c r="B237" s="213" t="s">
        <v>2641</v>
      </c>
      <c r="C237" s="233" t="s">
        <v>2128</v>
      </c>
      <c r="D237" s="215" t="s">
        <v>2485</v>
      </c>
      <c r="E237" s="207" t="s">
        <v>2479</v>
      </c>
      <c r="F237" s="210"/>
      <c r="G237" s="211" t="s">
        <v>2131</v>
      </c>
      <c r="H237" s="212"/>
      <c r="I237" s="210" t="s">
        <v>2095</v>
      </c>
      <c r="J237" s="212">
        <v>1</v>
      </c>
      <c r="K237" s="235" t="s">
        <v>2480</v>
      </c>
      <c r="L237" s="217"/>
      <c r="M237" s="220" t="s">
        <v>2133</v>
      </c>
      <c r="N237" s="212">
        <v>10</v>
      </c>
      <c r="O237" s="219"/>
      <c r="P237" s="210"/>
      <c r="Q237" s="215">
        <f>VLOOKUP(B:B,[1]帐销案存台账!$C$1:$L$65536,10,0)</f>
        <v>927300</v>
      </c>
      <c r="R237" s="226">
        <f>VLOOKUP(B:B,[1]帐销案存台账!$C$1:$N$65536,12,0)</f>
        <v>369057.06</v>
      </c>
      <c r="S237" s="227"/>
      <c r="T237" s="228"/>
      <c r="U237" s="229"/>
      <c r="V237" s="219"/>
      <c r="W237" s="231"/>
      <c r="X237" s="210"/>
      <c r="Y237" s="232"/>
    </row>
    <row r="238" s="204" customFormat="1" ht="15" customHeight="1" spans="1:25">
      <c r="A238" s="906" t="s">
        <v>2642</v>
      </c>
      <c r="B238" s="213" t="s">
        <v>2643</v>
      </c>
      <c r="C238" s="233" t="s">
        <v>2128</v>
      </c>
      <c r="D238" s="215" t="s">
        <v>2485</v>
      </c>
      <c r="E238" s="207" t="s">
        <v>2479</v>
      </c>
      <c r="F238" s="210"/>
      <c r="G238" s="211" t="s">
        <v>2131</v>
      </c>
      <c r="H238" s="212"/>
      <c r="I238" s="210" t="s">
        <v>2095</v>
      </c>
      <c r="J238" s="212">
        <v>1</v>
      </c>
      <c r="K238" s="235" t="s">
        <v>2480</v>
      </c>
      <c r="L238" s="217"/>
      <c r="M238" s="220" t="s">
        <v>2133</v>
      </c>
      <c r="N238" s="212">
        <v>10</v>
      </c>
      <c r="O238" s="219"/>
      <c r="P238" s="210"/>
      <c r="Q238" s="215">
        <f>VLOOKUP(B:B,[1]帐销案存台账!$C$1:$L$65536,10,0)</f>
        <v>927300</v>
      </c>
      <c r="R238" s="226">
        <f>VLOOKUP(B:B,[1]帐销案存台账!$C$1:$N$65536,12,0)</f>
        <v>369057.06</v>
      </c>
      <c r="S238" s="227"/>
      <c r="T238" s="228"/>
      <c r="U238" s="229"/>
      <c r="V238" s="219"/>
      <c r="W238" s="231"/>
      <c r="X238" s="210"/>
      <c r="Y238" s="232"/>
    </row>
    <row r="239" s="204" customFormat="1" ht="15" customHeight="1" spans="1:25">
      <c r="A239" s="906" t="s">
        <v>2644</v>
      </c>
      <c r="B239" s="213" t="s">
        <v>2645</v>
      </c>
      <c r="C239" s="233" t="s">
        <v>2128</v>
      </c>
      <c r="D239" s="215" t="s">
        <v>2485</v>
      </c>
      <c r="E239" s="207" t="s">
        <v>2479</v>
      </c>
      <c r="F239" s="210"/>
      <c r="G239" s="211" t="s">
        <v>2131</v>
      </c>
      <c r="H239" s="212"/>
      <c r="I239" s="210" t="s">
        <v>2095</v>
      </c>
      <c r="J239" s="212">
        <v>1</v>
      </c>
      <c r="K239" s="235" t="s">
        <v>2480</v>
      </c>
      <c r="L239" s="217"/>
      <c r="M239" s="220" t="s">
        <v>2133</v>
      </c>
      <c r="N239" s="212">
        <v>10</v>
      </c>
      <c r="O239" s="219"/>
      <c r="P239" s="210"/>
      <c r="Q239" s="215">
        <f>VLOOKUP(B:B,[1]帐销案存台账!$C$1:$L$65536,10,0)</f>
        <v>927300</v>
      </c>
      <c r="R239" s="226">
        <f>VLOOKUP(B:B,[1]帐销案存台账!$C$1:$N$65536,12,0)</f>
        <v>369057.06</v>
      </c>
      <c r="S239" s="227"/>
      <c r="T239" s="228"/>
      <c r="U239" s="229"/>
      <c r="V239" s="219"/>
      <c r="W239" s="231"/>
      <c r="X239" s="210"/>
      <c r="Y239" s="232"/>
    </row>
    <row r="240" s="204" customFormat="1" ht="15" customHeight="1" spans="1:25">
      <c r="A240" s="906" t="s">
        <v>2646</v>
      </c>
      <c r="B240" s="213" t="s">
        <v>2647</v>
      </c>
      <c r="C240" s="233" t="s">
        <v>2128</v>
      </c>
      <c r="D240" s="215" t="s">
        <v>2485</v>
      </c>
      <c r="E240" s="207" t="s">
        <v>2479</v>
      </c>
      <c r="F240" s="210"/>
      <c r="G240" s="211" t="s">
        <v>2131</v>
      </c>
      <c r="H240" s="212"/>
      <c r="I240" s="210" t="s">
        <v>2095</v>
      </c>
      <c r="J240" s="212">
        <v>1</v>
      </c>
      <c r="K240" s="235" t="s">
        <v>2480</v>
      </c>
      <c r="L240" s="217"/>
      <c r="M240" s="220" t="s">
        <v>2133</v>
      </c>
      <c r="N240" s="212">
        <v>10</v>
      </c>
      <c r="O240" s="219"/>
      <c r="P240" s="210"/>
      <c r="Q240" s="215">
        <f>VLOOKUP(B:B,[1]帐销案存台账!$C$1:$L$65536,10,0)</f>
        <v>927300</v>
      </c>
      <c r="R240" s="226">
        <f>VLOOKUP(B:B,[1]帐销案存台账!$C$1:$N$65536,12,0)</f>
        <v>369057.06</v>
      </c>
      <c r="S240" s="227"/>
      <c r="T240" s="228"/>
      <c r="U240" s="229"/>
      <c r="V240" s="219"/>
      <c r="W240" s="231"/>
      <c r="X240" s="210"/>
      <c r="Y240" s="232"/>
    </row>
    <row r="241" s="204" customFormat="1" ht="15" customHeight="1" spans="1:25">
      <c r="A241" s="906" t="s">
        <v>2648</v>
      </c>
      <c r="B241" s="213" t="s">
        <v>2649</v>
      </c>
      <c r="C241" s="233" t="s">
        <v>2128</v>
      </c>
      <c r="D241" s="215" t="s">
        <v>2485</v>
      </c>
      <c r="E241" s="207" t="s">
        <v>2479</v>
      </c>
      <c r="F241" s="210"/>
      <c r="G241" s="211" t="s">
        <v>2131</v>
      </c>
      <c r="H241" s="212"/>
      <c r="I241" s="210" t="s">
        <v>2095</v>
      </c>
      <c r="J241" s="212">
        <v>1</v>
      </c>
      <c r="K241" s="235" t="s">
        <v>2480</v>
      </c>
      <c r="L241" s="217"/>
      <c r="M241" s="220" t="s">
        <v>2133</v>
      </c>
      <c r="N241" s="212">
        <v>10</v>
      </c>
      <c r="O241" s="219"/>
      <c r="P241" s="210"/>
      <c r="Q241" s="215">
        <f>VLOOKUP(B:B,[1]帐销案存台账!$C$1:$L$65536,10,0)</f>
        <v>927300</v>
      </c>
      <c r="R241" s="226">
        <f>VLOOKUP(B:B,[1]帐销案存台账!$C$1:$N$65536,12,0)</f>
        <v>369057.06</v>
      </c>
      <c r="S241" s="227"/>
      <c r="T241" s="228"/>
      <c r="U241" s="229"/>
      <c r="V241" s="219"/>
      <c r="W241" s="231"/>
      <c r="X241" s="210"/>
      <c r="Y241" s="232"/>
    </row>
    <row r="242" s="204" customFormat="1" ht="15" customHeight="1" spans="1:25">
      <c r="A242" s="906" t="s">
        <v>2650</v>
      </c>
      <c r="B242" s="213" t="s">
        <v>2651</v>
      </c>
      <c r="C242" s="233" t="s">
        <v>2128</v>
      </c>
      <c r="D242" s="215" t="s">
        <v>2485</v>
      </c>
      <c r="E242" s="207" t="s">
        <v>2479</v>
      </c>
      <c r="F242" s="210"/>
      <c r="G242" s="211" t="s">
        <v>2131</v>
      </c>
      <c r="H242" s="212"/>
      <c r="I242" s="210" t="s">
        <v>2095</v>
      </c>
      <c r="J242" s="212">
        <v>1</v>
      </c>
      <c r="K242" s="235" t="s">
        <v>2480</v>
      </c>
      <c r="L242" s="217"/>
      <c r="M242" s="220" t="s">
        <v>2133</v>
      </c>
      <c r="N242" s="212">
        <v>10</v>
      </c>
      <c r="O242" s="219"/>
      <c r="P242" s="210"/>
      <c r="Q242" s="215">
        <f>VLOOKUP(B:B,[1]帐销案存台账!$C$1:$L$65536,10,0)</f>
        <v>927300</v>
      </c>
      <c r="R242" s="226">
        <f>VLOOKUP(B:B,[1]帐销案存台账!$C$1:$N$65536,12,0)</f>
        <v>369057.06</v>
      </c>
      <c r="S242" s="227"/>
      <c r="T242" s="228"/>
      <c r="U242" s="229"/>
      <c r="V242" s="219"/>
      <c r="W242" s="231"/>
      <c r="X242" s="210"/>
      <c r="Y242" s="232"/>
    </row>
    <row r="243" s="204" customFormat="1" ht="15" customHeight="1" spans="1:25">
      <c r="A243" s="906" t="s">
        <v>2652</v>
      </c>
      <c r="B243" s="213" t="s">
        <v>2653</v>
      </c>
      <c r="C243" s="233" t="s">
        <v>2128</v>
      </c>
      <c r="D243" s="215" t="s">
        <v>2485</v>
      </c>
      <c r="E243" s="207" t="s">
        <v>2479</v>
      </c>
      <c r="F243" s="210"/>
      <c r="G243" s="211" t="s">
        <v>2131</v>
      </c>
      <c r="H243" s="212"/>
      <c r="I243" s="210" t="s">
        <v>2095</v>
      </c>
      <c r="J243" s="212">
        <v>1</v>
      </c>
      <c r="K243" s="235" t="s">
        <v>2480</v>
      </c>
      <c r="L243" s="217"/>
      <c r="M243" s="220" t="s">
        <v>2133</v>
      </c>
      <c r="N243" s="212">
        <v>10</v>
      </c>
      <c r="O243" s="219"/>
      <c r="P243" s="210"/>
      <c r="Q243" s="215">
        <f>VLOOKUP(B:B,[1]帐销案存台账!$C$1:$L$65536,10,0)</f>
        <v>927300</v>
      </c>
      <c r="R243" s="226">
        <f>VLOOKUP(B:B,[1]帐销案存台账!$C$1:$N$65536,12,0)</f>
        <v>369057.06</v>
      </c>
      <c r="S243" s="227"/>
      <c r="T243" s="228"/>
      <c r="U243" s="229"/>
      <c r="V243" s="219"/>
      <c r="W243" s="231"/>
      <c r="X243" s="210"/>
      <c r="Y243" s="232"/>
    </row>
    <row r="244" s="204" customFormat="1" ht="15" customHeight="1" spans="1:25">
      <c r="A244" s="906" t="s">
        <v>2654</v>
      </c>
      <c r="B244" s="213" t="s">
        <v>2655</v>
      </c>
      <c r="C244" s="233" t="s">
        <v>2128</v>
      </c>
      <c r="D244" s="215" t="s">
        <v>2485</v>
      </c>
      <c r="E244" s="207" t="s">
        <v>2479</v>
      </c>
      <c r="F244" s="210"/>
      <c r="G244" s="211" t="s">
        <v>2131</v>
      </c>
      <c r="H244" s="212"/>
      <c r="I244" s="210" t="s">
        <v>2095</v>
      </c>
      <c r="J244" s="212">
        <v>1</v>
      </c>
      <c r="K244" s="235" t="s">
        <v>2480</v>
      </c>
      <c r="L244" s="217"/>
      <c r="M244" s="220" t="s">
        <v>2133</v>
      </c>
      <c r="N244" s="212">
        <v>10</v>
      </c>
      <c r="O244" s="219"/>
      <c r="P244" s="210"/>
      <c r="Q244" s="215">
        <f>VLOOKUP(B:B,[1]帐销案存台账!$C$1:$L$65536,10,0)</f>
        <v>927300</v>
      </c>
      <c r="R244" s="226">
        <f>VLOOKUP(B:B,[1]帐销案存台账!$C$1:$N$65536,12,0)</f>
        <v>369057.06</v>
      </c>
      <c r="S244" s="227"/>
      <c r="T244" s="228"/>
      <c r="U244" s="229"/>
      <c r="V244" s="219"/>
      <c r="W244" s="231"/>
      <c r="X244" s="210"/>
      <c r="Y244" s="232"/>
    </row>
    <row r="245" s="204" customFormat="1" ht="15" customHeight="1" spans="1:25">
      <c r="A245" s="906" t="s">
        <v>2656</v>
      </c>
      <c r="B245" s="213" t="s">
        <v>2657</v>
      </c>
      <c r="C245" s="233" t="s">
        <v>2128</v>
      </c>
      <c r="D245" s="215" t="s">
        <v>2485</v>
      </c>
      <c r="E245" s="207" t="s">
        <v>2479</v>
      </c>
      <c r="F245" s="210"/>
      <c r="G245" s="211" t="s">
        <v>2131</v>
      </c>
      <c r="H245" s="212"/>
      <c r="I245" s="210" t="s">
        <v>2095</v>
      </c>
      <c r="J245" s="212">
        <v>1</v>
      </c>
      <c r="K245" s="235" t="s">
        <v>2480</v>
      </c>
      <c r="L245" s="217"/>
      <c r="M245" s="220" t="s">
        <v>2133</v>
      </c>
      <c r="N245" s="212">
        <v>10</v>
      </c>
      <c r="O245" s="219"/>
      <c r="P245" s="210"/>
      <c r="Q245" s="215">
        <f>VLOOKUP(B:B,[1]帐销案存台账!$C$1:$L$65536,10,0)</f>
        <v>927300</v>
      </c>
      <c r="R245" s="226">
        <f>VLOOKUP(B:B,[1]帐销案存台账!$C$1:$N$65536,12,0)</f>
        <v>369057.06</v>
      </c>
      <c r="S245" s="227"/>
      <c r="T245" s="228"/>
      <c r="U245" s="229"/>
      <c r="V245" s="219"/>
      <c r="W245" s="231"/>
      <c r="X245" s="210"/>
      <c r="Y245" s="232"/>
    </row>
    <row r="246" s="204" customFormat="1" ht="15" customHeight="1" spans="1:25">
      <c r="A246" s="906" t="s">
        <v>2658</v>
      </c>
      <c r="B246" s="213" t="s">
        <v>2659</v>
      </c>
      <c r="C246" s="233" t="s">
        <v>2128</v>
      </c>
      <c r="D246" s="215" t="s">
        <v>2485</v>
      </c>
      <c r="E246" s="207" t="s">
        <v>2479</v>
      </c>
      <c r="F246" s="210"/>
      <c r="G246" s="211" t="s">
        <v>2131</v>
      </c>
      <c r="H246" s="212"/>
      <c r="I246" s="210" t="s">
        <v>2095</v>
      </c>
      <c r="J246" s="212">
        <v>1</v>
      </c>
      <c r="K246" s="235" t="s">
        <v>2480</v>
      </c>
      <c r="L246" s="217"/>
      <c r="M246" s="220" t="s">
        <v>2133</v>
      </c>
      <c r="N246" s="212">
        <v>10</v>
      </c>
      <c r="O246" s="219"/>
      <c r="P246" s="210"/>
      <c r="Q246" s="215">
        <f>VLOOKUP(B:B,[1]帐销案存台账!$C$1:$L$65536,10,0)</f>
        <v>927300</v>
      </c>
      <c r="R246" s="226">
        <f>VLOOKUP(B:B,[1]帐销案存台账!$C$1:$N$65536,12,0)</f>
        <v>369057.06</v>
      </c>
      <c r="S246" s="227"/>
      <c r="T246" s="228"/>
      <c r="U246" s="229"/>
      <c r="V246" s="219"/>
      <c r="W246" s="231"/>
      <c r="X246" s="210"/>
      <c r="Y246" s="232"/>
    </row>
    <row r="247" s="204" customFormat="1" ht="15" customHeight="1" spans="1:25">
      <c r="A247" s="906" t="s">
        <v>2660</v>
      </c>
      <c r="B247" s="213" t="s">
        <v>2661</v>
      </c>
      <c r="C247" s="233" t="s">
        <v>2128</v>
      </c>
      <c r="D247" s="215" t="s">
        <v>2485</v>
      </c>
      <c r="E247" s="207" t="s">
        <v>2479</v>
      </c>
      <c r="F247" s="210"/>
      <c r="G247" s="211" t="s">
        <v>2131</v>
      </c>
      <c r="H247" s="212"/>
      <c r="I247" s="210" t="s">
        <v>2095</v>
      </c>
      <c r="J247" s="212">
        <v>1</v>
      </c>
      <c r="K247" s="235" t="s">
        <v>2480</v>
      </c>
      <c r="L247" s="217"/>
      <c r="M247" s="220" t="s">
        <v>2133</v>
      </c>
      <c r="N247" s="212">
        <v>10</v>
      </c>
      <c r="O247" s="219"/>
      <c r="P247" s="210"/>
      <c r="Q247" s="215">
        <f>VLOOKUP(B:B,[1]帐销案存台账!$C$1:$L$65536,10,0)</f>
        <v>927300</v>
      </c>
      <c r="R247" s="226">
        <f>VLOOKUP(B:B,[1]帐销案存台账!$C$1:$N$65536,12,0)</f>
        <v>369057.06</v>
      </c>
      <c r="S247" s="227"/>
      <c r="T247" s="228"/>
      <c r="U247" s="229"/>
      <c r="V247" s="219"/>
      <c r="W247" s="231"/>
      <c r="X247" s="210"/>
      <c r="Y247" s="232"/>
    </row>
    <row r="248" s="204" customFormat="1" ht="15" customHeight="1" spans="1:25">
      <c r="A248" s="906" t="s">
        <v>2662</v>
      </c>
      <c r="B248" s="213" t="s">
        <v>2663</v>
      </c>
      <c r="C248" s="233" t="s">
        <v>2128</v>
      </c>
      <c r="D248" s="215" t="s">
        <v>2485</v>
      </c>
      <c r="E248" s="207" t="s">
        <v>2479</v>
      </c>
      <c r="F248" s="210"/>
      <c r="G248" s="211" t="s">
        <v>2131</v>
      </c>
      <c r="H248" s="212"/>
      <c r="I248" s="210" t="s">
        <v>2095</v>
      </c>
      <c r="J248" s="212">
        <v>1</v>
      </c>
      <c r="K248" s="235" t="s">
        <v>2480</v>
      </c>
      <c r="L248" s="217"/>
      <c r="M248" s="220" t="s">
        <v>2133</v>
      </c>
      <c r="N248" s="212">
        <v>10</v>
      </c>
      <c r="O248" s="219"/>
      <c r="P248" s="210"/>
      <c r="Q248" s="215">
        <f>VLOOKUP(B:B,[1]帐销案存台账!$C$1:$L$65536,10,0)</f>
        <v>927300</v>
      </c>
      <c r="R248" s="226">
        <f>VLOOKUP(B:B,[1]帐销案存台账!$C$1:$N$65536,12,0)</f>
        <v>369057.06</v>
      </c>
      <c r="S248" s="227"/>
      <c r="T248" s="228"/>
      <c r="U248" s="229"/>
      <c r="V248" s="219"/>
      <c r="W248" s="231"/>
      <c r="X248" s="210"/>
      <c r="Y248" s="232"/>
    </row>
    <row r="249" s="204" customFormat="1" ht="15" customHeight="1" spans="1:25">
      <c r="A249" s="906" t="s">
        <v>2664</v>
      </c>
      <c r="B249" s="213" t="s">
        <v>2665</v>
      </c>
      <c r="C249" s="233" t="s">
        <v>2128</v>
      </c>
      <c r="D249" s="215" t="s">
        <v>2485</v>
      </c>
      <c r="E249" s="207" t="s">
        <v>2479</v>
      </c>
      <c r="F249" s="210"/>
      <c r="G249" s="211" t="s">
        <v>2131</v>
      </c>
      <c r="H249" s="212"/>
      <c r="I249" s="210" t="s">
        <v>2095</v>
      </c>
      <c r="J249" s="212">
        <v>1</v>
      </c>
      <c r="K249" s="235" t="s">
        <v>2480</v>
      </c>
      <c r="L249" s="217"/>
      <c r="M249" s="220" t="s">
        <v>2133</v>
      </c>
      <c r="N249" s="212">
        <v>10</v>
      </c>
      <c r="O249" s="219"/>
      <c r="P249" s="210"/>
      <c r="Q249" s="215">
        <f>VLOOKUP(B:B,[1]帐销案存台账!$C$1:$L$65536,10,0)</f>
        <v>927300</v>
      </c>
      <c r="R249" s="226">
        <f>VLOOKUP(B:B,[1]帐销案存台账!$C$1:$N$65536,12,0)</f>
        <v>369057.06</v>
      </c>
      <c r="S249" s="227"/>
      <c r="T249" s="228"/>
      <c r="U249" s="229"/>
      <c r="V249" s="219"/>
      <c r="W249" s="231"/>
      <c r="X249" s="210"/>
      <c r="Y249" s="232"/>
    </row>
    <row r="250" s="204" customFormat="1" ht="15" customHeight="1" spans="1:25">
      <c r="A250" s="906" t="s">
        <v>2666</v>
      </c>
      <c r="B250" s="213" t="s">
        <v>2667</v>
      </c>
      <c r="C250" s="233" t="s">
        <v>2128</v>
      </c>
      <c r="D250" s="215" t="s">
        <v>2485</v>
      </c>
      <c r="E250" s="207" t="s">
        <v>2479</v>
      </c>
      <c r="F250" s="210"/>
      <c r="G250" s="211" t="s">
        <v>2131</v>
      </c>
      <c r="H250" s="212"/>
      <c r="I250" s="210" t="s">
        <v>2095</v>
      </c>
      <c r="J250" s="212">
        <v>1</v>
      </c>
      <c r="K250" s="235" t="s">
        <v>2480</v>
      </c>
      <c r="L250" s="217"/>
      <c r="M250" s="220" t="s">
        <v>2133</v>
      </c>
      <c r="N250" s="212">
        <v>10</v>
      </c>
      <c r="O250" s="219"/>
      <c r="P250" s="210"/>
      <c r="Q250" s="215">
        <f>VLOOKUP(B:B,[1]帐销案存台账!$C$1:$L$65536,10,0)</f>
        <v>927300</v>
      </c>
      <c r="R250" s="226">
        <f>VLOOKUP(B:B,[1]帐销案存台账!$C$1:$N$65536,12,0)</f>
        <v>369057.06</v>
      </c>
      <c r="S250" s="227"/>
      <c r="T250" s="228"/>
      <c r="U250" s="229"/>
      <c r="V250" s="219"/>
      <c r="W250" s="231"/>
      <c r="X250" s="210"/>
      <c r="Y250" s="232"/>
    </row>
    <row r="251" s="204" customFormat="1" ht="15" customHeight="1" spans="1:25">
      <c r="A251" s="906" t="s">
        <v>2668</v>
      </c>
      <c r="B251" s="213" t="s">
        <v>2669</v>
      </c>
      <c r="C251" s="233" t="s">
        <v>2128</v>
      </c>
      <c r="D251" s="215" t="s">
        <v>2485</v>
      </c>
      <c r="E251" s="207" t="s">
        <v>2479</v>
      </c>
      <c r="F251" s="210"/>
      <c r="G251" s="211" t="s">
        <v>2131</v>
      </c>
      <c r="H251" s="212"/>
      <c r="I251" s="210" t="s">
        <v>2095</v>
      </c>
      <c r="J251" s="212">
        <v>1</v>
      </c>
      <c r="K251" s="235" t="s">
        <v>2480</v>
      </c>
      <c r="L251" s="217"/>
      <c r="M251" s="220" t="s">
        <v>2133</v>
      </c>
      <c r="N251" s="212">
        <v>10</v>
      </c>
      <c r="O251" s="219"/>
      <c r="P251" s="210"/>
      <c r="Q251" s="215">
        <f>VLOOKUP(B:B,[1]帐销案存台账!$C$1:$L$65536,10,0)</f>
        <v>927300</v>
      </c>
      <c r="R251" s="226">
        <f>VLOOKUP(B:B,[1]帐销案存台账!$C$1:$N$65536,12,0)</f>
        <v>369057.06</v>
      </c>
      <c r="S251" s="227"/>
      <c r="T251" s="228"/>
      <c r="U251" s="229"/>
      <c r="V251" s="219"/>
      <c r="W251" s="231"/>
      <c r="X251" s="210"/>
      <c r="Y251" s="232"/>
    </row>
    <row r="252" s="204" customFormat="1" ht="15" customHeight="1" spans="1:25">
      <c r="A252" s="906" t="s">
        <v>2670</v>
      </c>
      <c r="B252" s="213" t="s">
        <v>2671</v>
      </c>
      <c r="C252" s="233" t="s">
        <v>2128</v>
      </c>
      <c r="D252" s="215" t="s">
        <v>2485</v>
      </c>
      <c r="E252" s="207" t="s">
        <v>2479</v>
      </c>
      <c r="F252" s="210"/>
      <c r="G252" s="211" t="s">
        <v>2131</v>
      </c>
      <c r="H252" s="212"/>
      <c r="I252" s="210" t="s">
        <v>2095</v>
      </c>
      <c r="J252" s="212">
        <v>1</v>
      </c>
      <c r="K252" s="235" t="s">
        <v>2480</v>
      </c>
      <c r="L252" s="217"/>
      <c r="M252" s="220" t="s">
        <v>2133</v>
      </c>
      <c r="N252" s="212">
        <v>10</v>
      </c>
      <c r="O252" s="219"/>
      <c r="P252" s="210"/>
      <c r="Q252" s="215">
        <f>VLOOKUP(B:B,[1]帐销案存台账!$C$1:$L$65536,10,0)</f>
        <v>927300</v>
      </c>
      <c r="R252" s="226">
        <f>VLOOKUP(B:B,[1]帐销案存台账!$C$1:$N$65536,12,0)</f>
        <v>369057.06</v>
      </c>
      <c r="S252" s="227"/>
      <c r="T252" s="228"/>
      <c r="U252" s="229"/>
      <c r="V252" s="219"/>
      <c r="W252" s="231"/>
      <c r="X252" s="210"/>
      <c r="Y252" s="232"/>
    </row>
    <row r="253" s="204" customFormat="1" ht="15" customHeight="1" spans="1:25">
      <c r="A253" s="906" t="s">
        <v>2672</v>
      </c>
      <c r="B253" s="213" t="s">
        <v>2673</v>
      </c>
      <c r="C253" s="233" t="s">
        <v>2128</v>
      </c>
      <c r="D253" s="215" t="s">
        <v>2485</v>
      </c>
      <c r="E253" s="207" t="s">
        <v>2479</v>
      </c>
      <c r="F253" s="210"/>
      <c r="G253" s="211" t="s">
        <v>2131</v>
      </c>
      <c r="H253" s="212"/>
      <c r="I253" s="210" t="s">
        <v>2095</v>
      </c>
      <c r="J253" s="212">
        <v>1</v>
      </c>
      <c r="K253" s="235" t="s">
        <v>2480</v>
      </c>
      <c r="L253" s="217"/>
      <c r="M253" s="220" t="s">
        <v>2133</v>
      </c>
      <c r="N253" s="212">
        <v>10</v>
      </c>
      <c r="O253" s="219"/>
      <c r="P253" s="210"/>
      <c r="Q253" s="215">
        <f>VLOOKUP(B:B,[1]帐销案存台账!$C$1:$L$65536,10,0)</f>
        <v>927300</v>
      </c>
      <c r="R253" s="226">
        <f>VLOOKUP(B:B,[1]帐销案存台账!$C$1:$N$65536,12,0)</f>
        <v>369057.06</v>
      </c>
      <c r="S253" s="227"/>
      <c r="T253" s="228"/>
      <c r="U253" s="229"/>
      <c r="V253" s="219"/>
      <c r="W253" s="231"/>
      <c r="X253" s="210"/>
      <c r="Y253" s="232"/>
    </row>
    <row r="254" s="204" customFormat="1" ht="15" customHeight="1" spans="1:25">
      <c r="A254" s="906" t="s">
        <v>2674</v>
      </c>
      <c r="B254" s="213" t="s">
        <v>2675</v>
      </c>
      <c r="C254" s="233" t="s">
        <v>2128</v>
      </c>
      <c r="D254" s="215" t="s">
        <v>2485</v>
      </c>
      <c r="E254" s="207" t="s">
        <v>2479</v>
      </c>
      <c r="F254" s="210"/>
      <c r="G254" s="211" t="s">
        <v>2131</v>
      </c>
      <c r="H254" s="212"/>
      <c r="I254" s="210" t="s">
        <v>2095</v>
      </c>
      <c r="J254" s="212">
        <v>1</v>
      </c>
      <c r="K254" s="235" t="s">
        <v>2480</v>
      </c>
      <c r="L254" s="217"/>
      <c r="M254" s="220" t="s">
        <v>2133</v>
      </c>
      <c r="N254" s="212">
        <v>10</v>
      </c>
      <c r="O254" s="219"/>
      <c r="P254" s="210"/>
      <c r="Q254" s="215">
        <f>VLOOKUP(B:B,[1]帐销案存台账!$C$1:$L$65536,10,0)</f>
        <v>927300</v>
      </c>
      <c r="R254" s="226">
        <f>VLOOKUP(B:B,[1]帐销案存台账!$C$1:$N$65536,12,0)</f>
        <v>369057.06</v>
      </c>
      <c r="S254" s="227"/>
      <c r="T254" s="228"/>
      <c r="U254" s="229"/>
      <c r="V254" s="219"/>
      <c r="W254" s="231"/>
      <c r="X254" s="210"/>
      <c r="Y254" s="232"/>
    </row>
    <row r="255" s="204" customFormat="1" ht="15" customHeight="1" spans="1:25">
      <c r="A255" s="906" t="s">
        <v>2676</v>
      </c>
      <c r="B255" s="213" t="s">
        <v>2677</v>
      </c>
      <c r="C255" s="233" t="s">
        <v>2128</v>
      </c>
      <c r="D255" s="215" t="s">
        <v>2485</v>
      </c>
      <c r="E255" s="207" t="s">
        <v>2479</v>
      </c>
      <c r="F255" s="210"/>
      <c r="G255" s="211" t="s">
        <v>2131</v>
      </c>
      <c r="H255" s="212"/>
      <c r="I255" s="210" t="s">
        <v>2095</v>
      </c>
      <c r="J255" s="212">
        <v>1</v>
      </c>
      <c r="K255" s="235" t="s">
        <v>2480</v>
      </c>
      <c r="L255" s="217"/>
      <c r="M255" s="220" t="s">
        <v>2133</v>
      </c>
      <c r="N255" s="212">
        <v>10</v>
      </c>
      <c r="O255" s="219"/>
      <c r="P255" s="210"/>
      <c r="Q255" s="215">
        <f>VLOOKUP(B:B,[1]帐销案存台账!$C$1:$L$65536,10,0)</f>
        <v>927300</v>
      </c>
      <c r="R255" s="226">
        <f>VLOOKUP(B:B,[1]帐销案存台账!$C$1:$N$65536,12,0)</f>
        <v>369057.06</v>
      </c>
      <c r="S255" s="227"/>
      <c r="T255" s="228"/>
      <c r="U255" s="229"/>
      <c r="V255" s="219"/>
      <c r="W255" s="231"/>
      <c r="X255" s="210"/>
      <c r="Y255" s="232"/>
    </row>
    <row r="256" s="204" customFormat="1" ht="15" customHeight="1" spans="1:25">
      <c r="A256" s="906" t="s">
        <v>2678</v>
      </c>
      <c r="B256" s="213" t="s">
        <v>2679</v>
      </c>
      <c r="C256" s="233" t="s">
        <v>2128</v>
      </c>
      <c r="D256" s="215" t="s">
        <v>2485</v>
      </c>
      <c r="E256" s="207" t="s">
        <v>2479</v>
      </c>
      <c r="F256" s="210"/>
      <c r="G256" s="211" t="s">
        <v>2131</v>
      </c>
      <c r="H256" s="212"/>
      <c r="I256" s="210" t="s">
        <v>2095</v>
      </c>
      <c r="J256" s="212">
        <v>1</v>
      </c>
      <c r="K256" s="235" t="s">
        <v>2480</v>
      </c>
      <c r="L256" s="217"/>
      <c r="M256" s="220" t="s">
        <v>2133</v>
      </c>
      <c r="N256" s="212">
        <v>10</v>
      </c>
      <c r="O256" s="219"/>
      <c r="P256" s="210"/>
      <c r="Q256" s="215">
        <f>VLOOKUP(B:B,[1]帐销案存台账!$C$1:$L$65536,10,0)</f>
        <v>927300</v>
      </c>
      <c r="R256" s="226">
        <f>VLOOKUP(B:B,[1]帐销案存台账!$C$1:$N$65536,12,0)</f>
        <v>369057.06</v>
      </c>
      <c r="S256" s="227"/>
      <c r="T256" s="228"/>
      <c r="U256" s="229"/>
      <c r="V256" s="219"/>
      <c r="W256" s="231"/>
      <c r="X256" s="210"/>
      <c r="Y256" s="232"/>
    </row>
    <row r="257" s="204" customFormat="1" ht="15" customHeight="1" spans="1:25">
      <c r="A257" s="906" t="s">
        <v>2680</v>
      </c>
      <c r="B257" s="213" t="s">
        <v>2681</v>
      </c>
      <c r="C257" s="233" t="s">
        <v>2128</v>
      </c>
      <c r="D257" s="215" t="s">
        <v>2485</v>
      </c>
      <c r="E257" s="207" t="s">
        <v>2479</v>
      </c>
      <c r="F257" s="210"/>
      <c r="G257" s="211" t="s">
        <v>2131</v>
      </c>
      <c r="H257" s="212"/>
      <c r="I257" s="210" t="s">
        <v>2095</v>
      </c>
      <c r="J257" s="212">
        <v>1</v>
      </c>
      <c r="K257" s="235" t="s">
        <v>2480</v>
      </c>
      <c r="L257" s="217"/>
      <c r="M257" s="220" t="s">
        <v>2133</v>
      </c>
      <c r="N257" s="212">
        <v>10</v>
      </c>
      <c r="O257" s="219"/>
      <c r="P257" s="210"/>
      <c r="Q257" s="215">
        <f>VLOOKUP(B:B,[1]帐销案存台账!$C$1:$L$65536,10,0)</f>
        <v>927300</v>
      </c>
      <c r="R257" s="226">
        <f>VLOOKUP(B:B,[1]帐销案存台账!$C$1:$N$65536,12,0)</f>
        <v>369057.06</v>
      </c>
      <c r="S257" s="227"/>
      <c r="T257" s="228"/>
      <c r="U257" s="229"/>
      <c r="V257" s="219"/>
      <c r="W257" s="231"/>
      <c r="X257" s="210"/>
      <c r="Y257" s="232"/>
    </row>
    <row r="258" s="204" customFormat="1" ht="15" customHeight="1" spans="1:25">
      <c r="A258" s="906" t="s">
        <v>2682</v>
      </c>
      <c r="B258" s="213" t="s">
        <v>2683</v>
      </c>
      <c r="C258" s="233" t="s">
        <v>2128</v>
      </c>
      <c r="D258" s="215" t="s">
        <v>2485</v>
      </c>
      <c r="E258" s="207" t="s">
        <v>2479</v>
      </c>
      <c r="F258" s="210"/>
      <c r="G258" s="211" t="s">
        <v>2131</v>
      </c>
      <c r="H258" s="212"/>
      <c r="I258" s="210" t="s">
        <v>2095</v>
      </c>
      <c r="J258" s="212">
        <v>1</v>
      </c>
      <c r="K258" s="235" t="s">
        <v>2480</v>
      </c>
      <c r="L258" s="217"/>
      <c r="M258" s="220" t="s">
        <v>2133</v>
      </c>
      <c r="N258" s="212">
        <v>10</v>
      </c>
      <c r="O258" s="219"/>
      <c r="P258" s="210"/>
      <c r="Q258" s="215">
        <f>VLOOKUP(B:B,[1]帐销案存台账!$C$1:$L$65536,10,0)</f>
        <v>927300</v>
      </c>
      <c r="R258" s="226">
        <f>VLOOKUP(B:B,[1]帐销案存台账!$C$1:$N$65536,12,0)</f>
        <v>369057.06</v>
      </c>
      <c r="S258" s="227"/>
      <c r="T258" s="228"/>
      <c r="U258" s="229"/>
      <c r="V258" s="219"/>
      <c r="W258" s="231"/>
      <c r="X258" s="210"/>
      <c r="Y258" s="232"/>
    </row>
    <row r="259" s="204" customFormat="1" ht="15" customHeight="1" spans="1:25">
      <c r="A259" s="906" t="s">
        <v>2684</v>
      </c>
      <c r="B259" s="213" t="s">
        <v>2685</v>
      </c>
      <c r="C259" s="233" t="s">
        <v>2128</v>
      </c>
      <c r="D259" s="215" t="s">
        <v>2485</v>
      </c>
      <c r="E259" s="207" t="s">
        <v>2479</v>
      </c>
      <c r="F259" s="210"/>
      <c r="G259" s="211" t="s">
        <v>2131</v>
      </c>
      <c r="H259" s="212"/>
      <c r="I259" s="210" t="s">
        <v>2095</v>
      </c>
      <c r="J259" s="212">
        <v>1</v>
      </c>
      <c r="K259" s="235" t="s">
        <v>2480</v>
      </c>
      <c r="L259" s="217"/>
      <c r="M259" s="220" t="s">
        <v>2133</v>
      </c>
      <c r="N259" s="212">
        <v>10</v>
      </c>
      <c r="O259" s="219"/>
      <c r="P259" s="210"/>
      <c r="Q259" s="215">
        <f>VLOOKUP(B:B,[1]帐销案存台账!$C$1:$L$65536,10,0)</f>
        <v>927300</v>
      </c>
      <c r="R259" s="226">
        <f>VLOOKUP(B:B,[1]帐销案存台账!$C$1:$N$65536,12,0)</f>
        <v>369057.06</v>
      </c>
      <c r="S259" s="227"/>
      <c r="T259" s="228"/>
      <c r="U259" s="229"/>
      <c r="V259" s="219"/>
      <c r="W259" s="231"/>
      <c r="X259" s="210"/>
      <c r="Y259" s="232"/>
    </row>
    <row r="260" s="204" customFormat="1" ht="15" customHeight="1" spans="1:25">
      <c r="A260" s="906" t="s">
        <v>2686</v>
      </c>
      <c r="B260" s="213" t="s">
        <v>2687</v>
      </c>
      <c r="C260" s="233" t="s">
        <v>2128</v>
      </c>
      <c r="D260" s="215" t="s">
        <v>2485</v>
      </c>
      <c r="E260" s="207" t="s">
        <v>2479</v>
      </c>
      <c r="F260" s="210"/>
      <c r="G260" s="211" t="s">
        <v>2131</v>
      </c>
      <c r="H260" s="212"/>
      <c r="I260" s="210" t="s">
        <v>2095</v>
      </c>
      <c r="J260" s="212">
        <v>1</v>
      </c>
      <c r="K260" s="235" t="s">
        <v>2480</v>
      </c>
      <c r="L260" s="217"/>
      <c r="M260" s="220" t="s">
        <v>2133</v>
      </c>
      <c r="N260" s="212">
        <v>10</v>
      </c>
      <c r="O260" s="219"/>
      <c r="P260" s="210"/>
      <c r="Q260" s="215">
        <f>VLOOKUP(B:B,[1]帐销案存台账!$C$1:$L$65536,10,0)</f>
        <v>927300</v>
      </c>
      <c r="R260" s="226">
        <f>VLOOKUP(B:B,[1]帐销案存台账!$C$1:$N$65536,12,0)</f>
        <v>369057.06</v>
      </c>
      <c r="S260" s="227"/>
      <c r="T260" s="228"/>
      <c r="U260" s="229"/>
      <c r="V260" s="219"/>
      <c r="W260" s="231"/>
      <c r="X260" s="210"/>
      <c r="Y260" s="232"/>
    </row>
    <row r="261" s="204" customFormat="1" ht="15" customHeight="1" spans="1:25">
      <c r="A261" s="906" t="s">
        <v>2688</v>
      </c>
      <c r="B261" s="213" t="s">
        <v>2689</v>
      </c>
      <c r="C261" s="233" t="s">
        <v>2128</v>
      </c>
      <c r="D261" s="215" t="s">
        <v>2485</v>
      </c>
      <c r="E261" s="207" t="s">
        <v>2479</v>
      </c>
      <c r="F261" s="210"/>
      <c r="G261" s="211" t="s">
        <v>2131</v>
      </c>
      <c r="H261" s="212"/>
      <c r="I261" s="210" t="s">
        <v>2095</v>
      </c>
      <c r="J261" s="212">
        <v>1</v>
      </c>
      <c r="K261" s="235" t="s">
        <v>2480</v>
      </c>
      <c r="L261" s="217"/>
      <c r="M261" s="220" t="s">
        <v>2133</v>
      </c>
      <c r="N261" s="212">
        <v>10</v>
      </c>
      <c r="O261" s="219"/>
      <c r="P261" s="210"/>
      <c r="Q261" s="215">
        <f>VLOOKUP(B:B,[1]帐销案存台账!$C$1:$L$65536,10,0)</f>
        <v>927300</v>
      </c>
      <c r="R261" s="226">
        <f>VLOOKUP(B:B,[1]帐销案存台账!$C$1:$N$65536,12,0)</f>
        <v>369057.06</v>
      </c>
      <c r="S261" s="227"/>
      <c r="T261" s="228"/>
      <c r="U261" s="229"/>
      <c r="V261" s="219"/>
      <c r="W261" s="231"/>
      <c r="X261" s="210"/>
      <c r="Y261" s="232"/>
    </row>
    <row r="262" s="204" customFormat="1" ht="15" customHeight="1" spans="1:25">
      <c r="A262" s="906" t="s">
        <v>2690</v>
      </c>
      <c r="B262" s="213" t="s">
        <v>2691</v>
      </c>
      <c r="C262" s="233" t="s">
        <v>2128</v>
      </c>
      <c r="D262" s="215" t="s">
        <v>2485</v>
      </c>
      <c r="E262" s="207" t="s">
        <v>2479</v>
      </c>
      <c r="F262" s="210"/>
      <c r="G262" s="211" t="s">
        <v>2131</v>
      </c>
      <c r="H262" s="212"/>
      <c r="I262" s="210" t="s">
        <v>2095</v>
      </c>
      <c r="J262" s="212">
        <v>1</v>
      </c>
      <c r="K262" s="235" t="s">
        <v>2480</v>
      </c>
      <c r="L262" s="217"/>
      <c r="M262" s="220" t="s">
        <v>2133</v>
      </c>
      <c r="N262" s="212">
        <v>10</v>
      </c>
      <c r="O262" s="219"/>
      <c r="P262" s="210"/>
      <c r="Q262" s="215">
        <f>VLOOKUP(B:B,[1]帐销案存台账!$C$1:$L$65536,10,0)</f>
        <v>927300</v>
      </c>
      <c r="R262" s="226">
        <f>VLOOKUP(B:B,[1]帐销案存台账!$C$1:$N$65536,12,0)</f>
        <v>369057.06</v>
      </c>
      <c r="S262" s="227"/>
      <c r="T262" s="228"/>
      <c r="U262" s="229"/>
      <c r="V262" s="219"/>
      <c r="W262" s="231"/>
      <c r="X262" s="210"/>
      <c r="Y262" s="232"/>
    </row>
    <row r="263" s="204" customFormat="1" ht="15" customHeight="1" spans="1:25">
      <c r="A263" s="906" t="s">
        <v>2692</v>
      </c>
      <c r="B263" s="213" t="s">
        <v>2693</v>
      </c>
      <c r="C263" s="233" t="s">
        <v>2128</v>
      </c>
      <c r="D263" s="215" t="s">
        <v>2485</v>
      </c>
      <c r="E263" s="207" t="s">
        <v>2479</v>
      </c>
      <c r="F263" s="210"/>
      <c r="G263" s="211" t="s">
        <v>2131</v>
      </c>
      <c r="H263" s="212"/>
      <c r="I263" s="210" t="s">
        <v>2095</v>
      </c>
      <c r="J263" s="212">
        <v>1</v>
      </c>
      <c r="K263" s="235" t="s">
        <v>2480</v>
      </c>
      <c r="L263" s="217"/>
      <c r="M263" s="220" t="s">
        <v>2133</v>
      </c>
      <c r="N263" s="212">
        <v>10</v>
      </c>
      <c r="O263" s="219"/>
      <c r="P263" s="210"/>
      <c r="Q263" s="215">
        <f>VLOOKUP(B:B,[1]帐销案存台账!$C$1:$L$65536,10,0)</f>
        <v>927300</v>
      </c>
      <c r="R263" s="226">
        <f>VLOOKUP(B:B,[1]帐销案存台账!$C$1:$N$65536,12,0)</f>
        <v>369057.06</v>
      </c>
      <c r="S263" s="227"/>
      <c r="T263" s="228"/>
      <c r="U263" s="229"/>
      <c r="V263" s="219"/>
      <c r="W263" s="231"/>
      <c r="X263" s="210"/>
      <c r="Y263" s="232"/>
    </row>
    <row r="264" s="204" customFormat="1" ht="15" customHeight="1" spans="1:25">
      <c r="A264" s="906" t="s">
        <v>2694</v>
      </c>
      <c r="B264" s="213" t="s">
        <v>2695</v>
      </c>
      <c r="C264" s="233" t="s">
        <v>2128</v>
      </c>
      <c r="D264" s="215" t="s">
        <v>2485</v>
      </c>
      <c r="E264" s="207" t="s">
        <v>2479</v>
      </c>
      <c r="F264" s="210"/>
      <c r="G264" s="211" t="s">
        <v>2131</v>
      </c>
      <c r="H264" s="212"/>
      <c r="I264" s="210" t="s">
        <v>2095</v>
      </c>
      <c r="J264" s="212">
        <v>1</v>
      </c>
      <c r="K264" s="235" t="s">
        <v>2480</v>
      </c>
      <c r="L264" s="217"/>
      <c r="M264" s="220" t="s">
        <v>2133</v>
      </c>
      <c r="N264" s="212">
        <v>10</v>
      </c>
      <c r="O264" s="219"/>
      <c r="P264" s="210"/>
      <c r="Q264" s="215">
        <f>VLOOKUP(B:B,[1]帐销案存台账!$C$1:$L$65536,10,0)</f>
        <v>927300</v>
      </c>
      <c r="R264" s="226">
        <f>VLOOKUP(B:B,[1]帐销案存台账!$C$1:$N$65536,12,0)</f>
        <v>369057.06</v>
      </c>
      <c r="S264" s="227"/>
      <c r="T264" s="228"/>
      <c r="U264" s="229"/>
      <c r="V264" s="219"/>
      <c r="W264" s="231"/>
      <c r="X264" s="210"/>
      <c r="Y264" s="232"/>
    </row>
    <row r="265" s="204" customFormat="1" ht="15" customHeight="1" spans="1:25">
      <c r="A265" s="906" t="s">
        <v>2696</v>
      </c>
      <c r="B265" s="213" t="s">
        <v>2697</v>
      </c>
      <c r="C265" s="233" t="s">
        <v>2128</v>
      </c>
      <c r="D265" s="215" t="s">
        <v>2485</v>
      </c>
      <c r="E265" s="207" t="s">
        <v>2479</v>
      </c>
      <c r="F265" s="210"/>
      <c r="G265" s="211" t="s">
        <v>2131</v>
      </c>
      <c r="H265" s="212"/>
      <c r="I265" s="210" t="s">
        <v>2095</v>
      </c>
      <c r="J265" s="212">
        <v>1</v>
      </c>
      <c r="K265" s="235" t="s">
        <v>2480</v>
      </c>
      <c r="L265" s="217"/>
      <c r="M265" s="220" t="s">
        <v>2133</v>
      </c>
      <c r="N265" s="212">
        <v>10</v>
      </c>
      <c r="O265" s="219"/>
      <c r="P265" s="210"/>
      <c r="Q265" s="215">
        <f>VLOOKUP(B:B,[1]帐销案存台账!$C$1:$L$65536,10,0)</f>
        <v>927300</v>
      </c>
      <c r="R265" s="226">
        <f>VLOOKUP(B:B,[1]帐销案存台账!$C$1:$N$65536,12,0)</f>
        <v>369057.06</v>
      </c>
      <c r="S265" s="227"/>
      <c r="T265" s="228"/>
      <c r="U265" s="229"/>
      <c r="V265" s="219"/>
      <c r="W265" s="231"/>
      <c r="X265" s="210"/>
      <c r="Y265" s="232"/>
    </row>
    <row r="266" s="204" customFormat="1" ht="15" customHeight="1" spans="1:25">
      <c r="A266" s="906" t="s">
        <v>2698</v>
      </c>
      <c r="B266" s="213" t="s">
        <v>2699</v>
      </c>
      <c r="C266" s="233" t="s">
        <v>2128</v>
      </c>
      <c r="D266" s="215" t="s">
        <v>2485</v>
      </c>
      <c r="E266" s="207" t="s">
        <v>2479</v>
      </c>
      <c r="F266" s="210"/>
      <c r="G266" s="211" t="s">
        <v>2131</v>
      </c>
      <c r="H266" s="212"/>
      <c r="I266" s="210" t="s">
        <v>2095</v>
      </c>
      <c r="J266" s="212">
        <v>1</v>
      </c>
      <c r="K266" s="235" t="s">
        <v>2480</v>
      </c>
      <c r="L266" s="217"/>
      <c r="M266" s="220" t="s">
        <v>2133</v>
      </c>
      <c r="N266" s="212">
        <v>10</v>
      </c>
      <c r="O266" s="219"/>
      <c r="P266" s="210"/>
      <c r="Q266" s="215">
        <f>VLOOKUP(B:B,[1]帐销案存台账!$C$1:$L$65536,10,0)</f>
        <v>927300</v>
      </c>
      <c r="R266" s="226">
        <f>VLOOKUP(B:B,[1]帐销案存台账!$C$1:$N$65536,12,0)</f>
        <v>369057.06</v>
      </c>
      <c r="S266" s="227"/>
      <c r="T266" s="228"/>
      <c r="U266" s="229"/>
      <c r="V266" s="219"/>
      <c r="W266" s="231"/>
      <c r="X266" s="210"/>
      <c r="Y266" s="232"/>
    </row>
    <row r="267" s="204" customFormat="1" ht="15" customHeight="1" spans="1:25">
      <c r="A267" s="906" t="s">
        <v>2700</v>
      </c>
      <c r="B267" s="213" t="s">
        <v>2701</v>
      </c>
      <c r="C267" s="233" t="s">
        <v>2128</v>
      </c>
      <c r="D267" s="215" t="s">
        <v>2478</v>
      </c>
      <c r="E267" s="207" t="s">
        <v>2479</v>
      </c>
      <c r="F267" s="210"/>
      <c r="G267" s="211" t="s">
        <v>2131</v>
      </c>
      <c r="H267" s="212"/>
      <c r="I267" s="210" t="s">
        <v>2095</v>
      </c>
      <c r="J267" s="212">
        <v>1</v>
      </c>
      <c r="K267" s="235" t="s">
        <v>2480</v>
      </c>
      <c r="L267" s="217"/>
      <c r="M267" s="220" t="s">
        <v>2133</v>
      </c>
      <c r="N267" s="212">
        <v>10</v>
      </c>
      <c r="O267" s="219"/>
      <c r="P267" s="210"/>
      <c r="Q267" s="215">
        <f>VLOOKUP(B:B,[1]帐销案存台账!$C$1:$L$65536,10,0)</f>
        <v>927300</v>
      </c>
      <c r="R267" s="226">
        <f>VLOOKUP(B:B,[1]帐销案存台账!$C$1:$N$65536,12,0)</f>
        <v>369057.06</v>
      </c>
      <c r="S267" s="227"/>
      <c r="T267" s="228"/>
      <c r="U267" s="229"/>
      <c r="V267" s="219"/>
      <c r="W267" s="231"/>
      <c r="X267" s="210"/>
      <c r="Y267" s="232"/>
    </row>
    <row r="268" s="204" customFormat="1" ht="15" customHeight="1" spans="1:25">
      <c r="A268" s="906" t="s">
        <v>2702</v>
      </c>
      <c r="B268" s="213" t="s">
        <v>2703</v>
      </c>
      <c r="C268" s="233" t="s">
        <v>2128</v>
      </c>
      <c r="D268" s="215" t="s">
        <v>2478</v>
      </c>
      <c r="E268" s="207" t="s">
        <v>2479</v>
      </c>
      <c r="F268" s="210"/>
      <c r="G268" s="211" t="s">
        <v>2131</v>
      </c>
      <c r="H268" s="212"/>
      <c r="I268" s="210" t="s">
        <v>2095</v>
      </c>
      <c r="J268" s="212">
        <v>1</v>
      </c>
      <c r="K268" s="235" t="s">
        <v>2480</v>
      </c>
      <c r="L268" s="217"/>
      <c r="M268" s="220" t="s">
        <v>2133</v>
      </c>
      <c r="N268" s="212">
        <v>10</v>
      </c>
      <c r="O268" s="219"/>
      <c r="P268" s="210"/>
      <c r="Q268" s="215">
        <f>VLOOKUP(B:B,[1]帐销案存台账!$C$1:$L$65536,10,0)</f>
        <v>927300</v>
      </c>
      <c r="R268" s="226">
        <f>VLOOKUP(B:B,[1]帐销案存台账!$C$1:$N$65536,12,0)</f>
        <v>369057.06</v>
      </c>
      <c r="S268" s="227"/>
      <c r="T268" s="228"/>
      <c r="U268" s="229"/>
      <c r="V268" s="219"/>
      <c r="W268" s="231"/>
      <c r="X268" s="210"/>
      <c r="Y268" s="232"/>
    </row>
    <row r="269" s="204" customFormat="1" ht="15" customHeight="1" spans="1:25">
      <c r="A269" s="906" t="s">
        <v>2704</v>
      </c>
      <c r="B269" s="213" t="s">
        <v>2705</v>
      </c>
      <c r="C269" s="233" t="s">
        <v>2128</v>
      </c>
      <c r="D269" s="215" t="s">
        <v>2478</v>
      </c>
      <c r="E269" s="207" t="s">
        <v>2479</v>
      </c>
      <c r="F269" s="210"/>
      <c r="G269" s="211" t="s">
        <v>2131</v>
      </c>
      <c r="H269" s="212"/>
      <c r="I269" s="210" t="s">
        <v>2095</v>
      </c>
      <c r="J269" s="212">
        <v>1</v>
      </c>
      <c r="K269" s="235" t="s">
        <v>2480</v>
      </c>
      <c r="L269" s="217"/>
      <c r="M269" s="220" t="s">
        <v>2133</v>
      </c>
      <c r="N269" s="212">
        <v>10</v>
      </c>
      <c r="O269" s="219"/>
      <c r="P269" s="210"/>
      <c r="Q269" s="215">
        <f>VLOOKUP(B:B,[1]帐销案存台账!$C$1:$L$65536,10,0)</f>
        <v>927300</v>
      </c>
      <c r="R269" s="226">
        <f>VLOOKUP(B:B,[1]帐销案存台账!$C$1:$N$65536,12,0)</f>
        <v>369057.06</v>
      </c>
      <c r="S269" s="227"/>
      <c r="T269" s="228"/>
      <c r="U269" s="229"/>
      <c r="V269" s="219"/>
      <c r="W269" s="231"/>
      <c r="X269" s="210"/>
      <c r="Y269" s="232"/>
    </row>
    <row r="270" s="204" customFormat="1" ht="15" customHeight="1" spans="1:25">
      <c r="A270" s="906" t="s">
        <v>2706</v>
      </c>
      <c r="B270" s="213" t="s">
        <v>2707</v>
      </c>
      <c r="C270" s="233" t="s">
        <v>2128</v>
      </c>
      <c r="D270" s="215" t="s">
        <v>2478</v>
      </c>
      <c r="E270" s="207" t="s">
        <v>2479</v>
      </c>
      <c r="F270" s="210"/>
      <c r="G270" s="211" t="s">
        <v>2131</v>
      </c>
      <c r="H270" s="212"/>
      <c r="I270" s="210" t="s">
        <v>2095</v>
      </c>
      <c r="J270" s="212">
        <v>1</v>
      </c>
      <c r="K270" s="235" t="s">
        <v>2480</v>
      </c>
      <c r="L270" s="217"/>
      <c r="M270" s="220" t="s">
        <v>2133</v>
      </c>
      <c r="N270" s="212">
        <v>10</v>
      </c>
      <c r="O270" s="219"/>
      <c r="P270" s="210"/>
      <c r="Q270" s="215">
        <f>VLOOKUP(B:B,[1]帐销案存台账!$C$1:$L$65536,10,0)</f>
        <v>927300</v>
      </c>
      <c r="R270" s="226">
        <f>VLOOKUP(B:B,[1]帐销案存台账!$C$1:$N$65536,12,0)</f>
        <v>369057.06</v>
      </c>
      <c r="S270" s="227"/>
      <c r="T270" s="228"/>
      <c r="U270" s="229"/>
      <c r="V270" s="219"/>
      <c r="W270" s="231"/>
      <c r="X270" s="210"/>
      <c r="Y270" s="232"/>
    </row>
    <row r="271" s="204" customFormat="1" ht="15" customHeight="1" spans="1:25">
      <c r="A271" s="906" t="s">
        <v>2708</v>
      </c>
      <c r="B271" s="213" t="s">
        <v>2709</v>
      </c>
      <c r="C271" s="233" t="s">
        <v>2128</v>
      </c>
      <c r="D271" s="215" t="s">
        <v>2478</v>
      </c>
      <c r="E271" s="207" t="s">
        <v>2479</v>
      </c>
      <c r="F271" s="210"/>
      <c r="G271" s="211" t="s">
        <v>2131</v>
      </c>
      <c r="H271" s="212"/>
      <c r="I271" s="210" t="s">
        <v>2095</v>
      </c>
      <c r="J271" s="212">
        <v>1</v>
      </c>
      <c r="K271" s="235" t="s">
        <v>2480</v>
      </c>
      <c r="L271" s="217"/>
      <c r="M271" s="220" t="s">
        <v>2133</v>
      </c>
      <c r="N271" s="212">
        <v>10</v>
      </c>
      <c r="O271" s="219"/>
      <c r="P271" s="210"/>
      <c r="Q271" s="215">
        <f>VLOOKUP(B:B,[1]帐销案存台账!$C$1:$L$65536,10,0)</f>
        <v>927300</v>
      </c>
      <c r="R271" s="226">
        <f>VLOOKUP(B:B,[1]帐销案存台账!$C$1:$N$65536,12,0)</f>
        <v>369057.06</v>
      </c>
      <c r="S271" s="227"/>
      <c r="T271" s="228"/>
      <c r="U271" s="229"/>
      <c r="V271" s="219"/>
      <c r="W271" s="231"/>
      <c r="X271" s="210"/>
      <c r="Y271" s="232"/>
    </row>
    <row r="272" s="204" customFormat="1" ht="15" customHeight="1" spans="1:25">
      <c r="A272" s="906" t="s">
        <v>2710</v>
      </c>
      <c r="B272" s="213" t="s">
        <v>2711</v>
      </c>
      <c r="C272" s="233" t="s">
        <v>2128</v>
      </c>
      <c r="D272" s="215" t="s">
        <v>2478</v>
      </c>
      <c r="E272" s="207" t="s">
        <v>2479</v>
      </c>
      <c r="F272" s="210"/>
      <c r="G272" s="211" t="s">
        <v>2131</v>
      </c>
      <c r="H272" s="212"/>
      <c r="I272" s="210" t="s">
        <v>2095</v>
      </c>
      <c r="J272" s="212">
        <v>1</v>
      </c>
      <c r="K272" s="235" t="s">
        <v>2480</v>
      </c>
      <c r="L272" s="217"/>
      <c r="M272" s="220" t="s">
        <v>2133</v>
      </c>
      <c r="N272" s="212">
        <v>10</v>
      </c>
      <c r="O272" s="219"/>
      <c r="P272" s="210"/>
      <c r="Q272" s="215">
        <f>VLOOKUP(B:B,[1]帐销案存台账!$C$1:$L$65536,10,0)</f>
        <v>927300</v>
      </c>
      <c r="R272" s="226">
        <f>VLOOKUP(B:B,[1]帐销案存台账!$C$1:$N$65536,12,0)</f>
        <v>369057.06</v>
      </c>
      <c r="S272" s="227"/>
      <c r="T272" s="228"/>
      <c r="U272" s="229"/>
      <c r="V272" s="219"/>
      <c r="W272" s="231"/>
      <c r="X272" s="210"/>
      <c r="Y272" s="232"/>
    </row>
    <row r="273" s="204" customFormat="1" ht="15" customHeight="1" spans="1:25">
      <c r="A273" s="906" t="s">
        <v>2712</v>
      </c>
      <c r="B273" s="213" t="s">
        <v>2713</v>
      </c>
      <c r="C273" s="233" t="s">
        <v>2128</v>
      </c>
      <c r="D273" s="215" t="s">
        <v>2478</v>
      </c>
      <c r="E273" s="207" t="s">
        <v>2479</v>
      </c>
      <c r="F273" s="210"/>
      <c r="G273" s="211" t="s">
        <v>2131</v>
      </c>
      <c r="H273" s="212"/>
      <c r="I273" s="210" t="s">
        <v>2095</v>
      </c>
      <c r="J273" s="212">
        <v>1</v>
      </c>
      <c r="K273" s="235" t="s">
        <v>2480</v>
      </c>
      <c r="L273" s="217"/>
      <c r="M273" s="220" t="s">
        <v>2133</v>
      </c>
      <c r="N273" s="212">
        <v>10</v>
      </c>
      <c r="O273" s="219"/>
      <c r="P273" s="210"/>
      <c r="Q273" s="215">
        <f>VLOOKUP(B:B,[1]帐销案存台账!$C$1:$L$65536,10,0)</f>
        <v>927300</v>
      </c>
      <c r="R273" s="226">
        <f>VLOOKUP(B:B,[1]帐销案存台账!$C$1:$N$65536,12,0)</f>
        <v>369057.06</v>
      </c>
      <c r="S273" s="227"/>
      <c r="T273" s="228"/>
      <c r="U273" s="229"/>
      <c r="V273" s="219"/>
      <c r="W273" s="231"/>
      <c r="X273" s="210"/>
      <c r="Y273" s="232"/>
    </row>
    <row r="274" s="204" customFormat="1" ht="15" customHeight="1" spans="1:25">
      <c r="A274" s="906" t="s">
        <v>2714</v>
      </c>
      <c r="B274" s="213" t="s">
        <v>2715</v>
      </c>
      <c r="C274" s="233" t="s">
        <v>2128</v>
      </c>
      <c r="D274" s="215" t="s">
        <v>2478</v>
      </c>
      <c r="E274" s="207" t="s">
        <v>2479</v>
      </c>
      <c r="F274" s="210"/>
      <c r="G274" s="211" t="s">
        <v>2131</v>
      </c>
      <c r="H274" s="212"/>
      <c r="I274" s="210" t="s">
        <v>2095</v>
      </c>
      <c r="J274" s="212">
        <v>1</v>
      </c>
      <c r="K274" s="235" t="s">
        <v>2480</v>
      </c>
      <c r="L274" s="217"/>
      <c r="M274" s="220" t="s">
        <v>2133</v>
      </c>
      <c r="N274" s="212">
        <v>10</v>
      </c>
      <c r="O274" s="219"/>
      <c r="P274" s="210"/>
      <c r="Q274" s="215">
        <f>VLOOKUP(B:B,[1]帐销案存台账!$C$1:$L$65536,10,0)</f>
        <v>927300</v>
      </c>
      <c r="R274" s="226">
        <f>VLOOKUP(B:B,[1]帐销案存台账!$C$1:$N$65536,12,0)</f>
        <v>369057.06</v>
      </c>
      <c r="S274" s="227"/>
      <c r="T274" s="228"/>
      <c r="U274" s="229"/>
      <c r="V274" s="219"/>
      <c r="W274" s="231"/>
      <c r="X274" s="210"/>
      <c r="Y274" s="232"/>
    </row>
    <row r="275" s="204" customFormat="1" ht="15" customHeight="1" spans="1:25">
      <c r="A275" s="906" t="s">
        <v>2716</v>
      </c>
      <c r="B275" s="213" t="s">
        <v>2717</v>
      </c>
      <c r="C275" s="233" t="s">
        <v>2128</v>
      </c>
      <c r="D275" s="215" t="s">
        <v>2478</v>
      </c>
      <c r="E275" s="207" t="s">
        <v>2479</v>
      </c>
      <c r="F275" s="210"/>
      <c r="G275" s="211" t="s">
        <v>2131</v>
      </c>
      <c r="H275" s="212"/>
      <c r="I275" s="210" t="s">
        <v>2095</v>
      </c>
      <c r="J275" s="212">
        <v>1</v>
      </c>
      <c r="K275" s="235" t="s">
        <v>2480</v>
      </c>
      <c r="L275" s="217"/>
      <c r="M275" s="220" t="s">
        <v>2133</v>
      </c>
      <c r="N275" s="212">
        <v>10</v>
      </c>
      <c r="O275" s="219"/>
      <c r="P275" s="210"/>
      <c r="Q275" s="215">
        <f>VLOOKUP(B:B,[1]帐销案存台账!$C$1:$L$65536,10,0)</f>
        <v>927300</v>
      </c>
      <c r="R275" s="226">
        <f>VLOOKUP(B:B,[1]帐销案存台账!$C$1:$N$65536,12,0)</f>
        <v>369057.06</v>
      </c>
      <c r="S275" s="227"/>
      <c r="T275" s="228"/>
      <c r="U275" s="229"/>
      <c r="V275" s="219"/>
      <c r="W275" s="231"/>
      <c r="X275" s="210"/>
      <c r="Y275" s="232"/>
    </row>
    <row r="276" s="204" customFormat="1" ht="15" customHeight="1" spans="1:25">
      <c r="A276" s="906" t="s">
        <v>2718</v>
      </c>
      <c r="B276" s="213" t="s">
        <v>2719</v>
      </c>
      <c r="C276" s="233" t="s">
        <v>2128</v>
      </c>
      <c r="D276" s="215" t="s">
        <v>2478</v>
      </c>
      <c r="E276" s="207" t="s">
        <v>2479</v>
      </c>
      <c r="F276" s="210"/>
      <c r="G276" s="211" t="s">
        <v>2131</v>
      </c>
      <c r="H276" s="212"/>
      <c r="I276" s="210" t="s">
        <v>2095</v>
      </c>
      <c r="J276" s="212">
        <v>1</v>
      </c>
      <c r="K276" s="235" t="s">
        <v>2480</v>
      </c>
      <c r="L276" s="217"/>
      <c r="M276" s="220" t="s">
        <v>2133</v>
      </c>
      <c r="N276" s="212">
        <v>10</v>
      </c>
      <c r="O276" s="219"/>
      <c r="P276" s="210"/>
      <c r="Q276" s="215">
        <f>VLOOKUP(B:B,[1]帐销案存台账!$C$1:$L$65536,10,0)</f>
        <v>927300</v>
      </c>
      <c r="R276" s="226">
        <f>VLOOKUP(B:B,[1]帐销案存台账!$C$1:$N$65536,12,0)</f>
        <v>369057.06</v>
      </c>
      <c r="S276" s="227"/>
      <c r="T276" s="228"/>
      <c r="U276" s="229"/>
      <c r="V276" s="219"/>
      <c r="W276" s="231"/>
      <c r="X276" s="210"/>
      <c r="Y276" s="232"/>
    </row>
    <row r="277" s="204" customFormat="1" ht="15" customHeight="1" spans="1:25">
      <c r="A277" s="906" t="s">
        <v>2720</v>
      </c>
      <c r="B277" s="213" t="s">
        <v>2721</v>
      </c>
      <c r="C277" s="233" t="s">
        <v>2128</v>
      </c>
      <c r="D277" s="215" t="s">
        <v>2478</v>
      </c>
      <c r="E277" s="207" t="s">
        <v>2479</v>
      </c>
      <c r="F277" s="210"/>
      <c r="G277" s="211" t="s">
        <v>2131</v>
      </c>
      <c r="H277" s="212"/>
      <c r="I277" s="210" t="s">
        <v>2095</v>
      </c>
      <c r="J277" s="212">
        <v>1</v>
      </c>
      <c r="K277" s="235" t="s">
        <v>2480</v>
      </c>
      <c r="L277" s="217"/>
      <c r="M277" s="220" t="s">
        <v>2133</v>
      </c>
      <c r="N277" s="212">
        <v>10</v>
      </c>
      <c r="O277" s="219"/>
      <c r="P277" s="210"/>
      <c r="Q277" s="215">
        <f>VLOOKUP(B:B,[1]帐销案存台账!$C$1:$L$65536,10,0)</f>
        <v>927300</v>
      </c>
      <c r="R277" s="226">
        <f>VLOOKUP(B:B,[1]帐销案存台账!$C$1:$N$65536,12,0)</f>
        <v>369057.06</v>
      </c>
      <c r="S277" s="227"/>
      <c r="T277" s="228"/>
      <c r="U277" s="229"/>
      <c r="V277" s="219"/>
      <c r="W277" s="231"/>
      <c r="X277" s="210"/>
      <c r="Y277" s="232"/>
    </row>
    <row r="278" s="204" customFormat="1" ht="15" customHeight="1" spans="1:25">
      <c r="A278" s="906" t="s">
        <v>2722</v>
      </c>
      <c r="B278" s="213" t="s">
        <v>2723</v>
      </c>
      <c r="C278" s="233" t="s">
        <v>2128</v>
      </c>
      <c r="D278" s="215" t="s">
        <v>2478</v>
      </c>
      <c r="E278" s="207" t="s">
        <v>2479</v>
      </c>
      <c r="F278" s="210"/>
      <c r="G278" s="211" t="s">
        <v>2131</v>
      </c>
      <c r="H278" s="212"/>
      <c r="I278" s="210" t="s">
        <v>2095</v>
      </c>
      <c r="J278" s="212">
        <v>1</v>
      </c>
      <c r="K278" s="235" t="s">
        <v>2480</v>
      </c>
      <c r="L278" s="217"/>
      <c r="M278" s="220" t="s">
        <v>2133</v>
      </c>
      <c r="N278" s="212">
        <v>10</v>
      </c>
      <c r="O278" s="219"/>
      <c r="P278" s="210"/>
      <c r="Q278" s="215">
        <f>VLOOKUP(B:B,[1]帐销案存台账!$C$1:$L$65536,10,0)</f>
        <v>927300</v>
      </c>
      <c r="R278" s="226">
        <f>VLOOKUP(B:B,[1]帐销案存台账!$C$1:$N$65536,12,0)</f>
        <v>369057.06</v>
      </c>
      <c r="S278" s="227"/>
      <c r="T278" s="228"/>
      <c r="U278" s="229"/>
      <c r="V278" s="219"/>
      <c r="W278" s="231"/>
      <c r="X278" s="210"/>
      <c r="Y278" s="232"/>
    </row>
    <row r="279" s="204" customFormat="1" ht="15" customHeight="1" spans="1:25">
      <c r="A279" s="906" t="s">
        <v>2724</v>
      </c>
      <c r="B279" s="213" t="s">
        <v>2725</v>
      </c>
      <c r="C279" s="233" t="s">
        <v>2128</v>
      </c>
      <c r="D279" s="215" t="s">
        <v>2478</v>
      </c>
      <c r="E279" s="207" t="s">
        <v>2479</v>
      </c>
      <c r="F279" s="210"/>
      <c r="G279" s="211" t="s">
        <v>2131</v>
      </c>
      <c r="H279" s="212"/>
      <c r="I279" s="210" t="s">
        <v>2095</v>
      </c>
      <c r="J279" s="212">
        <v>1</v>
      </c>
      <c r="K279" s="235" t="s">
        <v>2480</v>
      </c>
      <c r="L279" s="217"/>
      <c r="M279" s="220" t="s">
        <v>2133</v>
      </c>
      <c r="N279" s="212">
        <v>10</v>
      </c>
      <c r="O279" s="219"/>
      <c r="P279" s="210"/>
      <c r="Q279" s="215">
        <f>VLOOKUP(B:B,[1]帐销案存台账!$C$1:$L$65536,10,0)</f>
        <v>927300</v>
      </c>
      <c r="R279" s="226">
        <f>VLOOKUP(B:B,[1]帐销案存台账!$C$1:$N$65536,12,0)</f>
        <v>369057.06</v>
      </c>
      <c r="S279" s="227"/>
      <c r="T279" s="228"/>
      <c r="U279" s="229"/>
      <c r="V279" s="219"/>
      <c r="W279" s="231"/>
      <c r="X279" s="210"/>
      <c r="Y279" s="232"/>
    </row>
    <row r="280" s="204" customFormat="1" ht="15" customHeight="1" spans="1:25">
      <c r="A280" s="906" t="s">
        <v>2726</v>
      </c>
      <c r="B280" s="213" t="s">
        <v>2727</v>
      </c>
      <c r="C280" s="233" t="s">
        <v>2128</v>
      </c>
      <c r="D280" s="215" t="s">
        <v>2478</v>
      </c>
      <c r="E280" s="207" t="s">
        <v>2479</v>
      </c>
      <c r="F280" s="210"/>
      <c r="G280" s="211" t="s">
        <v>2131</v>
      </c>
      <c r="H280" s="212"/>
      <c r="I280" s="210" t="s">
        <v>2095</v>
      </c>
      <c r="J280" s="212">
        <v>1</v>
      </c>
      <c r="K280" s="235" t="s">
        <v>2480</v>
      </c>
      <c r="L280" s="217"/>
      <c r="M280" s="220" t="s">
        <v>2133</v>
      </c>
      <c r="N280" s="212">
        <v>10</v>
      </c>
      <c r="O280" s="219"/>
      <c r="P280" s="210"/>
      <c r="Q280" s="215">
        <f>VLOOKUP(B:B,[1]帐销案存台账!$C$1:$L$65536,10,0)</f>
        <v>927300</v>
      </c>
      <c r="R280" s="226">
        <f>VLOOKUP(B:B,[1]帐销案存台账!$C$1:$N$65536,12,0)</f>
        <v>369057.06</v>
      </c>
      <c r="S280" s="227"/>
      <c r="T280" s="228"/>
      <c r="U280" s="229"/>
      <c r="V280" s="219"/>
      <c r="W280" s="231"/>
      <c r="X280" s="210"/>
      <c r="Y280" s="232"/>
    </row>
    <row r="281" s="204" customFormat="1" ht="15" customHeight="1" spans="1:25">
      <c r="A281" s="906" t="s">
        <v>2728</v>
      </c>
      <c r="B281" s="213" t="s">
        <v>2729</v>
      </c>
      <c r="C281" s="233" t="s">
        <v>2128</v>
      </c>
      <c r="D281" s="215" t="s">
        <v>2478</v>
      </c>
      <c r="E281" s="207" t="s">
        <v>2479</v>
      </c>
      <c r="F281" s="210"/>
      <c r="G281" s="211" t="s">
        <v>2131</v>
      </c>
      <c r="H281" s="212"/>
      <c r="I281" s="210" t="s">
        <v>2095</v>
      </c>
      <c r="J281" s="212">
        <v>1</v>
      </c>
      <c r="K281" s="235" t="s">
        <v>2480</v>
      </c>
      <c r="L281" s="217"/>
      <c r="M281" s="220" t="s">
        <v>2133</v>
      </c>
      <c r="N281" s="212">
        <v>10</v>
      </c>
      <c r="O281" s="219"/>
      <c r="P281" s="210"/>
      <c r="Q281" s="215">
        <f>VLOOKUP(B:B,[1]帐销案存台账!$C$1:$L$65536,10,0)</f>
        <v>927300</v>
      </c>
      <c r="R281" s="226">
        <f>VLOOKUP(B:B,[1]帐销案存台账!$C$1:$N$65536,12,0)</f>
        <v>369057.06</v>
      </c>
      <c r="S281" s="227"/>
      <c r="T281" s="228"/>
      <c r="U281" s="229"/>
      <c r="V281" s="219"/>
      <c r="W281" s="231"/>
      <c r="X281" s="210"/>
      <c r="Y281" s="232"/>
    </row>
    <row r="282" s="204" customFormat="1" ht="15" customHeight="1" spans="1:25">
      <c r="A282" s="906" t="s">
        <v>2730</v>
      </c>
      <c r="B282" s="213" t="s">
        <v>2731</v>
      </c>
      <c r="C282" s="233" t="s">
        <v>2128</v>
      </c>
      <c r="D282" s="215" t="s">
        <v>2478</v>
      </c>
      <c r="E282" s="207" t="s">
        <v>2479</v>
      </c>
      <c r="F282" s="210"/>
      <c r="G282" s="211" t="s">
        <v>2131</v>
      </c>
      <c r="H282" s="212"/>
      <c r="I282" s="210" t="s">
        <v>2095</v>
      </c>
      <c r="J282" s="212">
        <v>1</v>
      </c>
      <c r="K282" s="235" t="s">
        <v>2480</v>
      </c>
      <c r="L282" s="217"/>
      <c r="M282" s="220" t="s">
        <v>2133</v>
      </c>
      <c r="N282" s="212">
        <v>10</v>
      </c>
      <c r="O282" s="219"/>
      <c r="P282" s="210"/>
      <c r="Q282" s="215">
        <f>VLOOKUP(B:B,[1]帐销案存台账!$C$1:$L$65536,10,0)</f>
        <v>927300</v>
      </c>
      <c r="R282" s="226">
        <f>VLOOKUP(B:B,[1]帐销案存台账!$C$1:$N$65536,12,0)</f>
        <v>369057.06</v>
      </c>
      <c r="S282" s="227"/>
      <c r="T282" s="228"/>
      <c r="U282" s="229"/>
      <c r="V282" s="219"/>
      <c r="W282" s="231"/>
      <c r="X282" s="210"/>
      <c r="Y282" s="232"/>
    </row>
    <row r="283" s="204" customFormat="1" ht="15" customHeight="1" spans="1:25">
      <c r="A283" s="906" t="s">
        <v>2732</v>
      </c>
      <c r="B283" s="213" t="s">
        <v>2733</v>
      </c>
      <c r="C283" s="233" t="s">
        <v>2128</v>
      </c>
      <c r="D283" s="215" t="s">
        <v>2478</v>
      </c>
      <c r="E283" s="207" t="s">
        <v>2479</v>
      </c>
      <c r="F283" s="210"/>
      <c r="G283" s="211" t="s">
        <v>2131</v>
      </c>
      <c r="H283" s="212"/>
      <c r="I283" s="210" t="s">
        <v>2095</v>
      </c>
      <c r="J283" s="212">
        <v>1</v>
      </c>
      <c r="K283" s="235" t="s">
        <v>2480</v>
      </c>
      <c r="L283" s="217"/>
      <c r="M283" s="220" t="s">
        <v>2133</v>
      </c>
      <c r="N283" s="212">
        <v>10</v>
      </c>
      <c r="O283" s="219"/>
      <c r="P283" s="210"/>
      <c r="Q283" s="215">
        <f>VLOOKUP(B:B,[1]帐销案存台账!$C$1:$L$65536,10,0)</f>
        <v>927300</v>
      </c>
      <c r="R283" s="226">
        <f>VLOOKUP(B:B,[1]帐销案存台账!$C$1:$N$65536,12,0)</f>
        <v>369057.06</v>
      </c>
      <c r="S283" s="227"/>
      <c r="T283" s="228"/>
      <c r="U283" s="229"/>
      <c r="V283" s="219"/>
      <c r="W283" s="231"/>
      <c r="X283" s="210"/>
      <c r="Y283" s="232"/>
    </row>
    <row r="284" s="204" customFormat="1" ht="15" customHeight="1" spans="1:25">
      <c r="A284" s="906" t="s">
        <v>2734</v>
      </c>
      <c r="B284" s="213" t="s">
        <v>2735</v>
      </c>
      <c r="C284" s="233" t="s">
        <v>2128</v>
      </c>
      <c r="D284" s="215" t="s">
        <v>2478</v>
      </c>
      <c r="E284" s="207" t="s">
        <v>2479</v>
      </c>
      <c r="F284" s="210"/>
      <c r="G284" s="211" t="s">
        <v>2131</v>
      </c>
      <c r="H284" s="212"/>
      <c r="I284" s="210" t="s">
        <v>2095</v>
      </c>
      <c r="J284" s="212">
        <v>1</v>
      </c>
      <c r="K284" s="235" t="s">
        <v>2480</v>
      </c>
      <c r="L284" s="217"/>
      <c r="M284" s="220" t="s">
        <v>2473</v>
      </c>
      <c r="N284" s="212">
        <v>10</v>
      </c>
      <c r="O284" s="219"/>
      <c r="P284" s="210"/>
      <c r="Q284" s="215">
        <f>VLOOKUP(B:B,[1]帐销案存台账!$C$1:$L$65536,10,0)</f>
        <v>927300</v>
      </c>
      <c r="R284" s="226">
        <f>VLOOKUP(B:B,[1]帐销案存台账!$C$1:$N$65536,12,0)</f>
        <v>369057.06</v>
      </c>
      <c r="S284" s="227"/>
      <c r="T284" s="228"/>
      <c r="U284" s="229"/>
      <c r="V284" s="219"/>
      <c r="W284" s="231"/>
      <c r="X284" s="210"/>
      <c r="Y284" s="232"/>
    </row>
    <row r="285" s="204" customFormat="1" ht="15" customHeight="1" spans="1:25">
      <c r="A285" s="906" t="s">
        <v>2736</v>
      </c>
      <c r="B285" s="213" t="s">
        <v>2737</v>
      </c>
      <c r="C285" s="233" t="s">
        <v>2128</v>
      </c>
      <c r="D285" s="215" t="s">
        <v>2485</v>
      </c>
      <c r="E285" s="207" t="s">
        <v>2479</v>
      </c>
      <c r="F285" s="210"/>
      <c r="G285" s="211" t="s">
        <v>2131</v>
      </c>
      <c r="H285" s="212"/>
      <c r="I285" s="210" t="s">
        <v>2095</v>
      </c>
      <c r="J285" s="212">
        <v>1</v>
      </c>
      <c r="K285" s="235" t="s">
        <v>2480</v>
      </c>
      <c r="L285" s="217"/>
      <c r="M285" s="220" t="s">
        <v>2473</v>
      </c>
      <c r="N285" s="212">
        <v>10</v>
      </c>
      <c r="O285" s="219"/>
      <c r="P285" s="210"/>
      <c r="Q285" s="215">
        <f>VLOOKUP(B:B,[1]帐销案存台账!$C$1:$L$65536,10,0)</f>
        <v>927300</v>
      </c>
      <c r="R285" s="226">
        <f>VLOOKUP(B:B,[1]帐销案存台账!$C$1:$N$65536,12,0)</f>
        <v>369057.06</v>
      </c>
      <c r="S285" s="227"/>
      <c r="T285" s="228"/>
      <c r="U285" s="229"/>
      <c r="V285" s="219"/>
      <c r="W285" s="231"/>
      <c r="X285" s="210"/>
      <c r="Y285" s="232"/>
    </row>
    <row r="286" s="204" customFormat="1" ht="15" customHeight="1" spans="1:25">
      <c r="A286" s="906" t="s">
        <v>2738</v>
      </c>
      <c r="B286" s="214" t="s">
        <v>2739</v>
      </c>
      <c r="C286" s="214" t="s">
        <v>2128</v>
      </c>
      <c r="D286" s="215" t="s">
        <v>2740</v>
      </c>
      <c r="E286" s="207" t="s">
        <v>2479</v>
      </c>
      <c r="F286" s="210"/>
      <c r="G286" s="211" t="s">
        <v>2131</v>
      </c>
      <c r="H286" s="212"/>
      <c r="I286" s="210" t="s">
        <v>2095</v>
      </c>
      <c r="J286" s="212">
        <v>1</v>
      </c>
      <c r="K286" s="235" t="s">
        <v>2480</v>
      </c>
      <c r="L286" s="217"/>
      <c r="M286" s="220" t="s">
        <v>2398</v>
      </c>
      <c r="N286" s="212">
        <v>10</v>
      </c>
      <c r="O286" s="219"/>
      <c r="P286" s="210"/>
      <c r="Q286" s="215">
        <f>VLOOKUP(B:B,[1]帐销案存台账!$C$1:$L$65536,10,0)</f>
        <v>907300</v>
      </c>
      <c r="R286" s="226">
        <f>VLOOKUP(B:B,[1]帐销案存台账!$C$1:$N$65536,12,0)</f>
        <v>155112.48</v>
      </c>
      <c r="S286" s="227"/>
      <c r="T286" s="228"/>
      <c r="U286" s="229"/>
      <c r="V286" s="219"/>
      <c r="W286" s="231"/>
      <c r="X286" s="210"/>
      <c r="Y286" s="232"/>
    </row>
    <row r="287" s="204" customFormat="1" ht="15" customHeight="1" spans="1:25">
      <c r="A287" s="906" t="s">
        <v>2741</v>
      </c>
      <c r="B287" s="213" t="s">
        <v>2742</v>
      </c>
      <c r="C287" s="214" t="s">
        <v>2128</v>
      </c>
      <c r="D287" s="215" t="s">
        <v>2740</v>
      </c>
      <c r="E287" s="207" t="s">
        <v>2479</v>
      </c>
      <c r="F287" s="210"/>
      <c r="G287" s="211" t="s">
        <v>2131</v>
      </c>
      <c r="H287" s="212"/>
      <c r="I287" s="210" t="s">
        <v>2095</v>
      </c>
      <c r="J287" s="212">
        <v>1</v>
      </c>
      <c r="K287" s="235" t="s">
        <v>2480</v>
      </c>
      <c r="L287" s="217"/>
      <c r="M287" s="220" t="s">
        <v>2398</v>
      </c>
      <c r="N287" s="212">
        <v>10</v>
      </c>
      <c r="O287" s="219"/>
      <c r="P287" s="210"/>
      <c r="Q287" s="215">
        <f>VLOOKUP(B:B,[1]帐销案存台账!$C$1:$L$65536,10,0)</f>
        <v>907300</v>
      </c>
      <c r="R287" s="226">
        <f>VLOOKUP(B:B,[1]帐销案存台账!$C$1:$N$65536,12,0)</f>
        <v>300445.2</v>
      </c>
      <c r="S287" s="227"/>
      <c r="T287" s="228"/>
      <c r="U287" s="229"/>
      <c r="V287" s="219"/>
      <c r="W287" s="231"/>
      <c r="X287" s="210"/>
      <c r="Y287" s="232"/>
    </row>
    <row r="288" s="204" customFormat="1" ht="15" customHeight="1" spans="1:25">
      <c r="A288" s="906" t="s">
        <v>2743</v>
      </c>
      <c r="B288" s="213" t="s">
        <v>2744</v>
      </c>
      <c r="C288" s="214" t="s">
        <v>2128</v>
      </c>
      <c r="D288" s="215" t="s">
        <v>2740</v>
      </c>
      <c r="E288" s="207" t="s">
        <v>2479</v>
      </c>
      <c r="F288" s="210"/>
      <c r="G288" s="211" t="s">
        <v>2131</v>
      </c>
      <c r="H288" s="212"/>
      <c r="I288" s="210" t="s">
        <v>2095</v>
      </c>
      <c r="J288" s="212">
        <v>1</v>
      </c>
      <c r="K288" s="235" t="s">
        <v>2480</v>
      </c>
      <c r="L288" s="217"/>
      <c r="M288" s="220" t="s">
        <v>2398</v>
      </c>
      <c r="N288" s="212">
        <v>10</v>
      </c>
      <c r="O288" s="219"/>
      <c r="P288" s="210"/>
      <c r="Q288" s="215">
        <f>VLOOKUP(B:B,[1]帐销案存台账!$C$1:$L$65536,10,0)</f>
        <v>907300</v>
      </c>
      <c r="R288" s="226">
        <f>VLOOKUP(B:B,[1]帐销案存台账!$C$1:$N$65536,12,0)</f>
        <v>300445.2</v>
      </c>
      <c r="S288" s="227"/>
      <c r="T288" s="228"/>
      <c r="U288" s="229"/>
      <c r="V288" s="219"/>
      <c r="W288" s="231"/>
      <c r="X288" s="210"/>
      <c r="Y288" s="232"/>
    </row>
    <row r="289" s="204" customFormat="1" ht="15" customHeight="1" spans="1:25">
      <c r="A289" s="906" t="s">
        <v>2745</v>
      </c>
      <c r="B289" s="213" t="s">
        <v>2746</v>
      </c>
      <c r="C289" s="214" t="s">
        <v>2128</v>
      </c>
      <c r="D289" s="215" t="s">
        <v>2740</v>
      </c>
      <c r="E289" s="207" t="s">
        <v>2479</v>
      </c>
      <c r="F289" s="210"/>
      <c r="G289" s="211" t="s">
        <v>2131</v>
      </c>
      <c r="H289" s="212"/>
      <c r="I289" s="210" t="s">
        <v>2095</v>
      </c>
      <c r="J289" s="212">
        <v>1</v>
      </c>
      <c r="K289" s="235" t="s">
        <v>2480</v>
      </c>
      <c r="L289" s="217"/>
      <c r="M289" s="220" t="s">
        <v>2398</v>
      </c>
      <c r="N289" s="212">
        <v>10</v>
      </c>
      <c r="O289" s="219"/>
      <c r="P289" s="210"/>
      <c r="Q289" s="215">
        <f>VLOOKUP(B:B,[1]帐销案存台账!$C$1:$L$65536,10,0)</f>
        <v>907300</v>
      </c>
      <c r="R289" s="226">
        <f>VLOOKUP(B:B,[1]帐销案存台账!$C$1:$N$65536,12,0)</f>
        <v>300445.2</v>
      </c>
      <c r="S289" s="227"/>
      <c r="T289" s="228"/>
      <c r="U289" s="229"/>
      <c r="V289" s="219"/>
      <c r="W289" s="231"/>
      <c r="X289" s="210"/>
      <c r="Y289" s="232"/>
    </row>
    <row r="290" s="204" customFormat="1" ht="15" customHeight="1" spans="1:25">
      <c r="A290" s="906" t="s">
        <v>2747</v>
      </c>
      <c r="B290" s="213" t="s">
        <v>2748</v>
      </c>
      <c r="C290" s="214" t="s">
        <v>2128</v>
      </c>
      <c r="D290" s="215" t="s">
        <v>2740</v>
      </c>
      <c r="E290" s="207" t="s">
        <v>2479</v>
      </c>
      <c r="F290" s="210"/>
      <c r="G290" s="211" t="s">
        <v>2131</v>
      </c>
      <c r="H290" s="212"/>
      <c r="I290" s="210" t="s">
        <v>2095</v>
      </c>
      <c r="J290" s="212">
        <v>1</v>
      </c>
      <c r="K290" s="235" t="s">
        <v>2480</v>
      </c>
      <c r="L290" s="217"/>
      <c r="M290" s="220" t="s">
        <v>2398</v>
      </c>
      <c r="N290" s="212">
        <v>10</v>
      </c>
      <c r="O290" s="219"/>
      <c r="P290" s="210"/>
      <c r="Q290" s="215">
        <f>VLOOKUP(B:B,[1]帐销案存台账!$C$1:$L$65536,10,0)</f>
        <v>907300</v>
      </c>
      <c r="R290" s="226">
        <f>VLOOKUP(B:B,[1]帐销案存台账!$C$1:$N$65536,12,0)</f>
        <v>300445.2</v>
      </c>
      <c r="S290" s="227"/>
      <c r="T290" s="228"/>
      <c r="U290" s="229"/>
      <c r="V290" s="219"/>
      <c r="W290" s="231"/>
      <c r="X290" s="210"/>
      <c r="Y290" s="232"/>
    </row>
    <row r="291" s="204" customFormat="1" ht="15" customHeight="1" spans="1:25">
      <c r="A291" s="906" t="s">
        <v>2749</v>
      </c>
      <c r="B291" s="213" t="s">
        <v>2750</v>
      </c>
      <c r="C291" s="214" t="s">
        <v>2128</v>
      </c>
      <c r="D291" s="215" t="s">
        <v>2740</v>
      </c>
      <c r="E291" s="207" t="s">
        <v>2479</v>
      </c>
      <c r="F291" s="210"/>
      <c r="G291" s="211" t="s">
        <v>2131</v>
      </c>
      <c r="H291" s="212"/>
      <c r="I291" s="210" t="s">
        <v>2095</v>
      </c>
      <c r="J291" s="212">
        <v>1</v>
      </c>
      <c r="K291" s="235" t="s">
        <v>2480</v>
      </c>
      <c r="L291" s="217"/>
      <c r="M291" s="220" t="s">
        <v>2398</v>
      </c>
      <c r="N291" s="212">
        <v>10</v>
      </c>
      <c r="O291" s="219"/>
      <c r="P291" s="210"/>
      <c r="Q291" s="215">
        <f>VLOOKUP(B:B,[1]帐销案存台账!$C$1:$L$65536,10,0)</f>
        <v>907300</v>
      </c>
      <c r="R291" s="226">
        <f>VLOOKUP(B:B,[1]帐销案存台账!$C$1:$N$65536,12,0)</f>
        <v>300445.2</v>
      </c>
      <c r="S291" s="227"/>
      <c r="T291" s="228"/>
      <c r="U291" s="229"/>
      <c r="V291" s="219"/>
      <c r="W291" s="231"/>
      <c r="X291" s="210"/>
      <c r="Y291" s="232"/>
    </row>
    <row r="292" s="204" customFormat="1" ht="15" customHeight="1" spans="1:25">
      <c r="A292" s="906" t="s">
        <v>2751</v>
      </c>
      <c r="B292" s="213" t="s">
        <v>2752</v>
      </c>
      <c r="C292" s="214" t="s">
        <v>2128</v>
      </c>
      <c r="D292" s="215" t="s">
        <v>2740</v>
      </c>
      <c r="E292" s="207" t="s">
        <v>2479</v>
      </c>
      <c r="F292" s="210"/>
      <c r="G292" s="211" t="s">
        <v>2131</v>
      </c>
      <c r="H292" s="212"/>
      <c r="I292" s="210" t="s">
        <v>2095</v>
      </c>
      <c r="J292" s="212">
        <v>1</v>
      </c>
      <c r="K292" s="235" t="s">
        <v>2480</v>
      </c>
      <c r="L292" s="217"/>
      <c r="M292" s="220" t="s">
        <v>2398</v>
      </c>
      <c r="N292" s="212">
        <v>10</v>
      </c>
      <c r="O292" s="219"/>
      <c r="P292" s="210"/>
      <c r="Q292" s="215">
        <f>VLOOKUP(B:B,[1]帐销案存台账!$C$1:$L$65536,10,0)</f>
        <v>907300</v>
      </c>
      <c r="R292" s="226">
        <f>VLOOKUP(B:B,[1]帐销案存台账!$C$1:$N$65536,12,0)</f>
        <v>300445.2</v>
      </c>
      <c r="S292" s="227"/>
      <c r="T292" s="228"/>
      <c r="U292" s="229"/>
      <c r="V292" s="219"/>
      <c r="W292" s="231"/>
      <c r="X292" s="210"/>
      <c r="Y292" s="232"/>
    </row>
    <row r="293" s="204" customFormat="1" ht="15" customHeight="1" spans="1:25">
      <c r="A293" s="906" t="s">
        <v>2753</v>
      </c>
      <c r="B293" s="213" t="s">
        <v>2754</v>
      </c>
      <c r="C293" s="214" t="s">
        <v>2128</v>
      </c>
      <c r="D293" s="215" t="s">
        <v>2740</v>
      </c>
      <c r="E293" s="207" t="s">
        <v>2479</v>
      </c>
      <c r="F293" s="210"/>
      <c r="G293" s="211" t="s">
        <v>2131</v>
      </c>
      <c r="H293" s="212"/>
      <c r="I293" s="210" t="s">
        <v>2095</v>
      </c>
      <c r="J293" s="212">
        <v>1</v>
      </c>
      <c r="K293" s="235" t="s">
        <v>2480</v>
      </c>
      <c r="L293" s="217"/>
      <c r="M293" s="220" t="s">
        <v>2398</v>
      </c>
      <c r="N293" s="212">
        <v>10</v>
      </c>
      <c r="O293" s="219"/>
      <c r="P293" s="210"/>
      <c r="Q293" s="215">
        <f>VLOOKUP(B:B,[1]帐销案存台账!$C$1:$L$65536,10,0)</f>
        <v>907300</v>
      </c>
      <c r="R293" s="226">
        <f>VLOOKUP(B:B,[1]帐销案存台账!$C$1:$N$65536,12,0)</f>
        <v>300445.2</v>
      </c>
      <c r="S293" s="227"/>
      <c r="T293" s="228"/>
      <c r="U293" s="229"/>
      <c r="V293" s="219"/>
      <c r="W293" s="231"/>
      <c r="X293" s="210"/>
      <c r="Y293" s="232"/>
    </row>
    <row r="294" s="204" customFormat="1" ht="15" customHeight="1" spans="1:25">
      <c r="A294" s="906" t="s">
        <v>2755</v>
      </c>
      <c r="B294" s="213" t="s">
        <v>2756</v>
      </c>
      <c r="C294" s="214" t="s">
        <v>2128</v>
      </c>
      <c r="D294" s="215" t="s">
        <v>2740</v>
      </c>
      <c r="E294" s="207" t="s">
        <v>2479</v>
      </c>
      <c r="F294" s="210"/>
      <c r="G294" s="211" t="s">
        <v>2131</v>
      </c>
      <c r="H294" s="212"/>
      <c r="I294" s="210" t="s">
        <v>2095</v>
      </c>
      <c r="J294" s="212">
        <v>1</v>
      </c>
      <c r="K294" s="235" t="s">
        <v>2480</v>
      </c>
      <c r="L294" s="217"/>
      <c r="M294" s="220" t="s">
        <v>2398</v>
      </c>
      <c r="N294" s="212">
        <v>10</v>
      </c>
      <c r="O294" s="219"/>
      <c r="P294" s="210"/>
      <c r="Q294" s="215">
        <f>VLOOKUP(B:B,[1]帐销案存台账!$C$1:$L$65536,10,0)</f>
        <v>907300</v>
      </c>
      <c r="R294" s="226">
        <f>VLOOKUP(B:B,[1]帐销案存台账!$C$1:$N$65536,12,0)</f>
        <v>300445.2</v>
      </c>
      <c r="S294" s="227"/>
      <c r="T294" s="228"/>
      <c r="U294" s="229"/>
      <c r="V294" s="219"/>
      <c r="W294" s="231"/>
      <c r="X294" s="210"/>
      <c r="Y294" s="232"/>
    </row>
    <row r="295" s="204" customFormat="1" ht="15" customHeight="1" spans="1:25">
      <c r="A295" s="906" t="s">
        <v>2757</v>
      </c>
      <c r="B295" s="213" t="s">
        <v>2758</v>
      </c>
      <c r="C295" s="214" t="s">
        <v>2128</v>
      </c>
      <c r="D295" s="215" t="s">
        <v>2740</v>
      </c>
      <c r="E295" s="207" t="s">
        <v>2479</v>
      </c>
      <c r="F295" s="210"/>
      <c r="G295" s="211" t="s">
        <v>2131</v>
      </c>
      <c r="H295" s="212"/>
      <c r="I295" s="210" t="s">
        <v>2095</v>
      </c>
      <c r="J295" s="212">
        <v>1</v>
      </c>
      <c r="K295" s="235" t="s">
        <v>2480</v>
      </c>
      <c r="L295" s="217"/>
      <c r="M295" s="220" t="s">
        <v>2398</v>
      </c>
      <c r="N295" s="212">
        <v>10</v>
      </c>
      <c r="O295" s="219"/>
      <c r="P295" s="210"/>
      <c r="Q295" s="215">
        <f>VLOOKUP(B:B,[1]帐销案存台账!$C$1:$L$65536,10,0)</f>
        <v>907300</v>
      </c>
      <c r="R295" s="226">
        <f>VLOOKUP(B:B,[1]帐销案存台账!$C$1:$N$65536,12,0)</f>
        <v>300445.2</v>
      </c>
      <c r="S295" s="227"/>
      <c r="T295" s="228"/>
      <c r="U295" s="229"/>
      <c r="V295" s="219"/>
      <c r="W295" s="231"/>
      <c r="X295" s="210"/>
      <c r="Y295" s="232"/>
    </row>
    <row r="296" s="204" customFormat="1" ht="15" customHeight="1" spans="1:25">
      <c r="A296" s="906" t="s">
        <v>2759</v>
      </c>
      <c r="B296" s="213" t="s">
        <v>2760</v>
      </c>
      <c r="C296" s="214" t="s">
        <v>2128</v>
      </c>
      <c r="D296" s="215" t="s">
        <v>2740</v>
      </c>
      <c r="E296" s="207" t="s">
        <v>2479</v>
      </c>
      <c r="F296" s="210"/>
      <c r="G296" s="211" t="s">
        <v>2131</v>
      </c>
      <c r="H296" s="212"/>
      <c r="I296" s="210" t="s">
        <v>2095</v>
      </c>
      <c r="J296" s="212">
        <v>1</v>
      </c>
      <c r="K296" s="235" t="s">
        <v>2480</v>
      </c>
      <c r="L296" s="217"/>
      <c r="M296" s="220" t="s">
        <v>2398</v>
      </c>
      <c r="N296" s="212">
        <v>10</v>
      </c>
      <c r="O296" s="219"/>
      <c r="P296" s="210"/>
      <c r="Q296" s="215">
        <f>VLOOKUP(B:B,[1]帐销案存台账!$C$1:$L$65536,10,0)</f>
        <v>907300</v>
      </c>
      <c r="R296" s="226">
        <f>VLOOKUP(B:B,[1]帐销案存台账!$C$1:$N$65536,12,0)</f>
        <v>300445.2</v>
      </c>
      <c r="S296" s="227"/>
      <c r="T296" s="228"/>
      <c r="U296" s="229"/>
      <c r="V296" s="219"/>
      <c r="W296" s="231"/>
      <c r="X296" s="210"/>
      <c r="Y296" s="232"/>
    </row>
    <row r="297" s="204" customFormat="1" ht="15" customHeight="1" spans="1:25">
      <c r="A297" s="906" t="s">
        <v>2761</v>
      </c>
      <c r="B297" s="213" t="s">
        <v>2762</v>
      </c>
      <c r="C297" s="214" t="s">
        <v>2128</v>
      </c>
      <c r="D297" s="215" t="s">
        <v>2740</v>
      </c>
      <c r="E297" s="207" t="s">
        <v>2479</v>
      </c>
      <c r="F297" s="210"/>
      <c r="G297" s="211" t="s">
        <v>2131</v>
      </c>
      <c r="H297" s="212"/>
      <c r="I297" s="210" t="s">
        <v>2095</v>
      </c>
      <c r="J297" s="212">
        <v>1</v>
      </c>
      <c r="K297" s="235" t="s">
        <v>2480</v>
      </c>
      <c r="L297" s="217"/>
      <c r="M297" s="220" t="s">
        <v>2398</v>
      </c>
      <c r="N297" s="212">
        <v>10</v>
      </c>
      <c r="O297" s="219"/>
      <c r="P297" s="210"/>
      <c r="Q297" s="215">
        <f>VLOOKUP(B:B,[1]帐销案存台账!$C$1:$L$65536,10,0)</f>
        <v>907300</v>
      </c>
      <c r="R297" s="226">
        <f>VLOOKUP(B:B,[1]帐销案存台账!$C$1:$N$65536,12,0)</f>
        <v>300445.2</v>
      </c>
      <c r="S297" s="227"/>
      <c r="T297" s="228"/>
      <c r="U297" s="229"/>
      <c r="V297" s="219"/>
      <c r="W297" s="231"/>
      <c r="X297" s="210"/>
      <c r="Y297" s="232"/>
    </row>
    <row r="298" s="204" customFormat="1" ht="15" customHeight="1" spans="1:25">
      <c r="A298" s="906" t="s">
        <v>2763</v>
      </c>
      <c r="B298" s="213" t="s">
        <v>2764</v>
      </c>
      <c r="C298" s="214" t="s">
        <v>2128</v>
      </c>
      <c r="D298" s="215" t="s">
        <v>2740</v>
      </c>
      <c r="E298" s="207" t="s">
        <v>2479</v>
      </c>
      <c r="F298" s="210"/>
      <c r="G298" s="211" t="s">
        <v>2131</v>
      </c>
      <c r="H298" s="212"/>
      <c r="I298" s="210" t="s">
        <v>2095</v>
      </c>
      <c r="J298" s="212">
        <v>1</v>
      </c>
      <c r="K298" s="235" t="s">
        <v>2480</v>
      </c>
      <c r="L298" s="217"/>
      <c r="M298" s="220" t="s">
        <v>2398</v>
      </c>
      <c r="N298" s="212">
        <v>10</v>
      </c>
      <c r="O298" s="219"/>
      <c r="P298" s="210"/>
      <c r="Q298" s="215">
        <f>VLOOKUP(B:B,[1]帐销案存台账!$C$1:$L$65536,10,0)</f>
        <v>907300</v>
      </c>
      <c r="R298" s="226">
        <f>VLOOKUP(B:B,[1]帐销案存台账!$C$1:$N$65536,12,0)</f>
        <v>300445.2</v>
      </c>
      <c r="S298" s="227"/>
      <c r="T298" s="228"/>
      <c r="U298" s="229"/>
      <c r="V298" s="219"/>
      <c r="W298" s="231"/>
      <c r="X298" s="210"/>
      <c r="Y298" s="232"/>
    </row>
    <row r="299" s="204" customFormat="1" ht="15" customHeight="1" spans="1:25">
      <c r="A299" s="906" t="s">
        <v>2765</v>
      </c>
      <c r="B299" s="213" t="s">
        <v>2766</v>
      </c>
      <c r="C299" s="214" t="s">
        <v>2128</v>
      </c>
      <c r="D299" s="215" t="s">
        <v>2740</v>
      </c>
      <c r="E299" s="207" t="s">
        <v>2479</v>
      </c>
      <c r="F299" s="210"/>
      <c r="G299" s="211" t="s">
        <v>2131</v>
      </c>
      <c r="H299" s="212"/>
      <c r="I299" s="210" t="s">
        <v>2095</v>
      </c>
      <c r="J299" s="212">
        <v>1</v>
      </c>
      <c r="K299" s="235" t="s">
        <v>2480</v>
      </c>
      <c r="L299" s="217"/>
      <c r="M299" s="220" t="s">
        <v>2398</v>
      </c>
      <c r="N299" s="212">
        <v>10</v>
      </c>
      <c r="O299" s="219"/>
      <c r="P299" s="210"/>
      <c r="Q299" s="215">
        <f>VLOOKUP(B:B,[1]帐销案存台账!$C$1:$L$65536,10,0)</f>
        <v>907300</v>
      </c>
      <c r="R299" s="226">
        <f>VLOOKUP(B:B,[1]帐销案存台账!$C$1:$N$65536,12,0)</f>
        <v>300445.2</v>
      </c>
      <c r="S299" s="227"/>
      <c r="T299" s="228"/>
      <c r="U299" s="229"/>
      <c r="V299" s="219"/>
      <c r="W299" s="231"/>
      <c r="X299" s="210"/>
      <c r="Y299" s="232"/>
    </row>
    <row r="300" s="204" customFormat="1" ht="15" customHeight="1" spans="1:25">
      <c r="A300" s="906" t="s">
        <v>2767</v>
      </c>
      <c r="B300" s="213" t="s">
        <v>2768</v>
      </c>
      <c r="C300" s="214" t="s">
        <v>2128</v>
      </c>
      <c r="D300" s="215" t="s">
        <v>2740</v>
      </c>
      <c r="E300" s="207" t="s">
        <v>2479</v>
      </c>
      <c r="F300" s="210"/>
      <c r="G300" s="211" t="s">
        <v>2131</v>
      </c>
      <c r="H300" s="212"/>
      <c r="I300" s="210" t="s">
        <v>2095</v>
      </c>
      <c r="J300" s="212">
        <v>1</v>
      </c>
      <c r="K300" s="235" t="s">
        <v>2480</v>
      </c>
      <c r="L300" s="217"/>
      <c r="M300" s="220" t="s">
        <v>2398</v>
      </c>
      <c r="N300" s="212">
        <v>10</v>
      </c>
      <c r="O300" s="219"/>
      <c r="P300" s="210"/>
      <c r="Q300" s="215">
        <f>VLOOKUP(B:B,[1]帐销案存台账!$C$1:$L$65536,10,0)</f>
        <v>907300</v>
      </c>
      <c r="R300" s="226">
        <f>VLOOKUP(B:B,[1]帐销案存台账!$C$1:$N$65536,12,0)</f>
        <v>300445.2</v>
      </c>
      <c r="S300" s="227"/>
      <c r="T300" s="228"/>
      <c r="U300" s="229"/>
      <c r="V300" s="219"/>
      <c r="W300" s="231"/>
      <c r="X300" s="210"/>
      <c r="Y300" s="232"/>
    </row>
    <row r="301" s="204" customFormat="1" ht="15" customHeight="1" spans="1:25">
      <c r="A301" s="906" t="s">
        <v>2769</v>
      </c>
      <c r="B301" s="213" t="s">
        <v>2770</v>
      </c>
      <c r="C301" s="214" t="s">
        <v>2128</v>
      </c>
      <c r="D301" s="215" t="s">
        <v>2740</v>
      </c>
      <c r="E301" s="207" t="s">
        <v>2479</v>
      </c>
      <c r="F301" s="210"/>
      <c r="G301" s="211" t="s">
        <v>2131</v>
      </c>
      <c r="H301" s="212"/>
      <c r="I301" s="210" t="s">
        <v>2095</v>
      </c>
      <c r="J301" s="212">
        <v>1</v>
      </c>
      <c r="K301" s="235" t="s">
        <v>2480</v>
      </c>
      <c r="L301" s="217"/>
      <c r="M301" s="220" t="s">
        <v>2398</v>
      </c>
      <c r="N301" s="212">
        <v>10</v>
      </c>
      <c r="O301" s="219"/>
      <c r="P301" s="210"/>
      <c r="Q301" s="215">
        <f>VLOOKUP(B:B,[1]帐销案存台账!$C$1:$L$65536,10,0)</f>
        <v>907300</v>
      </c>
      <c r="R301" s="226">
        <f>VLOOKUP(B:B,[1]帐销案存台账!$C$1:$N$65536,12,0)</f>
        <v>300445.2</v>
      </c>
      <c r="S301" s="227"/>
      <c r="T301" s="228"/>
      <c r="U301" s="229"/>
      <c r="V301" s="219"/>
      <c r="W301" s="231"/>
      <c r="X301" s="210"/>
      <c r="Y301" s="232"/>
    </row>
    <row r="302" s="204" customFormat="1" ht="15" customHeight="1" spans="1:25">
      <c r="A302" s="906" t="s">
        <v>2771</v>
      </c>
      <c r="B302" s="213" t="s">
        <v>2772</v>
      </c>
      <c r="C302" s="214" t="s">
        <v>2128</v>
      </c>
      <c r="D302" s="215" t="s">
        <v>2740</v>
      </c>
      <c r="E302" s="207" t="s">
        <v>2479</v>
      </c>
      <c r="F302" s="210"/>
      <c r="G302" s="211" t="s">
        <v>2131</v>
      </c>
      <c r="H302" s="212"/>
      <c r="I302" s="210" t="s">
        <v>2095</v>
      </c>
      <c r="J302" s="212">
        <v>1</v>
      </c>
      <c r="K302" s="235" t="s">
        <v>2480</v>
      </c>
      <c r="L302" s="217"/>
      <c r="M302" s="220" t="s">
        <v>2398</v>
      </c>
      <c r="N302" s="212">
        <v>10</v>
      </c>
      <c r="O302" s="219"/>
      <c r="P302" s="210"/>
      <c r="Q302" s="215">
        <f>VLOOKUP(B:B,[1]帐销案存台账!$C$1:$L$65536,10,0)</f>
        <v>907300</v>
      </c>
      <c r="R302" s="226">
        <f>VLOOKUP(B:B,[1]帐销案存台账!$C$1:$N$65536,12,0)</f>
        <v>300445.2</v>
      </c>
      <c r="S302" s="227"/>
      <c r="T302" s="228"/>
      <c r="U302" s="229"/>
      <c r="V302" s="219"/>
      <c r="W302" s="231"/>
      <c r="X302" s="210"/>
      <c r="Y302" s="232"/>
    </row>
    <row r="303" s="204" customFormat="1" ht="15" customHeight="1" spans="1:25">
      <c r="A303" s="906" t="s">
        <v>2773</v>
      </c>
      <c r="B303" s="213" t="s">
        <v>2774</v>
      </c>
      <c r="C303" s="214" t="s">
        <v>2128</v>
      </c>
      <c r="D303" s="215" t="s">
        <v>2740</v>
      </c>
      <c r="E303" s="207" t="s">
        <v>2479</v>
      </c>
      <c r="F303" s="210"/>
      <c r="G303" s="211" t="s">
        <v>2131</v>
      </c>
      <c r="H303" s="212"/>
      <c r="I303" s="210" t="s">
        <v>2095</v>
      </c>
      <c r="J303" s="212">
        <v>1</v>
      </c>
      <c r="K303" s="235" t="s">
        <v>2480</v>
      </c>
      <c r="L303" s="217"/>
      <c r="M303" s="220" t="s">
        <v>2398</v>
      </c>
      <c r="N303" s="212">
        <v>10</v>
      </c>
      <c r="O303" s="219"/>
      <c r="P303" s="210"/>
      <c r="Q303" s="215">
        <f>VLOOKUP(B:B,[1]帐销案存台账!$C$1:$L$65536,10,0)</f>
        <v>907300</v>
      </c>
      <c r="R303" s="226">
        <f>VLOOKUP(B:B,[1]帐销案存台账!$C$1:$N$65536,12,0)</f>
        <v>300445.2</v>
      </c>
      <c r="S303" s="227"/>
      <c r="T303" s="228"/>
      <c r="U303" s="229"/>
      <c r="V303" s="219"/>
      <c r="W303" s="231"/>
      <c r="X303" s="210"/>
      <c r="Y303" s="232"/>
    </row>
    <row r="304" s="204" customFormat="1" ht="15" customHeight="1" spans="1:25">
      <c r="A304" s="906" t="s">
        <v>2775</v>
      </c>
      <c r="B304" s="213" t="s">
        <v>2776</v>
      </c>
      <c r="C304" s="214" t="s">
        <v>2128</v>
      </c>
      <c r="D304" s="215" t="s">
        <v>2740</v>
      </c>
      <c r="E304" s="207" t="s">
        <v>2479</v>
      </c>
      <c r="F304" s="210"/>
      <c r="G304" s="211" t="s">
        <v>2131</v>
      </c>
      <c r="H304" s="212"/>
      <c r="I304" s="210" t="s">
        <v>2095</v>
      </c>
      <c r="J304" s="212">
        <v>1</v>
      </c>
      <c r="K304" s="235" t="s">
        <v>2480</v>
      </c>
      <c r="L304" s="217"/>
      <c r="M304" s="220" t="s">
        <v>2398</v>
      </c>
      <c r="N304" s="212">
        <v>10</v>
      </c>
      <c r="O304" s="219"/>
      <c r="P304" s="210"/>
      <c r="Q304" s="215">
        <f>VLOOKUP(B:B,[1]帐销案存台账!$C$1:$L$65536,10,0)</f>
        <v>907300</v>
      </c>
      <c r="R304" s="226">
        <f>VLOOKUP(B:B,[1]帐销案存台账!$C$1:$N$65536,12,0)</f>
        <v>300445.2</v>
      </c>
      <c r="S304" s="227"/>
      <c r="T304" s="228"/>
      <c r="U304" s="229"/>
      <c r="V304" s="219"/>
      <c r="W304" s="231"/>
      <c r="X304" s="210"/>
      <c r="Y304" s="232"/>
    </row>
    <row r="305" s="204" customFormat="1" ht="15" customHeight="1" spans="1:25">
      <c r="A305" s="906" t="s">
        <v>2777</v>
      </c>
      <c r="B305" s="213" t="s">
        <v>2778</v>
      </c>
      <c r="C305" s="214" t="s">
        <v>2128</v>
      </c>
      <c r="D305" s="215" t="s">
        <v>2740</v>
      </c>
      <c r="E305" s="207" t="s">
        <v>2479</v>
      </c>
      <c r="F305" s="210"/>
      <c r="G305" s="211" t="s">
        <v>2131</v>
      </c>
      <c r="H305" s="212"/>
      <c r="I305" s="210" t="s">
        <v>2095</v>
      </c>
      <c r="J305" s="212">
        <v>1</v>
      </c>
      <c r="K305" s="235" t="s">
        <v>2480</v>
      </c>
      <c r="L305" s="217"/>
      <c r="M305" s="220" t="s">
        <v>2398</v>
      </c>
      <c r="N305" s="212">
        <v>10</v>
      </c>
      <c r="O305" s="219"/>
      <c r="P305" s="210"/>
      <c r="Q305" s="215">
        <f>VLOOKUP(B:B,[1]帐销案存台账!$C$1:$L$65536,10,0)</f>
        <v>907300</v>
      </c>
      <c r="R305" s="226">
        <f>VLOOKUP(B:B,[1]帐销案存台账!$C$1:$N$65536,12,0)</f>
        <v>300445.2</v>
      </c>
      <c r="S305" s="227"/>
      <c r="T305" s="228"/>
      <c r="U305" s="229"/>
      <c r="V305" s="219"/>
      <c r="W305" s="231"/>
      <c r="X305" s="210"/>
      <c r="Y305" s="232"/>
    </row>
    <row r="306" s="204" customFormat="1" ht="15" customHeight="1" spans="1:25">
      <c r="A306" s="906" t="s">
        <v>2779</v>
      </c>
      <c r="B306" s="213" t="s">
        <v>2780</v>
      </c>
      <c r="C306" s="214" t="s">
        <v>2128</v>
      </c>
      <c r="D306" s="215" t="s">
        <v>2740</v>
      </c>
      <c r="E306" s="207" t="s">
        <v>2479</v>
      </c>
      <c r="F306" s="210"/>
      <c r="G306" s="211" t="s">
        <v>2131</v>
      </c>
      <c r="H306" s="212"/>
      <c r="I306" s="210" t="s">
        <v>2095</v>
      </c>
      <c r="J306" s="212">
        <v>1</v>
      </c>
      <c r="K306" s="235" t="s">
        <v>2480</v>
      </c>
      <c r="L306" s="217"/>
      <c r="M306" s="220" t="s">
        <v>2398</v>
      </c>
      <c r="N306" s="212">
        <v>10</v>
      </c>
      <c r="O306" s="219"/>
      <c r="P306" s="210"/>
      <c r="Q306" s="215">
        <f>VLOOKUP(B:B,[1]帐销案存台账!$C$1:$L$65536,10,0)</f>
        <v>907300</v>
      </c>
      <c r="R306" s="226">
        <f>VLOOKUP(B:B,[1]帐销案存台账!$C$1:$N$65536,12,0)</f>
        <v>300445.2</v>
      </c>
      <c r="S306" s="227"/>
      <c r="T306" s="228"/>
      <c r="U306" s="229"/>
      <c r="V306" s="219"/>
      <c r="W306" s="231"/>
      <c r="X306" s="210"/>
      <c r="Y306" s="232"/>
    </row>
    <row r="307" s="204" customFormat="1" ht="15" customHeight="1" spans="1:25">
      <c r="A307" s="906" t="s">
        <v>2781</v>
      </c>
      <c r="B307" s="213" t="s">
        <v>2782</v>
      </c>
      <c r="C307" s="214" t="s">
        <v>2128</v>
      </c>
      <c r="D307" s="215" t="s">
        <v>2740</v>
      </c>
      <c r="E307" s="207" t="s">
        <v>2479</v>
      </c>
      <c r="F307" s="210"/>
      <c r="G307" s="211" t="s">
        <v>2131</v>
      </c>
      <c r="H307" s="212"/>
      <c r="I307" s="210" t="s">
        <v>2095</v>
      </c>
      <c r="J307" s="212">
        <v>1</v>
      </c>
      <c r="K307" s="235" t="s">
        <v>2480</v>
      </c>
      <c r="L307" s="217"/>
      <c r="M307" s="220" t="s">
        <v>2398</v>
      </c>
      <c r="N307" s="212">
        <v>10</v>
      </c>
      <c r="O307" s="219"/>
      <c r="P307" s="210"/>
      <c r="Q307" s="215">
        <f>VLOOKUP(B:B,[1]帐销案存台账!$C$1:$L$65536,10,0)</f>
        <v>907300</v>
      </c>
      <c r="R307" s="226">
        <f>VLOOKUP(B:B,[1]帐销案存台账!$C$1:$N$65536,12,0)</f>
        <v>300445.2</v>
      </c>
      <c r="S307" s="227"/>
      <c r="T307" s="228"/>
      <c r="U307" s="229"/>
      <c r="V307" s="219"/>
      <c r="W307" s="231"/>
      <c r="X307" s="210"/>
      <c r="Y307" s="232"/>
    </row>
    <row r="308" s="204" customFormat="1" ht="15" customHeight="1" spans="1:25">
      <c r="A308" s="906" t="s">
        <v>2783</v>
      </c>
      <c r="B308" s="213" t="s">
        <v>2784</v>
      </c>
      <c r="C308" s="214" t="s">
        <v>2128</v>
      </c>
      <c r="D308" s="215" t="s">
        <v>2740</v>
      </c>
      <c r="E308" s="207" t="s">
        <v>2479</v>
      </c>
      <c r="F308" s="210"/>
      <c r="G308" s="211" t="s">
        <v>2131</v>
      </c>
      <c r="H308" s="212"/>
      <c r="I308" s="210" t="s">
        <v>2095</v>
      </c>
      <c r="J308" s="212">
        <v>1</v>
      </c>
      <c r="K308" s="235" t="s">
        <v>2480</v>
      </c>
      <c r="L308" s="217"/>
      <c r="M308" s="220" t="s">
        <v>2398</v>
      </c>
      <c r="N308" s="212">
        <v>10</v>
      </c>
      <c r="O308" s="219"/>
      <c r="P308" s="210"/>
      <c r="Q308" s="215">
        <f>VLOOKUP(B:B,[1]帐销案存台账!$C$1:$L$65536,10,0)</f>
        <v>907300</v>
      </c>
      <c r="R308" s="226">
        <f>VLOOKUP(B:B,[1]帐销案存台账!$C$1:$N$65536,12,0)</f>
        <v>300445.2</v>
      </c>
      <c r="S308" s="227"/>
      <c r="T308" s="228"/>
      <c r="U308" s="229"/>
      <c r="V308" s="219"/>
      <c r="W308" s="231"/>
      <c r="X308" s="210"/>
      <c r="Y308" s="232"/>
    </row>
    <row r="309" s="204" customFormat="1" ht="15" customHeight="1" spans="1:25">
      <c r="A309" s="906" t="s">
        <v>2785</v>
      </c>
      <c r="B309" s="213" t="s">
        <v>2786</v>
      </c>
      <c r="C309" s="214" t="s">
        <v>2128</v>
      </c>
      <c r="D309" s="215" t="s">
        <v>2740</v>
      </c>
      <c r="E309" s="207" t="s">
        <v>2479</v>
      </c>
      <c r="F309" s="210"/>
      <c r="G309" s="211" t="s">
        <v>2131</v>
      </c>
      <c r="H309" s="212"/>
      <c r="I309" s="210" t="s">
        <v>2095</v>
      </c>
      <c r="J309" s="212">
        <v>1</v>
      </c>
      <c r="K309" s="235" t="s">
        <v>2480</v>
      </c>
      <c r="L309" s="217"/>
      <c r="M309" s="220" t="s">
        <v>2398</v>
      </c>
      <c r="N309" s="212">
        <v>10</v>
      </c>
      <c r="O309" s="219"/>
      <c r="P309" s="210"/>
      <c r="Q309" s="215">
        <f>VLOOKUP(B:B,[1]帐销案存台账!$C$1:$L$65536,10,0)</f>
        <v>907300</v>
      </c>
      <c r="R309" s="226">
        <f>VLOOKUP(B:B,[1]帐销案存台账!$C$1:$N$65536,12,0)</f>
        <v>300445.2</v>
      </c>
      <c r="S309" s="227"/>
      <c r="T309" s="228"/>
      <c r="U309" s="229"/>
      <c r="V309" s="219"/>
      <c r="W309" s="231"/>
      <c r="X309" s="210"/>
      <c r="Y309" s="232"/>
    </row>
    <row r="310" s="204" customFormat="1" ht="15" customHeight="1" spans="1:25">
      <c r="A310" s="906" t="s">
        <v>2787</v>
      </c>
      <c r="B310" s="213" t="s">
        <v>2788</v>
      </c>
      <c r="C310" s="214" t="s">
        <v>2128</v>
      </c>
      <c r="D310" s="215" t="s">
        <v>2740</v>
      </c>
      <c r="E310" s="207" t="s">
        <v>2479</v>
      </c>
      <c r="F310" s="210"/>
      <c r="G310" s="211" t="s">
        <v>2131</v>
      </c>
      <c r="H310" s="212"/>
      <c r="I310" s="210" t="s">
        <v>2095</v>
      </c>
      <c r="J310" s="212">
        <v>1</v>
      </c>
      <c r="K310" s="235" t="s">
        <v>2480</v>
      </c>
      <c r="L310" s="217"/>
      <c r="M310" s="220" t="s">
        <v>2398</v>
      </c>
      <c r="N310" s="212">
        <v>10</v>
      </c>
      <c r="O310" s="219"/>
      <c r="P310" s="210"/>
      <c r="Q310" s="215">
        <f>VLOOKUP(B:B,[1]帐销案存台账!$C$1:$L$65536,10,0)</f>
        <v>907300</v>
      </c>
      <c r="R310" s="226">
        <f>VLOOKUP(B:B,[1]帐销案存台账!$C$1:$N$65536,12,0)</f>
        <v>300445.2</v>
      </c>
      <c r="S310" s="227"/>
      <c r="T310" s="228"/>
      <c r="U310" s="229"/>
      <c r="V310" s="219"/>
      <c r="W310" s="231"/>
      <c r="X310" s="210"/>
      <c r="Y310" s="232"/>
    </row>
    <row r="311" s="204" customFormat="1" ht="15" customHeight="1" spans="1:25">
      <c r="A311" s="906" t="s">
        <v>2789</v>
      </c>
      <c r="B311" s="213" t="s">
        <v>2790</v>
      </c>
      <c r="C311" s="214" t="s">
        <v>2128</v>
      </c>
      <c r="D311" s="215" t="s">
        <v>2740</v>
      </c>
      <c r="E311" s="207" t="s">
        <v>2479</v>
      </c>
      <c r="F311" s="210"/>
      <c r="G311" s="211" t="s">
        <v>2131</v>
      </c>
      <c r="H311" s="212"/>
      <c r="I311" s="210" t="s">
        <v>2095</v>
      </c>
      <c r="J311" s="212">
        <v>1</v>
      </c>
      <c r="K311" s="235" t="s">
        <v>2480</v>
      </c>
      <c r="L311" s="217"/>
      <c r="M311" s="220" t="s">
        <v>2398</v>
      </c>
      <c r="N311" s="212">
        <v>10</v>
      </c>
      <c r="O311" s="219"/>
      <c r="P311" s="210"/>
      <c r="Q311" s="215">
        <f>VLOOKUP(B:B,[1]帐销案存台账!$C$1:$L$65536,10,0)</f>
        <v>907300</v>
      </c>
      <c r="R311" s="226">
        <f>VLOOKUP(B:B,[1]帐销案存台账!$C$1:$N$65536,12,0)</f>
        <v>300445.2</v>
      </c>
      <c r="S311" s="227"/>
      <c r="T311" s="228"/>
      <c r="U311" s="229"/>
      <c r="V311" s="219"/>
      <c r="W311" s="231"/>
      <c r="X311" s="210"/>
      <c r="Y311" s="232"/>
    </row>
    <row r="312" s="204" customFormat="1" ht="15" customHeight="1" spans="1:25">
      <c r="A312" s="906" t="s">
        <v>2791</v>
      </c>
      <c r="B312" s="213" t="s">
        <v>2792</v>
      </c>
      <c r="C312" s="214" t="s">
        <v>2128</v>
      </c>
      <c r="D312" s="215" t="s">
        <v>2740</v>
      </c>
      <c r="E312" s="207" t="s">
        <v>2479</v>
      </c>
      <c r="F312" s="210"/>
      <c r="G312" s="211" t="s">
        <v>2131</v>
      </c>
      <c r="H312" s="212"/>
      <c r="I312" s="210" t="s">
        <v>2095</v>
      </c>
      <c r="J312" s="212">
        <v>1</v>
      </c>
      <c r="K312" s="235" t="s">
        <v>2480</v>
      </c>
      <c r="L312" s="217"/>
      <c r="M312" s="220" t="s">
        <v>2398</v>
      </c>
      <c r="N312" s="212">
        <v>10</v>
      </c>
      <c r="O312" s="219"/>
      <c r="P312" s="210"/>
      <c r="Q312" s="215">
        <f>VLOOKUP(B:B,[1]帐销案存台账!$C$1:$L$65536,10,0)</f>
        <v>907300</v>
      </c>
      <c r="R312" s="226">
        <f>VLOOKUP(B:B,[1]帐销案存台账!$C$1:$N$65536,12,0)</f>
        <v>300445.2</v>
      </c>
      <c r="S312" s="227"/>
      <c r="T312" s="228"/>
      <c r="U312" s="229"/>
      <c r="V312" s="219"/>
      <c r="W312" s="231"/>
      <c r="X312" s="210"/>
      <c r="Y312" s="232"/>
    </row>
    <row r="313" s="204" customFormat="1" ht="15" customHeight="1" spans="1:25">
      <c r="A313" s="906" t="s">
        <v>2793</v>
      </c>
      <c r="B313" s="213" t="s">
        <v>2794</v>
      </c>
      <c r="C313" s="214" t="s">
        <v>2128</v>
      </c>
      <c r="D313" s="215" t="s">
        <v>2740</v>
      </c>
      <c r="E313" s="207" t="s">
        <v>2479</v>
      </c>
      <c r="F313" s="210"/>
      <c r="G313" s="211" t="s">
        <v>2131</v>
      </c>
      <c r="H313" s="212"/>
      <c r="I313" s="210" t="s">
        <v>2095</v>
      </c>
      <c r="J313" s="212">
        <v>1</v>
      </c>
      <c r="K313" s="235" t="s">
        <v>2480</v>
      </c>
      <c r="L313" s="217"/>
      <c r="M313" s="220" t="s">
        <v>2398</v>
      </c>
      <c r="N313" s="212">
        <v>10</v>
      </c>
      <c r="O313" s="219"/>
      <c r="P313" s="210"/>
      <c r="Q313" s="215">
        <f>VLOOKUP(B:B,[1]帐销案存台账!$C$1:$L$65536,10,0)</f>
        <v>907300</v>
      </c>
      <c r="R313" s="226">
        <f>VLOOKUP(B:B,[1]帐销案存台账!$C$1:$N$65536,12,0)</f>
        <v>300445.2</v>
      </c>
      <c r="S313" s="227"/>
      <c r="T313" s="228"/>
      <c r="U313" s="229"/>
      <c r="V313" s="219"/>
      <c r="W313" s="231"/>
      <c r="X313" s="210"/>
      <c r="Y313" s="232"/>
    </row>
    <row r="314" s="204" customFormat="1" ht="15" customHeight="1" spans="1:25">
      <c r="A314" s="906" t="s">
        <v>2795</v>
      </c>
      <c r="B314" s="213" t="s">
        <v>2796</v>
      </c>
      <c r="C314" s="214" t="s">
        <v>2128</v>
      </c>
      <c r="D314" s="215" t="s">
        <v>2740</v>
      </c>
      <c r="E314" s="207" t="s">
        <v>2479</v>
      </c>
      <c r="F314" s="210"/>
      <c r="G314" s="211" t="s">
        <v>2131</v>
      </c>
      <c r="H314" s="212"/>
      <c r="I314" s="210" t="s">
        <v>2095</v>
      </c>
      <c r="J314" s="212">
        <v>1</v>
      </c>
      <c r="K314" s="235" t="s">
        <v>2480</v>
      </c>
      <c r="L314" s="217"/>
      <c r="M314" s="220" t="s">
        <v>2398</v>
      </c>
      <c r="N314" s="212">
        <v>10</v>
      </c>
      <c r="O314" s="219"/>
      <c r="P314" s="210"/>
      <c r="Q314" s="215">
        <f>VLOOKUP(B:B,[1]帐销案存台账!$C$1:$L$65536,10,0)</f>
        <v>907300</v>
      </c>
      <c r="R314" s="226">
        <f>VLOOKUP(B:B,[1]帐销案存台账!$C$1:$N$65536,12,0)</f>
        <v>300445.2</v>
      </c>
      <c r="S314" s="227"/>
      <c r="T314" s="228"/>
      <c r="U314" s="229"/>
      <c r="V314" s="219"/>
      <c r="W314" s="231"/>
      <c r="X314" s="210"/>
      <c r="Y314" s="232"/>
    </row>
    <row r="315" s="204" customFormat="1" ht="15" customHeight="1" spans="1:25">
      <c r="A315" s="906" t="s">
        <v>2797</v>
      </c>
      <c r="B315" s="213" t="s">
        <v>2798</v>
      </c>
      <c r="C315" s="214" t="s">
        <v>2128</v>
      </c>
      <c r="D315" s="215" t="s">
        <v>2740</v>
      </c>
      <c r="E315" s="207" t="s">
        <v>2479</v>
      </c>
      <c r="F315" s="210"/>
      <c r="G315" s="211" t="s">
        <v>2131</v>
      </c>
      <c r="H315" s="212"/>
      <c r="I315" s="210" t="s">
        <v>2095</v>
      </c>
      <c r="J315" s="212">
        <v>1</v>
      </c>
      <c r="K315" s="235" t="s">
        <v>2480</v>
      </c>
      <c r="L315" s="217"/>
      <c r="M315" s="220" t="s">
        <v>2398</v>
      </c>
      <c r="N315" s="212">
        <v>10</v>
      </c>
      <c r="O315" s="219"/>
      <c r="P315" s="210"/>
      <c r="Q315" s="215">
        <f>VLOOKUP(B:B,[1]帐销案存台账!$C$1:$L$65536,10,0)</f>
        <v>907300</v>
      </c>
      <c r="R315" s="226">
        <f>VLOOKUP(B:B,[1]帐销案存台账!$C$1:$N$65536,12,0)</f>
        <v>300445.2</v>
      </c>
      <c r="S315" s="227"/>
      <c r="T315" s="228"/>
      <c r="U315" s="229"/>
      <c r="V315" s="219"/>
      <c r="W315" s="231"/>
      <c r="X315" s="210"/>
      <c r="Y315" s="232"/>
    </row>
    <row r="316" s="204" customFormat="1" ht="15" customHeight="1" spans="1:25">
      <c r="A316" s="906" t="s">
        <v>2799</v>
      </c>
      <c r="B316" s="213" t="s">
        <v>2800</v>
      </c>
      <c r="C316" s="214" t="s">
        <v>2128</v>
      </c>
      <c r="D316" s="215" t="s">
        <v>2740</v>
      </c>
      <c r="E316" s="207" t="s">
        <v>2479</v>
      </c>
      <c r="F316" s="210"/>
      <c r="G316" s="211" t="s">
        <v>2131</v>
      </c>
      <c r="H316" s="212"/>
      <c r="I316" s="210" t="s">
        <v>2095</v>
      </c>
      <c r="J316" s="212">
        <v>1</v>
      </c>
      <c r="K316" s="235" t="s">
        <v>2480</v>
      </c>
      <c r="L316" s="217"/>
      <c r="M316" s="220" t="s">
        <v>2398</v>
      </c>
      <c r="N316" s="212">
        <v>10</v>
      </c>
      <c r="O316" s="219"/>
      <c r="P316" s="210"/>
      <c r="Q316" s="215">
        <f>VLOOKUP(B:B,[1]帐销案存台账!$C$1:$L$65536,10,0)</f>
        <v>907300</v>
      </c>
      <c r="R316" s="226">
        <f>VLOOKUP(B:B,[1]帐销案存台账!$C$1:$N$65536,12,0)</f>
        <v>300445.2</v>
      </c>
      <c r="S316" s="227"/>
      <c r="T316" s="228"/>
      <c r="U316" s="229"/>
      <c r="V316" s="219"/>
      <c r="W316" s="231"/>
      <c r="X316" s="210"/>
      <c r="Y316" s="232"/>
    </row>
    <row r="317" s="204" customFormat="1" ht="15" customHeight="1" spans="1:25">
      <c r="A317" s="906" t="s">
        <v>2801</v>
      </c>
      <c r="B317" s="213" t="s">
        <v>2802</v>
      </c>
      <c r="C317" s="214" t="s">
        <v>2128</v>
      </c>
      <c r="D317" s="215" t="s">
        <v>2740</v>
      </c>
      <c r="E317" s="207" t="s">
        <v>2479</v>
      </c>
      <c r="F317" s="210"/>
      <c r="G317" s="211" t="s">
        <v>2131</v>
      </c>
      <c r="H317" s="212"/>
      <c r="I317" s="210" t="s">
        <v>2095</v>
      </c>
      <c r="J317" s="212">
        <v>1</v>
      </c>
      <c r="K317" s="235" t="s">
        <v>2480</v>
      </c>
      <c r="L317" s="217"/>
      <c r="M317" s="220" t="s">
        <v>2398</v>
      </c>
      <c r="N317" s="212">
        <v>10</v>
      </c>
      <c r="O317" s="219"/>
      <c r="P317" s="210"/>
      <c r="Q317" s="215">
        <f>VLOOKUP(B:B,[1]帐销案存台账!$C$1:$L$65536,10,0)</f>
        <v>907300</v>
      </c>
      <c r="R317" s="226">
        <f>VLOOKUP(B:B,[1]帐销案存台账!$C$1:$N$65536,12,0)</f>
        <v>300445.2</v>
      </c>
      <c r="S317" s="227"/>
      <c r="T317" s="228"/>
      <c r="U317" s="229"/>
      <c r="V317" s="219"/>
      <c r="W317" s="231"/>
      <c r="X317" s="210"/>
      <c r="Y317" s="232"/>
    </row>
    <row r="318" s="204" customFormat="1" ht="15" customHeight="1" spans="1:25">
      <c r="A318" s="906" t="s">
        <v>2803</v>
      </c>
      <c r="B318" s="213" t="s">
        <v>2804</v>
      </c>
      <c r="C318" s="214" t="s">
        <v>2128</v>
      </c>
      <c r="D318" s="215" t="s">
        <v>2740</v>
      </c>
      <c r="E318" s="207" t="s">
        <v>2479</v>
      </c>
      <c r="F318" s="210"/>
      <c r="G318" s="211" t="s">
        <v>2131</v>
      </c>
      <c r="H318" s="212"/>
      <c r="I318" s="210" t="s">
        <v>2095</v>
      </c>
      <c r="J318" s="212">
        <v>1</v>
      </c>
      <c r="K318" s="235" t="s">
        <v>2480</v>
      </c>
      <c r="L318" s="217"/>
      <c r="M318" s="220" t="s">
        <v>2398</v>
      </c>
      <c r="N318" s="212">
        <v>10</v>
      </c>
      <c r="O318" s="219"/>
      <c r="P318" s="210"/>
      <c r="Q318" s="215">
        <f>VLOOKUP(B:B,[1]帐销案存台账!$C$1:$L$65536,10,0)</f>
        <v>907300</v>
      </c>
      <c r="R318" s="226">
        <f>VLOOKUP(B:B,[1]帐销案存台账!$C$1:$N$65536,12,0)</f>
        <v>300445.2</v>
      </c>
      <c r="S318" s="227"/>
      <c r="T318" s="228"/>
      <c r="U318" s="229"/>
      <c r="V318" s="219"/>
      <c r="W318" s="231"/>
      <c r="X318" s="210"/>
      <c r="Y318" s="232"/>
    </row>
    <row r="319" s="204" customFormat="1" ht="15" customHeight="1" spans="1:25">
      <c r="A319" s="906" t="s">
        <v>2805</v>
      </c>
      <c r="B319" s="213" t="s">
        <v>2806</v>
      </c>
      <c r="C319" s="214" t="s">
        <v>2128</v>
      </c>
      <c r="D319" s="215" t="s">
        <v>2740</v>
      </c>
      <c r="E319" s="207" t="s">
        <v>2479</v>
      </c>
      <c r="F319" s="210"/>
      <c r="G319" s="211" t="s">
        <v>2131</v>
      </c>
      <c r="H319" s="212"/>
      <c r="I319" s="210" t="s">
        <v>2095</v>
      </c>
      <c r="J319" s="212">
        <v>1</v>
      </c>
      <c r="K319" s="235" t="s">
        <v>2480</v>
      </c>
      <c r="L319" s="217"/>
      <c r="M319" s="220" t="s">
        <v>2398</v>
      </c>
      <c r="N319" s="212">
        <v>10</v>
      </c>
      <c r="O319" s="219"/>
      <c r="P319" s="210"/>
      <c r="Q319" s="215">
        <f>VLOOKUP(B:B,[1]帐销案存台账!$C$1:$L$65536,10,0)</f>
        <v>907300</v>
      </c>
      <c r="R319" s="226">
        <f>VLOOKUP(B:B,[1]帐销案存台账!$C$1:$N$65536,12,0)</f>
        <v>300445.2</v>
      </c>
      <c r="S319" s="227"/>
      <c r="T319" s="228"/>
      <c r="U319" s="229"/>
      <c r="V319" s="219"/>
      <c r="W319" s="231"/>
      <c r="X319" s="210"/>
      <c r="Y319" s="232"/>
    </row>
    <row r="320" s="204" customFormat="1" ht="15" customHeight="1" spans="1:25">
      <c r="A320" s="906" t="s">
        <v>2807</v>
      </c>
      <c r="B320" s="213" t="s">
        <v>2808</v>
      </c>
      <c r="C320" s="214" t="s">
        <v>2128</v>
      </c>
      <c r="D320" s="215" t="s">
        <v>2740</v>
      </c>
      <c r="E320" s="207" t="s">
        <v>2479</v>
      </c>
      <c r="F320" s="210"/>
      <c r="G320" s="211" t="s">
        <v>2131</v>
      </c>
      <c r="H320" s="212"/>
      <c r="I320" s="210" t="s">
        <v>2095</v>
      </c>
      <c r="J320" s="212">
        <v>1</v>
      </c>
      <c r="K320" s="235" t="s">
        <v>2480</v>
      </c>
      <c r="L320" s="217"/>
      <c r="M320" s="220" t="s">
        <v>2398</v>
      </c>
      <c r="N320" s="212">
        <v>10</v>
      </c>
      <c r="O320" s="219"/>
      <c r="P320" s="210"/>
      <c r="Q320" s="215">
        <f>VLOOKUP(B:B,[1]帐销案存台账!$C$1:$L$65536,10,0)</f>
        <v>907300</v>
      </c>
      <c r="R320" s="226">
        <f>VLOOKUP(B:B,[1]帐销案存台账!$C$1:$N$65536,12,0)</f>
        <v>300445.2</v>
      </c>
      <c r="S320" s="227"/>
      <c r="T320" s="228"/>
      <c r="U320" s="229"/>
      <c r="V320" s="219"/>
      <c r="W320" s="231"/>
      <c r="X320" s="210"/>
      <c r="Y320" s="232"/>
    </row>
    <row r="321" s="204" customFormat="1" ht="15" customHeight="1" spans="1:25">
      <c r="A321" s="906" t="s">
        <v>2809</v>
      </c>
      <c r="B321" s="213" t="s">
        <v>2810</v>
      </c>
      <c r="C321" s="214" t="s">
        <v>2128</v>
      </c>
      <c r="D321" s="215" t="s">
        <v>2740</v>
      </c>
      <c r="E321" s="207" t="s">
        <v>2479</v>
      </c>
      <c r="F321" s="210"/>
      <c r="G321" s="211" t="s">
        <v>2131</v>
      </c>
      <c r="H321" s="212"/>
      <c r="I321" s="210" t="s">
        <v>2095</v>
      </c>
      <c r="J321" s="212">
        <v>1</v>
      </c>
      <c r="K321" s="235" t="s">
        <v>2480</v>
      </c>
      <c r="L321" s="217"/>
      <c r="M321" s="220" t="s">
        <v>2398</v>
      </c>
      <c r="N321" s="212">
        <v>10</v>
      </c>
      <c r="O321" s="219"/>
      <c r="P321" s="210"/>
      <c r="Q321" s="215">
        <f>VLOOKUP(B:B,[1]帐销案存台账!$C$1:$L$65536,10,0)</f>
        <v>907300</v>
      </c>
      <c r="R321" s="226">
        <f>VLOOKUP(B:B,[1]帐销案存台账!$C$1:$N$65536,12,0)</f>
        <v>300445.2</v>
      </c>
      <c r="S321" s="227"/>
      <c r="T321" s="228"/>
      <c r="U321" s="229"/>
      <c r="V321" s="219"/>
      <c r="W321" s="231"/>
      <c r="X321" s="210"/>
      <c r="Y321" s="232"/>
    </row>
    <row r="322" s="204" customFormat="1" ht="15" customHeight="1" spans="1:25">
      <c r="A322" s="906" t="s">
        <v>2811</v>
      </c>
      <c r="B322" s="213" t="s">
        <v>2812</v>
      </c>
      <c r="C322" s="214" t="s">
        <v>2128</v>
      </c>
      <c r="D322" s="215" t="s">
        <v>2740</v>
      </c>
      <c r="E322" s="207" t="s">
        <v>2479</v>
      </c>
      <c r="F322" s="210"/>
      <c r="G322" s="211" t="s">
        <v>2131</v>
      </c>
      <c r="H322" s="212"/>
      <c r="I322" s="210" t="s">
        <v>2095</v>
      </c>
      <c r="J322" s="212">
        <v>1</v>
      </c>
      <c r="K322" s="235" t="s">
        <v>2480</v>
      </c>
      <c r="L322" s="217"/>
      <c r="M322" s="220" t="s">
        <v>2398</v>
      </c>
      <c r="N322" s="212">
        <v>10</v>
      </c>
      <c r="O322" s="219"/>
      <c r="P322" s="210"/>
      <c r="Q322" s="215">
        <f>VLOOKUP(B:B,[1]帐销案存台账!$C$1:$L$65536,10,0)</f>
        <v>907300</v>
      </c>
      <c r="R322" s="226">
        <f>VLOOKUP(B:B,[1]帐销案存台账!$C$1:$N$65536,12,0)</f>
        <v>300445.2</v>
      </c>
      <c r="S322" s="227"/>
      <c r="T322" s="228"/>
      <c r="U322" s="229"/>
      <c r="V322" s="219"/>
      <c r="W322" s="231"/>
      <c r="X322" s="210"/>
      <c r="Y322" s="232"/>
    </row>
    <row r="323" s="204" customFormat="1" ht="15" customHeight="1" spans="1:25">
      <c r="A323" s="906" t="s">
        <v>2813</v>
      </c>
      <c r="B323" s="213" t="s">
        <v>2814</v>
      </c>
      <c r="C323" s="214" t="s">
        <v>2128</v>
      </c>
      <c r="D323" s="215" t="s">
        <v>2740</v>
      </c>
      <c r="E323" s="207" t="s">
        <v>2479</v>
      </c>
      <c r="F323" s="210"/>
      <c r="G323" s="211" t="s">
        <v>2131</v>
      </c>
      <c r="H323" s="212"/>
      <c r="I323" s="210" t="s">
        <v>2095</v>
      </c>
      <c r="J323" s="212">
        <v>1</v>
      </c>
      <c r="K323" s="235" t="s">
        <v>2480</v>
      </c>
      <c r="L323" s="217"/>
      <c r="M323" s="220" t="s">
        <v>2398</v>
      </c>
      <c r="N323" s="212">
        <v>10</v>
      </c>
      <c r="O323" s="219"/>
      <c r="P323" s="210"/>
      <c r="Q323" s="215">
        <f>VLOOKUP(B:B,[1]帐销案存台账!$C$1:$L$65536,10,0)</f>
        <v>907300</v>
      </c>
      <c r="R323" s="226">
        <f>VLOOKUP(B:B,[1]帐销案存台账!$C$1:$N$65536,12,0)</f>
        <v>300445.2</v>
      </c>
      <c r="S323" s="227"/>
      <c r="T323" s="228"/>
      <c r="U323" s="229"/>
      <c r="V323" s="219"/>
      <c r="W323" s="231"/>
      <c r="X323" s="210"/>
      <c r="Y323" s="232"/>
    </row>
    <row r="324" s="204" customFormat="1" ht="15" customHeight="1" spans="1:25">
      <c r="A324" s="906" t="s">
        <v>2815</v>
      </c>
      <c r="B324" s="213" t="s">
        <v>2816</v>
      </c>
      <c r="C324" s="214" t="s">
        <v>2128</v>
      </c>
      <c r="D324" s="215" t="s">
        <v>2740</v>
      </c>
      <c r="E324" s="207" t="s">
        <v>2479</v>
      </c>
      <c r="F324" s="210"/>
      <c r="G324" s="211" t="s">
        <v>2131</v>
      </c>
      <c r="H324" s="212"/>
      <c r="I324" s="210" t="s">
        <v>2095</v>
      </c>
      <c r="J324" s="212">
        <v>1</v>
      </c>
      <c r="K324" s="235" t="s">
        <v>2480</v>
      </c>
      <c r="L324" s="217"/>
      <c r="M324" s="220" t="s">
        <v>2398</v>
      </c>
      <c r="N324" s="212">
        <v>10</v>
      </c>
      <c r="O324" s="219"/>
      <c r="P324" s="210"/>
      <c r="Q324" s="215">
        <f>VLOOKUP(B:B,[1]帐销案存台账!$C$1:$L$65536,10,0)</f>
        <v>907300</v>
      </c>
      <c r="R324" s="226">
        <f>VLOOKUP(B:B,[1]帐销案存台账!$C$1:$N$65536,12,0)</f>
        <v>300445.2</v>
      </c>
      <c r="S324" s="227"/>
      <c r="T324" s="228"/>
      <c r="U324" s="229"/>
      <c r="V324" s="219"/>
      <c r="W324" s="231"/>
      <c r="X324" s="210"/>
      <c r="Y324" s="232"/>
    </row>
    <row r="325" s="204" customFormat="1" ht="15" customHeight="1" spans="1:25">
      <c r="A325" s="906" t="s">
        <v>2817</v>
      </c>
      <c r="B325" s="213" t="s">
        <v>2818</v>
      </c>
      <c r="C325" s="214" t="s">
        <v>2128</v>
      </c>
      <c r="D325" s="215" t="s">
        <v>2740</v>
      </c>
      <c r="E325" s="207" t="s">
        <v>2479</v>
      </c>
      <c r="F325" s="210"/>
      <c r="G325" s="211" t="s">
        <v>2131</v>
      </c>
      <c r="H325" s="212"/>
      <c r="I325" s="210" t="s">
        <v>2095</v>
      </c>
      <c r="J325" s="212">
        <v>1</v>
      </c>
      <c r="K325" s="235" t="s">
        <v>2480</v>
      </c>
      <c r="L325" s="217"/>
      <c r="M325" s="220" t="s">
        <v>2398</v>
      </c>
      <c r="N325" s="212">
        <v>10</v>
      </c>
      <c r="O325" s="219"/>
      <c r="P325" s="210"/>
      <c r="Q325" s="215">
        <f>VLOOKUP(B:B,[1]帐销案存台账!$C$1:$L$65536,10,0)</f>
        <v>907300</v>
      </c>
      <c r="R325" s="226">
        <f>VLOOKUP(B:B,[1]帐销案存台账!$C$1:$N$65536,12,0)</f>
        <v>300445.2</v>
      </c>
      <c r="S325" s="227"/>
      <c r="T325" s="228"/>
      <c r="U325" s="229"/>
      <c r="V325" s="219"/>
      <c r="W325" s="231"/>
      <c r="X325" s="210"/>
      <c r="Y325" s="232"/>
    </row>
    <row r="326" s="204" customFormat="1" ht="15" customHeight="1" spans="1:25">
      <c r="A326" s="906" t="s">
        <v>2819</v>
      </c>
      <c r="B326" s="213" t="s">
        <v>2820</v>
      </c>
      <c r="C326" s="214" t="s">
        <v>2128</v>
      </c>
      <c r="D326" s="215" t="s">
        <v>2740</v>
      </c>
      <c r="E326" s="207" t="s">
        <v>2479</v>
      </c>
      <c r="F326" s="210"/>
      <c r="G326" s="211" t="s">
        <v>2131</v>
      </c>
      <c r="H326" s="212"/>
      <c r="I326" s="210" t="s">
        <v>2095</v>
      </c>
      <c r="J326" s="212">
        <v>1</v>
      </c>
      <c r="K326" s="235" t="s">
        <v>2480</v>
      </c>
      <c r="L326" s="217"/>
      <c r="M326" s="220" t="s">
        <v>2398</v>
      </c>
      <c r="N326" s="212">
        <v>10</v>
      </c>
      <c r="O326" s="219"/>
      <c r="P326" s="210"/>
      <c r="Q326" s="215">
        <f>VLOOKUP(B:B,[1]帐销案存台账!$C$1:$L$65536,10,0)</f>
        <v>907300</v>
      </c>
      <c r="R326" s="226">
        <f>VLOOKUP(B:B,[1]帐销案存台账!$C$1:$N$65536,12,0)</f>
        <v>300445.2</v>
      </c>
      <c r="S326" s="227"/>
      <c r="T326" s="228"/>
      <c r="U326" s="229"/>
      <c r="V326" s="219"/>
      <c r="W326" s="231"/>
      <c r="X326" s="210"/>
      <c r="Y326" s="232"/>
    </row>
    <row r="327" s="204" customFormat="1" ht="15" customHeight="1" spans="1:25">
      <c r="A327" s="906" t="s">
        <v>2821</v>
      </c>
      <c r="B327" s="213" t="s">
        <v>2822</v>
      </c>
      <c r="C327" s="214" t="s">
        <v>2128</v>
      </c>
      <c r="D327" s="215" t="s">
        <v>2740</v>
      </c>
      <c r="E327" s="207" t="s">
        <v>2479</v>
      </c>
      <c r="F327" s="210"/>
      <c r="G327" s="211" t="s">
        <v>2131</v>
      </c>
      <c r="H327" s="212"/>
      <c r="I327" s="210" t="s">
        <v>2095</v>
      </c>
      <c r="J327" s="212">
        <v>1</v>
      </c>
      <c r="K327" s="235" t="s">
        <v>2480</v>
      </c>
      <c r="L327" s="217"/>
      <c r="M327" s="220" t="s">
        <v>2398</v>
      </c>
      <c r="N327" s="212">
        <v>10</v>
      </c>
      <c r="O327" s="219"/>
      <c r="P327" s="210"/>
      <c r="Q327" s="215">
        <f>VLOOKUP(B:B,[1]帐销案存台账!$C$1:$L$65536,10,0)</f>
        <v>907300</v>
      </c>
      <c r="R327" s="226">
        <f>VLOOKUP(B:B,[1]帐销案存台账!$C$1:$N$65536,12,0)</f>
        <v>300445.2</v>
      </c>
      <c r="S327" s="227"/>
      <c r="T327" s="228"/>
      <c r="U327" s="229"/>
      <c r="V327" s="219"/>
      <c r="W327" s="231"/>
      <c r="X327" s="210"/>
      <c r="Y327" s="232"/>
    </row>
    <row r="328" s="204" customFormat="1" ht="15" customHeight="1" spans="1:25">
      <c r="A328" s="906" t="s">
        <v>2823</v>
      </c>
      <c r="B328" s="213" t="s">
        <v>2824</v>
      </c>
      <c r="C328" s="214" t="s">
        <v>2128</v>
      </c>
      <c r="D328" s="215" t="s">
        <v>2740</v>
      </c>
      <c r="E328" s="207" t="s">
        <v>2479</v>
      </c>
      <c r="F328" s="210"/>
      <c r="G328" s="211" t="s">
        <v>2131</v>
      </c>
      <c r="H328" s="212"/>
      <c r="I328" s="210" t="s">
        <v>2095</v>
      </c>
      <c r="J328" s="212">
        <v>1</v>
      </c>
      <c r="K328" s="235" t="s">
        <v>2480</v>
      </c>
      <c r="L328" s="217"/>
      <c r="M328" s="220" t="s">
        <v>2398</v>
      </c>
      <c r="N328" s="212">
        <v>10</v>
      </c>
      <c r="O328" s="219"/>
      <c r="P328" s="210"/>
      <c r="Q328" s="215">
        <f>VLOOKUP(B:B,[1]帐销案存台账!$C$1:$L$65536,10,0)</f>
        <v>907300</v>
      </c>
      <c r="R328" s="226">
        <f>VLOOKUP(B:B,[1]帐销案存台账!$C$1:$N$65536,12,0)</f>
        <v>300445.2</v>
      </c>
      <c r="S328" s="227"/>
      <c r="T328" s="228"/>
      <c r="U328" s="229"/>
      <c r="V328" s="219"/>
      <c r="W328" s="231"/>
      <c r="X328" s="210"/>
      <c r="Y328" s="232"/>
    </row>
    <row r="329" s="204" customFormat="1" ht="15" customHeight="1" spans="1:25">
      <c r="A329" s="906" t="s">
        <v>2825</v>
      </c>
      <c r="B329" s="213" t="s">
        <v>2826</v>
      </c>
      <c r="C329" s="214" t="s">
        <v>2128</v>
      </c>
      <c r="D329" s="215" t="s">
        <v>2740</v>
      </c>
      <c r="E329" s="207" t="s">
        <v>2479</v>
      </c>
      <c r="F329" s="210"/>
      <c r="G329" s="211" t="s">
        <v>2131</v>
      </c>
      <c r="H329" s="212"/>
      <c r="I329" s="210" t="s">
        <v>2095</v>
      </c>
      <c r="J329" s="212">
        <v>1</v>
      </c>
      <c r="K329" s="235" t="s">
        <v>2480</v>
      </c>
      <c r="L329" s="217"/>
      <c r="M329" s="220" t="s">
        <v>2398</v>
      </c>
      <c r="N329" s="212">
        <v>10</v>
      </c>
      <c r="O329" s="219"/>
      <c r="P329" s="210"/>
      <c r="Q329" s="215">
        <f>VLOOKUP(B:B,[1]帐销案存台账!$C$1:$L$65536,10,0)</f>
        <v>907300</v>
      </c>
      <c r="R329" s="226">
        <f>VLOOKUP(B:B,[1]帐销案存台账!$C$1:$N$65536,12,0)</f>
        <v>300445.2</v>
      </c>
      <c r="S329" s="227"/>
      <c r="T329" s="228"/>
      <c r="U329" s="229"/>
      <c r="V329" s="219"/>
      <c r="W329" s="231"/>
      <c r="X329" s="210"/>
      <c r="Y329" s="232"/>
    </row>
    <row r="330" s="204" customFormat="1" ht="15" customHeight="1" spans="1:25">
      <c r="A330" s="906" t="s">
        <v>2827</v>
      </c>
      <c r="B330" s="213" t="s">
        <v>2828</v>
      </c>
      <c r="C330" s="214" t="s">
        <v>2128</v>
      </c>
      <c r="D330" s="215" t="s">
        <v>2740</v>
      </c>
      <c r="E330" s="207" t="s">
        <v>2479</v>
      </c>
      <c r="F330" s="210"/>
      <c r="G330" s="211" t="s">
        <v>2131</v>
      </c>
      <c r="H330" s="212"/>
      <c r="I330" s="210" t="s">
        <v>2095</v>
      </c>
      <c r="J330" s="212">
        <v>1</v>
      </c>
      <c r="K330" s="235" t="s">
        <v>2480</v>
      </c>
      <c r="L330" s="217"/>
      <c r="M330" s="220" t="s">
        <v>2398</v>
      </c>
      <c r="N330" s="212">
        <v>10</v>
      </c>
      <c r="O330" s="219"/>
      <c r="P330" s="210"/>
      <c r="Q330" s="215">
        <f>VLOOKUP(B:B,[1]帐销案存台账!$C$1:$L$65536,10,0)</f>
        <v>907300</v>
      </c>
      <c r="R330" s="226">
        <f>VLOOKUP(B:B,[1]帐销案存台账!$C$1:$N$65536,12,0)</f>
        <v>300445.2</v>
      </c>
      <c r="S330" s="227"/>
      <c r="T330" s="228"/>
      <c r="U330" s="229"/>
      <c r="V330" s="219"/>
      <c r="W330" s="231"/>
      <c r="X330" s="210"/>
      <c r="Y330" s="232"/>
    </row>
    <row r="331" s="204" customFormat="1" ht="15" customHeight="1" spans="1:25">
      <c r="A331" s="906" t="s">
        <v>2829</v>
      </c>
      <c r="B331" s="213" t="s">
        <v>2830</v>
      </c>
      <c r="C331" s="214" t="s">
        <v>2128</v>
      </c>
      <c r="D331" s="215" t="s">
        <v>2740</v>
      </c>
      <c r="E331" s="207" t="s">
        <v>2479</v>
      </c>
      <c r="F331" s="210"/>
      <c r="G331" s="211" t="s">
        <v>2131</v>
      </c>
      <c r="H331" s="212"/>
      <c r="I331" s="210" t="s">
        <v>2095</v>
      </c>
      <c r="J331" s="212">
        <v>1</v>
      </c>
      <c r="K331" s="235" t="s">
        <v>2480</v>
      </c>
      <c r="L331" s="217"/>
      <c r="M331" s="220" t="s">
        <v>2398</v>
      </c>
      <c r="N331" s="212">
        <v>10</v>
      </c>
      <c r="O331" s="219"/>
      <c r="P331" s="210"/>
      <c r="Q331" s="215">
        <f>VLOOKUP(B:B,[1]帐销案存台账!$C$1:$L$65536,10,0)</f>
        <v>907300</v>
      </c>
      <c r="R331" s="226">
        <f>VLOOKUP(B:B,[1]帐销案存台账!$C$1:$N$65536,12,0)</f>
        <v>300445.2</v>
      </c>
      <c r="S331" s="227"/>
      <c r="T331" s="228"/>
      <c r="U331" s="229"/>
      <c r="V331" s="219"/>
      <c r="W331" s="231"/>
      <c r="X331" s="210"/>
      <c r="Y331" s="232"/>
    </row>
    <row r="332" s="204" customFormat="1" ht="15" customHeight="1" spans="1:25">
      <c r="A332" s="906" t="s">
        <v>2831</v>
      </c>
      <c r="B332" s="213" t="s">
        <v>2832</v>
      </c>
      <c r="C332" s="214" t="s">
        <v>2128</v>
      </c>
      <c r="D332" s="215" t="s">
        <v>2740</v>
      </c>
      <c r="E332" s="207" t="s">
        <v>2479</v>
      </c>
      <c r="F332" s="210"/>
      <c r="G332" s="211" t="s">
        <v>2131</v>
      </c>
      <c r="H332" s="212"/>
      <c r="I332" s="210" t="s">
        <v>2095</v>
      </c>
      <c r="J332" s="212">
        <v>1</v>
      </c>
      <c r="K332" s="235" t="s">
        <v>2480</v>
      </c>
      <c r="L332" s="217"/>
      <c r="M332" s="220" t="s">
        <v>2398</v>
      </c>
      <c r="N332" s="212">
        <v>10</v>
      </c>
      <c r="O332" s="219"/>
      <c r="P332" s="210"/>
      <c r="Q332" s="215">
        <f>VLOOKUP(B:B,[1]帐销案存台账!$C$1:$L$65536,10,0)</f>
        <v>907300</v>
      </c>
      <c r="R332" s="226">
        <f>VLOOKUP(B:B,[1]帐销案存台账!$C$1:$N$65536,12,0)</f>
        <v>300445.2</v>
      </c>
      <c r="S332" s="227"/>
      <c r="T332" s="228"/>
      <c r="U332" s="229"/>
      <c r="V332" s="219"/>
      <c r="W332" s="231"/>
      <c r="X332" s="210"/>
      <c r="Y332" s="232"/>
    </row>
    <row r="333" s="204" customFormat="1" ht="15" customHeight="1" spans="1:25">
      <c r="A333" s="906" t="s">
        <v>2833</v>
      </c>
      <c r="B333" s="213" t="s">
        <v>2834</v>
      </c>
      <c r="C333" s="214" t="s">
        <v>2128</v>
      </c>
      <c r="D333" s="215" t="s">
        <v>2740</v>
      </c>
      <c r="E333" s="207" t="s">
        <v>2479</v>
      </c>
      <c r="F333" s="210"/>
      <c r="G333" s="211" t="s">
        <v>2131</v>
      </c>
      <c r="H333" s="212"/>
      <c r="I333" s="210" t="s">
        <v>2095</v>
      </c>
      <c r="J333" s="212">
        <v>1</v>
      </c>
      <c r="K333" s="235" t="s">
        <v>2480</v>
      </c>
      <c r="L333" s="217"/>
      <c r="M333" s="220" t="s">
        <v>2398</v>
      </c>
      <c r="N333" s="212">
        <v>10</v>
      </c>
      <c r="O333" s="219"/>
      <c r="P333" s="210"/>
      <c r="Q333" s="215">
        <f>VLOOKUP(B:B,[1]帐销案存台账!$C$1:$L$65536,10,0)</f>
        <v>907300</v>
      </c>
      <c r="R333" s="226">
        <f>VLOOKUP(B:B,[1]帐销案存台账!$C$1:$N$65536,12,0)</f>
        <v>300445.2</v>
      </c>
      <c r="S333" s="227"/>
      <c r="T333" s="228"/>
      <c r="U333" s="229"/>
      <c r="V333" s="219"/>
      <c r="W333" s="231"/>
      <c r="X333" s="210"/>
      <c r="Y333" s="232"/>
    </row>
    <row r="334" s="204" customFormat="1" ht="15" customHeight="1" spans="1:25">
      <c r="A334" s="906" t="s">
        <v>2835</v>
      </c>
      <c r="B334" s="213" t="s">
        <v>2836</v>
      </c>
      <c r="C334" s="214" t="s">
        <v>2128</v>
      </c>
      <c r="D334" s="215" t="s">
        <v>2740</v>
      </c>
      <c r="E334" s="207" t="s">
        <v>2479</v>
      </c>
      <c r="F334" s="210"/>
      <c r="G334" s="211" t="s">
        <v>2131</v>
      </c>
      <c r="H334" s="212"/>
      <c r="I334" s="210" t="s">
        <v>2095</v>
      </c>
      <c r="J334" s="212">
        <v>1</v>
      </c>
      <c r="K334" s="235" t="s">
        <v>2480</v>
      </c>
      <c r="L334" s="217"/>
      <c r="M334" s="220" t="s">
        <v>2398</v>
      </c>
      <c r="N334" s="212">
        <v>10</v>
      </c>
      <c r="O334" s="219"/>
      <c r="P334" s="210"/>
      <c r="Q334" s="215">
        <f>VLOOKUP(B:B,[1]帐销案存台账!$C$1:$L$65536,10,0)</f>
        <v>907300</v>
      </c>
      <c r="R334" s="226">
        <f>VLOOKUP(B:B,[1]帐销案存台账!$C$1:$N$65536,12,0)</f>
        <v>300445.2</v>
      </c>
      <c r="S334" s="227"/>
      <c r="T334" s="228"/>
      <c r="U334" s="229"/>
      <c r="V334" s="219"/>
      <c r="W334" s="231"/>
      <c r="X334" s="210"/>
      <c r="Y334" s="232"/>
    </row>
    <row r="335" s="204" customFormat="1" ht="15" customHeight="1" spans="1:25">
      <c r="A335" s="906" t="s">
        <v>2837</v>
      </c>
      <c r="B335" s="213" t="s">
        <v>2838</v>
      </c>
      <c r="C335" s="214" t="s">
        <v>2128</v>
      </c>
      <c r="D335" s="215" t="s">
        <v>2740</v>
      </c>
      <c r="E335" s="207" t="s">
        <v>2479</v>
      </c>
      <c r="F335" s="210"/>
      <c r="G335" s="211" t="s">
        <v>2131</v>
      </c>
      <c r="H335" s="212"/>
      <c r="I335" s="210" t="s">
        <v>2095</v>
      </c>
      <c r="J335" s="212">
        <v>1</v>
      </c>
      <c r="K335" s="235" t="s">
        <v>2480</v>
      </c>
      <c r="L335" s="217"/>
      <c r="M335" s="220" t="s">
        <v>2398</v>
      </c>
      <c r="N335" s="212">
        <v>10</v>
      </c>
      <c r="O335" s="219"/>
      <c r="P335" s="210"/>
      <c r="Q335" s="215">
        <f>VLOOKUP(B:B,[1]帐销案存台账!$C$1:$L$65536,10,0)</f>
        <v>907300</v>
      </c>
      <c r="R335" s="226">
        <f>VLOOKUP(B:B,[1]帐销案存台账!$C$1:$N$65536,12,0)</f>
        <v>300445.2</v>
      </c>
      <c r="S335" s="227"/>
      <c r="T335" s="228"/>
      <c r="U335" s="229"/>
      <c r="V335" s="219"/>
      <c r="W335" s="231"/>
      <c r="X335" s="210"/>
      <c r="Y335" s="232"/>
    </row>
    <row r="336" s="204" customFormat="1" ht="15" customHeight="1" spans="1:25">
      <c r="A336" s="906" t="s">
        <v>2839</v>
      </c>
      <c r="B336" s="213" t="s">
        <v>2840</v>
      </c>
      <c r="C336" s="214" t="s">
        <v>2128</v>
      </c>
      <c r="D336" s="215" t="s">
        <v>2740</v>
      </c>
      <c r="E336" s="207" t="s">
        <v>2479</v>
      </c>
      <c r="F336" s="210"/>
      <c r="G336" s="211" t="s">
        <v>2131</v>
      </c>
      <c r="H336" s="212"/>
      <c r="I336" s="210" t="s">
        <v>2095</v>
      </c>
      <c r="J336" s="212">
        <v>1</v>
      </c>
      <c r="K336" s="235" t="s">
        <v>2480</v>
      </c>
      <c r="L336" s="217"/>
      <c r="M336" s="220" t="s">
        <v>2398</v>
      </c>
      <c r="N336" s="212">
        <v>10</v>
      </c>
      <c r="O336" s="219"/>
      <c r="P336" s="210"/>
      <c r="Q336" s="215">
        <f>VLOOKUP(B:B,[1]帐销案存台账!$C$1:$L$65536,10,0)</f>
        <v>907300</v>
      </c>
      <c r="R336" s="226">
        <f>VLOOKUP(B:B,[1]帐销案存台账!$C$1:$N$65536,12,0)</f>
        <v>300445.2</v>
      </c>
      <c r="S336" s="227"/>
      <c r="T336" s="228"/>
      <c r="U336" s="229"/>
      <c r="V336" s="219"/>
      <c r="W336" s="231"/>
      <c r="X336" s="210"/>
      <c r="Y336" s="232"/>
    </row>
    <row r="337" s="204" customFormat="1" ht="15" customHeight="1" spans="1:25">
      <c r="A337" s="906" t="s">
        <v>2841</v>
      </c>
      <c r="B337" s="213" t="s">
        <v>2842</v>
      </c>
      <c r="C337" s="214" t="s">
        <v>2128</v>
      </c>
      <c r="D337" s="215" t="s">
        <v>2740</v>
      </c>
      <c r="E337" s="207" t="s">
        <v>2479</v>
      </c>
      <c r="F337" s="210"/>
      <c r="G337" s="211" t="s">
        <v>2131</v>
      </c>
      <c r="H337" s="212"/>
      <c r="I337" s="210" t="s">
        <v>2095</v>
      </c>
      <c r="J337" s="212">
        <v>1</v>
      </c>
      <c r="K337" s="235" t="s">
        <v>2480</v>
      </c>
      <c r="L337" s="217"/>
      <c r="M337" s="220" t="s">
        <v>2398</v>
      </c>
      <c r="N337" s="212">
        <v>10</v>
      </c>
      <c r="O337" s="219"/>
      <c r="P337" s="210"/>
      <c r="Q337" s="215">
        <f>VLOOKUP(B:B,[1]帐销案存台账!$C$1:$L$65536,10,0)</f>
        <v>907300</v>
      </c>
      <c r="R337" s="226">
        <f>VLOOKUP(B:B,[1]帐销案存台账!$C$1:$N$65536,12,0)</f>
        <v>300445.2</v>
      </c>
      <c r="S337" s="227"/>
      <c r="T337" s="228"/>
      <c r="U337" s="229"/>
      <c r="V337" s="219"/>
      <c r="W337" s="231"/>
      <c r="X337" s="210"/>
      <c r="Y337" s="232"/>
    </row>
    <row r="338" s="204" customFormat="1" ht="15" customHeight="1" spans="1:25">
      <c r="A338" s="906" t="s">
        <v>2843</v>
      </c>
      <c r="B338" s="213" t="s">
        <v>2844</v>
      </c>
      <c r="C338" s="214" t="s">
        <v>2128</v>
      </c>
      <c r="D338" s="215" t="s">
        <v>2740</v>
      </c>
      <c r="E338" s="207" t="s">
        <v>2479</v>
      </c>
      <c r="F338" s="210"/>
      <c r="G338" s="211" t="s">
        <v>2131</v>
      </c>
      <c r="H338" s="212"/>
      <c r="I338" s="210" t="s">
        <v>2095</v>
      </c>
      <c r="J338" s="212">
        <v>1</v>
      </c>
      <c r="K338" s="235" t="s">
        <v>2480</v>
      </c>
      <c r="L338" s="217"/>
      <c r="M338" s="220" t="s">
        <v>2398</v>
      </c>
      <c r="N338" s="212">
        <v>10</v>
      </c>
      <c r="O338" s="219"/>
      <c r="P338" s="210"/>
      <c r="Q338" s="215">
        <f>VLOOKUP(B:B,[1]帐销案存台账!$C$1:$L$65536,10,0)</f>
        <v>907300</v>
      </c>
      <c r="R338" s="226">
        <f>VLOOKUP(B:B,[1]帐销案存台账!$C$1:$N$65536,12,0)</f>
        <v>300445.2</v>
      </c>
      <c r="S338" s="227"/>
      <c r="T338" s="228"/>
      <c r="U338" s="229"/>
      <c r="V338" s="219"/>
      <c r="W338" s="231"/>
      <c r="X338" s="210"/>
      <c r="Y338" s="232"/>
    </row>
    <row r="339" s="204" customFormat="1" ht="15" customHeight="1" spans="1:25">
      <c r="A339" s="906" t="s">
        <v>2845</v>
      </c>
      <c r="B339" s="213" t="s">
        <v>2846</v>
      </c>
      <c r="C339" s="214" t="s">
        <v>2128</v>
      </c>
      <c r="D339" s="215" t="s">
        <v>2740</v>
      </c>
      <c r="E339" s="207" t="s">
        <v>2479</v>
      </c>
      <c r="F339" s="210"/>
      <c r="G339" s="211" t="s">
        <v>2131</v>
      </c>
      <c r="H339" s="212"/>
      <c r="I339" s="210" t="s">
        <v>2095</v>
      </c>
      <c r="J339" s="212">
        <v>1</v>
      </c>
      <c r="K339" s="235" t="s">
        <v>2480</v>
      </c>
      <c r="L339" s="217"/>
      <c r="M339" s="220" t="s">
        <v>2398</v>
      </c>
      <c r="N339" s="212">
        <v>10</v>
      </c>
      <c r="O339" s="219"/>
      <c r="P339" s="210"/>
      <c r="Q339" s="215">
        <f>VLOOKUP(B:B,[1]帐销案存台账!$C$1:$L$65536,10,0)</f>
        <v>907300</v>
      </c>
      <c r="R339" s="226">
        <f>VLOOKUP(B:B,[1]帐销案存台账!$C$1:$N$65536,12,0)</f>
        <v>300445.2</v>
      </c>
      <c r="S339" s="227"/>
      <c r="T339" s="228"/>
      <c r="U339" s="229"/>
      <c r="V339" s="219"/>
      <c r="W339" s="231"/>
      <c r="X339" s="210"/>
      <c r="Y339" s="232"/>
    </row>
    <row r="340" s="204" customFormat="1" ht="15" customHeight="1" spans="1:25">
      <c r="A340" s="906" t="s">
        <v>2847</v>
      </c>
      <c r="B340" s="213" t="s">
        <v>2848</v>
      </c>
      <c r="C340" s="214" t="s">
        <v>2128</v>
      </c>
      <c r="D340" s="215" t="s">
        <v>2740</v>
      </c>
      <c r="E340" s="207" t="s">
        <v>2479</v>
      </c>
      <c r="F340" s="210"/>
      <c r="G340" s="211" t="s">
        <v>2131</v>
      </c>
      <c r="H340" s="212"/>
      <c r="I340" s="210" t="s">
        <v>2095</v>
      </c>
      <c r="J340" s="212">
        <v>1</v>
      </c>
      <c r="K340" s="235" t="s">
        <v>2480</v>
      </c>
      <c r="L340" s="217"/>
      <c r="M340" s="220" t="s">
        <v>2398</v>
      </c>
      <c r="N340" s="212">
        <v>10</v>
      </c>
      <c r="O340" s="219"/>
      <c r="P340" s="210"/>
      <c r="Q340" s="215">
        <f>VLOOKUP(B:B,[1]帐销案存台账!$C$1:$L$65536,10,0)</f>
        <v>907300</v>
      </c>
      <c r="R340" s="226">
        <f>VLOOKUP(B:B,[1]帐销案存台账!$C$1:$N$65536,12,0)</f>
        <v>300445.2</v>
      </c>
      <c r="S340" s="227"/>
      <c r="T340" s="228"/>
      <c r="U340" s="229"/>
      <c r="V340" s="219"/>
      <c r="W340" s="231"/>
      <c r="X340" s="210"/>
      <c r="Y340" s="232"/>
    </row>
    <row r="341" s="204" customFormat="1" ht="15" customHeight="1" spans="1:25">
      <c r="A341" s="906" t="s">
        <v>2849</v>
      </c>
      <c r="B341" s="213" t="s">
        <v>2850</v>
      </c>
      <c r="C341" s="214" t="s">
        <v>2128</v>
      </c>
      <c r="D341" s="215" t="s">
        <v>2740</v>
      </c>
      <c r="E341" s="207" t="s">
        <v>2479</v>
      </c>
      <c r="F341" s="210"/>
      <c r="G341" s="211" t="s">
        <v>2131</v>
      </c>
      <c r="H341" s="212"/>
      <c r="I341" s="210" t="s">
        <v>2095</v>
      </c>
      <c r="J341" s="212">
        <v>1</v>
      </c>
      <c r="K341" s="235" t="s">
        <v>2480</v>
      </c>
      <c r="L341" s="217"/>
      <c r="M341" s="220" t="s">
        <v>2398</v>
      </c>
      <c r="N341" s="212">
        <v>10</v>
      </c>
      <c r="O341" s="219"/>
      <c r="P341" s="210"/>
      <c r="Q341" s="215">
        <f>VLOOKUP(B:B,[1]帐销案存台账!$C$1:$L$65536,10,0)</f>
        <v>907300</v>
      </c>
      <c r="R341" s="226">
        <f>VLOOKUP(B:B,[1]帐销案存台账!$C$1:$N$65536,12,0)</f>
        <v>300445.2</v>
      </c>
      <c r="S341" s="227"/>
      <c r="T341" s="228"/>
      <c r="U341" s="229"/>
      <c r="V341" s="219"/>
      <c r="W341" s="231"/>
      <c r="X341" s="210"/>
      <c r="Y341" s="232"/>
    </row>
    <row r="342" s="204" customFormat="1" ht="15" customHeight="1" spans="1:25">
      <c r="A342" s="906" t="s">
        <v>2851</v>
      </c>
      <c r="B342" s="213" t="s">
        <v>2852</v>
      </c>
      <c r="C342" s="214" t="s">
        <v>2128</v>
      </c>
      <c r="D342" s="215" t="s">
        <v>2740</v>
      </c>
      <c r="E342" s="207" t="s">
        <v>2479</v>
      </c>
      <c r="F342" s="210"/>
      <c r="G342" s="211" t="s">
        <v>2131</v>
      </c>
      <c r="H342" s="212"/>
      <c r="I342" s="210" t="s">
        <v>2095</v>
      </c>
      <c r="J342" s="212">
        <v>1</v>
      </c>
      <c r="K342" s="235" t="s">
        <v>2480</v>
      </c>
      <c r="L342" s="217"/>
      <c r="M342" s="220" t="s">
        <v>2398</v>
      </c>
      <c r="N342" s="212">
        <v>10</v>
      </c>
      <c r="O342" s="219"/>
      <c r="P342" s="210"/>
      <c r="Q342" s="215">
        <f>VLOOKUP(B:B,[1]帐销案存台账!$C$1:$L$65536,10,0)</f>
        <v>907300</v>
      </c>
      <c r="R342" s="226">
        <f>VLOOKUP(B:B,[1]帐销案存台账!$C$1:$N$65536,12,0)</f>
        <v>300445.2</v>
      </c>
      <c r="S342" s="227"/>
      <c r="T342" s="228"/>
      <c r="U342" s="229"/>
      <c r="V342" s="219"/>
      <c r="W342" s="231"/>
      <c r="X342" s="210"/>
      <c r="Y342" s="232"/>
    </row>
    <row r="343" s="204" customFormat="1" ht="15" customHeight="1" spans="1:25">
      <c r="A343" s="906" t="s">
        <v>2853</v>
      </c>
      <c r="B343" s="213" t="s">
        <v>2854</v>
      </c>
      <c r="C343" s="214" t="s">
        <v>2128</v>
      </c>
      <c r="D343" s="215" t="s">
        <v>2740</v>
      </c>
      <c r="E343" s="207" t="s">
        <v>2479</v>
      </c>
      <c r="F343" s="210"/>
      <c r="G343" s="211" t="s">
        <v>2131</v>
      </c>
      <c r="H343" s="212"/>
      <c r="I343" s="210" t="s">
        <v>2095</v>
      </c>
      <c r="J343" s="212">
        <v>1</v>
      </c>
      <c r="K343" s="235" t="s">
        <v>2480</v>
      </c>
      <c r="L343" s="217"/>
      <c r="M343" s="220" t="s">
        <v>2398</v>
      </c>
      <c r="N343" s="212">
        <v>10</v>
      </c>
      <c r="O343" s="219"/>
      <c r="P343" s="210"/>
      <c r="Q343" s="215">
        <f>VLOOKUP(B:B,[1]帐销案存台账!$C$1:$L$65536,10,0)</f>
        <v>907300</v>
      </c>
      <c r="R343" s="226">
        <f>VLOOKUP(B:B,[1]帐销案存台账!$C$1:$N$65536,12,0)</f>
        <v>300445.2</v>
      </c>
      <c r="S343" s="227"/>
      <c r="T343" s="228"/>
      <c r="U343" s="229"/>
      <c r="V343" s="219"/>
      <c r="W343" s="231"/>
      <c r="X343" s="210"/>
      <c r="Y343" s="232"/>
    </row>
    <row r="344" s="204" customFormat="1" ht="15" customHeight="1" spans="1:25">
      <c r="A344" s="906" t="s">
        <v>2855</v>
      </c>
      <c r="B344" s="213" t="s">
        <v>2856</v>
      </c>
      <c r="C344" s="214" t="s">
        <v>2128</v>
      </c>
      <c r="D344" s="215" t="s">
        <v>2740</v>
      </c>
      <c r="E344" s="207" t="s">
        <v>2479</v>
      </c>
      <c r="F344" s="210"/>
      <c r="G344" s="211" t="s">
        <v>2131</v>
      </c>
      <c r="H344" s="212"/>
      <c r="I344" s="210" t="s">
        <v>2095</v>
      </c>
      <c r="J344" s="212">
        <v>1</v>
      </c>
      <c r="K344" s="235" t="s">
        <v>2480</v>
      </c>
      <c r="L344" s="217"/>
      <c r="M344" s="220" t="s">
        <v>2398</v>
      </c>
      <c r="N344" s="212">
        <v>10</v>
      </c>
      <c r="O344" s="219"/>
      <c r="P344" s="210"/>
      <c r="Q344" s="215">
        <f>VLOOKUP(B:B,[1]帐销案存台账!$C$1:$L$65536,10,0)</f>
        <v>907300</v>
      </c>
      <c r="R344" s="226">
        <f>VLOOKUP(B:B,[1]帐销案存台账!$C$1:$N$65536,12,0)</f>
        <v>300445.2</v>
      </c>
      <c r="S344" s="227"/>
      <c r="T344" s="228"/>
      <c r="U344" s="229"/>
      <c r="V344" s="219"/>
      <c r="W344" s="231"/>
      <c r="X344" s="210"/>
      <c r="Y344" s="232"/>
    </row>
    <row r="345" s="204" customFormat="1" ht="15" customHeight="1" spans="1:25">
      <c r="A345" s="906" t="s">
        <v>2857</v>
      </c>
      <c r="B345" s="213" t="s">
        <v>2858</v>
      </c>
      <c r="C345" s="214" t="s">
        <v>2128</v>
      </c>
      <c r="D345" s="215" t="s">
        <v>2740</v>
      </c>
      <c r="E345" s="207" t="s">
        <v>2479</v>
      </c>
      <c r="F345" s="210"/>
      <c r="G345" s="211" t="s">
        <v>2131</v>
      </c>
      <c r="H345" s="212"/>
      <c r="I345" s="210" t="s">
        <v>2095</v>
      </c>
      <c r="J345" s="212">
        <v>1</v>
      </c>
      <c r="K345" s="235" t="s">
        <v>2480</v>
      </c>
      <c r="L345" s="217"/>
      <c r="M345" s="220" t="s">
        <v>2398</v>
      </c>
      <c r="N345" s="212">
        <v>10</v>
      </c>
      <c r="O345" s="219"/>
      <c r="P345" s="210"/>
      <c r="Q345" s="215">
        <f>VLOOKUP(B:B,[1]帐销案存台账!$C$1:$L$65536,10,0)</f>
        <v>907300</v>
      </c>
      <c r="R345" s="226">
        <f>VLOOKUP(B:B,[1]帐销案存台账!$C$1:$N$65536,12,0)</f>
        <v>300445.2</v>
      </c>
      <c r="S345" s="227"/>
      <c r="T345" s="228"/>
      <c r="U345" s="229"/>
      <c r="V345" s="219"/>
      <c r="W345" s="231"/>
      <c r="X345" s="210"/>
      <c r="Y345" s="232"/>
    </row>
    <row r="346" s="204" customFormat="1" ht="15" customHeight="1" spans="1:25">
      <c r="A346" s="906" t="s">
        <v>2859</v>
      </c>
      <c r="B346" s="213" t="s">
        <v>2860</v>
      </c>
      <c r="C346" s="214" t="s">
        <v>2128</v>
      </c>
      <c r="D346" s="215" t="s">
        <v>2740</v>
      </c>
      <c r="E346" s="207" t="s">
        <v>2479</v>
      </c>
      <c r="F346" s="210"/>
      <c r="G346" s="211" t="s">
        <v>2131</v>
      </c>
      <c r="H346" s="212"/>
      <c r="I346" s="210" t="s">
        <v>2095</v>
      </c>
      <c r="J346" s="212">
        <v>1</v>
      </c>
      <c r="K346" s="235" t="s">
        <v>2480</v>
      </c>
      <c r="L346" s="217"/>
      <c r="M346" s="220" t="s">
        <v>2398</v>
      </c>
      <c r="N346" s="212">
        <v>10</v>
      </c>
      <c r="O346" s="219"/>
      <c r="P346" s="210"/>
      <c r="Q346" s="215">
        <f>VLOOKUP(B:B,[1]帐销案存台账!$C$1:$L$65536,10,0)</f>
        <v>907300</v>
      </c>
      <c r="R346" s="226">
        <f>VLOOKUP(B:B,[1]帐销案存台账!$C$1:$N$65536,12,0)</f>
        <v>300445.2</v>
      </c>
      <c r="S346" s="227"/>
      <c r="T346" s="228"/>
      <c r="U346" s="229"/>
      <c r="V346" s="219"/>
      <c r="W346" s="231"/>
      <c r="X346" s="210"/>
      <c r="Y346" s="232"/>
    </row>
    <row r="347" s="204" customFormat="1" ht="15" customHeight="1" spans="1:25">
      <c r="A347" s="906" t="s">
        <v>2861</v>
      </c>
      <c r="B347" s="213" t="s">
        <v>2862</v>
      </c>
      <c r="C347" s="214" t="s">
        <v>2128</v>
      </c>
      <c r="D347" s="215" t="s">
        <v>2740</v>
      </c>
      <c r="E347" s="207" t="s">
        <v>2479</v>
      </c>
      <c r="F347" s="210"/>
      <c r="G347" s="211" t="s">
        <v>2131</v>
      </c>
      <c r="H347" s="212"/>
      <c r="I347" s="210" t="s">
        <v>2095</v>
      </c>
      <c r="J347" s="212">
        <v>1</v>
      </c>
      <c r="K347" s="235" t="s">
        <v>2480</v>
      </c>
      <c r="L347" s="217"/>
      <c r="M347" s="220" t="s">
        <v>2398</v>
      </c>
      <c r="N347" s="212">
        <v>10</v>
      </c>
      <c r="O347" s="219"/>
      <c r="P347" s="210"/>
      <c r="Q347" s="215">
        <f>VLOOKUP(B:B,[1]帐销案存台账!$C$1:$L$65536,10,0)</f>
        <v>907300</v>
      </c>
      <c r="R347" s="226">
        <f>VLOOKUP(B:B,[1]帐销案存台账!$C$1:$N$65536,12,0)</f>
        <v>300445.2</v>
      </c>
      <c r="S347" s="227"/>
      <c r="T347" s="228"/>
      <c r="U347" s="229"/>
      <c r="V347" s="219"/>
      <c r="W347" s="231"/>
      <c r="X347" s="210"/>
      <c r="Y347" s="232"/>
    </row>
    <row r="348" s="204" customFormat="1" ht="15" customHeight="1" spans="1:25">
      <c r="A348" s="906" t="s">
        <v>2863</v>
      </c>
      <c r="B348" s="213" t="s">
        <v>2864</v>
      </c>
      <c r="C348" s="214" t="s">
        <v>2128</v>
      </c>
      <c r="D348" s="215" t="s">
        <v>2740</v>
      </c>
      <c r="E348" s="207" t="s">
        <v>2479</v>
      </c>
      <c r="F348" s="210"/>
      <c r="G348" s="211" t="s">
        <v>2131</v>
      </c>
      <c r="H348" s="212"/>
      <c r="I348" s="210" t="s">
        <v>2095</v>
      </c>
      <c r="J348" s="212">
        <v>1</v>
      </c>
      <c r="K348" s="235" t="s">
        <v>2480</v>
      </c>
      <c r="L348" s="217"/>
      <c r="M348" s="220" t="s">
        <v>2398</v>
      </c>
      <c r="N348" s="212">
        <v>10</v>
      </c>
      <c r="O348" s="219"/>
      <c r="P348" s="210"/>
      <c r="Q348" s="215">
        <f>VLOOKUP(B:B,[1]帐销案存台账!$C$1:$L$65536,10,0)</f>
        <v>907300</v>
      </c>
      <c r="R348" s="226">
        <f>VLOOKUP(B:B,[1]帐销案存台账!$C$1:$N$65536,12,0)</f>
        <v>300445.2</v>
      </c>
      <c r="S348" s="227"/>
      <c r="T348" s="228"/>
      <c r="U348" s="229"/>
      <c r="V348" s="219"/>
      <c r="W348" s="231"/>
      <c r="X348" s="210"/>
      <c r="Y348" s="232"/>
    </row>
    <row r="349" s="204" customFormat="1" ht="15" customHeight="1" spans="1:25">
      <c r="A349" s="906" t="s">
        <v>2865</v>
      </c>
      <c r="B349" s="213" t="s">
        <v>2866</v>
      </c>
      <c r="C349" s="214" t="s">
        <v>2128</v>
      </c>
      <c r="D349" s="215" t="s">
        <v>2740</v>
      </c>
      <c r="E349" s="207" t="s">
        <v>2479</v>
      </c>
      <c r="F349" s="210"/>
      <c r="G349" s="211" t="s">
        <v>2131</v>
      </c>
      <c r="H349" s="212"/>
      <c r="I349" s="210" t="s">
        <v>2095</v>
      </c>
      <c r="J349" s="212">
        <v>1</v>
      </c>
      <c r="K349" s="235" t="s">
        <v>2480</v>
      </c>
      <c r="L349" s="217"/>
      <c r="M349" s="220" t="s">
        <v>2398</v>
      </c>
      <c r="N349" s="212">
        <v>10</v>
      </c>
      <c r="O349" s="219"/>
      <c r="P349" s="210"/>
      <c r="Q349" s="215">
        <f>VLOOKUP(B:B,[1]帐销案存台账!$C$1:$L$65536,10,0)</f>
        <v>907300</v>
      </c>
      <c r="R349" s="226">
        <f>VLOOKUP(B:B,[1]帐销案存台账!$C$1:$N$65536,12,0)</f>
        <v>300445.2</v>
      </c>
      <c r="S349" s="227"/>
      <c r="T349" s="228"/>
      <c r="U349" s="229"/>
      <c r="V349" s="219"/>
      <c r="W349" s="231"/>
      <c r="X349" s="210"/>
      <c r="Y349" s="232"/>
    </row>
    <row r="350" s="204" customFormat="1" ht="15" customHeight="1" spans="1:25">
      <c r="A350" s="906" t="s">
        <v>2867</v>
      </c>
      <c r="B350" s="213" t="s">
        <v>2868</v>
      </c>
      <c r="C350" s="214" t="s">
        <v>2128</v>
      </c>
      <c r="D350" s="215" t="s">
        <v>2740</v>
      </c>
      <c r="E350" s="207" t="s">
        <v>2479</v>
      </c>
      <c r="F350" s="210"/>
      <c r="G350" s="211" t="s">
        <v>2131</v>
      </c>
      <c r="H350" s="212"/>
      <c r="I350" s="210" t="s">
        <v>2095</v>
      </c>
      <c r="J350" s="212">
        <v>1</v>
      </c>
      <c r="K350" s="235" t="s">
        <v>2480</v>
      </c>
      <c r="L350" s="217"/>
      <c r="M350" s="220" t="s">
        <v>2398</v>
      </c>
      <c r="N350" s="212">
        <v>10</v>
      </c>
      <c r="O350" s="219"/>
      <c r="P350" s="210"/>
      <c r="Q350" s="215">
        <f>VLOOKUP(B:B,[1]帐销案存台账!$C$1:$L$65536,10,0)</f>
        <v>907300</v>
      </c>
      <c r="R350" s="226">
        <f>VLOOKUP(B:B,[1]帐销案存台账!$C$1:$N$65536,12,0)</f>
        <v>300445.2</v>
      </c>
      <c r="S350" s="227"/>
      <c r="T350" s="228"/>
      <c r="U350" s="229"/>
      <c r="V350" s="219"/>
      <c r="W350" s="231"/>
      <c r="X350" s="210"/>
      <c r="Y350" s="232"/>
    </row>
    <row r="351" s="204" customFormat="1" ht="15" customHeight="1" spans="1:25">
      <c r="A351" s="906" t="s">
        <v>2869</v>
      </c>
      <c r="B351" s="213" t="s">
        <v>2870</v>
      </c>
      <c r="C351" s="214" t="s">
        <v>2128</v>
      </c>
      <c r="D351" s="215" t="s">
        <v>2740</v>
      </c>
      <c r="E351" s="207" t="s">
        <v>2479</v>
      </c>
      <c r="F351" s="210"/>
      <c r="G351" s="211" t="s">
        <v>2131</v>
      </c>
      <c r="H351" s="212"/>
      <c r="I351" s="210" t="s">
        <v>2095</v>
      </c>
      <c r="J351" s="212">
        <v>1</v>
      </c>
      <c r="K351" s="235" t="s">
        <v>2480</v>
      </c>
      <c r="L351" s="217"/>
      <c r="M351" s="220" t="s">
        <v>2398</v>
      </c>
      <c r="N351" s="212">
        <v>10</v>
      </c>
      <c r="O351" s="219"/>
      <c r="P351" s="210"/>
      <c r="Q351" s="215">
        <f>VLOOKUP(B:B,[1]帐销案存台账!$C$1:$L$65536,10,0)</f>
        <v>907300</v>
      </c>
      <c r="R351" s="226">
        <f>VLOOKUP(B:B,[1]帐销案存台账!$C$1:$N$65536,12,0)</f>
        <v>300445.2</v>
      </c>
      <c r="S351" s="227"/>
      <c r="T351" s="228"/>
      <c r="U351" s="229"/>
      <c r="V351" s="219"/>
      <c r="W351" s="231"/>
      <c r="X351" s="210"/>
      <c r="Y351" s="232"/>
    </row>
    <row r="352" s="204" customFormat="1" ht="15" customHeight="1" spans="1:25">
      <c r="A352" s="906" t="s">
        <v>2871</v>
      </c>
      <c r="B352" s="213" t="s">
        <v>2872</v>
      </c>
      <c r="C352" s="214" t="s">
        <v>2128</v>
      </c>
      <c r="D352" s="215" t="s">
        <v>2740</v>
      </c>
      <c r="E352" s="207" t="s">
        <v>2479</v>
      </c>
      <c r="F352" s="210"/>
      <c r="G352" s="211" t="s">
        <v>2131</v>
      </c>
      <c r="H352" s="212"/>
      <c r="I352" s="210" t="s">
        <v>2095</v>
      </c>
      <c r="J352" s="212">
        <v>1</v>
      </c>
      <c r="K352" s="235" t="s">
        <v>2480</v>
      </c>
      <c r="L352" s="217"/>
      <c r="M352" s="220" t="s">
        <v>2398</v>
      </c>
      <c r="N352" s="212">
        <v>10</v>
      </c>
      <c r="O352" s="219"/>
      <c r="P352" s="210"/>
      <c r="Q352" s="215">
        <f>VLOOKUP(B:B,[1]帐销案存台账!$C$1:$L$65536,10,0)</f>
        <v>907300</v>
      </c>
      <c r="R352" s="226">
        <f>VLOOKUP(B:B,[1]帐销案存台账!$C$1:$N$65536,12,0)</f>
        <v>300445.2</v>
      </c>
      <c r="S352" s="227"/>
      <c r="T352" s="228"/>
      <c r="U352" s="229"/>
      <c r="V352" s="219"/>
      <c r="W352" s="231"/>
      <c r="X352" s="210"/>
      <c r="Y352" s="232"/>
    </row>
    <row r="353" s="204" customFormat="1" ht="15" customHeight="1" spans="1:25">
      <c r="A353" s="906" t="s">
        <v>2873</v>
      </c>
      <c r="B353" s="213" t="s">
        <v>2874</v>
      </c>
      <c r="C353" s="214" t="s">
        <v>2128</v>
      </c>
      <c r="D353" s="215" t="s">
        <v>2740</v>
      </c>
      <c r="E353" s="207" t="s">
        <v>2479</v>
      </c>
      <c r="F353" s="210"/>
      <c r="G353" s="211" t="s">
        <v>2131</v>
      </c>
      <c r="H353" s="212"/>
      <c r="I353" s="210" t="s">
        <v>2095</v>
      </c>
      <c r="J353" s="212">
        <v>1</v>
      </c>
      <c r="K353" s="235" t="s">
        <v>2480</v>
      </c>
      <c r="L353" s="217"/>
      <c r="M353" s="220" t="s">
        <v>2398</v>
      </c>
      <c r="N353" s="212">
        <v>10</v>
      </c>
      <c r="O353" s="219"/>
      <c r="P353" s="210"/>
      <c r="Q353" s="215">
        <f>VLOOKUP(B:B,[1]帐销案存台账!$C$1:$L$65536,10,0)</f>
        <v>907300</v>
      </c>
      <c r="R353" s="226">
        <f>VLOOKUP(B:B,[1]帐销案存台账!$C$1:$N$65536,12,0)</f>
        <v>300445.2</v>
      </c>
      <c r="S353" s="227"/>
      <c r="T353" s="228"/>
      <c r="U353" s="229"/>
      <c r="V353" s="219"/>
      <c r="W353" s="231"/>
      <c r="X353" s="210"/>
      <c r="Y353" s="232"/>
    </row>
    <row r="354" s="204" customFormat="1" ht="15" customHeight="1" spans="1:25">
      <c r="A354" s="906" t="s">
        <v>2875</v>
      </c>
      <c r="B354" s="213" t="s">
        <v>2876</v>
      </c>
      <c r="C354" s="214" t="s">
        <v>2128</v>
      </c>
      <c r="D354" s="215" t="s">
        <v>2740</v>
      </c>
      <c r="E354" s="207" t="s">
        <v>2479</v>
      </c>
      <c r="F354" s="210"/>
      <c r="G354" s="211" t="s">
        <v>2131</v>
      </c>
      <c r="H354" s="212"/>
      <c r="I354" s="210" t="s">
        <v>2095</v>
      </c>
      <c r="J354" s="212">
        <v>1</v>
      </c>
      <c r="K354" s="235" t="s">
        <v>2480</v>
      </c>
      <c r="L354" s="217"/>
      <c r="M354" s="220" t="s">
        <v>2398</v>
      </c>
      <c r="N354" s="212">
        <v>10</v>
      </c>
      <c r="O354" s="219"/>
      <c r="P354" s="210"/>
      <c r="Q354" s="215">
        <f>VLOOKUP(B:B,[1]帐销案存台账!$C$1:$L$65536,10,0)</f>
        <v>907300</v>
      </c>
      <c r="R354" s="226">
        <f>VLOOKUP(B:B,[1]帐销案存台账!$C$1:$N$65536,12,0)</f>
        <v>300445.2</v>
      </c>
      <c r="S354" s="227"/>
      <c r="T354" s="228"/>
      <c r="U354" s="229"/>
      <c r="V354" s="219"/>
      <c r="W354" s="231"/>
      <c r="X354" s="210"/>
      <c r="Y354" s="232"/>
    </row>
    <row r="355" s="204" customFormat="1" ht="15" customHeight="1" spans="1:25">
      <c r="A355" s="906" t="s">
        <v>2877</v>
      </c>
      <c r="B355" s="213" t="s">
        <v>2878</v>
      </c>
      <c r="C355" s="214" t="s">
        <v>2128</v>
      </c>
      <c r="D355" s="215" t="s">
        <v>2740</v>
      </c>
      <c r="E355" s="207" t="s">
        <v>2479</v>
      </c>
      <c r="F355" s="210"/>
      <c r="G355" s="211" t="s">
        <v>2131</v>
      </c>
      <c r="H355" s="212"/>
      <c r="I355" s="210" t="s">
        <v>2095</v>
      </c>
      <c r="J355" s="212">
        <v>1</v>
      </c>
      <c r="K355" s="235" t="s">
        <v>2480</v>
      </c>
      <c r="L355" s="217"/>
      <c r="M355" s="220" t="s">
        <v>2398</v>
      </c>
      <c r="N355" s="212">
        <v>10</v>
      </c>
      <c r="O355" s="219"/>
      <c r="P355" s="210"/>
      <c r="Q355" s="215">
        <f>VLOOKUP(B:B,[1]帐销案存台账!$C$1:$L$65536,10,0)</f>
        <v>907300</v>
      </c>
      <c r="R355" s="226">
        <f>VLOOKUP(B:B,[1]帐销案存台账!$C$1:$N$65536,12,0)</f>
        <v>300445.2</v>
      </c>
      <c r="S355" s="227"/>
      <c r="T355" s="228"/>
      <c r="U355" s="229"/>
      <c r="V355" s="219"/>
      <c r="W355" s="231"/>
      <c r="X355" s="210"/>
      <c r="Y355" s="232"/>
    </row>
    <row r="356" s="204" customFormat="1" ht="15" customHeight="1" spans="1:25">
      <c r="A356" s="906" t="s">
        <v>2879</v>
      </c>
      <c r="B356" s="213" t="s">
        <v>2880</v>
      </c>
      <c r="C356" s="214" t="s">
        <v>2128</v>
      </c>
      <c r="D356" s="215" t="s">
        <v>2740</v>
      </c>
      <c r="E356" s="207" t="s">
        <v>2479</v>
      </c>
      <c r="F356" s="210"/>
      <c r="G356" s="211" t="s">
        <v>2131</v>
      </c>
      <c r="H356" s="212"/>
      <c r="I356" s="210" t="s">
        <v>2095</v>
      </c>
      <c r="J356" s="212">
        <v>1</v>
      </c>
      <c r="K356" s="235" t="s">
        <v>2480</v>
      </c>
      <c r="L356" s="217"/>
      <c r="M356" s="220" t="s">
        <v>2398</v>
      </c>
      <c r="N356" s="212">
        <v>10</v>
      </c>
      <c r="O356" s="219"/>
      <c r="P356" s="210"/>
      <c r="Q356" s="215">
        <f>VLOOKUP(B:B,[1]帐销案存台账!$C$1:$L$65536,10,0)</f>
        <v>907300</v>
      </c>
      <c r="R356" s="226">
        <f>VLOOKUP(B:B,[1]帐销案存台账!$C$1:$N$65536,12,0)</f>
        <v>300445.2</v>
      </c>
      <c r="S356" s="227"/>
      <c r="T356" s="228"/>
      <c r="U356" s="229"/>
      <c r="V356" s="219"/>
      <c r="W356" s="231"/>
      <c r="X356" s="210"/>
      <c r="Y356" s="232"/>
    </row>
    <row r="357" s="204" customFormat="1" ht="15" customHeight="1" spans="1:25">
      <c r="A357" s="906" t="s">
        <v>2881</v>
      </c>
      <c r="B357" s="213" t="s">
        <v>2882</v>
      </c>
      <c r="C357" s="214" t="s">
        <v>2128</v>
      </c>
      <c r="D357" s="215" t="s">
        <v>2740</v>
      </c>
      <c r="E357" s="207" t="s">
        <v>2479</v>
      </c>
      <c r="F357" s="210"/>
      <c r="G357" s="211" t="s">
        <v>2131</v>
      </c>
      <c r="H357" s="212"/>
      <c r="I357" s="210" t="s">
        <v>2095</v>
      </c>
      <c r="J357" s="212">
        <v>1</v>
      </c>
      <c r="K357" s="235" t="s">
        <v>2480</v>
      </c>
      <c r="L357" s="217"/>
      <c r="M357" s="220" t="s">
        <v>2398</v>
      </c>
      <c r="N357" s="212">
        <v>10</v>
      </c>
      <c r="O357" s="219"/>
      <c r="P357" s="210"/>
      <c r="Q357" s="215">
        <f>VLOOKUP(B:B,[1]帐销案存台账!$C$1:$L$65536,10,0)</f>
        <v>907300</v>
      </c>
      <c r="R357" s="226">
        <f>VLOOKUP(B:B,[1]帐销案存台账!$C$1:$N$65536,12,0)</f>
        <v>300445.2</v>
      </c>
      <c r="S357" s="227"/>
      <c r="T357" s="228"/>
      <c r="U357" s="229"/>
      <c r="V357" s="219"/>
      <c r="W357" s="231"/>
      <c r="X357" s="210"/>
      <c r="Y357" s="232"/>
    </row>
    <row r="358" s="204" customFormat="1" ht="15" customHeight="1" spans="1:25">
      <c r="A358" s="906" t="s">
        <v>2883</v>
      </c>
      <c r="B358" s="213" t="s">
        <v>2884</v>
      </c>
      <c r="C358" s="214" t="s">
        <v>2128</v>
      </c>
      <c r="D358" s="215" t="s">
        <v>2740</v>
      </c>
      <c r="E358" s="207" t="s">
        <v>2479</v>
      </c>
      <c r="F358" s="210"/>
      <c r="G358" s="211" t="s">
        <v>2131</v>
      </c>
      <c r="H358" s="212"/>
      <c r="I358" s="210" t="s">
        <v>2095</v>
      </c>
      <c r="J358" s="212">
        <v>1</v>
      </c>
      <c r="K358" s="235" t="s">
        <v>2480</v>
      </c>
      <c r="L358" s="217"/>
      <c r="M358" s="220" t="s">
        <v>2398</v>
      </c>
      <c r="N358" s="212">
        <v>10</v>
      </c>
      <c r="O358" s="219"/>
      <c r="P358" s="210"/>
      <c r="Q358" s="215">
        <f>VLOOKUP(B:B,[1]帐销案存台账!$C$1:$L$65536,10,0)</f>
        <v>907300</v>
      </c>
      <c r="R358" s="226">
        <f>VLOOKUP(B:B,[1]帐销案存台账!$C$1:$N$65536,12,0)</f>
        <v>300445.2</v>
      </c>
      <c r="S358" s="227"/>
      <c r="T358" s="228"/>
      <c r="U358" s="229"/>
      <c r="V358" s="219"/>
      <c r="W358" s="231"/>
      <c r="X358" s="210"/>
      <c r="Y358" s="232"/>
    </row>
    <row r="359" s="204" customFormat="1" ht="15" customHeight="1" spans="1:25">
      <c r="A359" s="906" t="s">
        <v>2885</v>
      </c>
      <c r="B359" s="213" t="s">
        <v>2886</v>
      </c>
      <c r="C359" s="214" t="s">
        <v>2128</v>
      </c>
      <c r="D359" s="215" t="s">
        <v>2740</v>
      </c>
      <c r="E359" s="207" t="s">
        <v>2479</v>
      </c>
      <c r="F359" s="210"/>
      <c r="G359" s="211" t="s">
        <v>2131</v>
      </c>
      <c r="H359" s="212"/>
      <c r="I359" s="210" t="s">
        <v>2095</v>
      </c>
      <c r="J359" s="212">
        <v>1</v>
      </c>
      <c r="K359" s="235" t="s">
        <v>2480</v>
      </c>
      <c r="L359" s="217"/>
      <c r="M359" s="220" t="s">
        <v>2398</v>
      </c>
      <c r="N359" s="212">
        <v>10</v>
      </c>
      <c r="O359" s="219"/>
      <c r="P359" s="210"/>
      <c r="Q359" s="215">
        <f>VLOOKUP(B:B,[1]帐销案存台账!$C$1:$L$65536,10,0)</f>
        <v>907300</v>
      </c>
      <c r="R359" s="226">
        <f>VLOOKUP(B:B,[1]帐销案存台账!$C$1:$N$65536,12,0)</f>
        <v>300445.2</v>
      </c>
      <c r="S359" s="227"/>
      <c r="T359" s="228"/>
      <c r="U359" s="229"/>
      <c r="V359" s="219"/>
      <c r="W359" s="231"/>
      <c r="X359" s="210"/>
      <c r="Y359" s="232"/>
    </row>
    <row r="360" s="204" customFormat="1" ht="15" customHeight="1" spans="1:25">
      <c r="A360" s="906" t="s">
        <v>2887</v>
      </c>
      <c r="B360" s="213" t="s">
        <v>2888</v>
      </c>
      <c r="C360" s="214" t="s">
        <v>2128</v>
      </c>
      <c r="D360" s="215" t="s">
        <v>2740</v>
      </c>
      <c r="E360" s="207" t="s">
        <v>2479</v>
      </c>
      <c r="F360" s="210"/>
      <c r="G360" s="211" t="s">
        <v>2131</v>
      </c>
      <c r="H360" s="212"/>
      <c r="I360" s="210" t="s">
        <v>2095</v>
      </c>
      <c r="J360" s="212">
        <v>1</v>
      </c>
      <c r="K360" s="235" t="s">
        <v>2480</v>
      </c>
      <c r="L360" s="217"/>
      <c r="M360" s="220" t="s">
        <v>2398</v>
      </c>
      <c r="N360" s="212">
        <v>10</v>
      </c>
      <c r="O360" s="219"/>
      <c r="P360" s="210"/>
      <c r="Q360" s="215">
        <f>VLOOKUP(B:B,[1]帐销案存台账!$C$1:$L$65536,10,0)</f>
        <v>907300</v>
      </c>
      <c r="R360" s="226">
        <f>VLOOKUP(B:B,[1]帐销案存台账!$C$1:$N$65536,12,0)</f>
        <v>300445.2</v>
      </c>
      <c r="S360" s="227"/>
      <c r="T360" s="228"/>
      <c r="U360" s="229"/>
      <c r="V360" s="219"/>
      <c r="W360" s="231"/>
      <c r="X360" s="210"/>
      <c r="Y360" s="232"/>
    </row>
    <row r="361" s="204" customFormat="1" ht="15" customHeight="1" spans="1:25">
      <c r="A361" s="906" t="s">
        <v>2889</v>
      </c>
      <c r="B361" s="213" t="s">
        <v>2890</v>
      </c>
      <c r="C361" s="214" t="s">
        <v>2128</v>
      </c>
      <c r="D361" s="215" t="s">
        <v>2740</v>
      </c>
      <c r="E361" s="207" t="s">
        <v>2479</v>
      </c>
      <c r="F361" s="210"/>
      <c r="G361" s="211" t="s">
        <v>2131</v>
      </c>
      <c r="H361" s="212"/>
      <c r="I361" s="210" t="s">
        <v>2095</v>
      </c>
      <c r="J361" s="212">
        <v>1</v>
      </c>
      <c r="K361" s="235" t="s">
        <v>2480</v>
      </c>
      <c r="L361" s="217"/>
      <c r="M361" s="220" t="s">
        <v>2398</v>
      </c>
      <c r="N361" s="212">
        <v>10</v>
      </c>
      <c r="O361" s="219"/>
      <c r="P361" s="210"/>
      <c r="Q361" s="215">
        <f>VLOOKUP(B:B,[1]帐销案存台账!$C$1:$L$65536,10,0)</f>
        <v>907300</v>
      </c>
      <c r="R361" s="226">
        <f>VLOOKUP(B:B,[1]帐销案存台账!$C$1:$N$65536,12,0)</f>
        <v>300445.2</v>
      </c>
      <c r="S361" s="227"/>
      <c r="T361" s="228"/>
      <c r="U361" s="229"/>
      <c r="V361" s="219"/>
      <c r="W361" s="231"/>
      <c r="X361" s="210"/>
      <c r="Y361" s="232"/>
    </row>
    <row r="362" s="204" customFormat="1" ht="15" customHeight="1" spans="1:25">
      <c r="A362" s="906" t="s">
        <v>2891</v>
      </c>
      <c r="B362" s="213" t="s">
        <v>2892</v>
      </c>
      <c r="C362" s="214" t="s">
        <v>2128</v>
      </c>
      <c r="D362" s="215" t="s">
        <v>2740</v>
      </c>
      <c r="E362" s="207" t="s">
        <v>2479</v>
      </c>
      <c r="F362" s="210"/>
      <c r="G362" s="211" t="s">
        <v>2131</v>
      </c>
      <c r="H362" s="212"/>
      <c r="I362" s="210" t="s">
        <v>2095</v>
      </c>
      <c r="J362" s="212">
        <v>1</v>
      </c>
      <c r="K362" s="235" t="s">
        <v>2480</v>
      </c>
      <c r="L362" s="217"/>
      <c r="M362" s="220" t="s">
        <v>2398</v>
      </c>
      <c r="N362" s="212">
        <v>10</v>
      </c>
      <c r="O362" s="219"/>
      <c r="P362" s="210"/>
      <c r="Q362" s="215">
        <f>VLOOKUP(B:B,[1]帐销案存台账!$C$1:$L$65536,10,0)</f>
        <v>907300</v>
      </c>
      <c r="R362" s="226">
        <f>VLOOKUP(B:B,[1]帐销案存台账!$C$1:$N$65536,12,0)</f>
        <v>300445.2</v>
      </c>
      <c r="S362" s="227"/>
      <c r="T362" s="228"/>
      <c r="U362" s="229"/>
      <c r="V362" s="219"/>
      <c r="W362" s="231"/>
      <c r="X362" s="210"/>
      <c r="Y362" s="232"/>
    </row>
    <row r="363" s="204" customFormat="1" ht="15" customHeight="1" spans="1:25">
      <c r="A363" s="906" t="s">
        <v>2893</v>
      </c>
      <c r="B363" s="213" t="s">
        <v>2894</v>
      </c>
      <c r="C363" s="214" t="s">
        <v>2128</v>
      </c>
      <c r="D363" s="215" t="s">
        <v>2740</v>
      </c>
      <c r="E363" s="207" t="s">
        <v>2479</v>
      </c>
      <c r="F363" s="210"/>
      <c r="G363" s="211" t="s">
        <v>2131</v>
      </c>
      <c r="H363" s="212"/>
      <c r="I363" s="210" t="s">
        <v>2095</v>
      </c>
      <c r="J363" s="212">
        <v>1</v>
      </c>
      <c r="K363" s="235" t="s">
        <v>2480</v>
      </c>
      <c r="L363" s="217"/>
      <c r="M363" s="220" t="s">
        <v>2398</v>
      </c>
      <c r="N363" s="212">
        <v>10</v>
      </c>
      <c r="O363" s="219"/>
      <c r="P363" s="210"/>
      <c r="Q363" s="215">
        <f>VLOOKUP(B:B,[1]帐销案存台账!$C$1:$L$65536,10,0)</f>
        <v>907300</v>
      </c>
      <c r="R363" s="226">
        <f>VLOOKUP(B:B,[1]帐销案存台账!$C$1:$N$65536,12,0)</f>
        <v>300445.2</v>
      </c>
      <c r="S363" s="227"/>
      <c r="T363" s="228"/>
      <c r="U363" s="229"/>
      <c r="V363" s="219"/>
      <c r="W363" s="231"/>
      <c r="X363" s="210"/>
      <c r="Y363" s="232"/>
    </row>
    <row r="364" s="204" customFormat="1" ht="15" customHeight="1" spans="1:25">
      <c r="A364" s="906" t="s">
        <v>2895</v>
      </c>
      <c r="B364" s="213" t="s">
        <v>2896</v>
      </c>
      <c r="C364" s="214" t="s">
        <v>2128</v>
      </c>
      <c r="D364" s="215" t="s">
        <v>2740</v>
      </c>
      <c r="E364" s="207" t="s">
        <v>2479</v>
      </c>
      <c r="F364" s="210"/>
      <c r="G364" s="211" t="s">
        <v>2131</v>
      </c>
      <c r="H364" s="212"/>
      <c r="I364" s="210" t="s">
        <v>2095</v>
      </c>
      <c r="J364" s="212">
        <v>1</v>
      </c>
      <c r="K364" s="235" t="s">
        <v>2480</v>
      </c>
      <c r="L364" s="217"/>
      <c r="M364" s="220" t="s">
        <v>2398</v>
      </c>
      <c r="N364" s="212">
        <v>10</v>
      </c>
      <c r="O364" s="219"/>
      <c r="P364" s="210"/>
      <c r="Q364" s="215">
        <f>VLOOKUP(B:B,[1]帐销案存台账!$C$1:$L$65536,10,0)</f>
        <v>907300</v>
      </c>
      <c r="R364" s="226">
        <f>VLOOKUP(B:B,[1]帐销案存台账!$C$1:$N$65536,12,0)</f>
        <v>300445.2</v>
      </c>
      <c r="S364" s="227"/>
      <c r="T364" s="228"/>
      <c r="U364" s="229"/>
      <c r="V364" s="219"/>
      <c r="W364" s="231"/>
      <c r="X364" s="210"/>
      <c r="Y364" s="232"/>
    </row>
    <row r="365" s="204" customFormat="1" ht="15" customHeight="1" spans="1:25">
      <c r="A365" s="906" t="s">
        <v>2897</v>
      </c>
      <c r="B365" s="213" t="s">
        <v>2898</v>
      </c>
      <c r="C365" s="214" t="s">
        <v>2128</v>
      </c>
      <c r="D365" s="215" t="s">
        <v>2740</v>
      </c>
      <c r="E365" s="207" t="s">
        <v>2479</v>
      </c>
      <c r="F365" s="210"/>
      <c r="G365" s="211" t="s">
        <v>2131</v>
      </c>
      <c r="H365" s="212"/>
      <c r="I365" s="210" t="s">
        <v>2095</v>
      </c>
      <c r="J365" s="212">
        <v>1</v>
      </c>
      <c r="K365" s="235" t="s">
        <v>2480</v>
      </c>
      <c r="L365" s="217"/>
      <c r="M365" s="220" t="s">
        <v>2398</v>
      </c>
      <c r="N365" s="212">
        <v>10</v>
      </c>
      <c r="O365" s="219"/>
      <c r="P365" s="210"/>
      <c r="Q365" s="215">
        <f>VLOOKUP(B:B,[1]帐销案存台账!$C$1:$L$65536,10,0)</f>
        <v>907300</v>
      </c>
      <c r="R365" s="226">
        <f>VLOOKUP(B:B,[1]帐销案存台账!$C$1:$N$65536,12,0)</f>
        <v>300445.2</v>
      </c>
      <c r="S365" s="227"/>
      <c r="T365" s="228"/>
      <c r="U365" s="229"/>
      <c r="V365" s="219"/>
      <c r="W365" s="231"/>
      <c r="X365" s="210"/>
      <c r="Y365" s="232"/>
    </row>
    <row r="366" s="204" customFormat="1" ht="15" customHeight="1" spans="1:25">
      <c r="A366" s="906" t="s">
        <v>2899</v>
      </c>
      <c r="B366" s="213" t="s">
        <v>2900</v>
      </c>
      <c r="C366" s="214" t="s">
        <v>2128</v>
      </c>
      <c r="D366" s="215" t="s">
        <v>2740</v>
      </c>
      <c r="E366" s="207" t="s">
        <v>2479</v>
      </c>
      <c r="F366" s="210"/>
      <c r="G366" s="211" t="s">
        <v>2131</v>
      </c>
      <c r="H366" s="212"/>
      <c r="I366" s="210" t="s">
        <v>2095</v>
      </c>
      <c r="J366" s="212">
        <v>1</v>
      </c>
      <c r="K366" s="235" t="s">
        <v>2480</v>
      </c>
      <c r="L366" s="217"/>
      <c r="M366" s="220" t="s">
        <v>2398</v>
      </c>
      <c r="N366" s="212">
        <v>10</v>
      </c>
      <c r="O366" s="219"/>
      <c r="P366" s="210"/>
      <c r="Q366" s="215">
        <f>VLOOKUP(B:B,[1]帐销案存台账!$C$1:$L$65536,10,0)</f>
        <v>907300</v>
      </c>
      <c r="R366" s="226">
        <f>VLOOKUP(B:B,[1]帐销案存台账!$C$1:$N$65536,12,0)</f>
        <v>300445.2</v>
      </c>
      <c r="S366" s="227"/>
      <c r="T366" s="228"/>
      <c r="U366" s="229"/>
      <c r="V366" s="219"/>
      <c r="W366" s="231"/>
      <c r="X366" s="210"/>
      <c r="Y366" s="232"/>
    </row>
    <row r="367" s="204" customFormat="1" ht="15" customHeight="1" spans="1:25">
      <c r="A367" s="906" t="s">
        <v>2901</v>
      </c>
      <c r="B367" s="213" t="s">
        <v>2902</v>
      </c>
      <c r="C367" s="214" t="s">
        <v>2128</v>
      </c>
      <c r="D367" s="215" t="s">
        <v>2740</v>
      </c>
      <c r="E367" s="207" t="s">
        <v>2479</v>
      </c>
      <c r="F367" s="210"/>
      <c r="G367" s="211" t="s">
        <v>2131</v>
      </c>
      <c r="H367" s="212"/>
      <c r="I367" s="210" t="s">
        <v>2095</v>
      </c>
      <c r="J367" s="212">
        <v>1</v>
      </c>
      <c r="K367" s="235" t="s">
        <v>2480</v>
      </c>
      <c r="L367" s="217"/>
      <c r="M367" s="220" t="s">
        <v>2398</v>
      </c>
      <c r="N367" s="212">
        <v>10</v>
      </c>
      <c r="O367" s="219"/>
      <c r="P367" s="210"/>
      <c r="Q367" s="215">
        <f>VLOOKUP(B:B,[1]帐销案存台账!$C$1:$L$65536,10,0)</f>
        <v>907300</v>
      </c>
      <c r="R367" s="226">
        <f>VLOOKUP(B:B,[1]帐销案存台账!$C$1:$N$65536,12,0)</f>
        <v>300445.2</v>
      </c>
      <c r="S367" s="227"/>
      <c r="T367" s="228"/>
      <c r="U367" s="229"/>
      <c r="V367" s="219"/>
      <c r="W367" s="231"/>
      <c r="X367" s="210"/>
      <c r="Y367" s="232"/>
    </row>
    <row r="368" s="204" customFormat="1" ht="15" customHeight="1" spans="1:25">
      <c r="A368" s="906" t="s">
        <v>2903</v>
      </c>
      <c r="B368" s="213" t="s">
        <v>2904</v>
      </c>
      <c r="C368" s="214" t="s">
        <v>2128</v>
      </c>
      <c r="D368" s="215" t="s">
        <v>2740</v>
      </c>
      <c r="E368" s="207" t="s">
        <v>2479</v>
      </c>
      <c r="F368" s="210"/>
      <c r="G368" s="211" t="s">
        <v>2131</v>
      </c>
      <c r="H368" s="212"/>
      <c r="I368" s="210" t="s">
        <v>2095</v>
      </c>
      <c r="J368" s="212">
        <v>1</v>
      </c>
      <c r="K368" s="235" t="s">
        <v>2480</v>
      </c>
      <c r="L368" s="217"/>
      <c r="M368" s="220" t="s">
        <v>2398</v>
      </c>
      <c r="N368" s="212">
        <v>10</v>
      </c>
      <c r="O368" s="219"/>
      <c r="P368" s="210"/>
      <c r="Q368" s="215">
        <f>VLOOKUP(B:B,[1]帐销案存台账!$C$1:$L$65536,10,0)</f>
        <v>907300</v>
      </c>
      <c r="R368" s="226">
        <f>VLOOKUP(B:B,[1]帐销案存台账!$C$1:$N$65536,12,0)</f>
        <v>300445.2</v>
      </c>
      <c r="S368" s="227"/>
      <c r="T368" s="228"/>
      <c r="U368" s="229"/>
      <c r="V368" s="219"/>
      <c r="W368" s="231"/>
      <c r="X368" s="210"/>
      <c r="Y368" s="232"/>
    </row>
    <row r="369" s="204" customFormat="1" ht="15" customHeight="1" spans="1:25">
      <c r="A369" s="906" t="s">
        <v>2905</v>
      </c>
      <c r="B369" s="213" t="s">
        <v>2906</v>
      </c>
      <c r="C369" s="214" t="s">
        <v>2128</v>
      </c>
      <c r="D369" s="215" t="s">
        <v>2740</v>
      </c>
      <c r="E369" s="207" t="s">
        <v>2479</v>
      </c>
      <c r="F369" s="210"/>
      <c r="G369" s="211" t="s">
        <v>2131</v>
      </c>
      <c r="H369" s="212"/>
      <c r="I369" s="210" t="s">
        <v>2095</v>
      </c>
      <c r="J369" s="212">
        <v>1</v>
      </c>
      <c r="K369" s="235" t="s">
        <v>2480</v>
      </c>
      <c r="L369" s="217"/>
      <c r="M369" s="220" t="s">
        <v>2398</v>
      </c>
      <c r="N369" s="212">
        <v>10</v>
      </c>
      <c r="O369" s="219"/>
      <c r="P369" s="210"/>
      <c r="Q369" s="215">
        <f>VLOOKUP(B:B,[1]帐销案存台账!$C$1:$L$65536,10,0)</f>
        <v>907300</v>
      </c>
      <c r="R369" s="226">
        <f>VLOOKUP(B:B,[1]帐销案存台账!$C$1:$N$65536,12,0)</f>
        <v>300445.2</v>
      </c>
      <c r="S369" s="227"/>
      <c r="T369" s="228"/>
      <c r="U369" s="229"/>
      <c r="V369" s="219"/>
      <c r="W369" s="231"/>
      <c r="X369" s="210"/>
      <c r="Y369" s="232"/>
    </row>
    <row r="370" s="204" customFormat="1" ht="15" customHeight="1" spans="1:25">
      <c r="A370" s="906" t="s">
        <v>2907</v>
      </c>
      <c r="B370" s="213" t="s">
        <v>2908</v>
      </c>
      <c r="C370" s="214" t="s">
        <v>2128</v>
      </c>
      <c r="D370" s="215" t="s">
        <v>2740</v>
      </c>
      <c r="E370" s="207" t="s">
        <v>2479</v>
      </c>
      <c r="F370" s="210"/>
      <c r="G370" s="211" t="s">
        <v>2131</v>
      </c>
      <c r="H370" s="212"/>
      <c r="I370" s="210" t="s">
        <v>2095</v>
      </c>
      <c r="J370" s="212">
        <v>1</v>
      </c>
      <c r="K370" s="235" t="s">
        <v>2480</v>
      </c>
      <c r="L370" s="217"/>
      <c r="M370" s="220" t="s">
        <v>2398</v>
      </c>
      <c r="N370" s="212">
        <v>10</v>
      </c>
      <c r="O370" s="219"/>
      <c r="P370" s="210"/>
      <c r="Q370" s="215">
        <f>VLOOKUP(B:B,[1]帐销案存台账!$C$1:$L$65536,10,0)</f>
        <v>907300</v>
      </c>
      <c r="R370" s="226">
        <f>VLOOKUP(B:B,[1]帐销案存台账!$C$1:$N$65536,12,0)</f>
        <v>300445.2</v>
      </c>
      <c r="S370" s="227"/>
      <c r="T370" s="228"/>
      <c r="U370" s="229"/>
      <c r="V370" s="219"/>
      <c r="W370" s="231"/>
      <c r="X370" s="210"/>
      <c r="Y370" s="232"/>
    </row>
    <row r="371" s="204" customFormat="1" ht="15" customHeight="1" spans="1:25">
      <c r="A371" s="906" t="s">
        <v>2909</v>
      </c>
      <c r="B371" s="213" t="s">
        <v>2910</v>
      </c>
      <c r="C371" s="214" t="s">
        <v>2128</v>
      </c>
      <c r="D371" s="215" t="s">
        <v>2740</v>
      </c>
      <c r="E371" s="207" t="s">
        <v>2479</v>
      </c>
      <c r="F371" s="210"/>
      <c r="G371" s="211" t="s">
        <v>2131</v>
      </c>
      <c r="H371" s="212"/>
      <c r="I371" s="210" t="s">
        <v>2095</v>
      </c>
      <c r="J371" s="212">
        <v>1</v>
      </c>
      <c r="K371" s="235" t="s">
        <v>2480</v>
      </c>
      <c r="L371" s="217"/>
      <c r="M371" s="220" t="s">
        <v>2398</v>
      </c>
      <c r="N371" s="212">
        <v>10</v>
      </c>
      <c r="O371" s="219"/>
      <c r="P371" s="210"/>
      <c r="Q371" s="215">
        <f>VLOOKUP(B:B,[1]帐销案存台账!$C$1:$L$65536,10,0)</f>
        <v>907300</v>
      </c>
      <c r="R371" s="226">
        <f>VLOOKUP(B:B,[1]帐销案存台账!$C$1:$N$65536,12,0)</f>
        <v>300445.2</v>
      </c>
      <c r="S371" s="227"/>
      <c r="T371" s="228"/>
      <c r="U371" s="229"/>
      <c r="V371" s="219"/>
      <c r="W371" s="231"/>
      <c r="X371" s="210"/>
      <c r="Y371" s="232"/>
    </row>
    <row r="372" s="204" customFormat="1" ht="15" customHeight="1" spans="1:25">
      <c r="A372" s="906" t="s">
        <v>2911</v>
      </c>
      <c r="B372" s="213" t="s">
        <v>2912</v>
      </c>
      <c r="C372" s="214" t="s">
        <v>2128</v>
      </c>
      <c r="D372" s="215" t="s">
        <v>2740</v>
      </c>
      <c r="E372" s="207" t="s">
        <v>2479</v>
      </c>
      <c r="F372" s="210"/>
      <c r="G372" s="211" t="s">
        <v>2131</v>
      </c>
      <c r="H372" s="212"/>
      <c r="I372" s="210" t="s">
        <v>2095</v>
      </c>
      <c r="J372" s="212">
        <v>1</v>
      </c>
      <c r="K372" s="235" t="s">
        <v>2480</v>
      </c>
      <c r="L372" s="217"/>
      <c r="M372" s="220" t="s">
        <v>2398</v>
      </c>
      <c r="N372" s="212">
        <v>10</v>
      </c>
      <c r="O372" s="219"/>
      <c r="P372" s="210"/>
      <c r="Q372" s="215">
        <f>VLOOKUP(B:B,[1]帐销案存台账!$C$1:$L$65536,10,0)</f>
        <v>907300</v>
      </c>
      <c r="R372" s="226">
        <f>VLOOKUP(B:B,[1]帐销案存台账!$C$1:$N$65536,12,0)</f>
        <v>300445.2</v>
      </c>
      <c r="S372" s="227"/>
      <c r="T372" s="228"/>
      <c r="U372" s="229"/>
      <c r="V372" s="219"/>
      <c r="W372" s="231"/>
      <c r="X372" s="210"/>
      <c r="Y372" s="232"/>
    </row>
    <row r="373" s="204" customFormat="1" ht="15" customHeight="1" spans="1:25">
      <c r="A373" s="906" t="s">
        <v>2913</v>
      </c>
      <c r="B373" s="213" t="s">
        <v>2914</v>
      </c>
      <c r="C373" s="214" t="s">
        <v>2128</v>
      </c>
      <c r="D373" s="215" t="s">
        <v>2740</v>
      </c>
      <c r="E373" s="207" t="s">
        <v>2479</v>
      </c>
      <c r="F373" s="210"/>
      <c r="G373" s="211" t="s">
        <v>2131</v>
      </c>
      <c r="H373" s="212"/>
      <c r="I373" s="210" t="s">
        <v>2095</v>
      </c>
      <c r="J373" s="212">
        <v>1</v>
      </c>
      <c r="K373" s="235" t="s">
        <v>2480</v>
      </c>
      <c r="L373" s="217"/>
      <c r="M373" s="220" t="s">
        <v>2398</v>
      </c>
      <c r="N373" s="212">
        <v>10</v>
      </c>
      <c r="O373" s="219"/>
      <c r="P373" s="210"/>
      <c r="Q373" s="215">
        <f>VLOOKUP(B:B,[1]帐销案存台账!$C$1:$L$65536,10,0)</f>
        <v>907300</v>
      </c>
      <c r="R373" s="226">
        <f>VLOOKUP(B:B,[1]帐销案存台账!$C$1:$N$65536,12,0)</f>
        <v>300445.2</v>
      </c>
      <c r="S373" s="227"/>
      <c r="T373" s="228"/>
      <c r="U373" s="229"/>
      <c r="V373" s="219"/>
      <c r="W373" s="231"/>
      <c r="X373" s="210"/>
      <c r="Y373" s="232"/>
    </row>
    <row r="374" s="204" customFormat="1" ht="15" customHeight="1" spans="1:25">
      <c r="A374" s="906" t="s">
        <v>2915</v>
      </c>
      <c r="B374" s="213" t="s">
        <v>2916</v>
      </c>
      <c r="C374" s="214" t="s">
        <v>2128</v>
      </c>
      <c r="D374" s="215" t="s">
        <v>2740</v>
      </c>
      <c r="E374" s="207" t="s">
        <v>2479</v>
      </c>
      <c r="F374" s="210"/>
      <c r="G374" s="211" t="s">
        <v>2131</v>
      </c>
      <c r="H374" s="212"/>
      <c r="I374" s="210" t="s">
        <v>2095</v>
      </c>
      <c r="J374" s="212">
        <v>1</v>
      </c>
      <c r="K374" s="235" t="s">
        <v>2480</v>
      </c>
      <c r="L374" s="217"/>
      <c r="M374" s="220" t="s">
        <v>2398</v>
      </c>
      <c r="N374" s="212">
        <v>10</v>
      </c>
      <c r="O374" s="219"/>
      <c r="P374" s="210"/>
      <c r="Q374" s="215">
        <f>VLOOKUP(B:B,[1]帐销案存台账!$C$1:$L$65536,10,0)</f>
        <v>907300</v>
      </c>
      <c r="R374" s="226">
        <f>VLOOKUP(B:B,[1]帐销案存台账!$C$1:$N$65536,12,0)</f>
        <v>300445.2</v>
      </c>
      <c r="S374" s="227"/>
      <c r="T374" s="228"/>
      <c r="U374" s="229"/>
      <c r="V374" s="219"/>
      <c r="W374" s="231"/>
      <c r="X374" s="210"/>
      <c r="Y374" s="232"/>
    </row>
    <row r="375" s="204" customFormat="1" ht="15" customHeight="1" spans="1:25">
      <c r="A375" s="906" t="s">
        <v>2917</v>
      </c>
      <c r="B375" s="213" t="s">
        <v>2918</v>
      </c>
      <c r="C375" s="214" t="s">
        <v>2128</v>
      </c>
      <c r="D375" s="215" t="s">
        <v>2740</v>
      </c>
      <c r="E375" s="207" t="s">
        <v>2479</v>
      </c>
      <c r="F375" s="210"/>
      <c r="G375" s="211" t="s">
        <v>2131</v>
      </c>
      <c r="H375" s="212"/>
      <c r="I375" s="210" t="s">
        <v>2095</v>
      </c>
      <c r="J375" s="212">
        <v>1</v>
      </c>
      <c r="K375" s="235" t="s">
        <v>2480</v>
      </c>
      <c r="L375" s="217"/>
      <c r="M375" s="220" t="s">
        <v>2398</v>
      </c>
      <c r="N375" s="212">
        <v>10</v>
      </c>
      <c r="O375" s="219"/>
      <c r="P375" s="210"/>
      <c r="Q375" s="215">
        <f>VLOOKUP(B:B,[1]帐销案存台账!$C$1:$L$65536,10,0)</f>
        <v>907300</v>
      </c>
      <c r="R375" s="226">
        <f>VLOOKUP(B:B,[1]帐销案存台账!$C$1:$N$65536,12,0)</f>
        <v>300445.2</v>
      </c>
      <c r="S375" s="227"/>
      <c r="T375" s="228"/>
      <c r="U375" s="229"/>
      <c r="V375" s="219"/>
      <c r="W375" s="231"/>
      <c r="X375" s="210"/>
      <c r="Y375" s="232"/>
    </row>
    <row r="376" s="204" customFormat="1" ht="15" customHeight="1" spans="1:25">
      <c r="A376" s="906" t="s">
        <v>2919</v>
      </c>
      <c r="B376" s="213" t="s">
        <v>2920</v>
      </c>
      <c r="C376" s="214" t="s">
        <v>2128</v>
      </c>
      <c r="D376" s="215" t="s">
        <v>2740</v>
      </c>
      <c r="E376" s="207" t="s">
        <v>2479</v>
      </c>
      <c r="F376" s="210"/>
      <c r="G376" s="211" t="s">
        <v>2131</v>
      </c>
      <c r="H376" s="212"/>
      <c r="I376" s="210" t="s">
        <v>2095</v>
      </c>
      <c r="J376" s="212">
        <v>1</v>
      </c>
      <c r="K376" s="235" t="s">
        <v>2480</v>
      </c>
      <c r="L376" s="217"/>
      <c r="M376" s="220" t="s">
        <v>2398</v>
      </c>
      <c r="N376" s="212">
        <v>10</v>
      </c>
      <c r="O376" s="219"/>
      <c r="P376" s="210"/>
      <c r="Q376" s="215">
        <f>VLOOKUP(B:B,[1]帐销案存台账!$C$1:$L$65536,10,0)</f>
        <v>907300</v>
      </c>
      <c r="R376" s="226">
        <f>VLOOKUP(B:B,[1]帐销案存台账!$C$1:$N$65536,12,0)</f>
        <v>300445.2</v>
      </c>
      <c r="S376" s="227"/>
      <c r="T376" s="228"/>
      <c r="U376" s="229"/>
      <c r="V376" s="219"/>
      <c r="W376" s="231"/>
      <c r="X376" s="210"/>
      <c r="Y376" s="232"/>
    </row>
    <row r="377" s="204" customFormat="1" ht="15" customHeight="1" spans="1:25">
      <c r="A377" s="906" t="s">
        <v>2921</v>
      </c>
      <c r="B377" s="213" t="s">
        <v>2922</v>
      </c>
      <c r="C377" s="214" t="s">
        <v>2128</v>
      </c>
      <c r="D377" s="215" t="s">
        <v>2740</v>
      </c>
      <c r="E377" s="207" t="s">
        <v>2479</v>
      </c>
      <c r="F377" s="210"/>
      <c r="G377" s="211" t="s">
        <v>2131</v>
      </c>
      <c r="H377" s="212"/>
      <c r="I377" s="210" t="s">
        <v>2095</v>
      </c>
      <c r="J377" s="212">
        <v>1</v>
      </c>
      <c r="K377" s="235" t="s">
        <v>2480</v>
      </c>
      <c r="L377" s="217"/>
      <c r="M377" s="220" t="s">
        <v>2398</v>
      </c>
      <c r="N377" s="212">
        <v>10</v>
      </c>
      <c r="O377" s="219"/>
      <c r="P377" s="210"/>
      <c r="Q377" s="215">
        <f>VLOOKUP(B:B,[1]帐销案存台账!$C$1:$L$65536,10,0)</f>
        <v>907300</v>
      </c>
      <c r="R377" s="226">
        <f>VLOOKUP(B:B,[1]帐销案存台账!$C$1:$N$65536,12,0)</f>
        <v>300445.2</v>
      </c>
      <c r="S377" s="227"/>
      <c r="T377" s="228"/>
      <c r="U377" s="229"/>
      <c r="V377" s="219"/>
      <c r="W377" s="231"/>
      <c r="X377" s="210"/>
      <c r="Y377" s="232"/>
    </row>
    <row r="378" s="204" customFormat="1" ht="15" customHeight="1" spans="1:25">
      <c r="A378" s="906" t="s">
        <v>2923</v>
      </c>
      <c r="B378" s="213" t="s">
        <v>2924</v>
      </c>
      <c r="C378" s="214" t="s">
        <v>2128</v>
      </c>
      <c r="D378" s="215" t="s">
        <v>2740</v>
      </c>
      <c r="E378" s="207" t="s">
        <v>2479</v>
      </c>
      <c r="F378" s="210"/>
      <c r="G378" s="211" t="s">
        <v>2131</v>
      </c>
      <c r="H378" s="212"/>
      <c r="I378" s="210" t="s">
        <v>2095</v>
      </c>
      <c r="J378" s="212">
        <v>1</v>
      </c>
      <c r="K378" s="235" t="s">
        <v>2480</v>
      </c>
      <c r="L378" s="217"/>
      <c r="M378" s="220" t="s">
        <v>2398</v>
      </c>
      <c r="N378" s="212">
        <v>10</v>
      </c>
      <c r="O378" s="219"/>
      <c r="P378" s="210"/>
      <c r="Q378" s="215">
        <f>VLOOKUP(B:B,[1]帐销案存台账!$C$1:$L$65536,10,0)</f>
        <v>907300</v>
      </c>
      <c r="R378" s="226">
        <f>VLOOKUP(B:B,[1]帐销案存台账!$C$1:$N$65536,12,0)</f>
        <v>300445.2</v>
      </c>
      <c r="S378" s="227"/>
      <c r="T378" s="228"/>
      <c r="U378" s="229"/>
      <c r="V378" s="219"/>
      <c r="W378" s="231"/>
      <c r="X378" s="210"/>
      <c r="Y378" s="232"/>
    </row>
    <row r="379" s="204" customFormat="1" ht="15" customHeight="1" spans="1:25">
      <c r="A379" s="906" t="s">
        <v>2925</v>
      </c>
      <c r="B379" s="213" t="s">
        <v>2926</v>
      </c>
      <c r="C379" s="214" t="s">
        <v>2128</v>
      </c>
      <c r="D379" s="215" t="s">
        <v>2740</v>
      </c>
      <c r="E379" s="207" t="s">
        <v>2479</v>
      </c>
      <c r="F379" s="210"/>
      <c r="G379" s="211" t="s">
        <v>2131</v>
      </c>
      <c r="H379" s="212"/>
      <c r="I379" s="210" t="s">
        <v>2095</v>
      </c>
      <c r="J379" s="212">
        <v>1</v>
      </c>
      <c r="K379" s="235" t="s">
        <v>2480</v>
      </c>
      <c r="L379" s="217"/>
      <c r="M379" s="220" t="s">
        <v>2398</v>
      </c>
      <c r="N379" s="212">
        <v>10</v>
      </c>
      <c r="O379" s="219"/>
      <c r="P379" s="210"/>
      <c r="Q379" s="215">
        <f>VLOOKUP(B:B,[1]帐销案存台账!$C$1:$L$65536,10,0)</f>
        <v>907300</v>
      </c>
      <c r="R379" s="226">
        <f>VLOOKUP(B:B,[1]帐销案存台账!$C$1:$N$65536,12,0)</f>
        <v>300445.2</v>
      </c>
      <c r="S379" s="227"/>
      <c r="T379" s="228"/>
      <c r="U379" s="229"/>
      <c r="V379" s="219"/>
      <c r="W379" s="231"/>
      <c r="X379" s="210"/>
      <c r="Y379" s="232"/>
    </row>
    <row r="380" s="204" customFormat="1" ht="15" customHeight="1" spans="1:25">
      <c r="A380" s="906" t="s">
        <v>2927</v>
      </c>
      <c r="B380" s="213" t="s">
        <v>2928</v>
      </c>
      <c r="C380" s="214" t="s">
        <v>2128</v>
      </c>
      <c r="D380" s="215" t="s">
        <v>2740</v>
      </c>
      <c r="E380" s="207" t="s">
        <v>2479</v>
      </c>
      <c r="F380" s="210"/>
      <c r="G380" s="211" t="s">
        <v>2131</v>
      </c>
      <c r="H380" s="212"/>
      <c r="I380" s="210" t="s">
        <v>2095</v>
      </c>
      <c r="J380" s="212">
        <v>1</v>
      </c>
      <c r="K380" s="235" t="s">
        <v>2480</v>
      </c>
      <c r="L380" s="217"/>
      <c r="M380" s="220" t="s">
        <v>2398</v>
      </c>
      <c r="N380" s="212">
        <v>10</v>
      </c>
      <c r="O380" s="219"/>
      <c r="P380" s="210"/>
      <c r="Q380" s="215">
        <f>VLOOKUP(B:B,[1]帐销案存台账!$C$1:$L$65536,10,0)</f>
        <v>907300</v>
      </c>
      <c r="R380" s="226">
        <f>VLOOKUP(B:B,[1]帐销案存台账!$C$1:$N$65536,12,0)</f>
        <v>300445.2</v>
      </c>
      <c r="S380" s="227"/>
      <c r="T380" s="228"/>
      <c r="U380" s="229"/>
      <c r="V380" s="219"/>
      <c r="W380" s="231"/>
      <c r="X380" s="210"/>
      <c r="Y380" s="232"/>
    </row>
    <row r="381" s="204" customFormat="1" ht="15" customHeight="1" spans="1:25">
      <c r="A381" s="906" t="s">
        <v>2929</v>
      </c>
      <c r="B381" s="213" t="s">
        <v>2930</v>
      </c>
      <c r="C381" s="214" t="s">
        <v>2128</v>
      </c>
      <c r="D381" s="215" t="s">
        <v>2740</v>
      </c>
      <c r="E381" s="207" t="s">
        <v>2479</v>
      </c>
      <c r="F381" s="210"/>
      <c r="G381" s="211" t="s">
        <v>2131</v>
      </c>
      <c r="H381" s="212"/>
      <c r="I381" s="210" t="s">
        <v>2095</v>
      </c>
      <c r="J381" s="212">
        <v>1</v>
      </c>
      <c r="K381" s="235" t="s">
        <v>2480</v>
      </c>
      <c r="L381" s="217"/>
      <c r="M381" s="220" t="s">
        <v>2398</v>
      </c>
      <c r="N381" s="212">
        <v>10</v>
      </c>
      <c r="O381" s="219"/>
      <c r="P381" s="210"/>
      <c r="Q381" s="215">
        <f>VLOOKUP(B:B,[1]帐销案存台账!$C$1:$L$65536,10,0)</f>
        <v>907300</v>
      </c>
      <c r="R381" s="226">
        <f>VLOOKUP(B:B,[1]帐销案存台账!$C$1:$N$65536,12,0)</f>
        <v>300445.2</v>
      </c>
      <c r="S381" s="227"/>
      <c r="T381" s="228"/>
      <c r="U381" s="229"/>
      <c r="V381" s="219"/>
      <c r="W381" s="231"/>
      <c r="X381" s="210"/>
      <c r="Y381" s="232"/>
    </row>
    <row r="382" s="204" customFormat="1" ht="15" customHeight="1" spans="1:25">
      <c r="A382" s="906" t="s">
        <v>2931</v>
      </c>
      <c r="B382" s="213" t="s">
        <v>2932</v>
      </c>
      <c r="C382" s="214" t="s">
        <v>2128</v>
      </c>
      <c r="D382" s="215" t="s">
        <v>2740</v>
      </c>
      <c r="E382" s="207" t="s">
        <v>2479</v>
      </c>
      <c r="F382" s="210"/>
      <c r="G382" s="211" t="s">
        <v>2131</v>
      </c>
      <c r="H382" s="212"/>
      <c r="I382" s="210" t="s">
        <v>2095</v>
      </c>
      <c r="J382" s="212">
        <v>1</v>
      </c>
      <c r="K382" s="235" t="s">
        <v>2480</v>
      </c>
      <c r="L382" s="217"/>
      <c r="M382" s="220" t="s">
        <v>2398</v>
      </c>
      <c r="N382" s="212">
        <v>10</v>
      </c>
      <c r="O382" s="219"/>
      <c r="P382" s="210"/>
      <c r="Q382" s="215">
        <f>VLOOKUP(B:B,[1]帐销案存台账!$C$1:$L$65536,10,0)</f>
        <v>907300</v>
      </c>
      <c r="R382" s="226">
        <f>VLOOKUP(B:B,[1]帐销案存台账!$C$1:$N$65536,12,0)</f>
        <v>300445.2</v>
      </c>
      <c r="S382" s="227"/>
      <c r="T382" s="228"/>
      <c r="U382" s="229"/>
      <c r="V382" s="219"/>
      <c r="W382" s="231"/>
      <c r="X382" s="210"/>
      <c r="Y382" s="232"/>
    </row>
    <row r="383" s="204" customFormat="1" ht="15" customHeight="1" spans="1:25">
      <c r="A383" s="906" t="s">
        <v>2933</v>
      </c>
      <c r="B383" s="213" t="s">
        <v>2934</v>
      </c>
      <c r="C383" s="214" t="s">
        <v>2128</v>
      </c>
      <c r="D383" s="215" t="s">
        <v>2740</v>
      </c>
      <c r="E383" s="207" t="s">
        <v>2479</v>
      </c>
      <c r="F383" s="210"/>
      <c r="G383" s="211" t="s">
        <v>2131</v>
      </c>
      <c r="H383" s="212"/>
      <c r="I383" s="210" t="s">
        <v>2095</v>
      </c>
      <c r="J383" s="212">
        <v>1</v>
      </c>
      <c r="K383" s="235" t="s">
        <v>2480</v>
      </c>
      <c r="L383" s="217"/>
      <c r="M383" s="220" t="s">
        <v>2398</v>
      </c>
      <c r="N383" s="212">
        <v>10</v>
      </c>
      <c r="O383" s="219"/>
      <c r="P383" s="210"/>
      <c r="Q383" s="215">
        <f>VLOOKUP(B:B,[1]帐销案存台账!$C$1:$L$65536,10,0)</f>
        <v>907300</v>
      </c>
      <c r="R383" s="226">
        <f>VLOOKUP(B:B,[1]帐销案存台账!$C$1:$N$65536,12,0)</f>
        <v>300445.2</v>
      </c>
      <c r="S383" s="227"/>
      <c r="T383" s="228"/>
      <c r="U383" s="229"/>
      <c r="V383" s="219"/>
      <c r="W383" s="231"/>
      <c r="X383" s="210"/>
      <c r="Y383" s="232"/>
    </row>
    <row r="384" s="204" customFormat="1" ht="15" customHeight="1" spans="1:25">
      <c r="A384" s="906" t="s">
        <v>2935</v>
      </c>
      <c r="B384" s="213" t="s">
        <v>2936</v>
      </c>
      <c r="C384" s="214" t="s">
        <v>2128</v>
      </c>
      <c r="D384" s="215" t="s">
        <v>2740</v>
      </c>
      <c r="E384" s="207" t="s">
        <v>2479</v>
      </c>
      <c r="F384" s="210"/>
      <c r="G384" s="211" t="s">
        <v>2131</v>
      </c>
      <c r="H384" s="212"/>
      <c r="I384" s="210" t="s">
        <v>2095</v>
      </c>
      <c r="J384" s="212">
        <v>1</v>
      </c>
      <c r="K384" s="235" t="s">
        <v>2480</v>
      </c>
      <c r="L384" s="217"/>
      <c r="M384" s="220" t="s">
        <v>2398</v>
      </c>
      <c r="N384" s="212">
        <v>10</v>
      </c>
      <c r="O384" s="219"/>
      <c r="P384" s="210"/>
      <c r="Q384" s="215">
        <f>VLOOKUP(B:B,[1]帐销案存台账!$C$1:$L$65536,10,0)</f>
        <v>907300</v>
      </c>
      <c r="R384" s="226">
        <f>VLOOKUP(B:B,[1]帐销案存台账!$C$1:$N$65536,12,0)</f>
        <v>300445.2</v>
      </c>
      <c r="S384" s="227"/>
      <c r="T384" s="228"/>
      <c r="U384" s="229"/>
      <c r="V384" s="219"/>
      <c r="W384" s="231"/>
      <c r="X384" s="210"/>
      <c r="Y384" s="232"/>
    </row>
    <row r="385" s="204" customFormat="1" ht="15" customHeight="1" spans="1:25">
      <c r="A385" s="906" t="s">
        <v>2937</v>
      </c>
      <c r="B385" s="213" t="s">
        <v>2938</v>
      </c>
      <c r="C385" s="214" t="s">
        <v>2128</v>
      </c>
      <c r="D385" s="215" t="s">
        <v>2740</v>
      </c>
      <c r="E385" s="207" t="s">
        <v>2479</v>
      </c>
      <c r="F385" s="210"/>
      <c r="G385" s="211" t="s">
        <v>2131</v>
      </c>
      <c r="H385" s="212"/>
      <c r="I385" s="210" t="s">
        <v>2095</v>
      </c>
      <c r="J385" s="212">
        <v>1</v>
      </c>
      <c r="K385" s="235" t="s">
        <v>2480</v>
      </c>
      <c r="L385" s="217"/>
      <c r="M385" s="220" t="s">
        <v>2398</v>
      </c>
      <c r="N385" s="212">
        <v>10</v>
      </c>
      <c r="O385" s="219"/>
      <c r="P385" s="210"/>
      <c r="Q385" s="215">
        <f>VLOOKUP(B:B,[1]帐销案存台账!$C$1:$L$65536,10,0)</f>
        <v>907300</v>
      </c>
      <c r="R385" s="226">
        <f>VLOOKUP(B:B,[1]帐销案存台账!$C$1:$N$65536,12,0)</f>
        <v>300445.2</v>
      </c>
      <c r="S385" s="227"/>
      <c r="T385" s="228"/>
      <c r="U385" s="229"/>
      <c r="V385" s="219"/>
      <c r="W385" s="231"/>
      <c r="X385" s="210"/>
      <c r="Y385" s="232"/>
    </row>
    <row r="386" s="204" customFormat="1" ht="15" customHeight="1" spans="1:25">
      <c r="A386" s="906" t="s">
        <v>2939</v>
      </c>
      <c r="B386" s="213" t="s">
        <v>2940</v>
      </c>
      <c r="C386" s="214" t="s">
        <v>2128</v>
      </c>
      <c r="D386" s="215" t="s">
        <v>2740</v>
      </c>
      <c r="E386" s="207" t="s">
        <v>2479</v>
      </c>
      <c r="F386" s="210"/>
      <c r="G386" s="211" t="s">
        <v>2131</v>
      </c>
      <c r="H386" s="212"/>
      <c r="I386" s="210" t="s">
        <v>2095</v>
      </c>
      <c r="J386" s="212">
        <v>1</v>
      </c>
      <c r="K386" s="235" t="s">
        <v>2480</v>
      </c>
      <c r="L386" s="217"/>
      <c r="M386" s="220" t="s">
        <v>2398</v>
      </c>
      <c r="N386" s="212">
        <v>10</v>
      </c>
      <c r="O386" s="219"/>
      <c r="P386" s="210"/>
      <c r="Q386" s="215">
        <f>VLOOKUP(B:B,[1]帐销案存台账!$C$1:$L$65536,10,0)</f>
        <v>907300</v>
      </c>
      <c r="R386" s="226">
        <f>VLOOKUP(B:B,[1]帐销案存台账!$C$1:$N$65536,12,0)</f>
        <v>300445.2</v>
      </c>
      <c r="S386" s="227"/>
      <c r="T386" s="228"/>
      <c r="U386" s="229"/>
      <c r="V386" s="219"/>
      <c r="W386" s="231"/>
      <c r="X386" s="210"/>
      <c r="Y386" s="232"/>
    </row>
    <row r="387" s="204" customFormat="1" ht="15" customHeight="1" spans="1:25">
      <c r="A387" s="906" t="s">
        <v>2941</v>
      </c>
      <c r="B387" s="213" t="s">
        <v>2942</v>
      </c>
      <c r="C387" s="214" t="s">
        <v>2128</v>
      </c>
      <c r="D387" s="215" t="s">
        <v>2740</v>
      </c>
      <c r="E387" s="207" t="s">
        <v>2479</v>
      </c>
      <c r="F387" s="210"/>
      <c r="G387" s="211" t="s">
        <v>2131</v>
      </c>
      <c r="H387" s="212"/>
      <c r="I387" s="210" t="s">
        <v>2095</v>
      </c>
      <c r="J387" s="212">
        <v>1</v>
      </c>
      <c r="K387" s="235" t="s">
        <v>2480</v>
      </c>
      <c r="L387" s="217"/>
      <c r="M387" s="220" t="s">
        <v>2398</v>
      </c>
      <c r="N387" s="212">
        <v>10</v>
      </c>
      <c r="O387" s="219"/>
      <c r="P387" s="210"/>
      <c r="Q387" s="215">
        <f>VLOOKUP(B:B,[1]帐销案存台账!$C$1:$L$65536,10,0)</f>
        <v>907300</v>
      </c>
      <c r="R387" s="226">
        <f>VLOOKUP(B:B,[1]帐销案存台账!$C$1:$N$65536,12,0)</f>
        <v>300445.2</v>
      </c>
      <c r="S387" s="227"/>
      <c r="T387" s="228"/>
      <c r="U387" s="229"/>
      <c r="V387" s="219"/>
      <c r="W387" s="231"/>
      <c r="X387" s="210"/>
      <c r="Y387" s="232"/>
    </row>
    <row r="388" s="204" customFormat="1" ht="15" customHeight="1" spans="1:25">
      <c r="A388" s="906" t="s">
        <v>2943</v>
      </c>
      <c r="B388" s="213" t="s">
        <v>2944</v>
      </c>
      <c r="C388" s="214" t="s">
        <v>2128</v>
      </c>
      <c r="D388" s="215" t="s">
        <v>2740</v>
      </c>
      <c r="E388" s="207" t="s">
        <v>2479</v>
      </c>
      <c r="F388" s="210"/>
      <c r="G388" s="211" t="s">
        <v>2131</v>
      </c>
      <c r="H388" s="212"/>
      <c r="I388" s="210" t="s">
        <v>2095</v>
      </c>
      <c r="J388" s="212">
        <v>1</v>
      </c>
      <c r="K388" s="235" t="s">
        <v>2480</v>
      </c>
      <c r="L388" s="217"/>
      <c r="M388" s="220" t="s">
        <v>2398</v>
      </c>
      <c r="N388" s="212">
        <v>10</v>
      </c>
      <c r="O388" s="219"/>
      <c r="P388" s="210"/>
      <c r="Q388" s="215">
        <f>VLOOKUP(B:B,[1]帐销案存台账!$C$1:$L$65536,10,0)</f>
        <v>907300</v>
      </c>
      <c r="R388" s="226">
        <f>VLOOKUP(B:B,[1]帐销案存台账!$C$1:$N$65536,12,0)</f>
        <v>300445.2</v>
      </c>
      <c r="S388" s="227"/>
      <c r="T388" s="228"/>
      <c r="U388" s="229"/>
      <c r="V388" s="219"/>
      <c r="W388" s="231"/>
      <c r="X388" s="210"/>
      <c r="Y388" s="232"/>
    </row>
    <row r="389" s="204" customFormat="1" ht="15" customHeight="1" spans="1:25">
      <c r="A389" s="906" t="s">
        <v>2945</v>
      </c>
      <c r="B389" s="213" t="s">
        <v>2946</v>
      </c>
      <c r="C389" s="214" t="s">
        <v>2128</v>
      </c>
      <c r="D389" s="215" t="s">
        <v>2740</v>
      </c>
      <c r="E389" s="207" t="s">
        <v>2479</v>
      </c>
      <c r="F389" s="210"/>
      <c r="G389" s="211" t="s">
        <v>2131</v>
      </c>
      <c r="H389" s="212"/>
      <c r="I389" s="210" t="s">
        <v>2095</v>
      </c>
      <c r="J389" s="212">
        <v>1</v>
      </c>
      <c r="K389" s="235" t="s">
        <v>2480</v>
      </c>
      <c r="L389" s="217"/>
      <c r="M389" s="220" t="s">
        <v>2398</v>
      </c>
      <c r="N389" s="212">
        <v>10</v>
      </c>
      <c r="O389" s="219"/>
      <c r="P389" s="210"/>
      <c r="Q389" s="215">
        <f>VLOOKUP(B:B,[1]帐销案存台账!$C$1:$L$65536,10,0)</f>
        <v>907300</v>
      </c>
      <c r="R389" s="226">
        <f>VLOOKUP(B:B,[1]帐销案存台账!$C$1:$N$65536,12,0)</f>
        <v>300445.2</v>
      </c>
      <c r="S389" s="227"/>
      <c r="T389" s="228"/>
      <c r="U389" s="229"/>
      <c r="V389" s="219"/>
      <c r="W389" s="231"/>
      <c r="X389" s="210"/>
      <c r="Y389" s="232"/>
    </row>
    <row r="390" s="204" customFormat="1" ht="15" customHeight="1" spans="1:25">
      <c r="A390" s="906" t="s">
        <v>2947</v>
      </c>
      <c r="B390" s="213" t="s">
        <v>2948</v>
      </c>
      <c r="C390" s="214" t="s">
        <v>2128</v>
      </c>
      <c r="D390" s="215" t="s">
        <v>2740</v>
      </c>
      <c r="E390" s="207" t="s">
        <v>2479</v>
      </c>
      <c r="F390" s="210"/>
      <c r="G390" s="211" t="s">
        <v>2131</v>
      </c>
      <c r="H390" s="212"/>
      <c r="I390" s="210" t="s">
        <v>2095</v>
      </c>
      <c r="J390" s="212">
        <v>1</v>
      </c>
      <c r="K390" s="235" t="s">
        <v>2480</v>
      </c>
      <c r="L390" s="217"/>
      <c r="M390" s="220" t="s">
        <v>2398</v>
      </c>
      <c r="N390" s="212">
        <v>10</v>
      </c>
      <c r="O390" s="219"/>
      <c r="P390" s="210"/>
      <c r="Q390" s="215">
        <f>VLOOKUP(B:B,[1]帐销案存台账!$C$1:$L$65536,10,0)</f>
        <v>907300</v>
      </c>
      <c r="R390" s="226">
        <f>VLOOKUP(B:B,[1]帐销案存台账!$C$1:$N$65536,12,0)</f>
        <v>300445.2</v>
      </c>
      <c r="S390" s="227"/>
      <c r="T390" s="228"/>
      <c r="U390" s="229"/>
      <c r="V390" s="219"/>
      <c r="W390" s="231"/>
      <c r="X390" s="210"/>
      <c r="Y390" s="232"/>
    </row>
    <row r="391" s="204" customFormat="1" ht="15" customHeight="1" spans="1:25">
      <c r="A391" s="906" t="s">
        <v>2949</v>
      </c>
      <c r="B391" s="213" t="s">
        <v>2950</v>
      </c>
      <c r="C391" s="214" t="s">
        <v>2128</v>
      </c>
      <c r="D391" s="215" t="s">
        <v>2740</v>
      </c>
      <c r="E391" s="207" t="s">
        <v>2479</v>
      </c>
      <c r="F391" s="210"/>
      <c r="G391" s="211" t="s">
        <v>2131</v>
      </c>
      <c r="H391" s="212"/>
      <c r="I391" s="210" t="s">
        <v>2095</v>
      </c>
      <c r="J391" s="212">
        <v>1</v>
      </c>
      <c r="K391" s="235" t="s">
        <v>2480</v>
      </c>
      <c r="L391" s="217"/>
      <c r="M391" s="220" t="s">
        <v>2398</v>
      </c>
      <c r="N391" s="212">
        <v>10</v>
      </c>
      <c r="O391" s="219"/>
      <c r="P391" s="210"/>
      <c r="Q391" s="215">
        <f>VLOOKUP(B:B,[1]帐销案存台账!$C$1:$L$65536,10,0)</f>
        <v>907300</v>
      </c>
      <c r="R391" s="226">
        <f>VLOOKUP(B:B,[1]帐销案存台账!$C$1:$N$65536,12,0)</f>
        <v>300445.2</v>
      </c>
      <c r="S391" s="227"/>
      <c r="T391" s="228"/>
      <c r="U391" s="229"/>
      <c r="V391" s="219"/>
      <c r="W391" s="231"/>
      <c r="X391" s="210"/>
      <c r="Y391" s="232"/>
    </row>
    <row r="392" s="204" customFormat="1" ht="15" customHeight="1" spans="1:25">
      <c r="A392" s="906" t="s">
        <v>2951</v>
      </c>
      <c r="B392" s="213" t="s">
        <v>2952</v>
      </c>
      <c r="C392" s="214" t="s">
        <v>2128</v>
      </c>
      <c r="D392" s="215" t="s">
        <v>2740</v>
      </c>
      <c r="E392" s="207" t="s">
        <v>2479</v>
      </c>
      <c r="F392" s="210"/>
      <c r="G392" s="211" t="s">
        <v>2131</v>
      </c>
      <c r="H392" s="212"/>
      <c r="I392" s="210" t="s">
        <v>2095</v>
      </c>
      <c r="J392" s="212">
        <v>1</v>
      </c>
      <c r="K392" s="235" t="s">
        <v>2480</v>
      </c>
      <c r="L392" s="217"/>
      <c r="M392" s="220" t="s">
        <v>2398</v>
      </c>
      <c r="N392" s="212">
        <v>10</v>
      </c>
      <c r="O392" s="219"/>
      <c r="P392" s="210"/>
      <c r="Q392" s="215">
        <f>VLOOKUP(B:B,[1]帐销案存台账!$C$1:$L$65536,10,0)</f>
        <v>907300</v>
      </c>
      <c r="R392" s="226">
        <f>VLOOKUP(B:B,[1]帐销案存台账!$C$1:$N$65536,12,0)</f>
        <v>300445.2</v>
      </c>
      <c r="S392" s="227"/>
      <c r="T392" s="228"/>
      <c r="U392" s="229"/>
      <c r="V392" s="219"/>
      <c r="W392" s="231"/>
      <c r="X392" s="210"/>
      <c r="Y392" s="232"/>
    </row>
    <row r="393" s="204" customFormat="1" ht="15" customHeight="1" spans="1:25">
      <c r="A393" s="906" t="s">
        <v>2953</v>
      </c>
      <c r="B393" s="213" t="s">
        <v>2954</v>
      </c>
      <c r="C393" s="214" t="s">
        <v>2128</v>
      </c>
      <c r="D393" s="215" t="s">
        <v>2740</v>
      </c>
      <c r="E393" s="207" t="s">
        <v>2479</v>
      </c>
      <c r="F393" s="210"/>
      <c r="G393" s="211" t="s">
        <v>2131</v>
      </c>
      <c r="H393" s="212"/>
      <c r="I393" s="210" t="s">
        <v>2095</v>
      </c>
      <c r="J393" s="212">
        <v>1</v>
      </c>
      <c r="K393" s="235" t="s">
        <v>2480</v>
      </c>
      <c r="L393" s="217"/>
      <c r="M393" s="220" t="s">
        <v>2398</v>
      </c>
      <c r="N393" s="212">
        <v>10</v>
      </c>
      <c r="O393" s="219"/>
      <c r="P393" s="210"/>
      <c r="Q393" s="215">
        <f>VLOOKUP(B:B,[1]帐销案存台账!$C$1:$L$65536,10,0)</f>
        <v>907300</v>
      </c>
      <c r="R393" s="226">
        <f>VLOOKUP(B:B,[1]帐销案存台账!$C$1:$N$65536,12,0)</f>
        <v>300445.2</v>
      </c>
      <c r="S393" s="227"/>
      <c r="T393" s="228"/>
      <c r="U393" s="229"/>
      <c r="V393" s="219"/>
      <c r="W393" s="231"/>
      <c r="X393" s="210"/>
      <c r="Y393" s="232"/>
    </row>
    <row r="394" s="204" customFormat="1" ht="15" customHeight="1" spans="1:25">
      <c r="A394" s="906" t="s">
        <v>2955</v>
      </c>
      <c r="B394" s="213" t="s">
        <v>2956</v>
      </c>
      <c r="C394" s="214" t="s">
        <v>2128</v>
      </c>
      <c r="D394" s="215" t="s">
        <v>2740</v>
      </c>
      <c r="E394" s="207" t="s">
        <v>2479</v>
      </c>
      <c r="F394" s="210"/>
      <c r="G394" s="211" t="s">
        <v>2131</v>
      </c>
      <c r="H394" s="212"/>
      <c r="I394" s="210" t="s">
        <v>2095</v>
      </c>
      <c r="J394" s="212">
        <v>1</v>
      </c>
      <c r="K394" s="235" t="s">
        <v>2480</v>
      </c>
      <c r="L394" s="217"/>
      <c r="M394" s="220" t="s">
        <v>2398</v>
      </c>
      <c r="N394" s="212">
        <v>10</v>
      </c>
      <c r="O394" s="219"/>
      <c r="P394" s="210"/>
      <c r="Q394" s="215">
        <f>VLOOKUP(B:B,[1]帐销案存台账!$C$1:$L$65536,10,0)</f>
        <v>907300</v>
      </c>
      <c r="R394" s="226">
        <f>VLOOKUP(B:B,[1]帐销案存台账!$C$1:$N$65536,12,0)</f>
        <v>300445.2</v>
      </c>
      <c r="S394" s="227"/>
      <c r="T394" s="228"/>
      <c r="U394" s="229"/>
      <c r="V394" s="219"/>
      <c r="W394" s="231"/>
      <c r="X394" s="210"/>
      <c r="Y394" s="232"/>
    </row>
    <row r="395" s="204" customFormat="1" ht="15" customHeight="1" spans="1:25">
      <c r="A395" s="906" t="s">
        <v>2957</v>
      </c>
      <c r="B395" s="213" t="s">
        <v>2958</v>
      </c>
      <c r="C395" s="214" t="s">
        <v>2128</v>
      </c>
      <c r="D395" s="215" t="s">
        <v>2740</v>
      </c>
      <c r="E395" s="207" t="s">
        <v>2479</v>
      </c>
      <c r="F395" s="210"/>
      <c r="G395" s="211" t="s">
        <v>2131</v>
      </c>
      <c r="H395" s="212"/>
      <c r="I395" s="210" t="s">
        <v>2095</v>
      </c>
      <c r="J395" s="212">
        <v>1</v>
      </c>
      <c r="K395" s="235" t="s">
        <v>2480</v>
      </c>
      <c r="L395" s="217"/>
      <c r="M395" s="220" t="s">
        <v>2398</v>
      </c>
      <c r="N395" s="212">
        <v>10</v>
      </c>
      <c r="O395" s="219"/>
      <c r="P395" s="210"/>
      <c r="Q395" s="215">
        <f>VLOOKUP(B:B,[1]帐销案存台账!$C$1:$L$65536,10,0)</f>
        <v>907300</v>
      </c>
      <c r="R395" s="226">
        <f>VLOOKUP(B:B,[1]帐销案存台账!$C$1:$N$65536,12,0)</f>
        <v>300445.2</v>
      </c>
      <c r="S395" s="227"/>
      <c r="T395" s="228"/>
      <c r="U395" s="229"/>
      <c r="V395" s="219"/>
      <c r="W395" s="231"/>
      <c r="X395" s="210"/>
      <c r="Y395" s="232"/>
    </row>
    <row r="396" s="204" customFormat="1" ht="15" customHeight="1" spans="1:25">
      <c r="A396" s="906" t="s">
        <v>2959</v>
      </c>
      <c r="B396" s="213" t="s">
        <v>2960</v>
      </c>
      <c r="C396" s="214" t="s">
        <v>2128</v>
      </c>
      <c r="D396" s="215" t="s">
        <v>2740</v>
      </c>
      <c r="E396" s="207" t="s">
        <v>2479</v>
      </c>
      <c r="F396" s="210"/>
      <c r="G396" s="211" t="s">
        <v>2131</v>
      </c>
      <c r="H396" s="212"/>
      <c r="I396" s="210" t="s">
        <v>2095</v>
      </c>
      <c r="J396" s="212">
        <v>1</v>
      </c>
      <c r="K396" s="235" t="s">
        <v>2480</v>
      </c>
      <c r="L396" s="217"/>
      <c r="M396" s="220" t="s">
        <v>2398</v>
      </c>
      <c r="N396" s="212">
        <v>10</v>
      </c>
      <c r="O396" s="219"/>
      <c r="P396" s="210"/>
      <c r="Q396" s="215">
        <f>VLOOKUP(B:B,[1]帐销案存台账!$C$1:$L$65536,10,0)</f>
        <v>907300</v>
      </c>
      <c r="R396" s="226">
        <f>VLOOKUP(B:B,[1]帐销案存台账!$C$1:$N$65536,12,0)</f>
        <v>300445.2</v>
      </c>
      <c r="S396" s="227"/>
      <c r="T396" s="228"/>
      <c r="U396" s="229"/>
      <c r="V396" s="219"/>
      <c r="W396" s="231"/>
      <c r="X396" s="210"/>
      <c r="Y396" s="232"/>
    </row>
    <row r="397" s="204" customFormat="1" ht="15" customHeight="1" spans="1:25">
      <c r="A397" s="906" t="s">
        <v>2961</v>
      </c>
      <c r="B397" s="213" t="s">
        <v>2962</v>
      </c>
      <c r="C397" s="214" t="s">
        <v>2128</v>
      </c>
      <c r="D397" s="215" t="s">
        <v>2740</v>
      </c>
      <c r="E397" s="207" t="s">
        <v>2479</v>
      </c>
      <c r="F397" s="210"/>
      <c r="G397" s="211" t="s">
        <v>2131</v>
      </c>
      <c r="H397" s="212"/>
      <c r="I397" s="210" t="s">
        <v>2095</v>
      </c>
      <c r="J397" s="212">
        <v>1</v>
      </c>
      <c r="K397" s="235" t="s">
        <v>2480</v>
      </c>
      <c r="L397" s="217"/>
      <c r="M397" s="220" t="s">
        <v>2398</v>
      </c>
      <c r="N397" s="212">
        <v>10</v>
      </c>
      <c r="O397" s="219"/>
      <c r="P397" s="210"/>
      <c r="Q397" s="215">
        <f>VLOOKUP(B:B,[1]帐销案存台账!$C$1:$L$65536,10,0)</f>
        <v>907300</v>
      </c>
      <c r="R397" s="226">
        <f>VLOOKUP(B:B,[1]帐销案存台账!$C$1:$N$65536,12,0)</f>
        <v>300445.2</v>
      </c>
      <c r="S397" s="227"/>
      <c r="T397" s="228"/>
      <c r="U397" s="229"/>
      <c r="V397" s="219"/>
      <c r="W397" s="231"/>
      <c r="X397" s="210"/>
      <c r="Y397" s="232"/>
    </row>
    <row r="398" s="204" customFormat="1" ht="15" customHeight="1" spans="1:25">
      <c r="A398" s="906" t="s">
        <v>2963</v>
      </c>
      <c r="B398" s="213" t="s">
        <v>2964</v>
      </c>
      <c r="C398" s="214" t="s">
        <v>2128</v>
      </c>
      <c r="D398" s="215" t="s">
        <v>2740</v>
      </c>
      <c r="E398" s="207" t="s">
        <v>2479</v>
      </c>
      <c r="F398" s="210"/>
      <c r="G398" s="211" t="s">
        <v>2131</v>
      </c>
      <c r="H398" s="212"/>
      <c r="I398" s="210" t="s">
        <v>2095</v>
      </c>
      <c r="J398" s="212">
        <v>1</v>
      </c>
      <c r="K398" s="235" t="s">
        <v>2480</v>
      </c>
      <c r="L398" s="217"/>
      <c r="M398" s="220" t="s">
        <v>2398</v>
      </c>
      <c r="N398" s="212">
        <v>10</v>
      </c>
      <c r="O398" s="219"/>
      <c r="P398" s="210"/>
      <c r="Q398" s="215">
        <f>VLOOKUP(B:B,[1]帐销案存台账!$C$1:$L$65536,10,0)</f>
        <v>907300</v>
      </c>
      <c r="R398" s="226">
        <f>VLOOKUP(B:B,[1]帐销案存台账!$C$1:$N$65536,12,0)</f>
        <v>300445.2</v>
      </c>
      <c r="S398" s="227"/>
      <c r="T398" s="228"/>
      <c r="U398" s="229"/>
      <c r="V398" s="219"/>
      <c r="W398" s="231"/>
      <c r="X398" s="210"/>
      <c r="Y398" s="232"/>
    </row>
    <row r="399" s="204" customFormat="1" ht="15" customHeight="1" spans="1:25">
      <c r="A399" s="906" t="s">
        <v>2965</v>
      </c>
      <c r="B399" s="213" t="s">
        <v>2966</v>
      </c>
      <c r="C399" s="214" t="s">
        <v>2128</v>
      </c>
      <c r="D399" s="215" t="s">
        <v>2740</v>
      </c>
      <c r="E399" s="207" t="s">
        <v>2479</v>
      </c>
      <c r="F399" s="210"/>
      <c r="G399" s="211" t="s">
        <v>2131</v>
      </c>
      <c r="H399" s="212"/>
      <c r="I399" s="210" t="s">
        <v>2095</v>
      </c>
      <c r="J399" s="212">
        <v>1</v>
      </c>
      <c r="K399" s="235" t="s">
        <v>2480</v>
      </c>
      <c r="L399" s="217"/>
      <c r="M399" s="220" t="s">
        <v>2398</v>
      </c>
      <c r="N399" s="212">
        <v>10</v>
      </c>
      <c r="O399" s="219"/>
      <c r="P399" s="210"/>
      <c r="Q399" s="215">
        <f>VLOOKUP(B:B,[1]帐销案存台账!$C$1:$L$65536,10,0)</f>
        <v>907300</v>
      </c>
      <c r="R399" s="226">
        <f>VLOOKUP(B:B,[1]帐销案存台账!$C$1:$N$65536,12,0)</f>
        <v>300445.2</v>
      </c>
      <c r="S399" s="227"/>
      <c r="T399" s="228"/>
      <c r="U399" s="229"/>
      <c r="V399" s="219"/>
      <c r="W399" s="231"/>
      <c r="X399" s="210"/>
      <c r="Y399" s="232"/>
    </row>
    <row r="400" s="204" customFormat="1" ht="15" customHeight="1" spans="1:25">
      <c r="A400" s="906" t="s">
        <v>2967</v>
      </c>
      <c r="B400" s="213" t="s">
        <v>2968</v>
      </c>
      <c r="C400" s="214" t="s">
        <v>2128</v>
      </c>
      <c r="D400" s="215" t="s">
        <v>2740</v>
      </c>
      <c r="E400" s="207" t="s">
        <v>2479</v>
      </c>
      <c r="F400" s="210"/>
      <c r="G400" s="211" t="s">
        <v>2131</v>
      </c>
      <c r="H400" s="212"/>
      <c r="I400" s="210" t="s">
        <v>2095</v>
      </c>
      <c r="J400" s="212">
        <v>1</v>
      </c>
      <c r="K400" s="235" t="s">
        <v>2480</v>
      </c>
      <c r="L400" s="217"/>
      <c r="M400" s="220" t="s">
        <v>2398</v>
      </c>
      <c r="N400" s="212">
        <v>10</v>
      </c>
      <c r="O400" s="219"/>
      <c r="P400" s="210"/>
      <c r="Q400" s="215">
        <f>VLOOKUP(B:B,[1]帐销案存台账!$C$1:$L$65536,10,0)</f>
        <v>907300</v>
      </c>
      <c r="R400" s="226">
        <f>VLOOKUP(B:B,[1]帐销案存台账!$C$1:$N$65536,12,0)</f>
        <v>300445.2</v>
      </c>
      <c r="S400" s="227"/>
      <c r="T400" s="228"/>
      <c r="U400" s="229"/>
      <c r="V400" s="219"/>
      <c r="W400" s="231"/>
      <c r="X400" s="210"/>
      <c r="Y400" s="232"/>
    </row>
    <row r="401" s="204" customFormat="1" ht="15" customHeight="1" spans="1:25">
      <c r="A401" s="906" t="s">
        <v>2969</v>
      </c>
      <c r="B401" s="213" t="s">
        <v>2970</v>
      </c>
      <c r="C401" s="214" t="s">
        <v>2128</v>
      </c>
      <c r="D401" s="215" t="s">
        <v>2740</v>
      </c>
      <c r="E401" s="207" t="s">
        <v>2479</v>
      </c>
      <c r="F401" s="210"/>
      <c r="G401" s="211" t="s">
        <v>2131</v>
      </c>
      <c r="H401" s="212"/>
      <c r="I401" s="210" t="s">
        <v>2095</v>
      </c>
      <c r="J401" s="212">
        <v>1</v>
      </c>
      <c r="K401" s="235" t="s">
        <v>2480</v>
      </c>
      <c r="L401" s="217"/>
      <c r="M401" s="220" t="s">
        <v>2398</v>
      </c>
      <c r="N401" s="212">
        <v>10</v>
      </c>
      <c r="O401" s="219"/>
      <c r="P401" s="210"/>
      <c r="Q401" s="215">
        <f>VLOOKUP(B:B,[1]帐销案存台账!$C$1:$L$65536,10,0)</f>
        <v>907300</v>
      </c>
      <c r="R401" s="226">
        <f>VLOOKUP(B:B,[1]帐销案存台账!$C$1:$N$65536,12,0)</f>
        <v>300445.2</v>
      </c>
      <c r="S401" s="227"/>
      <c r="T401" s="228"/>
      <c r="U401" s="229"/>
      <c r="V401" s="219"/>
      <c r="W401" s="231"/>
      <c r="X401" s="210"/>
      <c r="Y401" s="232"/>
    </row>
    <row r="402" s="204" customFormat="1" ht="15" customHeight="1" spans="1:25">
      <c r="A402" s="906" t="s">
        <v>2971</v>
      </c>
      <c r="B402" s="213" t="s">
        <v>2972</v>
      </c>
      <c r="C402" s="214" t="s">
        <v>2128</v>
      </c>
      <c r="D402" s="215" t="s">
        <v>2740</v>
      </c>
      <c r="E402" s="207" t="s">
        <v>2479</v>
      </c>
      <c r="F402" s="210"/>
      <c r="G402" s="211" t="s">
        <v>2131</v>
      </c>
      <c r="H402" s="212"/>
      <c r="I402" s="210" t="s">
        <v>2095</v>
      </c>
      <c r="J402" s="212">
        <v>1</v>
      </c>
      <c r="K402" s="235" t="s">
        <v>2480</v>
      </c>
      <c r="L402" s="217"/>
      <c r="M402" s="220" t="s">
        <v>2398</v>
      </c>
      <c r="N402" s="212">
        <v>10</v>
      </c>
      <c r="O402" s="219"/>
      <c r="P402" s="210"/>
      <c r="Q402" s="215">
        <f>VLOOKUP(B:B,[1]帐销案存台账!$C$1:$L$65536,10,0)</f>
        <v>907300</v>
      </c>
      <c r="R402" s="226">
        <f>VLOOKUP(B:B,[1]帐销案存台账!$C$1:$N$65536,12,0)</f>
        <v>300445.2</v>
      </c>
      <c r="S402" s="227"/>
      <c r="T402" s="228"/>
      <c r="U402" s="229"/>
      <c r="V402" s="219"/>
      <c r="W402" s="231"/>
      <c r="X402" s="210"/>
      <c r="Y402" s="232"/>
    </row>
    <row r="403" s="204" customFormat="1" ht="15" customHeight="1" spans="1:25">
      <c r="A403" s="906" t="s">
        <v>2973</v>
      </c>
      <c r="B403" s="213" t="s">
        <v>2974</v>
      </c>
      <c r="C403" s="214" t="s">
        <v>2128</v>
      </c>
      <c r="D403" s="215" t="s">
        <v>2740</v>
      </c>
      <c r="E403" s="207" t="s">
        <v>2479</v>
      </c>
      <c r="F403" s="210"/>
      <c r="G403" s="211" t="s">
        <v>2131</v>
      </c>
      <c r="H403" s="212"/>
      <c r="I403" s="210" t="s">
        <v>2095</v>
      </c>
      <c r="J403" s="212">
        <v>1</v>
      </c>
      <c r="K403" s="235" t="s">
        <v>2480</v>
      </c>
      <c r="L403" s="217"/>
      <c r="M403" s="220" t="s">
        <v>2398</v>
      </c>
      <c r="N403" s="212">
        <v>10</v>
      </c>
      <c r="O403" s="219"/>
      <c r="P403" s="210"/>
      <c r="Q403" s="215">
        <f>VLOOKUP(B:B,[1]帐销案存台账!$C$1:$L$65536,10,0)</f>
        <v>907300</v>
      </c>
      <c r="R403" s="226">
        <f>VLOOKUP(B:B,[1]帐销案存台账!$C$1:$N$65536,12,0)</f>
        <v>300445.2</v>
      </c>
      <c r="S403" s="227"/>
      <c r="T403" s="228"/>
      <c r="U403" s="229"/>
      <c r="V403" s="219"/>
      <c r="W403" s="231"/>
      <c r="X403" s="210"/>
      <c r="Y403" s="232"/>
    </row>
    <row r="404" s="204" customFormat="1" ht="15" customHeight="1" spans="1:25">
      <c r="A404" s="906" t="s">
        <v>2975</v>
      </c>
      <c r="B404" s="213" t="s">
        <v>2976</v>
      </c>
      <c r="C404" s="214" t="s">
        <v>2128</v>
      </c>
      <c r="D404" s="215" t="s">
        <v>2740</v>
      </c>
      <c r="E404" s="207" t="s">
        <v>2479</v>
      </c>
      <c r="F404" s="210"/>
      <c r="G404" s="211" t="s">
        <v>2131</v>
      </c>
      <c r="H404" s="212"/>
      <c r="I404" s="210" t="s">
        <v>2095</v>
      </c>
      <c r="J404" s="212">
        <v>1</v>
      </c>
      <c r="K404" s="235" t="s">
        <v>2480</v>
      </c>
      <c r="L404" s="217"/>
      <c r="M404" s="220" t="s">
        <v>2398</v>
      </c>
      <c r="N404" s="212">
        <v>10</v>
      </c>
      <c r="O404" s="219"/>
      <c r="P404" s="210"/>
      <c r="Q404" s="215">
        <f>VLOOKUP(B:B,[1]帐销案存台账!$C$1:$L$65536,10,0)</f>
        <v>907300</v>
      </c>
      <c r="R404" s="226">
        <f>VLOOKUP(B:B,[1]帐销案存台账!$C$1:$N$65536,12,0)</f>
        <v>300445.2</v>
      </c>
      <c r="S404" s="227"/>
      <c r="T404" s="228"/>
      <c r="U404" s="229"/>
      <c r="V404" s="219"/>
      <c r="W404" s="231"/>
      <c r="X404" s="210"/>
      <c r="Y404" s="232"/>
    </row>
    <row r="405" s="204" customFormat="1" ht="15" customHeight="1" spans="1:25">
      <c r="A405" s="906" t="s">
        <v>2977</v>
      </c>
      <c r="B405" s="213" t="s">
        <v>2978</v>
      </c>
      <c r="C405" s="214" t="s">
        <v>2128</v>
      </c>
      <c r="D405" s="215" t="s">
        <v>2740</v>
      </c>
      <c r="E405" s="207" t="s">
        <v>2479</v>
      </c>
      <c r="F405" s="210"/>
      <c r="G405" s="211" t="s">
        <v>2131</v>
      </c>
      <c r="H405" s="212"/>
      <c r="I405" s="210" t="s">
        <v>2095</v>
      </c>
      <c r="J405" s="212">
        <v>1</v>
      </c>
      <c r="K405" s="235" t="s">
        <v>2480</v>
      </c>
      <c r="L405" s="217"/>
      <c r="M405" s="220" t="s">
        <v>2398</v>
      </c>
      <c r="N405" s="212">
        <v>10</v>
      </c>
      <c r="O405" s="219"/>
      <c r="P405" s="210"/>
      <c r="Q405" s="215">
        <f>VLOOKUP(B:B,[1]帐销案存台账!$C$1:$L$65536,10,0)</f>
        <v>907300</v>
      </c>
      <c r="R405" s="226">
        <f>VLOOKUP(B:B,[1]帐销案存台账!$C$1:$N$65536,12,0)</f>
        <v>300445.2</v>
      </c>
      <c r="S405" s="227"/>
      <c r="T405" s="228"/>
      <c r="U405" s="229"/>
      <c r="V405" s="219"/>
      <c r="W405" s="231"/>
      <c r="X405" s="210"/>
      <c r="Y405" s="232"/>
    </row>
    <row r="406" s="204" customFormat="1" ht="15" customHeight="1" spans="1:25">
      <c r="A406" s="906" t="s">
        <v>2979</v>
      </c>
      <c r="B406" s="213" t="s">
        <v>2980</v>
      </c>
      <c r="C406" s="214" t="s">
        <v>2128</v>
      </c>
      <c r="D406" s="215" t="s">
        <v>2740</v>
      </c>
      <c r="E406" s="207" t="s">
        <v>2479</v>
      </c>
      <c r="F406" s="210"/>
      <c r="G406" s="211" t="s">
        <v>2131</v>
      </c>
      <c r="H406" s="212"/>
      <c r="I406" s="210" t="s">
        <v>2095</v>
      </c>
      <c r="J406" s="212">
        <v>1</v>
      </c>
      <c r="K406" s="235" t="s">
        <v>2480</v>
      </c>
      <c r="L406" s="217"/>
      <c r="M406" s="220" t="s">
        <v>2398</v>
      </c>
      <c r="N406" s="212">
        <v>10</v>
      </c>
      <c r="O406" s="219"/>
      <c r="P406" s="210"/>
      <c r="Q406" s="215">
        <f>VLOOKUP(B:B,[1]帐销案存台账!$C$1:$L$65536,10,0)</f>
        <v>907300</v>
      </c>
      <c r="R406" s="226">
        <f>VLOOKUP(B:B,[1]帐销案存台账!$C$1:$N$65536,12,0)</f>
        <v>300445.2</v>
      </c>
      <c r="S406" s="227"/>
      <c r="T406" s="228"/>
      <c r="U406" s="229"/>
      <c r="V406" s="219"/>
      <c r="W406" s="231"/>
      <c r="X406" s="210"/>
      <c r="Y406" s="232"/>
    </row>
    <row r="407" s="204" customFormat="1" ht="15" customHeight="1" spans="1:25">
      <c r="A407" s="906" t="s">
        <v>2981</v>
      </c>
      <c r="B407" s="213" t="s">
        <v>2982</v>
      </c>
      <c r="C407" s="214" t="s">
        <v>2128</v>
      </c>
      <c r="D407" s="215" t="s">
        <v>2740</v>
      </c>
      <c r="E407" s="207" t="s">
        <v>2479</v>
      </c>
      <c r="F407" s="210"/>
      <c r="G407" s="211" t="s">
        <v>2131</v>
      </c>
      <c r="H407" s="212"/>
      <c r="I407" s="210" t="s">
        <v>2095</v>
      </c>
      <c r="J407" s="212">
        <v>1</v>
      </c>
      <c r="K407" s="235" t="s">
        <v>2480</v>
      </c>
      <c r="L407" s="217"/>
      <c r="M407" s="220" t="s">
        <v>2398</v>
      </c>
      <c r="N407" s="212">
        <v>10</v>
      </c>
      <c r="O407" s="219"/>
      <c r="P407" s="210"/>
      <c r="Q407" s="215">
        <f>VLOOKUP(B:B,[1]帐销案存台账!$C$1:$L$65536,10,0)</f>
        <v>907300</v>
      </c>
      <c r="R407" s="226">
        <f>VLOOKUP(B:B,[1]帐销案存台账!$C$1:$N$65536,12,0)</f>
        <v>300445.2</v>
      </c>
      <c r="S407" s="227"/>
      <c r="T407" s="228"/>
      <c r="U407" s="229"/>
      <c r="V407" s="219"/>
      <c r="W407" s="231"/>
      <c r="X407" s="210"/>
      <c r="Y407" s="232"/>
    </row>
    <row r="408" s="204" customFormat="1" ht="15" customHeight="1" spans="1:25">
      <c r="A408" s="906" t="s">
        <v>2983</v>
      </c>
      <c r="B408" s="213" t="s">
        <v>2984</v>
      </c>
      <c r="C408" s="214" t="s">
        <v>2128</v>
      </c>
      <c r="D408" s="215" t="s">
        <v>2740</v>
      </c>
      <c r="E408" s="207" t="s">
        <v>2479</v>
      </c>
      <c r="F408" s="210"/>
      <c r="G408" s="211" t="s">
        <v>2131</v>
      </c>
      <c r="H408" s="212"/>
      <c r="I408" s="210" t="s">
        <v>2095</v>
      </c>
      <c r="J408" s="212">
        <v>1</v>
      </c>
      <c r="K408" s="235" t="s">
        <v>2480</v>
      </c>
      <c r="L408" s="217"/>
      <c r="M408" s="220" t="s">
        <v>2398</v>
      </c>
      <c r="N408" s="212">
        <v>10</v>
      </c>
      <c r="O408" s="219"/>
      <c r="P408" s="210"/>
      <c r="Q408" s="215">
        <f>VLOOKUP(B:B,[1]帐销案存台账!$C$1:$L$65536,10,0)</f>
        <v>907300</v>
      </c>
      <c r="R408" s="226">
        <f>VLOOKUP(B:B,[1]帐销案存台账!$C$1:$N$65536,12,0)</f>
        <v>300445.2</v>
      </c>
      <c r="S408" s="227"/>
      <c r="T408" s="228"/>
      <c r="U408" s="229"/>
      <c r="V408" s="219"/>
      <c r="W408" s="231"/>
      <c r="X408" s="210"/>
      <c r="Y408" s="232"/>
    </row>
    <row r="409" s="204" customFormat="1" ht="15" customHeight="1" spans="1:25">
      <c r="A409" s="906" t="s">
        <v>2985</v>
      </c>
      <c r="B409" s="213" t="s">
        <v>2986</v>
      </c>
      <c r="C409" s="214" t="s">
        <v>2128</v>
      </c>
      <c r="D409" s="215" t="s">
        <v>2740</v>
      </c>
      <c r="E409" s="207" t="s">
        <v>2479</v>
      </c>
      <c r="F409" s="210"/>
      <c r="G409" s="211" t="s">
        <v>2131</v>
      </c>
      <c r="H409" s="212"/>
      <c r="I409" s="210" t="s">
        <v>2095</v>
      </c>
      <c r="J409" s="212">
        <v>1</v>
      </c>
      <c r="K409" s="235" t="s">
        <v>2480</v>
      </c>
      <c r="L409" s="217"/>
      <c r="M409" s="220" t="s">
        <v>2398</v>
      </c>
      <c r="N409" s="212">
        <v>10</v>
      </c>
      <c r="O409" s="219"/>
      <c r="P409" s="210"/>
      <c r="Q409" s="215">
        <f>VLOOKUP(B:B,[1]帐销案存台账!$C$1:$L$65536,10,0)</f>
        <v>907300</v>
      </c>
      <c r="R409" s="226">
        <f>VLOOKUP(B:B,[1]帐销案存台账!$C$1:$N$65536,12,0)</f>
        <v>300445.2</v>
      </c>
      <c r="S409" s="227"/>
      <c r="T409" s="228"/>
      <c r="U409" s="229"/>
      <c r="V409" s="219"/>
      <c r="W409" s="231"/>
      <c r="X409" s="210"/>
      <c r="Y409" s="232"/>
    </row>
    <row r="410" s="204" customFormat="1" ht="15" customHeight="1" spans="1:25">
      <c r="A410" s="906" t="s">
        <v>2987</v>
      </c>
      <c r="B410" s="213" t="s">
        <v>2988</v>
      </c>
      <c r="C410" s="214" t="s">
        <v>2128</v>
      </c>
      <c r="D410" s="215" t="s">
        <v>2740</v>
      </c>
      <c r="E410" s="207" t="s">
        <v>2479</v>
      </c>
      <c r="F410" s="210"/>
      <c r="G410" s="211" t="s">
        <v>2131</v>
      </c>
      <c r="H410" s="212"/>
      <c r="I410" s="210" t="s">
        <v>2095</v>
      </c>
      <c r="J410" s="212">
        <v>1</v>
      </c>
      <c r="K410" s="235" t="s">
        <v>2480</v>
      </c>
      <c r="L410" s="217"/>
      <c r="M410" s="220" t="s">
        <v>2398</v>
      </c>
      <c r="N410" s="212">
        <v>10</v>
      </c>
      <c r="O410" s="219"/>
      <c r="P410" s="210"/>
      <c r="Q410" s="215">
        <f>VLOOKUP(B:B,[1]帐销案存台账!$C$1:$L$65536,10,0)</f>
        <v>907300</v>
      </c>
      <c r="R410" s="226">
        <f>VLOOKUP(B:B,[1]帐销案存台账!$C$1:$N$65536,12,0)</f>
        <v>300445.2</v>
      </c>
      <c r="S410" s="227"/>
      <c r="T410" s="228"/>
      <c r="U410" s="229"/>
      <c r="V410" s="219"/>
      <c r="W410" s="231"/>
      <c r="X410" s="210"/>
      <c r="Y410" s="232"/>
    </row>
    <row r="411" s="204" customFormat="1" ht="15" customHeight="1" spans="1:25">
      <c r="A411" s="906" t="s">
        <v>2989</v>
      </c>
      <c r="B411" s="213" t="s">
        <v>2990</v>
      </c>
      <c r="C411" s="214" t="s">
        <v>2128</v>
      </c>
      <c r="D411" s="215" t="s">
        <v>2740</v>
      </c>
      <c r="E411" s="207" t="s">
        <v>2479</v>
      </c>
      <c r="F411" s="210"/>
      <c r="G411" s="211" t="s">
        <v>2131</v>
      </c>
      <c r="H411" s="212"/>
      <c r="I411" s="210" t="s">
        <v>2095</v>
      </c>
      <c r="J411" s="212">
        <v>1</v>
      </c>
      <c r="K411" s="235" t="s">
        <v>2480</v>
      </c>
      <c r="L411" s="217"/>
      <c r="M411" s="220" t="s">
        <v>2398</v>
      </c>
      <c r="N411" s="212">
        <v>10</v>
      </c>
      <c r="O411" s="219"/>
      <c r="P411" s="210"/>
      <c r="Q411" s="215">
        <f>VLOOKUP(B:B,[1]帐销案存台账!$C$1:$L$65536,10,0)</f>
        <v>907300</v>
      </c>
      <c r="R411" s="226">
        <f>VLOOKUP(B:B,[1]帐销案存台账!$C$1:$N$65536,12,0)</f>
        <v>300445.2</v>
      </c>
      <c r="S411" s="227"/>
      <c r="T411" s="228"/>
      <c r="U411" s="229"/>
      <c r="V411" s="219"/>
      <c r="W411" s="231"/>
      <c r="X411" s="210"/>
      <c r="Y411" s="232"/>
    </row>
    <row r="412" s="204" customFormat="1" ht="15" customHeight="1" spans="1:25">
      <c r="A412" s="906" t="s">
        <v>2991</v>
      </c>
      <c r="B412" s="213" t="s">
        <v>2992</v>
      </c>
      <c r="C412" s="214" t="s">
        <v>2128</v>
      </c>
      <c r="D412" s="215" t="s">
        <v>2740</v>
      </c>
      <c r="E412" s="207" t="s">
        <v>2479</v>
      </c>
      <c r="F412" s="210"/>
      <c r="G412" s="211" t="s">
        <v>2131</v>
      </c>
      <c r="H412" s="212"/>
      <c r="I412" s="210" t="s">
        <v>2095</v>
      </c>
      <c r="J412" s="212">
        <v>1</v>
      </c>
      <c r="K412" s="235" t="s">
        <v>2480</v>
      </c>
      <c r="L412" s="217"/>
      <c r="M412" s="220" t="s">
        <v>2398</v>
      </c>
      <c r="N412" s="212">
        <v>10</v>
      </c>
      <c r="O412" s="219"/>
      <c r="P412" s="210"/>
      <c r="Q412" s="215">
        <f>VLOOKUP(B:B,[1]帐销案存台账!$C$1:$L$65536,10,0)</f>
        <v>907300</v>
      </c>
      <c r="R412" s="226">
        <f>VLOOKUP(B:B,[1]帐销案存台账!$C$1:$N$65536,12,0)</f>
        <v>300445.2</v>
      </c>
      <c r="S412" s="227"/>
      <c r="T412" s="228"/>
      <c r="U412" s="229"/>
      <c r="V412" s="219"/>
      <c r="W412" s="231"/>
      <c r="X412" s="210"/>
      <c r="Y412" s="232"/>
    </row>
    <row r="413" s="204" customFormat="1" ht="15" customHeight="1" spans="1:25">
      <c r="A413" s="906" t="s">
        <v>2993</v>
      </c>
      <c r="B413" s="213" t="s">
        <v>2994</v>
      </c>
      <c r="C413" s="214" t="s">
        <v>2128</v>
      </c>
      <c r="D413" s="215" t="s">
        <v>2740</v>
      </c>
      <c r="E413" s="207" t="s">
        <v>2479</v>
      </c>
      <c r="F413" s="210"/>
      <c r="G413" s="211" t="s">
        <v>2131</v>
      </c>
      <c r="H413" s="212"/>
      <c r="I413" s="210" t="s">
        <v>2095</v>
      </c>
      <c r="J413" s="212">
        <v>1</v>
      </c>
      <c r="K413" s="235" t="s">
        <v>2480</v>
      </c>
      <c r="L413" s="217"/>
      <c r="M413" s="220" t="s">
        <v>2398</v>
      </c>
      <c r="N413" s="212">
        <v>10</v>
      </c>
      <c r="O413" s="219"/>
      <c r="P413" s="210"/>
      <c r="Q413" s="215">
        <f>VLOOKUP(B:B,[1]帐销案存台账!$C$1:$L$65536,10,0)</f>
        <v>907300</v>
      </c>
      <c r="R413" s="226">
        <f>VLOOKUP(B:B,[1]帐销案存台账!$C$1:$N$65536,12,0)</f>
        <v>300445.2</v>
      </c>
      <c r="S413" s="227"/>
      <c r="T413" s="228"/>
      <c r="U413" s="229"/>
      <c r="V413" s="219"/>
      <c r="W413" s="231"/>
      <c r="X413" s="210"/>
      <c r="Y413" s="232"/>
    </row>
    <row r="414" s="204" customFormat="1" ht="15" customHeight="1" spans="1:25">
      <c r="A414" s="906" t="s">
        <v>2995</v>
      </c>
      <c r="B414" s="213" t="s">
        <v>2996</v>
      </c>
      <c r="C414" s="214" t="s">
        <v>2128</v>
      </c>
      <c r="D414" s="215" t="s">
        <v>2740</v>
      </c>
      <c r="E414" s="207" t="s">
        <v>2479</v>
      </c>
      <c r="F414" s="210"/>
      <c r="G414" s="211" t="s">
        <v>2131</v>
      </c>
      <c r="H414" s="212"/>
      <c r="I414" s="210" t="s">
        <v>2095</v>
      </c>
      <c r="J414" s="212">
        <v>1</v>
      </c>
      <c r="K414" s="235" t="s">
        <v>2480</v>
      </c>
      <c r="L414" s="217"/>
      <c r="M414" s="220" t="s">
        <v>2398</v>
      </c>
      <c r="N414" s="212">
        <v>10</v>
      </c>
      <c r="O414" s="219"/>
      <c r="P414" s="210"/>
      <c r="Q414" s="215">
        <f>VLOOKUP(B:B,[1]帐销案存台账!$C$1:$L$65536,10,0)</f>
        <v>907300</v>
      </c>
      <c r="R414" s="226">
        <f>VLOOKUP(B:B,[1]帐销案存台账!$C$1:$N$65536,12,0)</f>
        <v>300445.2</v>
      </c>
      <c r="S414" s="227"/>
      <c r="T414" s="228"/>
      <c r="U414" s="229"/>
      <c r="V414" s="219"/>
      <c r="W414" s="231"/>
      <c r="X414" s="210"/>
      <c r="Y414" s="232"/>
    </row>
    <row r="415" s="204" customFormat="1" ht="15" customHeight="1" spans="1:25">
      <c r="A415" s="906" t="s">
        <v>2997</v>
      </c>
      <c r="B415" s="213" t="s">
        <v>2998</v>
      </c>
      <c r="C415" s="214" t="s">
        <v>2128</v>
      </c>
      <c r="D415" s="215" t="s">
        <v>2740</v>
      </c>
      <c r="E415" s="207" t="s">
        <v>2479</v>
      </c>
      <c r="F415" s="210"/>
      <c r="G415" s="211" t="s">
        <v>2131</v>
      </c>
      <c r="H415" s="212"/>
      <c r="I415" s="210" t="s">
        <v>2095</v>
      </c>
      <c r="J415" s="212">
        <v>1</v>
      </c>
      <c r="K415" s="235" t="s">
        <v>2480</v>
      </c>
      <c r="L415" s="217"/>
      <c r="M415" s="220" t="s">
        <v>2398</v>
      </c>
      <c r="N415" s="212">
        <v>10</v>
      </c>
      <c r="O415" s="219"/>
      <c r="P415" s="210"/>
      <c r="Q415" s="215">
        <f>VLOOKUP(B:B,[1]帐销案存台账!$C$1:$L$65536,10,0)</f>
        <v>907300</v>
      </c>
      <c r="R415" s="226">
        <f>VLOOKUP(B:B,[1]帐销案存台账!$C$1:$N$65536,12,0)</f>
        <v>300445.2</v>
      </c>
      <c r="S415" s="227"/>
      <c r="T415" s="228"/>
      <c r="U415" s="229"/>
      <c r="V415" s="219"/>
      <c r="W415" s="231"/>
      <c r="X415" s="210"/>
      <c r="Y415" s="232"/>
    </row>
    <row r="416" s="204" customFormat="1" ht="15" customHeight="1" spans="1:25">
      <c r="A416" s="906" t="s">
        <v>2999</v>
      </c>
      <c r="B416" s="213" t="s">
        <v>3000</v>
      </c>
      <c r="C416" s="214" t="s">
        <v>2128</v>
      </c>
      <c r="D416" s="215" t="s">
        <v>2740</v>
      </c>
      <c r="E416" s="207" t="s">
        <v>2479</v>
      </c>
      <c r="F416" s="210"/>
      <c r="G416" s="211" t="s">
        <v>2131</v>
      </c>
      <c r="H416" s="212"/>
      <c r="I416" s="210" t="s">
        <v>2095</v>
      </c>
      <c r="J416" s="212">
        <v>1</v>
      </c>
      <c r="K416" s="235" t="s">
        <v>2480</v>
      </c>
      <c r="L416" s="217"/>
      <c r="M416" s="220" t="s">
        <v>2398</v>
      </c>
      <c r="N416" s="212">
        <v>10</v>
      </c>
      <c r="O416" s="219"/>
      <c r="P416" s="210"/>
      <c r="Q416" s="215">
        <f>VLOOKUP(B:B,[1]帐销案存台账!$C$1:$L$65536,10,0)</f>
        <v>907300</v>
      </c>
      <c r="R416" s="226">
        <f>VLOOKUP(B:B,[1]帐销案存台账!$C$1:$N$65536,12,0)</f>
        <v>300445.2</v>
      </c>
      <c r="S416" s="227"/>
      <c r="T416" s="228"/>
      <c r="U416" s="229"/>
      <c r="V416" s="219"/>
      <c r="W416" s="231"/>
      <c r="X416" s="210"/>
      <c r="Y416" s="232"/>
    </row>
    <row r="417" s="204" customFormat="1" ht="15" customHeight="1" spans="1:25">
      <c r="A417" s="906" t="s">
        <v>3001</v>
      </c>
      <c r="B417" s="213" t="s">
        <v>3002</v>
      </c>
      <c r="C417" s="214" t="s">
        <v>2128</v>
      </c>
      <c r="D417" s="215" t="s">
        <v>2740</v>
      </c>
      <c r="E417" s="207" t="s">
        <v>2479</v>
      </c>
      <c r="F417" s="210"/>
      <c r="G417" s="211" t="s">
        <v>2131</v>
      </c>
      <c r="H417" s="212"/>
      <c r="I417" s="210" t="s">
        <v>2095</v>
      </c>
      <c r="J417" s="212">
        <v>1</v>
      </c>
      <c r="K417" s="235" t="s">
        <v>2480</v>
      </c>
      <c r="L417" s="217"/>
      <c r="M417" s="220" t="s">
        <v>2398</v>
      </c>
      <c r="N417" s="212">
        <v>10</v>
      </c>
      <c r="O417" s="219"/>
      <c r="P417" s="210"/>
      <c r="Q417" s="215">
        <f>VLOOKUP(B:B,[1]帐销案存台账!$C$1:$L$65536,10,0)</f>
        <v>907300</v>
      </c>
      <c r="R417" s="226">
        <f>VLOOKUP(B:B,[1]帐销案存台账!$C$1:$N$65536,12,0)</f>
        <v>300445.2</v>
      </c>
      <c r="S417" s="227"/>
      <c r="T417" s="228"/>
      <c r="U417" s="229"/>
      <c r="V417" s="219"/>
      <c r="W417" s="231"/>
      <c r="X417" s="210"/>
      <c r="Y417" s="232"/>
    </row>
    <row r="418" s="204" customFormat="1" ht="15" customHeight="1" spans="1:25">
      <c r="A418" s="906" t="s">
        <v>3003</v>
      </c>
      <c r="B418" s="213" t="s">
        <v>3004</v>
      </c>
      <c r="C418" s="214" t="s">
        <v>2128</v>
      </c>
      <c r="D418" s="215" t="s">
        <v>2740</v>
      </c>
      <c r="E418" s="207" t="s">
        <v>2479</v>
      </c>
      <c r="F418" s="210"/>
      <c r="G418" s="211" t="s">
        <v>2131</v>
      </c>
      <c r="H418" s="212"/>
      <c r="I418" s="210" t="s">
        <v>2095</v>
      </c>
      <c r="J418" s="212">
        <v>1</v>
      </c>
      <c r="K418" s="235" t="s">
        <v>2480</v>
      </c>
      <c r="L418" s="217"/>
      <c r="M418" s="220" t="s">
        <v>2398</v>
      </c>
      <c r="N418" s="212">
        <v>10</v>
      </c>
      <c r="O418" s="219"/>
      <c r="P418" s="210"/>
      <c r="Q418" s="215">
        <f>VLOOKUP(B:B,[1]帐销案存台账!$C$1:$L$65536,10,0)</f>
        <v>907300</v>
      </c>
      <c r="R418" s="226">
        <f>VLOOKUP(B:B,[1]帐销案存台账!$C$1:$N$65536,12,0)</f>
        <v>300445.2</v>
      </c>
      <c r="S418" s="227"/>
      <c r="T418" s="228"/>
      <c r="U418" s="229"/>
      <c r="V418" s="219"/>
      <c r="W418" s="231"/>
      <c r="X418" s="210"/>
      <c r="Y418" s="232"/>
    </row>
    <row r="419" s="204" customFormat="1" ht="15" customHeight="1" spans="1:25">
      <c r="A419" s="906" t="s">
        <v>3005</v>
      </c>
      <c r="B419" s="213" t="s">
        <v>3006</v>
      </c>
      <c r="C419" s="214" t="s">
        <v>2128</v>
      </c>
      <c r="D419" s="215" t="s">
        <v>2740</v>
      </c>
      <c r="E419" s="207" t="s">
        <v>2479</v>
      </c>
      <c r="F419" s="210"/>
      <c r="G419" s="211" t="s">
        <v>2131</v>
      </c>
      <c r="H419" s="212"/>
      <c r="I419" s="210" t="s">
        <v>2095</v>
      </c>
      <c r="J419" s="212">
        <v>1</v>
      </c>
      <c r="K419" s="235" t="s">
        <v>2480</v>
      </c>
      <c r="L419" s="217"/>
      <c r="M419" s="220" t="s">
        <v>2398</v>
      </c>
      <c r="N419" s="212">
        <v>10</v>
      </c>
      <c r="O419" s="219"/>
      <c r="P419" s="210"/>
      <c r="Q419" s="215">
        <f>VLOOKUP(B:B,[1]帐销案存台账!$C$1:$L$65536,10,0)</f>
        <v>907300</v>
      </c>
      <c r="R419" s="226">
        <f>VLOOKUP(B:B,[1]帐销案存台账!$C$1:$N$65536,12,0)</f>
        <v>300445.2</v>
      </c>
      <c r="S419" s="227"/>
      <c r="T419" s="228"/>
      <c r="U419" s="229"/>
      <c r="V419" s="219"/>
      <c r="W419" s="231"/>
      <c r="X419" s="210"/>
      <c r="Y419" s="232"/>
    </row>
    <row r="420" s="204" customFormat="1" ht="15" customHeight="1" spans="1:25">
      <c r="A420" s="906" t="s">
        <v>3007</v>
      </c>
      <c r="B420" s="213" t="s">
        <v>3008</v>
      </c>
      <c r="C420" s="214" t="s">
        <v>2128</v>
      </c>
      <c r="D420" s="215" t="s">
        <v>2740</v>
      </c>
      <c r="E420" s="207" t="s">
        <v>2479</v>
      </c>
      <c r="F420" s="210"/>
      <c r="G420" s="211" t="s">
        <v>2131</v>
      </c>
      <c r="H420" s="212"/>
      <c r="I420" s="210" t="s">
        <v>2095</v>
      </c>
      <c r="J420" s="212">
        <v>1</v>
      </c>
      <c r="K420" s="235" t="s">
        <v>2480</v>
      </c>
      <c r="L420" s="217"/>
      <c r="M420" s="220" t="s">
        <v>2398</v>
      </c>
      <c r="N420" s="212">
        <v>10</v>
      </c>
      <c r="O420" s="219"/>
      <c r="P420" s="210"/>
      <c r="Q420" s="215">
        <f>VLOOKUP(B:B,[1]帐销案存台账!$C$1:$L$65536,10,0)</f>
        <v>907300</v>
      </c>
      <c r="R420" s="226">
        <f>VLOOKUP(B:B,[1]帐销案存台账!$C$1:$N$65536,12,0)</f>
        <v>300445.2</v>
      </c>
      <c r="S420" s="227"/>
      <c r="T420" s="228"/>
      <c r="U420" s="229"/>
      <c r="V420" s="219"/>
      <c r="W420" s="231"/>
      <c r="X420" s="210"/>
      <c r="Y420" s="232"/>
    </row>
    <row r="421" s="204" customFormat="1" ht="15" customHeight="1" spans="1:25">
      <c r="A421" s="906" t="s">
        <v>3009</v>
      </c>
      <c r="B421" s="213" t="s">
        <v>3010</v>
      </c>
      <c r="C421" s="214" t="s">
        <v>2128</v>
      </c>
      <c r="D421" s="215" t="s">
        <v>2740</v>
      </c>
      <c r="E421" s="207" t="s">
        <v>2479</v>
      </c>
      <c r="F421" s="210"/>
      <c r="G421" s="211" t="s">
        <v>2131</v>
      </c>
      <c r="H421" s="212"/>
      <c r="I421" s="210" t="s">
        <v>2095</v>
      </c>
      <c r="J421" s="212">
        <v>1</v>
      </c>
      <c r="K421" s="235" t="s">
        <v>2480</v>
      </c>
      <c r="L421" s="217"/>
      <c r="M421" s="220" t="s">
        <v>2398</v>
      </c>
      <c r="N421" s="212">
        <v>10</v>
      </c>
      <c r="O421" s="219"/>
      <c r="P421" s="210"/>
      <c r="Q421" s="215">
        <f>VLOOKUP(B:B,[1]帐销案存台账!$C$1:$L$65536,10,0)</f>
        <v>907300</v>
      </c>
      <c r="R421" s="226">
        <f>VLOOKUP(B:B,[1]帐销案存台账!$C$1:$N$65536,12,0)</f>
        <v>300445.2</v>
      </c>
      <c r="S421" s="227"/>
      <c r="T421" s="228"/>
      <c r="U421" s="229"/>
      <c r="V421" s="219"/>
      <c r="W421" s="231"/>
      <c r="X421" s="210"/>
      <c r="Y421" s="232"/>
    </row>
    <row r="422" s="204" customFormat="1" ht="15" customHeight="1" spans="1:25">
      <c r="A422" s="906" t="s">
        <v>3011</v>
      </c>
      <c r="B422" s="213" t="s">
        <v>3012</v>
      </c>
      <c r="C422" s="214" t="s">
        <v>2128</v>
      </c>
      <c r="D422" s="215" t="s">
        <v>2740</v>
      </c>
      <c r="E422" s="207" t="s">
        <v>2479</v>
      </c>
      <c r="F422" s="210"/>
      <c r="G422" s="211" t="s">
        <v>2131</v>
      </c>
      <c r="H422" s="212"/>
      <c r="I422" s="210" t="s">
        <v>2095</v>
      </c>
      <c r="J422" s="212">
        <v>1</v>
      </c>
      <c r="K422" s="235" t="s">
        <v>2480</v>
      </c>
      <c r="L422" s="217"/>
      <c r="M422" s="220" t="s">
        <v>2398</v>
      </c>
      <c r="N422" s="212">
        <v>10</v>
      </c>
      <c r="O422" s="219"/>
      <c r="P422" s="210"/>
      <c r="Q422" s="215">
        <f>VLOOKUP(B:B,[1]帐销案存台账!$C$1:$L$65536,10,0)</f>
        <v>907300</v>
      </c>
      <c r="R422" s="226">
        <f>VLOOKUP(B:B,[1]帐销案存台账!$C$1:$N$65536,12,0)</f>
        <v>300445.2</v>
      </c>
      <c r="S422" s="227"/>
      <c r="T422" s="228"/>
      <c r="U422" s="229"/>
      <c r="V422" s="219"/>
      <c r="W422" s="231"/>
      <c r="X422" s="210"/>
      <c r="Y422" s="232"/>
    </row>
    <row r="423" s="204" customFormat="1" ht="15" customHeight="1" spans="1:25">
      <c r="A423" s="906" t="s">
        <v>3013</v>
      </c>
      <c r="B423" s="213" t="s">
        <v>3014</v>
      </c>
      <c r="C423" s="214" t="s">
        <v>2128</v>
      </c>
      <c r="D423" s="215" t="s">
        <v>2740</v>
      </c>
      <c r="E423" s="207" t="s">
        <v>2479</v>
      </c>
      <c r="F423" s="210"/>
      <c r="G423" s="211" t="s">
        <v>2131</v>
      </c>
      <c r="H423" s="212"/>
      <c r="I423" s="210" t="s">
        <v>2095</v>
      </c>
      <c r="J423" s="212">
        <v>1</v>
      </c>
      <c r="K423" s="235" t="s">
        <v>2480</v>
      </c>
      <c r="L423" s="217"/>
      <c r="M423" s="220" t="s">
        <v>2398</v>
      </c>
      <c r="N423" s="212">
        <v>10</v>
      </c>
      <c r="O423" s="219"/>
      <c r="P423" s="210"/>
      <c r="Q423" s="215">
        <f>VLOOKUP(B:B,[1]帐销案存台账!$C$1:$L$65536,10,0)</f>
        <v>907300</v>
      </c>
      <c r="R423" s="226">
        <f>VLOOKUP(B:B,[1]帐销案存台账!$C$1:$N$65536,12,0)</f>
        <v>300445.2</v>
      </c>
      <c r="S423" s="227"/>
      <c r="T423" s="228"/>
      <c r="U423" s="229"/>
      <c r="V423" s="219"/>
      <c r="W423" s="231"/>
      <c r="X423" s="210"/>
      <c r="Y423" s="232"/>
    </row>
    <row r="424" s="204" customFormat="1" ht="15" customHeight="1" spans="1:25">
      <c r="A424" s="906" t="s">
        <v>3015</v>
      </c>
      <c r="B424" s="213" t="s">
        <v>3016</v>
      </c>
      <c r="C424" s="214" t="s">
        <v>2128</v>
      </c>
      <c r="D424" s="215" t="s">
        <v>2740</v>
      </c>
      <c r="E424" s="207" t="s">
        <v>2479</v>
      </c>
      <c r="F424" s="210"/>
      <c r="G424" s="211" t="s">
        <v>2131</v>
      </c>
      <c r="H424" s="212"/>
      <c r="I424" s="210" t="s">
        <v>2095</v>
      </c>
      <c r="J424" s="212">
        <v>1</v>
      </c>
      <c r="K424" s="235" t="s">
        <v>2480</v>
      </c>
      <c r="L424" s="217"/>
      <c r="M424" s="220" t="s">
        <v>2398</v>
      </c>
      <c r="N424" s="212">
        <v>10</v>
      </c>
      <c r="O424" s="219"/>
      <c r="P424" s="210"/>
      <c r="Q424" s="215">
        <f>VLOOKUP(B:B,[1]帐销案存台账!$C$1:$L$65536,10,0)</f>
        <v>907300</v>
      </c>
      <c r="R424" s="226">
        <f>VLOOKUP(B:B,[1]帐销案存台账!$C$1:$N$65536,12,0)</f>
        <v>300445.2</v>
      </c>
      <c r="S424" s="227"/>
      <c r="T424" s="228"/>
      <c r="U424" s="229"/>
      <c r="V424" s="219"/>
      <c r="W424" s="231"/>
      <c r="X424" s="210"/>
      <c r="Y424" s="232"/>
    </row>
    <row r="425" s="204" customFormat="1" ht="15" customHeight="1" spans="1:25">
      <c r="A425" s="906" t="s">
        <v>3017</v>
      </c>
      <c r="B425" s="213" t="s">
        <v>3018</v>
      </c>
      <c r="C425" s="214" t="s">
        <v>2128</v>
      </c>
      <c r="D425" s="215" t="s">
        <v>2740</v>
      </c>
      <c r="E425" s="207" t="s">
        <v>2479</v>
      </c>
      <c r="F425" s="210"/>
      <c r="G425" s="211" t="s">
        <v>2131</v>
      </c>
      <c r="H425" s="212"/>
      <c r="I425" s="210" t="s">
        <v>2095</v>
      </c>
      <c r="J425" s="212">
        <v>1</v>
      </c>
      <c r="K425" s="235" t="s">
        <v>2480</v>
      </c>
      <c r="L425" s="217"/>
      <c r="M425" s="220" t="s">
        <v>2398</v>
      </c>
      <c r="N425" s="212">
        <v>10</v>
      </c>
      <c r="O425" s="219"/>
      <c r="P425" s="210"/>
      <c r="Q425" s="215">
        <f>VLOOKUP(B:B,[1]帐销案存台账!$C$1:$L$65536,10,0)</f>
        <v>907300</v>
      </c>
      <c r="R425" s="226">
        <f>VLOOKUP(B:B,[1]帐销案存台账!$C$1:$N$65536,12,0)</f>
        <v>300445.2</v>
      </c>
      <c r="S425" s="227"/>
      <c r="T425" s="228"/>
      <c r="U425" s="229"/>
      <c r="V425" s="219"/>
      <c r="W425" s="231"/>
      <c r="X425" s="210"/>
      <c r="Y425" s="232"/>
    </row>
    <row r="426" s="204" customFormat="1" ht="15" customHeight="1" spans="1:25">
      <c r="A426" s="906" t="s">
        <v>3019</v>
      </c>
      <c r="B426" s="213" t="s">
        <v>3020</v>
      </c>
      <c r="C426" s="214" t="s">
        <v>2128</v>
      </c>
      <c r="D426" s="215" t="s">
        <v>2740</v>
      </c>
      <c r="E426" s="207" t="s">
        <v>2479</v>
      </c>
      <c r="F426" s="210"/>
      <c r="G426" s="211" t="s">
        <v>2131</v>
      </c>
      <c r="H426" s="212"/>
      <c r="I426" s="210" t="s">
        <v>2095</v>
      </c>
      <c r="J426" s="212">
        <v>1</v>
      </c>
      <c r="K426" s="235" t="s">
        <v>2480</v>
      </c>
      <c r="L426" s="217"/>
      <c r="M426" s="220" t="s">
        <v>2398</v>
      </c>
      <c r="N426" s="212">
        <v>10</v>
      </c>
      <c r="O426" s="219"/>
      <c r="P426" s="210"/>
      <c r="Q426" s="215">
        <f>VLOOKUP(B:B,[1]帐销案存台账!$C$1:$L$65536,10,0)</f>
        <v>907300</v>
      </c>
      <c r="R426" s="226">
        <f>VLOOKUP(B:B,[1]帐销案存台账!$C$1:$N$65536,12,0)</f>
        <v>300445.2</v>
      </c>
      <c r="S426" s="227"/>
      <c r="T426" s="228"/>
      <c r="U426" s="229"/>
      <c r="V426" s="219"/>
      <c r="W426" s="231"/>
      <c r="X426" s="210"/>
      <c r="Y426" s="232"/>
    </row>
    <row r="427" s="204" customFormat="1" ht="15" customHeight="1" spans="1:25">
      <c r="A427" s="906" t="s">
        <v>3021</v>
      </c>
      <c r="B427" s="213" t="s">
        <v>3022</v>
      </c>
      <c r="C427" s="214" t="s">
        <v>2128</v>
      </c>
      <c r="D427" s="215" t="s">
        <v>2740</v>
      </c>
      <c r="E427" s="207" t="s">
        <v>2479</v>
      </c>
      <c r="F427" s="210"/>
      <c r="G427" s="211" t="s">
        <v>2131</v>
      </c>
      <c r="H427" s="212"/>
      <c r="I427" s="210" t="s">
        <v>2095</v>
      </c>
      <c r="J427" s="212">
        <v>1</v>
      </c>
      <c r="K427" s="235" t="s">
        <v>2480</v>
      </c>
      <c r="L427" s="217"/>
      <c r="M427" s="220" t="s">
        <v>2398</v>
      </c>
      <c r="N427" s="212">
        <v>10</v>
      </c>
      <c r="O427" s="219"/>
      <c r="P427" s="210"/>
      <c r="Q427" s="215">
        <f>VLOOKUP(B:B,[1]帐销案存台账!$C$1:$L$65536,10,0)</f>
        <v>907300</v>
      </c>
      <c r="R427" s="226">
        <f>VLOOKUP(B:B,[1]帐销案存台账!$C$1:$N$65536,12,0)</f>
        <v>300445.2</v>
      </c>
      <c r="S427" s="227"/>
      <c r="T427" s="228"/>
      <c r="U427" s="229"/>
      <c r="V427" s="219"/>
      <c r="W427" s="231"/>
      <c r="X427" s="210"/>
      <c r="Y427" s="232"/>
    </row>
    <row r="428" s="204" customFormat="1" ht="15" customHeight="1" spans="1:25">
      <c r="A428" s="906" t="s">
        <v>3023</v>
      </c>
      <c r="B428" s="213" t="s">
        <v>3024</v>
      </c>
      <c r="C428" s="214" t="s">
        <v>2128</v>
      </c>
      <c r="D428" s="215" t="s">
        <v>2740</v>
      </c>
      <c r="E428" s="207" t="s">
        <v>2479</v>
      </c>
      <c r="F428" s="210"/>
      <c r="G428" s="211" t="s">
        <v>2131</v>
      </c>
      <c r="H428" s="212"/>
      <c r="I428" s="210" t="s">
        <v>2095</v>
      </c>
      <c r="J428" s="212">
        <v>1</v>
      </c>
      <c r="K428" s="235" t="s">
        <v>2480</v>
      </c>
      <c r="L428" s="217"/>
      <c r="M428" s="220" t="s">
        <v>2398</v>
      </c>
      <c r="N428" s="212">
        <v>10</v>
      </c>
      <c r="O428" s="219"/>
      <c r="P428" s="210"/>
      <c r="Q428" s="215">
        <f>VLOOKUP(B:B,[1]帐销案存台账!$C$1:$L$65536,10,0)</f>
        <v>907300</v>
      </c>
      <c r="R428" s="226">
        <f>VLOOKUP(B:B,[1]帐销案存台账!$C$1:$N$65536,12,0)</f>
        <v>300445.2</v>
      </c>
      <c r="S428" s="227"/>
      <c r="T428" s="228"/>
      <c r="U428" s="229"/>
      <c r="V428" s="219"/>
      <c r="W428" s="231"/>
      <c r="X428" s="210"/>
      <c r="Y428" s="232"/>
    </row>
    <row r="429" s="204" customFormat="1" ht="15" customHeight="1" spans="1:25">
      <c r="A429" s="906" t="s">
        <v>3025</v>
      </c>
      <c r="B429" s="213" t="s">
        <v>3026</v>
      </c>
      <c r="C429" s="214" t="s">
        <v>2128</v>
      </c>
      <c r="D429" s="215" t="s">
        <v>2740</v>
      </c>
      <c r="E429" s="207" t="s">
        <v>2479</v>
      </c>
      <c r="F429" s="210"/>
      <c r="G429" s="211" t="s">
        <v>2131</v>
      </c>
      <c r="H429" s="212"/>
      <c r="I429" s="210" t="s">
        <v>2095</v>
      </c>
      <c r="J429" s="212">
        <v>1</v>
      </c>
      <c r="K429" s="235" t="s">
        <v>2480</v>
      </c>
      <c r="L429" s="217"/>
      <c r="M429" s="220" t="s">
        <v>2398</v>
      </c>
      <c r="N429" s="212">
        <v>10</v>
      </c>
      <c r="O429" s="219"/>
      <c r="P429" s="210"/>
      <c r="Q429" s="215">
        <f>VLOOKUP(B:B,[1]帐销案存台账!$C$1:$L$65536,10,0)</f>
        <v>907300</v>
      </c>
      <c r="R429" s="226">
        <f>VLOOKUP(B:B,[1]帐销案存台账!$C$1:$N$65536,12,0)</f>
        <v>300445.2</v>
      </c>
      <c r="S429" s="227"/>
      <c r="T429" s="228"/>
      <c r="U429" s="229"/>
      <c r="V429" s="219"/>
      <c r="W429" s="231"/>
      <c r="X429" s="210"/>
      <c r="Y429" s="232"/>
    </row>
    <row r="430" s="204" customFormat="1" ht="15" customHeight="1" spans="1:25">
      <c r="A430" s="906" t="s">
        <v>3027</v>
      </c>
      <c r="B430" s="213" t="s">
        <v>3028</v>
      </c>
      <c r="C430" s="214" t="s">
        <v>2128</v>
      </c>
      <c r="D430" s="215" t="s">
        <v>2740</v>
      </c>
      <c r="E430" s="207" t="s">
        <v>2479</v>
      </c>
      <c r="F430" s="210"/>
      <c r="G430" s="211" t="s">
        <v>2131</v>
      </c>
      <c r="H430" s="212"/>
      <c r="I430" s="210" t="s">
        <v>2095</v>
      </c>
      <c r="J430" s="212">
        <v>1</v>
      </c>
      <c r="K430" s="235" t="s">
        <v>2480</v>
      </c>
      <c r="L430" s="217"/>
      <c r="M430" s="220" t="s">
        <v>2398</v>
      </c>
      <c r="N430" s="212">
        <v>10</v>
      </c>
      <c r="O430" s="219"/>
      <c r="P430" s="210"/>
      <c r="Q430" s="215">
        <f>VLOOKUP(B:B,[1]帐销案存台账!$C$1:$L$65536,10,0)</f>
        <v>907300</v>
      </c>
      <c r="R430" s="226">
        <f>VLOOKUP(B:B,[1]帐销案存台账!$C$1:$N$65536,12,0)</f>
        <v>300445.2</v>
      </c>
      <c r="S430" s="227"/>
      <c r="T430" s="228"/>
      <c r="U430" s="229"/>
      <c r="V430" s="219"/>
      <c r="W430" s="231"/>
      <c r="X430" s="210"/>
      <c r="Y430" s="232"/>
    </row>
    <row r="431" s="204" customFormat="1" ht="15" customHeight="1" spans="1:25">
      <c r="A431" s="906" t="s">
        <v>3029</v>
      </c>
      <c r="B431" s="213" t="s">
        <v>3030</v>
      </c>
      <c r="C431" s="214" t="s">
        <v>2128</v>
      </c>
      <c r="D431" s="215" t="s">
        <v>2740</v>
      </c>
      <c r="E431" s="207" t="s">
        <v>2479</v>
      </c>
      <c r="F431" s="210"/>
      <c r="G431" s="211" t="s">
        <v>2131</v>
      </c>
      <c r="H431" s="212"/>
      <c r="I431" s="210" t="s">
        <v>2095</v>
      </c>
      <c r="J431" s="212">
        <v>1</v>
      </c>
      <c r="K431" s="235" t="s">
        <v>2480</v>
      </c>
      <c r="L431" s="217"/>
      <c r="M431" s="220" t="s">
        <v>2398</v>
      </c>
      <c r="N431" s="212">
        <v>10</v>
      </c>
      <c r="O431" s="219"/>
      <c r="P431" s="210"/>
      <c r="Q431" s="215">
        <f>VLOOKUP(B:B,[1]帐销案存台账!$C$1:$L$65536,10,0)</f>
        <v>907300</v>
      </c>
      <c r="R431" s="226">
        <f>VLOOKUP(B:B,[1]帐销案存台账!$C$1:$N$65536,12,0)</f>
        <v>300445.2</v>
      </c>
      <c r="S431" s="227"/>
      <c r="T431" s="228"/>
      <c r="U431" s="229"/>
      <c r="V431" s="219"/>
      <c r="W431" s="231"/>
      <c r="X431" s="210"/>
      <c r="Y431" s="232"/>
    </row>
    <row r="432" s="204" customFormat="1" ht="15" customHeight="1" spans="1:25">
      <c r="A432" s="906" t="s">
        <v>3031</v>
      </c>
      <c r="B432" s="213" t="s">
        <v>3032</v>
      </c>
      <c r="C432" s="214" t="s">
        <v>2128</v>
      </c>
      <c r="D432" s="215" t="s">
        <v>2740</v>
      </c>
      <c r="E432" s="207" t="s">
        <v>2479</v>
      </c>
      <c r="F432" s="210"/>
      <c r="G432" s="211" t="s">
        <v>2131</v>
      </c>
      <c r="H432" s="212"/>
      <c r="I432" s="210" t="s">
        <v>2095</v>
      </c>
      <c r="J432" s="212">
        <v>1</v>
      </c>
      <c r="K432" s="235" t="s">
        <v>2480</v>
      </c>
      <c r="L432" s="217"/>
      <c r="M432" s="220" t="s">
        <v>2398</v>
      </c>
      <c r="N432" s="212">
        <v>10</v>
      </c>
      <c r="O432" s="219"/>
      <c r="P432" s="210"/>
      <c r="Q432" s="215">
        <f>VLOOKUP(B:B,[1]帐销案存台账!$C$1:$L$65536,10,0)</f>
        <v>907300</v>
      </c>
      <c r="R432" s="226">
        <f>VLOOKUP(B:B,[1]帐销案存台账!$C$1:$N$65536,12,0)</f>
        <v>300445.2</v>
      </c>
      <c r="S432" s="227"/>
      <c r="T432" s="228"/>
      <c r="U432" s="229"/>
      <c r="V432" s="219"/>
      <c r="W432" s="231"/>
      <c r="X432" s="210"/>
      <c r="Y432" s="232"/>
    </row>
    <row r="433" s="204" customFormat="1" ht="15" customHeight="1" spans="1:25">
      <c r="A433" s="906" t="s">
        <v>3033</v>
      </c>
      <c r="B433" s="213" t="s">
        <v>3034</v>
      </c>
      <c r="C433" s="214" t="s">
        <v>2128</v>
      </c>
      <c r="D433" s="215" t="s">
        <v>2740</v>
      </c>
      <c r="E433" s="207" t="s">
        <v>2479</v>
      </c>
      <c r="F433" s="210"/>
      <c r="G433" s="211" t="s">
        <v>2131</v>
      </c>
      <c r="H433" s="212"/>
      <c r="I433" s="210" t="s">
        <v>2095</v>
      </c>
      <c r="J433" s="212">
        <v>1</v>
      </c>
      <c r="K433" s="235" t="s">
        <v>2480</v>
      </c>
      <c r="L433" s="217"/>
      <c r="M433" s="220" t="s">
        <v>2398</v>
      </c>
      <c r="N433" s="212">
        <v>10</v>
      </c>
      <c r="O433" s="219"/>
      <c r="P433" s="210"/>
      <c r="Q433" s="215">
        <f>VLOOKUP(B:B,[1]帐销案存台账!$C$1:$L$65536,10,0)</f>
        <v>907300</v>
      </c>
      <c r="R433" s="226">
        <f>VLOOKUP(B:B,[1]帐销案存台账!$C$1:$N$65536,12,0)</f>
        <v>300445.2</v>
      </c>
      <c r="S433" s="227"/>
      <c r="T433" s="228"/>
      <c r="U433" s="229"/>
      <c r="V433" s="219"/>
      <c r="W433" s="231"/>
      <c r="X433" s="210"/>
      <c r="Y433" s="232"/>
    </row>
    <row r="434" s="204" customFormat="1" ht="15" customHeight="1" spans="1:25">
      <c r="A434" s="906" t="s">
        <v>3035</v>
      </c>
      <c r="B434" s="213" t="s">
        <v>3036</v>
      </c>
      <c r="C434" s="214" t="s">
        <v>2128</v>
      </c>
      <c r="D434" s="215" t="s">
        <v>2740</v>
      </c>
      <c r="E434" s="207" t="s">
        <v>2479</v>
      </c>
      <c r="F434" s="210"/>
      <c r="G434" s="211" t="s">
        <v>2131</v>
      </c>
      <c r="H434" s="212"/>
      <c r="I434" s="210" t="s">
        <v>2095</v>
      </c>
      <c r="J434" s="212">
        <v>1</v>
      </c>
      <c r="K434" s="235" t="s">
        <v>2480</v>
      </c>
      <c r="L434" s="217"/>
      <c r="M434" s="220" t="s">
        <v>2398</v>
      </c>
      <c r="N434" s="212">
        <v>10</v>
      </c>
      <c r="O434" s="219"/>
      <c r="P434" s="210"/>
      <c r="Q434" s="215">
        <f>VLOOKUP(B:B,[1]帐销案存台账!$C$1:$L$65536,10,0)</f>
        <v>907300</v>
      </c>
      <c r="R434" s="226">
        <f>VLOOKUP(B:B,[1]帐销案存台账!$C$1:$N$65536,12,0)</f>
        <v>300445.2</v>
      </c>
      <c r="S434" s="227"/>
      <c r="T434" s="228"/>
      <c r="U434" s="229"/>
      <c r="V434" s="219"/>
      <c r="W434" s="231"/>
      <c r="X434" s="210"/>
      <c r="Y434" s="232"/>
    </row>
    <row r="435" s="204" customFormat="1" ht="15" customHeight="1" spans="1:25">
      <c r="A435" s="906" t="s">
        <v>3037</v>
      </c>
      <c r="B435" s="213" t="s">
        <v>3038</v>
      </c>
      <c r="C435" s="214" t="s">
        <v>2128</v>
      </c>
      <c r="D435" s="215" t="s">
        <v>2740</v>
      </c>
      <c r="E435" s="207" t="s">
        <v>2479</v>
      </c>
      <c r="F435" s="210"/>
      <c r="G435" s="211" t="s">
        <v>2131</v>
      </c>
      <c r="H435" s="212"/>
      <c r="I435" s="210" t="s">
        <v>2095</v>
      </c>
      <c r="J435" s="212">
        <v>1</v>
      </c>
      <c r="K435" s="235" t="s">
        <v>2480</v>
      </c>
      <c r="L435" s="217"/>
      <c r="M435" s="220" t="s">
        <v>2398</v>
      </c>
      <c r="N435" s="212">
        <v>10</v>
      </c>
      <c r="O435" s="219"/>
      <c r="P435" s="210"/>
      <c r="Q435" s="215">
        <f>VLOOKUP(B:B,[1]帐销案存台账!$C$1:$L$65536,10,0)</f>
        <v>907300</v>
      </c>
      <c r="R435" s="226">
        <f>VLOOKUP(B:B,[1]帐销案存台账!$C$1:$N$65536,12,0)</f>
        <v>300445.2</v>
      </c>
      <c r="S435" s="227"/>
      <c r="T435" s="228"/>
      <c r="U435" s="229"/>
      <c r="V435" s="219"/>
      <c r="W435" s="231"/>
      <c r="X435" s="210"/>
      <c r="Y435" s="232"/>
    </row>
    <row r="436" s="204" customFormat="1" ht="15" customHeight="1" spans="1:25">
      <c r="A436" s="906" t="s">
        <v>3039</v>
      </c>
      <c r="B436" s="237" t="s">
        <v>3040</v>
      </c>
      <c r="C436" s="237" t="s">
        <v>2128</v>
      </c>
      <c r="D436" s="215" t="s">
        <v>3041</v>
      </c>
      <c r="E436" s="207" t="s">
        <v>3042</v>
      </c>
      <c r="F436" s="210"/>
      <c r="G436" s="211" t="s">
        <v>2131</v>
      </c>
      <c r="H436" s="212"/>
      <c r="I436" s="210" t="s">
        <v>2095</v>
      </c>
      <c r="J436" s="212">
        <v>1</v>
      </c>
      <c r="K436" s="238" t="s">
        <v>3043</v>
      </c>
      <c r="L436" s="217"/>
      <c r="M436" s="220">
        <v>39079</v>
      </c>
      <c r="N436" s="212">
        <v>10</v>
      </c>
      <c r="O436" s="219"/>
      <c r="P436" s="210"/>
      <c r="Q436" s="215">
        <f>VLOOKUP(B:B,[1]帐销案存台账!$C$1:$L$65536,10,0)</f>
        <v>302646.2</v>
      </c>
      <c r="R436" s="226">
        <f>VLOOKUP(B:B,[1]帐销案存台账!$C$1:$N$65536,12,0)</f>
        <v>106608.36</v>
      </c>
      <c r="S436" s="227"/>
      <c r="T436" s="228"/>
      <c r="U436" s="229"/>
      <c r="V436" s="219"/>
      <c r="W436" s="231"/>
      <c r="X436" s="210"/>
      <c r="Y436" s="232"/>
    </row>
    <row r="437" s="204" customFormat="1" ht="15" customHeight="1" spans="1:25">
      <c r="A437" s="906" t="s">
        <v>3044</v>
      </c>
      <c r="B437" s="237" t="s">
        <v>3045</v>
      </c>
      <c r="C437" s="237" t="s">
        <v>2128</v>
      </c>
      <c r="D437" s="215" t="s">
        <v>3041</v>
      </c>
      <c r="E437" s="207" t="s">
        <v>3042</v>
      </c>
      <c r="F437" s="210"/>
      <c r="G437" s="211" t="s">
        <v>2131</v>
      </c>
      <c r="H437" s="212"/>
      <c r="I437" s="210" t="s">
        <v>2095</v>
      </c>
      <c r="J437" s="212">
        <v>1</v>
      </c>
      <c r="K437" s="238" t="s">
        <v>3043</v>
      </c>
      <c r="L437" s="217"/>
      <c r="M437" s="220">
        <v>39079</v>
      </c>
      <c r="N437" s="212">
        <v>10</v>
      </c>
      <c r="O437" s="219"/>
      <c r="P437" s="210"/>
      <c r="Q437" s="215">
        <f>VLOOKUP(B:B,[1]帐销案存台账!$C$1:$L$65536,10,0)</f>
        <v>302646.2</v>
      </c>
      <c r="R437" s="226">
        <f>VLOOKUP(B:B,[1]帐销案存台账!$C$1:$N$65536,12,0)</f>
        <v>106608.36</v>
      </c>
      <c r="S437" s="227"/>
      <c r="T437" s="228"/>
      <c r="U437" s="229"/>
      <c r="V437" s="219"/>
      <c r="W437" s="231"/>
      <c r="X437" s="210"/>
      <c r="Y437" s="232"/>
    </row>
    <row r="438" s="204" customFormat="1" ht="15" customHeight="1" spans="1:25">
      <c r="A438" s="906" t="s">
        <v>3046</v>
      </c>
      <c r="B438" s="237" t="s">
        <v>3047</v>
      </c>
      <c r="C438" s="237" t="s">
        <v>2128</v>
      </c>
      <c r="D438" s="215" t="s">
        <v>3041</v>
      </c>
      <c r="E438" s="207" t="s">
        <v>3042</v>
      </c>
      <c r="F438" s="210"/>
      <c r="G438" s="211" t="s">
        <v>2131</v>
      </c>
      <c r="H438" s="212"/>
      <c r="I438" s="210" t="s">
        <v>2095</v>
      </c>
      <c r="J438" s="212">
        <v>1</v>
      </c>
      <c r="K438" s="238" t="s">
        <v>3043</v>
      </c>
      <c r="L438" s="217"/>
      <c r="M438" s="220">
        <v>39079</v>
      </c>
      <c r="N438" s="212">
        <v>10</v>
      </c>
      <c r="O438" s="219"/>
      <c r="P438" s="210"/>
      <c r="Q438" s="215">
        <f>VLOOKUP(B:B,[1]帐销案存台账!$C$1:$L$65536,10,0)</f>
        <v>302646.2</v>
      </c>
      <c r="R438" s="226">
        <f>VLOOKUP(B:B,[1]帐销案存台账!$C$1:$N$65536,12,0)</f>
        <v>106608.36</v>
      </c>
      <c r="S438" s="227"/>
      <c r="T438" s="228"/>
      <c r="U438" s="229"/>
      <c r="V438" s="219"/>
      <c r="W438" s="231"/>
      <c r="X438" s="210"/>
      <c r="Y438" s="232"/>
    </row>
    <row r="439" s="204" customFormat="1" ht="15" customHeight="1" spans="1:25">
      <c r="A439" s="906" t="s">
        <v>3048</v>
      </c>
      <c r="B439" s="237" t="s">
        <v>3049</v>
      </c>
      <c r="C439" s="237" t="s">
        <v>2128</v>
      </c>
      <c r="D439" s="215" t="s">
        <v>3041</v>
      </c>
      <c r="E439" s="207" t="s">
        <v>3042</v>
      </c>
      <c r="F439" s="210"/>
      <c r="G439" s="211" t="s">
        <v>2131</v>
      </c>
      <c r="H439" s="212"/>
      <c r="I439" s="210" t="s">
        <v>2095</v>
      </c>
      <c r="J439" s="212">
        <v>1</v>
      </c>
      <c r="K439" s="238" t="s">
        <v>3043</v>
      </c>
      <c r="L439" s="217"/>
      <c r="M439" s="220">
        <v>39079</v>
      </c>
      <c r="N439" s="212">
        <v>10</v>
      </c>
      <c r="O439" s="219"/>
      <c r="P439" s="210"/>
      <c r="Q439" s="215">
        <f>VLOOKUP(B:B,[1]帐销案存台账!$C$1:$L$65536,10,0)</f>
        <v>302646.2</v>
      </c>
      <c r="R439" s="226">
        <f>VLOOKUP(B:B,[1]帐销案存台账!$C$1:$N$65536,12,0)</f>
        <v>106608.36</v>
      </c>
      <c r="S439" s="227"/>
      <c r="T439" s="228"/>
      <c r="U439" s="229"/>
      <c r="V439" s="219"/>
      <c r="W439" s="231"/>
      <c r="X439" s="210"/>
      <c r="Y439" s="232"/>
    </row>
    <row r="440" s="204" customFormat="1" ht="15" customHeight="1" spans="1:25">
      <c r="A440" s="906" t="s">
        <v>3050</v>
      </c>
      <c r="B440" s="237" t="s">
        <v>3051</v>
      </c>
      <c r="C440" s="237" t="s">
        <v>2128</v>
      </c>
      <c r="D440" s="215" t="s">
        <v>3041</v>
      </c>
      <c r="E440" s="207" t="s">
        <v>3042</v>
      </c>
      <c r="F440" s="210"/>
      <c r="G440" s="211" t="s">
        <v>2131</v>
      </c>
      <c r="H440" s="212"/>
      <c r="I440" s="210" t="s">
        <v>2095</v>
      </c>
      <c r="J440" s="212">
        <v>1</v>
      </c>
      <c r="K440" s="238" t="s">
        <v>3043</v>
      </c>
      <c r="L440" s="217"/>
      <c r="M440" s="220">
        <v>39079</v>
      </c>
      <c r="N440" s="212">
        <v>10</v>
      </c>
      <c r="O440" s="219"/>
      <c r="P440" s="210"/>
      <c r="Q440" s="215">
        <f>VLOOKUP(B:B,[1]帐销案存台账!$C$1:$L$65536,10,0)</f>
        <v>302646.2</v>
      </c>
      <c r="R440" s="226">
        <f>VLOOKUP(B:B,[1]帐销案存台账!$C$1:$N$65536,12,0)</f>
        <v>106608.36</v>
      </c>
      <c r="S440" s="227"/>
      <c r="T440" s="228"/>
      <c r="U440" s="229"/>
      <c r="V440" s="219"/>
      <c r="W440" s="231"/>
      <c r="X440" s="210"/>
      <c r="Y440" s="232"/>
    </row>
    <row r="441" s="204" customFormat="1" ht="15" customHeight="1" spans="1:25">
      <c r="A441" s="906" t="s">
        <v>3052</v>
      </c>
      <c r="B441" s="237" t="s">
        <v>3053</v>
      </c>
      <c r="C441" s="237" t="s">
        <v>2128</v>
      </c>
      <c r="D441" s="215" t="s">
        <v>3041</v>
      </c>
      <c r="E441" s="207" t="s">
        <v>3042</v>
      </c>
      <c r="F441" s="210"/>
      <c r="G441" s="211" t="s">
        <v>2131</v>
      </c>
      <c r="H441" s="212"/>
      <c r="I441" s="210" t="s">
        <v>2095</v>
      </c>
      <c r="J441" s="212">
        <v>1</v>
      </c>
      <c r="K441" s="238" t="s">
        <v>3043</v>
      </c>
      <c r="L441" s="217"/>
      <c r="M441" s="220">
        <v>39079</v>
      </c>
      <c r="N441" s="212">
        <v>10</v>
      </c>
      <c r="O441" s="219"/>
      <c r="P441" s="210"/>
      <c r="Q441" s="215">
        <f>VLOOKUP(B:B,[1]帐销案存台账!$C$1:$L$65536,10,0)</f>
        <v>302646.2</v>
      </c>
      <c r="R441" s="226">
        <f>VLOOKUP(B:B,[1]帐销案存台账!$C$1:$N$65536,12,0)</f>
        <v>106608.36</v>
      </c>
      <c r="S441" s="227"/>
      <c r="T441" s="228"/>
      <c r="U441" s="229"/>
      <c r="V441" s="219"/>
      <c r="W441" s="231"/>
      <c r="X441" s="210"/>
      <c r="Y441" s="232"/>
    </row>
    <row r="442" s="204" customFormat="1" ht="15" customHeight="1" spans="1:25">
      <c r="A442" s="906" t="s">
        <v>3054</v>
      </c>
      <c r="B442" s="237" t="s">
        <v>3055</v>
      </c>
      <c r="C442" s="237" t="s">
        <v>2128</v>
      </c>
      <c r="D442" s="215" t="s">
        <v>3041</v>
      </c>
      <c r="E442" s="207" t="s">
        <v>3042</v>
      </c>
      <c r="F442" s="210"/>
      <c r="G442" s="211" t="s">
        <v>2131</v>
      </c>
      <c r="H442" s="212"/>
      <c r="I442" s="210" t="s">
        <v>2095</v>
      </c>
      <c r="J442" s="212">
        <v>1</v>
      </c>
      <c r="K442" s="238" t="s">
        <v>3043</v>
      </c>
      <c r="L442" s="217"/>
      <c r="M442" s="220">
        <v>38804</v>
      </c>
      <c r="N442" s="212">
        <v>10</v>
      </c>
      <c r="O442" s="219"/>
      <c r="P442" s="210"/>
      <c r="Q442" s="215">
        <f>VLOOKUP(B:B,[1]帐销案存台账!$C$1:$L$65536,10,0)</f>
        <v>302645.5</v>
      </c>
      <c r="R442" s="226">
        <f>VLOOKUP(B:B,[1]帐销案存台账!$C$1:$N$65536,12,0)</f>
        <v>106608.06</v>
      </c>
      <c r="S442" s="227"/>
      <c r="T442" s="228"/>
      <c r="U442" s="229"/>
      <c r="V442" s="219"/>
      <c r="W442" s="231"/>
      <c r="X442" s="210"/>
      <c r="Y442" s="232"/>
    </row>
    <row r="443" s="204" customFormat="1" ht="15" customHeight="1" spans="1:25">
      <c r="A443" s="906" t="s">
        <v>3056</v>
      </c>
      <c r="B443" s="237" t="s">
        <v>3057</v>
      </c>
      <c r="C443" s="237" t="s">
        <v>2128</v>
      </c>
      <c r="D443" s="215" t="s">
        <v>3041</v>
      </c>
      <c r="E443" s="207" t="s">
        <v>3042</v>
      </c>
      <c r="F443" s="210"/>
      <c r="G443" s="211" t="s">
        <v>2131</v>
      </c>
      <c r="H443" s="212"/>
      <c r="I443" s="210" t="s">
        <v>2095</v>
      </c>
      <c r="J443" s="212">
        <v>1</v>
      </c>
      <c r="K443" s="238" t="s">
        <v>3043</v>
      </c>
      <c r="L443" s="217"/>
      <c r="M443" s="220">
        <v>39079</v>
      </c>
      <c r="N443" s="212">
        <v>10</v>
      </c>
      <c r="O443" s="219"/>
      <c r="P443" s="210"/>
      <c r="Q443" s="215">
        <f>VLOOKUP(B:B,[1]帐销案存台账!$C$1:$L$65536,10,0)</f>
        <v>302646.2</v>
      </c>
      <c r="R443" s="226">
        <f>VLOOKUP(B:B,[1]帐销案存台账!$C$1:$N$65536,12,0)</f>
        <v>106608.36</v>
      </c>
      <c r="S443" s="227"/>
      <c r="T443" s="228"/>
      <c r="U443" s="229"/>
      <c r="V443" s="219"/>
      <c r="W443" s="231"/>
      <c r="X443" s="210"/>
      <c r="Y443" s="232"/>
    </row>
    <row r="444" s="204" customFormat="1" ht="15" customHeight="1" spans="1:25">
      <c r="A444" s="906" t="s">
        <v>3058</v>
      </c>
      <c r="B444" s="237" t="s">
        <v>3059</v>
      </c>
      <c r="C444" s="237" t="s">
        <v>2128</v>
      </c>
      <c r="D444" s="215" t="s">
        <v>3041</v>
      </c>
      <c r="E444" s="207" t="s">
        <v>3042</v>
      </c>
      <c r="F444" s="210"/>
      <c r="G444" s="211" t="s">
        <v>2131</v>
      </c>
      <c r="H444" s="212"/>
      <c r="I444" s="210" t="s">
        <v>2095</v>
      </c>
      <c r="J444" s="212">
        <v>1</v>
      </c>
      <c r="K444" s="238" t="s">
        <v>3043</v>
      </c>
      <c r="L444" s="217"/>
      <c r="M444" s="220">
        <v>39079</v>
      </c>
      <c r="N444" s="212">
        <v>10</v>
      </c>
      <c r="O444" s="219"/>
      <c r="P444" s="210"/>
      <c r="Q444" s="215">
        <f>VLOOKUP(B:B,[1]帐销案存台账!$C$1:$L$65536,10,0)</f>
        <v>302646.2</v>
      </c>
      <c r="R444" s="226">
        <f>VLOOKUP(B:B,[1]帐销案存台账!$C$1:$N$65536,12,0)</f>
        <v>106608.36</v>
      </c>
      <c r="S444" s="227"/>
      <c r="T444" s="228"/>
      <c r="U444" s="229"/>
      <c r="V444" s="219"/>
      <c r="W444" s="231"/>
      <c r="X444" s="210"/>
      <c r="Y444" s="232"/>
    </row>
    <row r="445" s="204" customFormat="1" ht="15" customHeight="1" spans="1:25">
      <c r="A445" s="906" t="s">
        <v>3060</v>
      </c>
      <c r="B445" s="237" t="s">
        <v>3061</v>
      </c>
      <c r="C445" s="237" t="s">
        <v>2128</v>
      </c>
      <c r="D445" s="215" t="s">
        <v>3041</v>
      </c>
      <c r="E445" s="207" t="s">
        <v>3042</v>
      </c>
      <c r="F445" s="210"/>
      <c r="G445" s="211" t="s">
        <v>2131</v>
      </c>
      <c r="H445" s="212"/>
      <c r="I445" s="210" t="s">
        <v>2095</v>
      </c>
      <c r="J445" s="212">
        <v>1</v>
      </c>
      <c r="K445" s="238" t="s">
        <v>3043</v>
      </c>
      <c r="L445" s="217"/>
      <c r="M445" s="220">
        <v>39079</v>
      </c>
      <c r="N445" s="212">
        <v>10</v>
      </c>
      <c r="O445" s="219"/>
      <c r="P445" s="210"/>
      <c r="Q445" s="215">
        <f>VLOOKUP(B:B,[1]帐销案存台账!$C$1:$L$65536,10,0)</f>
        <v>302646.2</v>
      </c>
      <c r="R445" s="226">
        <f>VLOOKUP(B:B,[1]帐销案存台账!$C$1:$N$65536,12,0)</f>
        <v>106608.36</v>
      </c>
      <c r="S445" s="227"/>
      <c r="T445" s="228"/>
      <c r="U445" s="229"/>
      <c r="V445" s="219"/>
      <c r="W445" s="231"/>
      <c r="X445" s="210"/>
      <c r="Y445" s="232"/>
    </row>
    <row r="446" s="204" customFormat="1" ht="15" customHeight="1" spans="1:25">
      <c r="A446" s="906" t="s">
        <v>3062</v>
      </c>
      <c r="B446" s="237" t="s">
        <v>3063</v>
      </c>
      <c r="C446" s="237" t="s">
        <v>2128</v>
      </c>
      <c r="D446" s="215" t="s">
        <v>3041</v>
      </c>
      <c r="E446" s="207" t="s">
        <v>3042</v>
      </c>
      <c r="F446" s="210"/>
      <c r="G446" s="211" t="s">
        <v>2131</v>
      </c>
      <c r="H446" s="212"/>
      <c r="I446" s="210" t="s">
        <v>2095</v>
      </c>
      <c r="J446" s="212">
        <v>1</v>
      </c>
      <c r="K446" s="238" t="s">
        <v>3043</v>
      </c>
      <c r="L446" s="217"/>
      <c r="M446" s="220">
        <v>39079</v>
      </c>
      <c r="N446" s="212">
        <v>10</v>
      </c>
      <c r="O446" s="219"/>
      <c r="P446" s="210"/>
      <c r="Q446" s="215">
        <f>VLOOKUP(B:B,[1]帐销案存台账!$C$1:$L$65536,10,0)</f>
        <v>302646.2</v>
      </c>
      <c r="R446" s="226">
        <f>VLOOKUP(B:B,[1]帐销案存台账!$C$1:$N$65536,12,0)</f>
        <v>106608.36</v>
      </c>
      <c r="S446" s="227"/>
      <c r="T446" s="228"/>
      <c r="U446" s="229"/>
      <c r="V446" s="219"/>
      <c r="W446" s="231"/>
      <c r="X446" s="210"/>
      <c r="Y446" s="232"/>
    </row>
    <row r="447" s="204" customFormat="1" ht="15" customHeight="1" spans="1:25">
      <c r="A447" s="906" t="s">
        <v>3064</v>
      </c>
      <c r="B447" s="237" t="s">
        <v>3065</v>
      </c>
      <c r="C447" s="237" t="s">
        <v>2128</v>
      </c>
      <c r="D447" s="215" t="s">
        <v>3041</v>
      </c>
      <c r="E447" s="207" t="s">
        <v>3042</v>
      </c>
      <c r="F447" s="210"/>
      <c r="G447" s="211" t="s">
        <v>2131</v>
      </c>
      <c r="H447" s="212"/>
      <c r="I447" s="210" t="s">
        <v>2095</v>
      </c>
      <c r="J447" s="212">
        <v>1</v>
      </c>
      <c r="K447" s="238" t="s">
        <v>3043</v>
      </c>
      <c r="L447" s="217"/>
      <c r="M447" s="220">
        <v>39079</v>
      </c>
      <c r="N447" s="212">
        <v>10</v>
      </c>
      <c r="O447" s="219"/>
      <c r="P447" s="210"/>
      <c r="Q447" s="215">
        <f>VLOOKUP(B:B,[1]帐销案存台账!$C$1:$L$65536,10,0)</f>
        <v>302646.2</v>
      </c>
      <c r="R447" s="226">
        <f>VLOOKUP(B:B,[1]帐销案存台账!$C$1:$N$65536,12,0)</f>
        <v>106608.36</v>
      </c>
      <c r="S447" s="227"/>
      <c r="T447" s="228"/>
      <c r="U447" s="229"/>
      <c r="V447" s="219"/>
      <c r="W447" s="231"/>
      <c r="X447" s="210"/>
      <c r="Y447" s="232"/>
    </row>
    <row r="448" s="204" customFormat="1" ht="15" customHeight="1" spans="1:25">
      <c r="A448" s="906" t="s">
        <v>3066</v>
      </c>
      <c r="B448" s="237" t="s">
        <v>3067</v>
      </c>
      <c r="C448" s="237" t="s">
        <v>2128</v>
      </c>
      <c r="D448" s="215" t="s">
        <v>3041</v>
      </c>
      <c r="E448" s="207" t="s">
        <v>3042</v>
      </c>
      <c r="F448" s="210"/>
      <c r="G448" s="211" t="s">
        <v>2131</v>
      </c>
      <c r="H448" s="212"/>
      <c r="I448" s="210" t="s">
        <v>2095</v>
      </c>
      <c r="J448" s="212">
        <v>1</v>
      </c>
      <c r="K448" s="238" t="s">
        <v>3043</v>
      </c>
      <c r="L448" s="217"/>
      <c r="M448" s="220">
        <v>39079</v>
      </c>
      <c r="N448" s="212">
        <v>10</v>
      </c>
      <c r="O448" s="219"/>
      <c r="P448" s="210"/>
      <c r="Q448" s="215">
        <f>VLOOKUP(B:B,[1]帐销案存台账!$C$1:$L$65536,10,0)</f>
        <v>302646.2</v>
      </c>
      <c r="R448" s="226">
        <f>VLOOKUP(B:B,[1]帐销案存台账!$C$1:$N$65536,12,0)</f>
        <v>106608.36</v>
      </c>
      <c r="S448" s="227"/>
      <c r="T448" s="228"/>
      <c r="U448" s="229"/>
      <c r="V448" s="219"/>
      <c r="W448" s="231"/>
      <c r="X448" s="210"/>
      <c r="Y448" s="232"/>
    </row>
    <row r="449" s="204" customFormat="1" ht="15" customHeight="1" spans="1:25">
      <c r="A449" s="906" t="s">
        <v>3068</v>
      </c>
      <c r="B449" s="237" t="s">
        <v>3069</v>
      </c>
      <c r="C449" s="237" t="s">
        <v>2128</v>
      </c>
      <c r="D449" s="215" t="s">
        <v>3041</v>
      </c>
      <c r="E449" s="207" t="s">
        <v>3042</v>
      </c>
      <c r="F449" s="210"/>
      <c r="G449" s="211" t="s">
        <v>2131</v>
      </c>
      <c r="H449" s="212"/>
      <c r="I449" s="210" t="s">
        <v>2095</v>
      </c>
      <c r="J449" s="212">
        <v>1</v>
      </c>
      <c r="K449" s="238" t="s">
        <v>3043</v>
      </c>
      <c r="L449" s="217"/>
      <c r="M449" s="220">
        <v>39079</v>
      </c>
      <c r="N449" s="212">
        <v>10</v>
      </c>
      <c r="O449" s="219"/>
      <c r="P449" s="210"/>
      <c r="Q449" s="215">
        <f>VLOOKUP(B:B,[1]帐销案存台账!$C$1:$L$65536,10,0)</f>
        <v>302646.2</v>
      </c>
      <c r="R449" s="226">
        <f>VLOOKUP(B:B,[1]帐销案存台账!$C$1:$N$65536,12,0)</f>
        <v>106608.36</v>
      </c>
      <c r="S449" s="227"/>
      <c r="T449" s="228"/>
      <c r="U449" s="229"/>
      <c r="V449" s="219"/>
      <c r="W449" s="231"/>
      <c r="X449" s="210"/>
      <c r="Y449" s="232"/>
    </row>
    <row r="450" s="204" customFormat="1" ht="15" customHeight="1" spans="1:25">
      <c r="A450" s="906" t="s">
        <v>3070</v>
      </c>
      <c r="B450" s="237" t="s">
        <v>3071</v>
      </c>
      <c r="C450" s="237" t="s">
        <v>2128</v>
      </c>
      <c r="D450" s="215" t="s">
        <v>3041</v>
      </c>
      <c r="E450" s="207" t="s">
        <v>3042</v>
      </c>
      <c r="F450" s="210"/>
      <c r="G450" s="211" t="s">
        <v>2131</v>
      </c>
      <c r="H450" s="212"/>
      <c r="I450" s="210" t="s">
        <v>2095</v>
      </c>
      <c r="J450" s="212">
        <v>1</v>
      </c>
      <c r="K450" s="238" t="s">
        <v>3043</v>
      </c>
      <c r="L450" s="217"/>
      <c r="M450" s="220">
        <v>39079</v>
      </c>
      <c r="N450" s="212">
        <v>10</v>
      </c>
      <c r="O450" s="219"/>
      <c r="P450" s="210"/>
      <c r="Q450" s="215">
        <f>VLOOKUP(B:B,[1]帐销案存台账!$C$1:$L$65536,10,0)</f>
        <v>302646.2</v>
      </c>
      <c r="R450" s="226">
        <f>VLOOKUP(B:B,[1]帐销案存台账!$C$1:$N$65536,12,0)</f>
        <v>106608.36</v>
      </c>
      <c r="S450" s="227"/>
      <c r="T450" s="228"/>
      <c r="U450" s="229"/>
      <c r="V450" s="219"/>
      <c r="W450" s="231"/>
      <c r="X450" s="210"/>
      <c r="Y450" s="232"/>
    </row>
    <row r="451" s="204" customFormat="1" ht="15" customHeight="1" spans="1:25">
      <c r="A451" s="906" t="s">
        <v>3072</v>
      </c>
      <c r="B451" s="237" t="s">
        <v>3073</v>
      </c>
      <c r="C451" s="237" t="s">
        <v>2128</v>
      </c>
      <c r="D451" s="215" t="s">
        <v>3041</v>
      </c>
      <c r="E451" s="207" t="s">
        <v>3042</v>
      </c>
      <c r="F451" s="210"/>
      <c r="G451" s="211" t="s">
        <v>2131</v>
      </c>
      <c r="H451" s="212"/>
      <c r="I451" s="210" t="s">
        <v>2095</v>
      </c>
      <c r="J451" s="212">
        <v>1</v>
      </c>
      <c r="K451" s="238" t="s">
        <v>3043</v>
      </c>
      <c r="L451" s="217"/>
      <c r="M451" s="220">
        <v>39079</v>
      </c>
      <c r="N451" s="212">
        <v>10</v>
      </c>
      <c r="O451" s="219"/>
      <c r="P451" s="210"/>
      <c r="Q451" s="215">
        <f>VLOOKUP(B:B,[1]帐销案存台账!$C$1:$L$65536,10,0)</f>
        <v>302646.2</v>
      </c>
      <c r="R451" s="226">
        <f>VLOOKUP(B:B,[1]帐销案存台账!$C$1:$N$65536,12,0)</f>
        <v>106608.36</v>
      </c>
      <c r="S451" s="227"/>
      <c r="T451" s="228"/>
      <c r="U451" s="229"/>
      <c r="V451" s="219"/>
      <c r="W451" s="231"/>
      <c r="X451" s="210"/>
      <c r="Y451" s="232"/>
    </row>
    <row r="452" s="204" customFormat="1" ht="15" customHeight="1" spans="1:25">
      <c r="A452" s="906" t="s">
        <v>3074</v>
      </c>
      <c r="B452" s="237" t="s">
        <v>3075</v>
      </c>
      <c r="C452" s="237" t="s">
        <v>2128</v>
      </c>
      <c r="D452" s="215" t="s">
        <v>3041</v>
      </c>
      <c r="E452" s="207" t="s">
        <v>3042</v>
      </c>
      <c r="F452" s="210"/>
      <c r="G452" s="211" t="s">
        <v>2131</v>
      </c>
      <c r="H452" s="212"/>
      <c r="I452" s="210" t="s">
        <v>2095</v>
      </c>
      <c r="J452" s="212">
        <v>1</v>
      </c>
      <c r="K452" s="238" t="s">
        <v>3043</v>
      </c>
      <c r="L452" s="217"/>
      <c r="M452" s="220">
        <v>39079</v>
      </c>
      <c r="N452" s="212">
        <v>10</v>
      </c>
      <c r="O452" s="219"/>
      <c r="P452" s="210"/>
      <c r="Q452" s="215">
        <f>VLOOKUP(B:B,[1]帐销案存台账!$C$1:$L$65536,10,0)</f>
        <v>302646.2</v>
      </c>
      <c r="R452" s="226">
        <f>VLOOKUP(B:B,[1]帐销案存台账!$C$1:$N$65536,12,0)</f>
        <v>106608.36</v>
      </c>
      <c r="S452" s="227"/>
      <c r="T452" s="228"/>
      <c r="U452" s="229"/>
      <c r="V452" s="219"/>
      <c r="W452" s="231"/>
      <c r="X452" s="210"/>
      <c r="Y452" s="232"/>
    </row>
    <row r="453" s="204" customFormat="1" ht="15" customHeight="1" spans="1:25">
      <c r="A453" s="906" t="s">
        <v>3076</v>
      </c>
      <c r="B453" s="237" t="s">
        <v>3077</v>
      </c>
      <c r="C453" s="237" t="s">
        <v>2128</v>
      </c>
      <c r="D453" s="215" t="s">
        <v>3041</v>
      </c>
      <c r="E453" s="207" t="s">
        <v>3042</v>
      </c>
      <c r="F453" s="210"/>
      <c r="G453" s="211" t="s">
        <v>2131</v>
      </c>
      <c r="H453" s="212"/>
      <c r="I453" s="210" t="s">
        <v>2095</v>
      </c>
      <c r="J453" s="212">
        <v>1</v>
      </c>
      <c r="K453" s="238" t="s">
        <v>3043</v>
      </c>
      <c r="L453" s="217"/>
      <c r="M453" s="220">
        <v>39079</v>
      </c>
      <c r="N453" s="212">
        <v>10</v>
      </c>
      <c r="O453" s="219"/>
      <c r="P453" s="210"/>
      <c r="Q453" s="215">
        <f>VLOOKUP(B:B,[1]帐销案存台账!$C$1:$L$65536,10,0)</f>
        <v>302646.2</v>
      </c>
      <c r="R453" s="226">
        <f>VLOOKUP(B:B,[1]帐销案存台账!$C$1:$N$65536,12,0)</f>
        <v>106608.36</v>
      </c>
      <c r="S453" s="227"/>
      <c r="T453" s="228"/>
      <c r="U453" s="229"/>
      <c r="V453" s="219"/>
      <c r="W453" s="231"/>
      <c r="X453" s="210"/>
      <c r="Y453" s="232"/>
    </row>
    <row r="454" s="204" customFormat="1" ht="15" customHeight="1" spans="1:25">
      <c r="A454" s="906" t="s">
        <v>3078</v>
      </c>
      <c r="B454" s="237" t="s">
        <v>3079</v>
      </c>
      <c r="C454" s="237" t="s">
        <v>2128</v>
      </c>
      <c r="D454" s="215" t="s">
        <v>3041</v>
      </c>
      <c r="E454" s="207" t="s">
        <v>3042</v>
      </c>
      <c r="F454" s="210"/>
      <c r="G454" s="211" t="s">
        <v>2131</v>
      </c>
      <c r="H454" s="212"/>
      <c r="I454" s="210" t="s">
        <v>2095</v>
      </c>
      <c r="J454" s="212">
        <v>1</v>
      </c>
      <c r="K454" s="238" t="s">
        <v>3043</v>
      </c>
      <c r="L454" s="217"/>
      <c r="M454" s="220">
        <v>39079</v>
      </c>
      <c r="N454" s="212">
        <v>10</v>
      </c>
      <c r="O454" s="219"/>
      <c r="P454" s="210"/>
      <c r="Q454" s="215">
        <f>VLOOKUP(B:B,[1]帐销案存台账!$C$1:$L$65536,10,0)</f>
        <v>302646.2</v>
      </c>
      <c r="R454" s="226">
        <f>VLOOKUP(B:B,[1]帐销案存台账!$C$1:$N$65536,12,0)</f>
        <v>106608.36</v>
      </c>
      <c r="S454" s="227"/>
      <c r="T454" s="228"/>
      <c r="U454" s="229"/>
      <c r="V454" s="219"/>
      <c r="W454" s="231"/>
      <c r="X454" s="210"/>
      <c r="Y454" s="232"/>
    </row>
    <row r="455" s="204" customFormat="1" ht="15" customHeight="1" spans="1:25">
      <c r="A455" s="906" t="s">
        <v>3080</v>
      </c>
      <c r="B455" s="237" t="s">
        <v>3081</v>
      </c>
      <c r="C455" s="237" t="s">
        <v>2128</v>
      </c>
      <c r="D455" s="215" t="s">
        <v>3041</v>
      </c>
      <c r="E455" s="207" t="s">
        <v>3042</v>
      </c>
      <c r="F455" s="210"/>
      <c r="G455" s="211" t="s">
        <v>2131</v>
      </c>
      <c r="H455" s="212"/>
      <c r="I455" s="210" t="s">
        <v>2095</v>
      </c>
      <c r="J455" s="212">
        <v>1</v>
      </c>
      <c r="K455" s="238" t="s">
        <v>3043</v>
      </c>
      <c r="L455" s="217"/>
      <c r="M455" s="220">
        <v>39079</v>
      </c>
      <c r="N455" s="212">
        <v>10</v>
      </c>
      <c r="O455" s="219"/>
      <c r="P455" s="210"/>
      <c r="Q455" s="215">
        <f>VLOOKUP(B:B,[1]帐销案存台账!$C$1:$L$65536,10,0)</f>
        <v>302646.2</v>
      </c>
      <c r="R455" s="226">
        <f>VLOOKUP(B:B,[1]帐销案存台账!$C$1:$N$65536,12,0)</f>
        <v>106608.36</v>
      </c>
      <c r="S455" s="227"/>
      <c r="T455" s="228"/>
      <c r="U455" s="229"/>
      <c r="V455" s="219"/>
      <c r="W455" s="231"/>
      <c r="X455" s="210"/>
      <c r="Y455" s="232"/>
    </row>
    <row r="456" s="204" customFormat="1" ht="15" customHeight="1" spans="1:25">
      <c r="A456" s="906" t="s">
        <v>3082</v>
      </c>
      <c r="B456" s="237" t="s">
        <v>3083</v>
      </c>
      <c r="C456" s="237" t="s">
        <v>2128</v>
      </c>
      <c r="D456" s="215" t="s">
        <v>3041</v>
      </c>
      <c r="E456" s="207" t="s">
        <v>3042</v>
      </c>
      <c r="F456" s="210"/>
      <c r="G456" s="211" t="s">
        <v>2131</v>
      </c>
      <c r="H456" s="212"/>
      <c r="I456" s="210" t="s">
        <v>2095</v>
      </c>
      <c r="J456" s="212">
        <v>1</v>
      </c>
      <c r="K456" s="238" t="s">
        <v>3043</v>
      </c>
      <c r="L456" s="217"/>
      <c r="M456" s="220">
        <v>39079</v>
      </c>
      <c r="N456" s="212">
        <v>10</v>
      </c>
      <c r="O456" s="219"/>
      <c r="P456" s="210"/>
      <c r="Q456" s="215">
        <f>VLOOKUP(B:B,[1]帐销案存台账!$C$1:$L$65536,10,0)</f>
        <v>302646.2</v>
      </c>
      <c r="R456" s="226">
        <f>VLOOKUP(B:B,[1]帐销案存台账!$C$1:$N$65536,12,0)</f>
        <v>106608.36</v>
      </c>
      <c r="S456" s="227"/>
      <c r="T456" s="228"/>
      <c r="U456" s="229"/>
      <c r="V456" s="219"/>
      <c r="W456" s="231"/>
      <c r="X456" s="210"/>
      <c r="Y456" s="232"/>
    </row>
    <row r="457" s="204" customFormat="1" ht="15" customHeight="1" spans="1:25">
      <c r="A457" s="906" t="s">
        <v>3084</v>
      </c>
      <c r="B457" s="237" t="s">
        <v>3085</v>
      </c>
      <c r="C457" s="237" t="s">
        <v>2128</v>
      </c>
      <c r="D457" s="215" t="s">
        <v>3041</v>
      </c>
      <c r="E457" s="207" t="s">
        <v>3042</v>
      </c>
      <c r="F457" s="210"/>
      <c r="G457" s="211" t="s">
        <v>2131</v>
      </c>
      <c r="H457" s="212"/>
      <c r="I457" s="210" t="s">
        <v>2095</v>
      </c>
      <c r="J457" s="212">
        <v>1</v>
      </c>
      <c r="K457" s="238" t="s">
        <v>3043</v>
      </c>
      <c r="L457" s="217"/>
      <c r="M457" s="220">
        <v>39079</v>
      </c>
      <c r="N457" s="212">
        <v>10</v>
      </c>
      <c r="O457" s="219"/>
      <c r="P457" s="210"/>
      <c r="Q457" s="215">
        <f>VLOOKUP(B:B,[1]帐销案存台账!$C$1:$L$65536,10,0)</f>
        <v>302646.2</v>
      </c>
      <c r="R457" s="226">
        <f>VLOOKUP(B:B,[1]帐销案存台账!$C$1:$N$65536,12,0)</f>
        <v>106608.36</v>
      </c>
      <c r="S457" s="227"/>
      <c r="T457" s="228"/>
      <c r="U457" s="229"/>
      <c r="V457" s="219"/>
      <c r="W457" s="231"/>
      <c r="X457" s="210"/>
      <c r="Y457" s="232"/>
    </row>
    <row r="458" s="204" customFormat="1" ht="15" customHeight="1" spans="1:25">
      <c r="A458" s="906" t="s">
        <v>3086</v>
      </c>
      <c r="B458" s="237" t="s">
        <v>3087</v>
      </c>
      <c r="C458" s="237" t="s">
        <v>2128</v>
      </c>
      <c r="D458" s="215" t="s">
        <v>3041</v>
      </c>
      <c r="E458" s="207" t="s">
        <v>3042</v>
      </c>
      <c r="F458" s="210"/>
      <c r="G458" s="211" t="s">
        <v>2131</v>
      </c>
      <c r="H458" s="212"/>
      <c r="I458" s="210" t="s">
        <v>2095</v>
      </c>
      <c r="J458" s="212">
        <v>1</v>
      </c>
      <c r="K458" s="238" t="s">
        <v>3043</v>
      </c>
      <c r="L458" s="217"/>
      <c r="M458" s="220">
        <v>39079</v>
      </c>
      <c r="N458" s="212">
        <v>10</v>
      </c>
      <c r="O458" s="219"/>
      <c r="P458" s="210"/>
      <c r="Q458" s="215">
        <f>VLOOKUP(B:B,[1]帐销案存台账!$C$1:$L$65536,10,0)</f>
        <v>302646.2</v>
      </c>
      <c r="R458" s="226">
        <f>VLOOKUP(B:B,[1]帐销案存台账!$C$1:$N$65536,12,0)</f>
        <v>106608.36</v>
      </c>
      <c r="S458" s="227"/>
      <c r="T458" s="228"/>
      <c r="U458" s="229"/>
      <c r="V458" s="219"/>
      <c r="W458" s="231"/>
      <c r="X458" s="210"/>
      <c r="Y458" s="232"/>
    </row>
    <row r="459" s="204" customFormat="1" ht="15" customHeight="1" spans="1:25">
      <c r="A459" s="906" t="s">
        <v>3088</v>
      </c>
      <c r="B459" s="237" t="s">
        <v>3089</v>
      </c>
      <c r="C459" s="237" t="s">
        <v>2128</v>
      </c>
      <c r="D459" s="215" t="s">
        <v>3041</v>
      </c>
      <c r="E459" s="207" t="s">
        <v>3042</v>
      </c>
      <c r="F459" s="210"/>
      <c r="G459" s="211" t="s">
        <v>2131</v>
      </c>
      <c r="H459" s="212"/>
      <c r="I459" s="210" t="s">
        <v>2095</v>
      </c>
      <c r="J459" s="212">
        <v>1</v>
      </c>
      <c r="K459" s="238" t="s">
        <v>3043</v>
      </c>
      <c r="L459" s="217"/>
      <c r="M459" s="220">
        <v>39079</v>
      </c>
      <c r="N459" s="212">
        <v>10</v>
      </c>
      <c r="O459" s="219"/>
      <c r="P459" s="210"/>
      <c r="Q459" s="215">
        <f>VLOOKUP(B:B,[1]帐销案存台账!$C$1:$L$65536,10,0)</f>
        <v>302646.2</v>
      </c>
      <c r="R459" s="226">
        <f>VLOOKUP(B:B,[1]帐销案存台账!$C$1:$N$65536,12,0)</f>
        <v>106608.36</v>
      </c>
      <c r="S459" s="227"/>
      <c r="T459" s="228"/>
      <c r="U459" s="229"/>
      <c r="V459" s="219"/>
      <c r="W459" s="231"/>
      <c r="X459" s="210"/>
      <c r="Y459" s="232"/>
    </row>
    <row r="460" s="204" customFormat="1" ht="15" customHeight="1" spans="1:25">
      <c r="A460" s="906" t="s">
        <v>3090</v>
      </c>
      <c r="B460" s="237" t="s">
        <v>3091</v>
      </c>
      <c r="C460" s="237" t="s">
        <v>2128</v>
      </c>
      <c r="D460" s="215" t="s">
        <v>3041</v>
      </c>
      <c r="E460" s="207" t="s">
        <v>3042</v>
      </c>
      <c r="F460" s="210"/>
      <c r="G460" s="211" t="s">
        <v>2131</v>
      </c>
      <c r="H460" s="212"/>
      <c r="I460" s="210" t="s">
        <v>2095</v>
      </c>
      <c r="J460" s="212">
        <v>1</v>
      </c>
      <c r="K460" s="238" t="s">
        <v>3043</v>
      </c>
      <c r="L460" s="217"/>
      <c r="M460" s="220">
        <v>39079</v>
      </c>
      <c r="N460" s="212">
        <v>10</v>
      </c>
      <c r="O460" s="219"/>
      <c r="P460" s="210"/>
      <c r="Q460" s="215">
        <f>VLOOKUP(B:B,[1]帐销案存台账!$C$1:$L$65536,10,0)</f>
        <v>302646.2</v>
      </c>
      <c r="R460" s="226">
        <f>VLOOKUP(B:B,[1]帐销案存台账!$C$1:$N$65536,12,0)</f>
        <v>106608.36</v>
      </c>
      <c r="S460" s="227"/>
      <c r="T460" s="228"/>
      <c r="U460" s="229"/>
      <c r="V460" s="219"/>
      <c r="W460" s="231"/>
      <c r="X460" s="210"/>
      <c r="Y460" s="232"/>
    </row>
    <row r="461" s="204" customFormat="1" ht="15" customHeight="1" spans="1:25">
      <c r="A461" s="906" t="s">
        <v>3092</v>
      </c>
      <c r="B461" s="237" t="s">
        <v>3093</v>
      </c>
      <c r="C461" s="237" t="s">
        <v>2128</v>
      </c>
      <c r="D461" s="215" t="s">
        <v>3041</v>
      </c>
      <c r="E461" s="207" t="s">
        <v>3042</v>
      </c>
      <c r="F461" s="210"/>
      <c r="G461" s="211" t="s">
        <v>2131</v>
      </c>
      <c r="H461" s="212"/>
      <c r="I461" s="210" t="s">
        <v>2095</v>
      </c>
      <c r="J461" s="212">
        <v>1</v>
      </c>
      <c r="K461" s="238" t="s">
        <v>3043</v>
      </c>
      <c r="L461" s="217"/>
      <c r="M461" s="220">
        <v>39079</v>
      </c>
      <c r="N461" s="212">
        <v>10</v>
      </c>
      <c r="O461" s="219"/>
      <c r="P461" s="210"/>
      <c r="Q461" s="215">
        <f>VLOOKUP(B:B,[1]帐销案存台账!$C$1:$L$65536,10,0)</f>
        <v>302646.2</v>
      </c>
      <c r="R461" s="226">
        <f>VLOOKUP(B:B,[1]帐销案存台账!$C$1:$N$65536,12,0)</f>
        <v>106608.36</v>
      </c>
      <c r="S461" s="227"/>
      <c r="T461" s="228"/>
      <c r="U461" s="229"/>
      <c r="V461" s="219"/>
      <c r="W461" s="231"/>
      <c r="X461" s="210"/>
      <c r="Y461" s="232"/>
    </row>
    <row r="462" s="204" customFormat="1" ht="15" customHeight="1" spans="1:25">
      <c r="A462" s="906" t="s">
        <v>3094</v>
      </c>
      <c r="B462" s="237" t="s">
        <v>3095</v>
      </c>
      <c r="C462" s="237" t="s">
        <v>2128</v>
      </c>
      <c r="D462" s="215" t="s">
        <v>3041</v>
      </c>
      <c r="E462" s="207" t="s">
        <v>3042</v>
      </c>
      <c r="F462" s="210"/>
      <c r="G462" s="211" t="s">
        <v>2131</v>
      </c>
      <c r="H462" s="212"/>
      <c r="I462" s="210" t="s">
        <v>2095</v>
      </c>
      <c r="J462" s="212">
        <v>1</v>
      </c>
      <c r="K462" s="238" t="s">
        <v>3043</v>
      </c>
      <c r="L462" s="217"/>
      <c r="M462" s="220">
        <v>39079</v>
      </c>
      <c r="N462" s="212">
        <v>10</v>
      </c>
      <c r="O462" s="219"/>
      <c r="P462" s="210"/>
      <c r="Q462" s="215">
        <f>VLOOKUP(B:B,[1]帐销案存台账!$C$1:$L$65536,10,0)</f>
        <v>302646.2</v>
      </c>
      <c r="R462" s="226">
        <f>VLOOKUP(B:B,[1]帐销案存台账!$C$1:$N$65536,12,0)</f>
        <v>106608.36</v>
      </c>
      <c r="S462" s="227"/>
      <c r="T462" s="228"/>
      <c r="U462" s="229"/>
      <c r="V462" s="219"/>
      <c r="W462" s="231"/>
      <c r="X462" s="210"/>
      <c r="Y462" s="232"/>
    </row>
    <row r="463" s="204" customFormat="1" ht="15" customHeight="1" spans="1:25">
      <c r="A463" s="906" t="s">
        <v>3096</v>
      </c>
      <c r="B463" s="237" t="s">
        <v>3097</v>
      </c>
      <c r="C463" s="237" t="s">
        <v>2128</v>
      </c>
      <c r="D463" s="215" t="s">
        <v>3041</v>
      </c>
      <c r="E463" s="207" t="s">
        <v>3042</v>
      </c>
      <c r="F463" s="210"/>
      <c r="G463" s="211" t="s">
        <v>2131</v>
      </c>
      <c r="H463" s="212"/>
      <c r="I463" s="210" t="s">
        <v>2095</v>
      </c>
      <c r="J463" s="212">
        <v>1</v>
      </c>
      <c r="K463" s="238" t="s">
        <v>3043</v>
      </c>
      <c r="L463" s="217"/>
      <c r="M463" s="220">
        <v>39079</v>
      </c>
      <c r="N463" s="212">
        <v>10</v>
      </c>
      <c r="O463" s="219"/>
      <c r="P463" s="210"/>
      <c r="Q463" s="215">
        <f>VLOOKUP(B:B,[1]帐销案存台账!$C$1:$L$65536,10,0)</f>
        <v>302646.2</v>
      </c>
      <c r="R463" s="226">
        <f>VLOOKUP(B:B,[1]帐销案存台账!$C$1:$N$65536,12,0)</f>
        <v>106608.36</v>
      </c>
      <c r="S463" s="227"/>
      <c r="T463" s="228"/>
      <c r="U463" s="229"/>
      <c r="V463" s="219"/>
      <c r="W463" s="231"/>
      <c r="X463" s="210"/>
      <c r="Y463" s="232"/>
    </row>
    <row r="464" s="204" customFormat="1" ht="15" customHeight="1" spans="1:25">
      <c r="A464" s="906" t="s">
        <v>3098</v>
      </c>
      <c r="B464" s="237" t="s">
        <v>3099</v>
      </c>
      <c r="C464" s="237" t="s">
        <v>2128</v>
      </c>
      <c r="D464" s="215" t="s">
        <v>3041</v>
      </c>
      <c r="E464" s="207" t="s">
        <v>3042</v>
      </c>
      <c r="F464" s="210"/>
      <c r="G464" s="211" t="s">
        <v>2131</v>
      </c>
      <c r="H464" s="212"/>
      <c r="I464" s="210" t="s">
        <v>2095</v>
      </c>
      <c r="J464" s="212">
        <v>1</v>
      </c>
      <c r="K464" s="238" t="s">
        <v>3043</v>
      </c>
      <c r="L464" s="217"/>
      <c r="M464" s="220">
        <v>39079</v>
      </c>
      <c r="N464" s="212">
        <v>10</v>
      </c>
      <c r="O464" s="219"/>
      <c r="P464" s="210"/>
      <c r="Q464" s="215">
        <f>VLOOKUP(B:B,[1]帐销案存台账!$C$1:$L$65536,10,0)</f>
        <v>302646.2</v>
      </c>
      <c r="R464" s="226">
        <f>VLOOKUP(B:B,[1]帐销案存台账!$C$1:$N$65536,12,0)</f>
        <v>106608.36</v>
      </c>
      <c r="S464" s="227"/>
      <c r="T464" s="228"/>
      <c r="U464" s="229"/>
      <c r="V464" s="219"/>
      <c r="W464" s="231"/>
      <c r="X464" s="210"/>
      <c r="Y464" s="232"/>
    </row>
    <row r="465" s="204" customFormat="1" ht="15" customHeight="1" spans="1:25">
      <c r="A465" s="906" t="s">
        <v>3100</v>
      </c>
      <c r="B465" s="237" t="s">
        <v>3101</v>
      </c>
      <c r="C465" s="237" t="s">
        <v>2128</v>
      </c>
      <c r="D465" s="215" t="s">
        <v>3041</v>
      </c>
      <c r="E465" s="207" t="s">
        <v>3042</v>
      </c>
      <c r="F465" s="210"/>
      <c r="G465" s="211" t="s">
        <v>2131</v>
      </c>
      <c r="H465" s="212"/>
      <c r="I465" s="210" t="s">
        <v>2095</v>
      </c>
      <c r="J465" s="212">
        <v>1</v>
      </c>
      <c r="K465" s="238" t="s">
        <v>3043</v>
      </c>
      <c r="L465" s="217"/>
      <c r="M465" s="220">
        <v>39079</v>
      </c>
      <c r="N465" s="212">
        <v>10</v>
      </c>
      <c r="O465" s="219"/>
      <c r="P465" s="210"/>
      <c r="Q465" s="215">
        <f>VLOOKUP(B:B,[1]帐销案存台账!$C$1:$L$65536,10,0)</f>
        <v>302646.2</v>
      </c>
      <c r="R465" s="226">
        <f>VLOOKUP(B:B,[1]帐销案存台账!$C$1:$N$65536,12,0)</f>
        <v>106608.36</v>
      </c>
      <c r="S465" s="227"/>
      <c r="T465" s="228"/>
      <c r="U465" s="229"/>
      <c r="V465" s="219"/>
      <c r="W465" s="231"/>
      <c r="X465" s="210"/>
      <c r="Y465" s="232"/>
    </row>
    <row r="466" s="204" customFormat="1" ht="15" customHeight="1" spans="1:25">
      <c r="A466" s="906" t="s">
        <v>3102</v>
      </c>
      <c r="B466" s="237" t="s">
        <v>3103</v>
      </c>
      <c r="C466" s="237" t="s">
        <v>2128</v>
      </c>
      <c r="D466" s="215" t="s">
        <v>3041</v>
      </c>
      <c r="E466" s="207" t="s">
        <v>3042</v>
      </c>
      <c r="F466" s="210"/>
      <c r="G466" s="211" t="s">
        <v>2131</v>
      </c>
      <c r="H466" s="212"/>
      <c r="I466" s="210" t="s">
        <v>2095</v>
      </c>
      <c r="J466" s="212">
        <v>1</v>
      </c>
      <c r="K466" s="238" t="s">
        <v>3043</v>
      </c>
      <c r="L466" s="217"/>
      <c r="M466" s="220">
        <v>39079</v>
      </c>
      <c r="N466" s="212">
        <v>10</v>
      </c>
      <c r="O466" s="219"/>
      <c r="P466" s="210"/>
      <c r="Q466" s="215">
        <f>VLOOKUP(B:B,[1]帐销案存台账!$C$1:$L$65536,10,0)</f>
        <v>302646.2</v>
      </c>
      <c r="R466" s="226">
        <f>VLOOKUP(B:B,[1]帐销案存台账!$C$1:$N$65536,12,0)</f>
        <v>106608.36</v>
      </c>
      <c r="S466" s="227"/>
      <c r="T466" s="228"/>
      <c r="U466" s="229"/>
      <c r="V466" s="219"/>
      <c r="W466" s="231"/>
      <c r="X466" s="210"/>
      <c r="Y466" s="232"/>
    </row>
    <row r="467" s="204" customFormat="1" ht="15" customHeight="1" spans="1:25">
      <c r="A467" s="906" t="s">
        <v>3104</v>
      </c>
      <c r="B467" s="237" t="s">
        <v>3105</v>
      </c>
      <c r="C467" s="237" t="s">
        <v>2128</v>
      </c>
      <c r="D467" s="215" t="s">
        <v>3041</v>
      </c>
      <c r="E467" s="207" t="s">
        <v>3042</v>
      </c>
      <c r="F467" s="210"/>
      <c r="G467" s="211" t="s">
        <v>2131</v>
      </c>
      <c r="H467" s="212"/>
      <c r="I467" s="210" t="s">
        <v>2095</v>
      </c>
      <c r="J467" s="212">
        <v>1</v>
      </c>
      <c r="K467" s="238" t="s">
        <v>3043</v>
      </c>
      <c r="L467" s="217"/>
      <c r="M467" s="220">
        <v>39079</v>
      </c>
      <c r="N467" s="212">
        <v>10</v>
      </c>
      <c r="O467" s="219"/>
      <c r="P467" s="210"/>
      <c r="Q467" s="215">
        <f>VLOOKUP(B:B,[1]帐销案存台账!$C$1:$L$65536,10,0)</f>
        <v>302646.2</v>
      </c>
      <c r="R467" s="226">
        <f>VLOOKUP(B:B,[1]帐销案存台账!$C$1:$N$65536,12,0)</f>
        <v>106608.36</v>
      </c>
      <c r="S467" s="227"/>
      <c r="T467" s="228"/>
      <c r="U467" s="229"/>
      <c r="V467" s="219"/>
      <c r="W467" s="231"/>
      <c r="X467" s="210"/>
      <c r="Y467" s="232"/>
    </row>
    <row r="468" s="204" customFormat="1" ht="15" customHeight="1" spans="1:25">
      <c r="A468" s="906" t="s">
        <v>3106</v>
      </c>
      <c r="B468" s="237" t="s">
        <v>3107</v>
      </c>
      <c r="C468" s="237" t="s">
        <v>2128</v>
      </c>
      <c r="D468" s="215" t="s">
        <v>3041</v>
      </c>
      <c r="E468" s="207" t="s">
        <v>3042</v>
      </c>
      <c r="F468" s="210"/>
      <c r="G468" s="211" t="s">
        <v>2131</v>
      </c>
      <c r="H468" s="212"/>
      <c r="I468" s="210" t="s">
        <v>2095</v>
      </c>
      <c r="J468" s="212">
        <v>1</v>
      </c>
      <c r="K468" s="238" t="s">
        <v>3043</v>
      </c>
      <c r="L468" s="217"/>
      <c r="M468" s="220">
        <v>39079</v>
      </c>
      <c r="N468" s="212">
        <v>10</v>
      </c>
      <c r="O468" s="219"/>
      <c r="P468" s="210"/>
      <c r="Q468" s="215">
        <f>VLOOKUP(B:B,[1]帐销案存台账!$C$1:$L$65536,10,0)</f>
        <v>302646.2</v>
      </c>
      <c r="R468" s="226">
        <f>VLOOKUP(B:B,[1]帐销案存台账!$C$1:$N$65536,12,0)</f>
        <v>106608.36</v>
      </c>
      <c r="S468" s="227"/>
      <c r="T468" s="228"/>
      <c r="U468" s="229"/>
      <c r="V468" s="219"/>
      <c r="W468" s="231"/>
      <c r="X468" s="210"/>
      <c r="Y468" s="232"/>
    </row>
    <row r="469" s="204" customFormat="1" ht="15" customHeight="1" spans="1:25">
      <c r="A469" s="906" t="s">
        <v>3108</v>
      </c>
      <c r="B469" s="237" t="s">
        <v>3109</v>
      </c>
      <c r="C469" s="237" t="s">
        <v>2128</v>
      </c>
      <c r="D469" s="215" t="s">
        <v>3041</v>
      </c>
      <c r="E469" s="207" t="s">
        <v>3042</v>
      </c>
      <c r="F469" s="210"/>
      <c r="G469" s="211" t="s">
        <v>2131</v>
      </c>
      <c r="H469" s="212"/>
      <c r="I469" s="210" t="s">
        <v>2095</v>
      </c>
      <c r="J469" s="212">
        <v>1</v>
      </c>
      <c r="K469" s="238" t="s">
        <v>3043</v>
      </c>
      <c r="L469" s="217"/>
      <c r="M469" s="220">
        <v>39079</v>
      </c>
      <c r="N469" s="212">
        <v>10</v>
      </c>
      <c r="O469" s="219"/>
      <c r="P469" s="210"/>
      <c r="Q469" s="215">
        <f>VLOOKUP(B:B,[1]帐销案存台账!$C$1:$L$65536,10,0)</f>
        <v>302646.2</v>
      </c>
      <c r="R469" s="226">
        <f>VLOOKUP(B:B,[1]帐销案存台账!$C$1:$N$65536,12,0)</f>
        <v>106608.36</v>
      </c>
      <c r="S469" s="227"/>
      <c r="T469" s="228"/>
      <c r="U469" s="229"/>
      <c r="V469" s="219"/>
      <c r="W469" s="231"/>
      <c r="X469" s="210"/>
      <c r="Y469" s="232"/>
    </row>
    <row r="470" s="204" customFormat="1" ht="15" customHeight="1" spans="1:25">
      <c r="A470" s="906" t="s">
        <v>3110</v>
      </c>
      <c r="B470" s="237" t="s">
        <v>3111</v>
      </c>
      <c r="C470" s="237" t="s">
        <v>2128</v>
      </c>
      <c r="D470" s="215" t="s">
        <v>3041</v>
      </c>
      <c r="E470" s="207" t="s">
        <v>3042</v>
      </c>
      <c r="F470" s="210"/>
      <c r="G470" s="211" t="s">
        <v>2131</v>
      </c>
      <c r="H470" s="212"/>
      <c r="I470" s="210" t="s">
        <v>2095</v>
      </c>
      <c r="J470" s="212">
        <v>1</v>
      </c>
      <c r="K470" s="238" t="s">
        <v>3043</v>
      </c>
      <c r="L470" s="217"/>
      <c r="M470" s="220">
        <v>39079</v>
      </c>
      <c r="N470" s="212">
        <v>10</v>
      </c>
      <c r="O470" s="219"/>
      <c r="P470" s="210"/>
      <c r="Q470" s="215">
        <f>VLOOKUP(B:B,[1]帐销案存台账!$C$1:$L$65536,10,0)</f>
        <v>302646.2</v>
      </c>
      <c r="R470" s="226">
        <f>VLOOKUP(B:B,[1]帐销案存台账!$C$1:$N$65536,12,0)</f>
        <v>106608.36</v>
      </c>
      <c r="S470" s="227"/>
      <c r="T470" s="228"/>
      <c r="U470" s="229"/>
      <c r="V470" s="219"/>
      <c r="W470" s="231"/>
      <c r="X470" s="210"/>
      <c r="Y470" s="232"/>
    </row>
    <row r="471" s="204" customFormat="1" ht="15" customHeight="1" spans="1:25">
      <c r="A471" s="906" t="s">
        <v>3112</v>
      </c>
      <c r="B471" s="237" t="s">
        <v>3113</v>
      </c>
      <c r="C471" s="237" t="s">
        <v>2128</v>
      </c>
      <c r="D471" s="215" t="s">
        <v>3041</v>
      </c>
      <c r="E471" s="207" t="s">
        <v>3042</v>
      </c>
      <c r="F471" s="210"/>
      <c r="G471" s="211" t="s">
        <v>2131</v>
      </c>
      <c r="H471" s="212"/>
      <c r="I471" s="210" t="s">
        <v>2095</v>
      </c>
      <c r="J471" s="212">
        <v>1</v>
      </c>
      <c r="K471" s="238" t="s">
        <v>3043</v>
      </c>
      <c r="L471" s="217"/>
      <c r="M471" s="220">
        <v>39079</v>
      </c>
      <c r="N471" s="212">
        <v>10</v>
      </c>
      <c r="O471" s="219"/>
      <c r="P471" s="210"/>
      <c r="Q471" s="215">
        <f>VLOOKUP(B:B,[1]帐销案存台账!$C$1:$L$65536,10,0)</f>
        <v>302646.2</v>
      </c>
      <c r="R471" s="226">
        <f>VLOOKUP(B:B,[1]帐销案存台账!$C$1:$N$65536,12,0)</f>
        <v>106608.36</v>
      </c>
      <c r="S471" s="227"/>
      <c r="T471" s="228"/>
      <c r="U471" s="229"/>
      <c r="V471" s="219"/>
      <c r="W471" s="231"/>
      <c r="X471" s="210"/>
      <c r="Y471" s="232"/>
    </row>
    <row r="472" s="204" customFormat="1" ht="15" customHeight="1" spans="1:25">
      <c r="A472" s="906" t="s">
        <v>3114</v>
      </c>
      <c r="B472" s="237" t="s">
        <v>3115</v>
      </c>
      <c r="C472" s="237" t="s">
        <v>2128</v>
      </c>
      <c r="D472" s="215" t="s">
        <v>3041</v>
      </c>
      <c r="E472" s="207" t="s">
        <v>3042</v>
      </c>
      <c r="F472" s="210"/>
      <c r="G472" s="211" t="s">
        <v>2131</v>
      </c>
      <c r="H472" s="212"/>
      <c r="I472" s="210" t="s">
        <v>2095</v>
      </c>
      <c r="J472" s="212">
        <v>1</v>
      </c>
      <c r="K472" s="238" t="s">
        <v>3043</v>
      </c>
      <c r="L472" s="217"/>
      <c r="M472" s="220">
        <v>39079</v>
      </c>
      <c r="N472" s="212">
        <v>10</v>
      </c>
      <c r="O472" s="219"/>
      <c r="P472" s="210"/>
      <c r="Q472" s="215">
        <f>VLOOKUP(B:B,[1]帐销案存台账!$C$1:$L$65536,10,0)</f>
        <v>302646.2</v>
      </c>
      <c r="R472" s="226">
        <f>VLOOKUP(B:B,[1]帐销案存台账!$C$1:$N$65536,12,0)</f>
        <v>106608.36</v>
      </c>
      <c r="S472" s="227"/>
      <c r="T472" s="228"/>
      <c r="U472" s="229"/>
      <c r="V472" s="219"/>
      <c r="W472" s="231"/>
      <c r="X472" s="210"/>
      <c r="Y472" s="232"/>
    </row>
    <row r="473" s="204" customFormat="1" ht="15" customHeight="1" spans="1:25">
      <c r="A473" s="906" t="s">
        <v>3116</v>
      </c>
      <c r="B473" s="237" t="s">
        <v>3117</v>
      </c>
      <c r="C473" s="237" t="s">
        <v>2128</v>
      </c>
      <c r="D473" s="215" t="s">
        <v>3041</v>
      </c>
      <c r="E473" s="207" t="s">
        <v>3042</v>
      </c>
      <c r="F473" s="210"/>
      <c r="G473" s="211" t="s">
        <v>2131</v>
      </c>
      <c r="H473" s="212"/>
      <c r="I473" s="210" t="s">
        <v>2095</v>
      </c>
      <c r="J473" s="212">
        <v>1</v>
      </c>
      <c r="K473" s="238" t="s">
        <v>3043</v>
      </c>
      <c r="L473" s="217"/>
      <c r="M473" s="220">
        <v>39079</v>
      </c>
      <c r="N473" s="212">
        <v>10</v>
      </c>
      <c r="O473" s="219"/>
      <c r="P473" s="210"/>
      <c r="Q473" s="215">
        <f>VLOOKUP(B:B,[1]帐销案存台账!$C$1:$L$65536,10,0)</f>
        <v>302646.2</v>
      </c>
      <c r="R473" s="226">
        <f>VLOOKUP(B:B,[1]帐销案存台账!$C$1:$N$65536,12,0)</f>
        <v>106608.36</v>
      </c>
      <c r="S473" s="227"/>
      <c r="T473" s="228"/>
      <c r="U473" s="229"/>
      <c r="V473" s="219"/>
      <c r="W473" s="231"/>
      <c r="X473" s="210"/>
      <c r="Y473" s="232"/>
    </row>
    <row r="474" s="204" customFormat="1" ht="15" customHeight="1" spans="1:25">
      <c r="A474" s="906" t="s">
        <v>3118</v>
      </c>
      <c r="B474" s="237" t="s">
        <v>3119</v>
      </c>
      <c r="C474" s="237" t="s">
        <v>2128</v>
      </c>
      <c r="D474" s="215" t="s">
        <v>3041</v>
      </c>
      <c r="E474" s="207" t="s">
        <v>3042</v>
      </c>
      <c r="F474" s="210"/>
      <c r="G474" s="211" t="s">
        <v>2131</v>
      </c>
      <c r="H474" s="212"/>
      <c r="I474" s="210" t="s">
        <v>2095</v>
      </c>
      <c r="J474" s="212">
        <v>1</v>
      </c>
      <c r="K474" s="238" t="s">
        <v>3043</v>
      </c>
      <c r="L474" s="217"/>
      <c r="M474" s="220">
        <v>39079</v>
      </c>
      <c r="N474" s="212">
        <v>10</v>
      </c>
      <c r="O474" s="219"/>
      <c r="P474" s="210"/>
      <c r="Q474" s="215">
        <f>VLOOKUP(B:B,[1]帐销案存台账!$C$1:$L$65536,10,0)</f>
        <v>302646.2</v>
      </c>
      <c r="R474" s="226">
        <f>VLOOKUP(B:B,[1]帐销案存台账!$C$1:$N$65536,12,0)</f>
        <v>106608.36</v>
      </c>
      <c r="S474" s="227"/>
      <c r="T474" s="228"/>
      <c r="U474" s="229"/>
      <c r="V474" s="219"/>
      <c r="W474" s="231"/>
      <c r="X474" s="210"/>
      <c r="Y474" s="232"/>
    </row>
    <row r="475" s="204" customFormat="1" ht="15" customHeight="1" spans="1:25">
      <c r="A475" s="906" t="s">
        <v>3120</v>
      </c>
      <c r="B475" s="237" t="s">
        <v>3121</v>
      </c>
      <c r="C475" s="237" t="s">
        <v>2128</v>
      </c>
      <c r="D475" s="215" t="s">
        <v>3041</v>
      </c>
      <c r="E475" s="207" t="s">
        <v>3042</v>
      </c>
      <c r="F475" s="210"/>
      <c r="G475" s="211" t="s">
        <v>2131</v>
      </c>
      <c r="H475" s="212"/>
      <c r="I475" s="210" t="s">
        <v>2095</v>
      </c>
      <c r="J475" s="212">
        <v>1</v>
      </c>
      <c r="K475" s="238" t="s">
        <v>3043</v>
      </c>
      <c r="L475" s="217"/>
      <c r="M475" s="220">
        <v>39079</v>
      </c>
      <c r="N475" s="212">
        <v>10</v>
      </c>
      <c r="O475" s="219"/>
      <c r="P475" s="210"/>
      <c r="Q475" s="215">
        <f>VLOOKUP(B:B,[1]帐销案存台账!$C$1:$L$65536,10,0)</f>
        <v>302646.2</v>
      </c>
      <c r="R475" s="226">
        <f>VLOOKUP(B:B,[1]帐销案存台账!$C$1:$N$65536,12,0)</f>
        <v>106608.36</v>
      </c>
      <c r="S475" s="227"/>
      <c r="T475" s="228"/>
      <c r="U475" s="229"/>
      <c r="V475" s="219"/>
      <c r="W475" s="231"/>
      <c r="X475" s="210"/>
      <c r="Y475" s="232"/>
    </row>
    <row r="476" s="204" customFormat="1" ht="15" customHeight="1" spans="1:25">
      <c r="A476" s="906" t="s">
        <v>3122</v>
      </c>
      <c r="B476" s="237" t="s">
        <v>3123</v>
      </c>
      <c r="C476" s="237" t="s">
        <v>2128</v>
      </c>
      <c r="D476" s="215" t="s">
        <v>3041</v>
      </c>
      <c r="E476" s="207" t="s">
        <v>3042</v>
      </c>
      <c r="F476" s="210"/>
      <c r="G476" s="211" t="s">
        <v>2131</v>
      </c>
      <c r="H476" s="212"/>
      <c r="I476" s="210" t="s">
        <v>2095</v>
      </c>
      <c r="J476" s="212">
        <v>1</v>
      </c>
      <c r="K476" s="238" t="s">
        <v>3043</v>
      </c>
      <c r="L476" s="217"/>
      <c r="M476" s="220">
        <v>39079</v>
      </c>
      <c r="N476" s="212">
        <v>10</v>
      </c>
      <c r="O476" s="219"/>
      <c r="P476" s="210"/>
      <c r="Q476" s="215">
        <f>VLOOKUP(B:B,[1]帐销案存台账!$C$1:$L$65536,10,0)</f>
        <v>302646.2</v>
      </c>
      <c r="R476" s="226">
        <f>VLOOKUP(B:B,[1]帐销案存台账!$C$1:$N$65536,12,0)</f>
        <v>106608.36</v>
      </c>
      <c r="S476" s="227"/>
      <c r="T476" s="228"/>
      <c r="U476" s="229"/>
      <c r="V476" s="219"/>
      <c r="W476" s="231"/>
      <c r="X476" s="210"/>
      <c r="Y476" s="232"/>
    </row>
    <row r="477" s="204" customFormat="1" ht="15" customHeight="1" spans="1:25">
      <c r="A477" s="906" t="s">
        <v>3124</v>
      </c>
      <c r="B477" s="237" t="s">
        <v>3125</v>
      </c>
      <c r="C477" s="237" t="s">
        <v>2128</v>
      </c>
      <c r="D477" s="215" t="s">
        <v>3041</v>
      </c>
      <c r="E477" s="207" t="s">
        <v>3042</v>
      </c>
      <c r="F477" s="210"/>
      <c r="G477" s="211" t="s">
        <v>2131</v>
      </c>
      <c r="H477" s="212"/>
      <c r="I477" s="210" t="s">
        <v>2095</v>
      </c>
      <c r="J477" s="212">
        <v>1</v>
      </c>
      <c r="K477" s="238" t="s">
        <v>3043</v>
      </c>
      <c r="L477" s="217"/>
      <c r="M477" s="220">
        <v>39079</v>
      </c>
      <c r="N477" s="212">
        <v>10</v>
      </c>
      <c r="O477" s="219"/>
      <c r="P477" s="210"/>
      <c r="Q477" s="215">
        <f>VLOOKUP(B:B,[1]帐销案存台账!$C$1:$L$65536,10,0)</f>
        <v>302646.2</v>
      </c>
      <c r="R477" s="226">
        <f>VLOOKUP(B:B,[1]帐销案存台账!$C$1:$N$65536,12,0)</f>
        <v>106608.36</v>
      </c>
      <c r="S477" s="227"/>
      <c r="T477" s="228"/>
      <c r="U477" s="229"/>
      <c r="V477" s="219"/>
      <c r="W477" s="231"/>
      <c r="X477" s="210"/>
      <c r="Y477" s="232"/>
    </row>
    <row r="478" s="204" customFormat="1" ht="15" customHeight="1" spans="1:25">
      <c r="A478" s="906" t="s">
        <v>3126</v>
      </c>
      <c r="B478" s="237" t="s">
        <v>3127</v>
      </c>
      <c r="C478" s="237" t="s">
        <v>2128</v>
      </c>
      <c r="D478" s="215" t="s">
        <v>3041</v>
      </c>
      <c r="E478" s="207" t="s">
        <v>3042</v>
      </c>
      <c r="F478" s="210"/>
      <c r="G478" s="211" t="s">
        <v>2131</v>
      </c>
      <c r="H478" s="212"/>
      <c r="I478" s="210" t="s">
        <v>2095</v>
      </c>
      <c r="J478" s="212">
        <v>1</v>
      </c>
      <c r="K478" s="238" t="s">
        <v>3043</v>
      </c>
      <c r="L478" s="217"/>
      <c r="M478" s="220">
        <v>39079</v>
      </c>
      <c r="N478" s="212">
        <v>10</v>
      </c>
      <c r="O478" s="219"/>
      <c r="P478" s="210"/>
      <c r="Q478" s="215">
        <f>VLOOKUP(B:B,[1]帐销案存台账!$C$1:$L$65536,10,0)</f>
        <v>302646.2</v>
      </c>
      <c r="R478" s="226">
        <f>VLOOKUP(B:B,[1]帐销案存台账!$C$1:$N$65536,12,0)</f>
        <v>106608.36</v>
      </c>
      <c r="S478" s="227"/>
      <c r="T478" s="228"/>
      <c r="U478" s="229"/>
      <c r="V478" s="219"/>
      <c r="W478" s="231"/>
      <c r="X478" s="210"/>
      <c r="Y478" s="232"/>
    </row>
    <row r="479" s="204" customFormat="1" ht="15" customHeight="1" spans="1:25">
      <c r="A479" s="906" t="s">
        <v>3128</v>
      </c>
      <c r="B479" s="237" t="s">
        <v>3129</v>
      </c>
      <c r="C479" s="237" t="s">
        <v>2128</v>
      </c>
      <c r="D479" s="215" t="s">
        <v>3041</v>
      </c>
      <c r="E479" s="207" t="s">
        <v>3042</v>
      </c>
      <c r="F479" s="210"/>
      <c r="G479" s="211" t="s">
        <v>2131</v>
      </c>
      <c r="H479" s="212"/>
      <c r="I479" s="210" t="s">
        <v>2095</v>
      </c>
      <c r="J479" s="212">
        <v>1</v>
      </c>
      <c r="K479" s="238" t="s">
        <v>3043</v>
      </c>
      <c r="L479" s="217"/>
      <c r="M479" s="220">
        <v>39079</v>
      </c>
      <c r="N479" s="212">
        <v>10</v>
      </c>
      <c r="O479" s="219"/>
      <c r="P479" s="210"/>
      <c r="Q479" s="215">
        <f>VLOOKUP(B:B,[1]帐销案存台账!$C$1:$L$65536,10,0)</f>
        <v>302646.2</v>
      </c>
      <c r="R479" s="226">
        <f>VLOOKUP(B:B,[1]帐销案存台账!$C$1:$N$65536,12,0)</f>
        <v>106608.36</v>
      </c>
      <c r="S479" s="227"/>
      <c r="T479" s="228"/>
      <c r="U479" s="229"/>
      <c r="V479" s="219"/>
      <c r="W479" s="231"/>
      <c r="X479" s="210"/>
      <c r="Y479" s="232"/>
    </row>
    <row r="480" s="204" customFormat="1" ht="15" customHeight="1" spans="1:25">
      <c r="A480" s="906" t="s">
        <v>3130</v>
      </c>
      <c r="B480" s="237" t="s">
        <v>3131</v>
      </c>
      <c r="C480" s="237" t="s">
        <v>2128</v>
      </c>
      <c r="D480" s="215" t="s">
        <v>3041</v>
      </c>
      <c r="E480" s="207" t="s">
        <v>3042</v>
      </c>
      <c r="F480" s="210"/>
      <c r="G480" s="211" t="s">
        <v>2131</v>
      </c>
      <c r="H480" s="212"/>
      <c r="I480" s="210" t="s">
        <v>2095</v>
      </c>
      <c r="J480" s="212">
        <v>1</v>
      </c>
      <c r="K480" s="238" t="s">
        <v>3043</v>
      </c>
      <c r="L480" s="217"/>
      <c r="M480" s="220">
        <v>39079</v>
      </c>
      <c r="N480" s="212">
        <v>10</v>
      </c>
      <c r="O480" s="219"/>
      <c r="P480" s="210"/>
      <c r="Q480" s="215">
        <f>VLOOKUP(B:B,[1]帐销案存台账!$C$1:$L$65536,10,0)</f>
        <v>302646.2</v>
      </c>
      <c r="R480" s="226">
        <f>VLOOKUP(B:B,[1]帐销案存台账!$C$1:$N$65536,12,0)</f>
        <v>106608.36</v>
      </c>
      <c r="S480" s="227"/>
      <c r="T480" s="228"/>
      <c r="U480" s="229"/>
      <c r="V480" s="219"/>
      <c r="W480" s="231"/>
      <c r="X480" s="210"/>
      <c r="Y480" s="232"/>
    </row>
    <row r="481" s="204" customFormat="1" ht="15" customHeight="1" spans="1:25">
      <c r="A481" s="906" t="s">
        <v>3132</v>
      </c>
      <c r="B481" s="237" t="s">
        <v>3133</v>
      </c>
      <c r="C481" s="237" t="s">
        <v>2128</v>
      </c>
      <c r="D481" s="215" t="s">
        <v>3041</v>
      </c>
      <c r="E481" s="207" t="s">
        <v>3042</v>
      </c>
      <c r="F481" s="210"/>
      <c r="G481" s="211" t="s">
        <v>2131</v>
      </c>
      <c r="H481" s="212"/>
      <c r="I481" s="210" t="s">
        <v>2095</v>
      </c>
      <c r="J481" s="212">
        <v>1</v>
      </c>
      <c r="K481" s="238" t="s">
        <v>3043</v>
      </c>
      <c r="L481" s="217"/>
      <c r="M481" s="220">
        <v>39079</v>
      </c>
      <c r="N481" s="212">
        <v>10</v>
      </c>
      <c r="O481" s="219"/>
      <c r="P481" s="210"/>
      <c r="Q481" s="215">
        <f>VLOOKUP(B:B,[1]帐销案存台账!$C$1:$L$65536,10,0)</f>
        <v>302646.2</v>
      </c>
      <c r="R481" s="226">
        <f>VLOOKUP(B:B,[1]帐销案存台账!$C$1:$N$65536,12,0)</f>
        <v>106608.36</v>
      </c>
      <c r="S481" s="227"/>
      <c r="T481" s="228"/>
      <c r="U481" s="229"/>
      <c r="V481" s="219"/>
      <c r="W481" s="231"/>
      <c r="X481" s="210"/>
      <c r="Y481" s="232"/>
    </row>
    <row r="482" s="204" customFormat="1" ht="15" customHeight="1" spans="1:25">
      <c r="A482" s="906" t="s">
        <v>3134</v>
      </c>
      <c r="B482" s="237" t="s">
        <v>3135</v>
      </c>
      <c r="C482" s="237" t="s">
        <v>2128</v>
      </c>
      <c r="D482" s="215" t="s">
        <v>3041</v>
      </c>
      <c r="E482" s="207" t="s">
        <v>3042</v>
      </c>
      <c r="F482" s="210"/>
      <c r="G482" s="211" t="s">
        <v>2131</v>
      </c>
      <c r="H482" s="212"/>
      <c r="I482" s="210" t="s">
        <v>2095</v>
      </c>
      <c r="J482" s="212">
        <v>1</v>
      </c>
      <c r="K482" s="238" t="s">
        <v>3043</v>
      </c>
      <c r="L482" s="217"/>
      <c r="M482" s="220">
        <v>39079</v>
      </c>
      <c r="N482" s="212">
        <v>10</v>
      </c>
      <c r="O482" s="219"/>
      <c r="P482" s="210"/>
      <c r="Q482" s="215">
        <f>VLOOKUP(B:B,[1]帐销案存台账!$C$1:$L$65536,10,0)</f>
        <v>302646.2</v>
      </c>
      <c r="R482" s="226">
        <f>VLOOKUP(B:B,[1]帐销案存台账!$C$1:$N$65536,12,0)</f>
        <v>106608.36</v>
      </c>
      <c r="S482" s="227"/>
      <c r="T482" s="228"/>
      <c r="U482" s="229"/>
      <c r="V482" s="219"/>
      <c r="W482" s="231"/>
      <c r="X482" s="210"/>
      <c r="Y482" s="232"/>
    </row>
    <row r="483" s="204" customFormat="1" ht="15" customHeight="1" spans="1:25">
      <c r="A483" s="906" t="s">
        <v>3136</v>
      </c>
      <c r="B483" s="237" t="s">
        <v>3137</v>
      </c>
      <c r="C483" s="237" t="s">
        <v>2128</v>
      </c>
      <c r="D483" s="215" t="s">
        <v>3041</v>
      </c>
      <c r="E483" s="207" t="s">
        <v>3042</v>
      </c>
      <c r="F483" s="210"/>
      <c r="G483" s="211" t="s">
        <v>2131</v>
      </c>
      <c r="H483" s="212"/>
      <c r="I483" s="210" t="s">
        <v>2095</v>
      </c>
      <c r="J483" s="212">
        <v>1</v>
      </c>
      <c r="K483" s="238" t="s">
        <v>3043</v>
      </c>
      <c r="L483" s="217"/>
      <c r="M483" s="220">
        <v>39079</v>
      </c>
      <c r="N483" s="212">
        <v>10</v>
      </c>
      <c r="O483" s="219"/>
      <c r="P483" s="210"/>
      <c r="Q483" s="215">
        <f>VLOOKUP(B:B,[1]帐销案存台账!$C$1:$L$65536,10,0)</f>
        <v>302646.2</v>
      </c>
      <c r="R483" s="226">
        <f>VLOOKUP(B:B,[1]帐销案存台账!$C$1:$N$65536,12,0)</f>
        <v>106608.36</v>
      </c>
      <c r="S483" s="227"/>
      <c r="T483" s="228"/>
      <c r="U483" s="229"/>
      <c r="V483" s="219"/>
      <c r="W483" s="231"/>
      <c r="X483" s="210"/>
      <c r="Y483" s="232"/>
    </row>
    <row r="484" s="204" customFormat="1" ht="15" customHeight="1" spans="1:25">
      <c r="A484" s="906" t="s">
        <v>3138</v>
      </c>
      <c r="B484" s="237" t="s">
        <v>3139</v>
      </c>
      <c r="C484" s="237" t="s">
        <v>2128</v>
      </c>
      <c r="D484" s="215" t="s">
        <v>3041</v>
      </c>
      <c r="E484" s="207" t="s">
        <v>3042</v>
      </c>
      <c r="F484" s="210"/>
      <c r="G484" s="211" t="s">
        <v>2131</v>
      </c>
      <c r="H484" s="212"/>
      <c r="I484" s="210" t="s">
        <v>2095</v>
      </c>
      <c r="J484" s="212">
        <v>1</v>
      </c>
      <c r="K484" s="238" t="s">
        <v>3043</v>
      </c>
      <c r="L484" s="217"/>
      <c r="M484" s="220">
        <v>39079</v>
      </c>
      <c r="N484" s="212">
        <v>10</v>
      </c>
      <c r="O484" s="219"/>
      <c r="P484" s="210"/>
      <c r="Q484" s="215">
        <f>VLOOKUP(B:B,[1]帐销案存台账!$C$1:$L$65536,10,0)</f>
        <v>302646.2</v>
      </c>
      <c r="R484" s="226">
        <f>VLOOKUP(B:B,[1]帐销案存台账!$C$1:$N$65536,12,0)</f>
        <v>106608.36</v>
      </c>
      <c r="S484" s="227"/>
      <c r="T484" s="228"/>
      <c r="U484" s="229"/>
      <c r="V484" s="219"/>
      <c r="W484" s="231"/>
      <c r="X484" s="210"/>
      <c r="Y484" s="232"/>
    </row>
    <row r="485" s="204" customFormat="1" ht="15" customHeight="1" spans="1:25">
      <c r="A485" s="906" t="s">
        <v>3140</v>
      </c>
      <c r="B485" s="237" t="s">
        <v>3141</v>
      </c>
      <c r="C485" s="237" t="s">
        <v>2128</v>
      </c>
      <c r="D485" s="215" t="s">
        <v>3041</v>
      </c>
      <c r="E485" s="207" t="s">
        <v>3042</v>
      </c>
      <c r="F485" s="210"/>
      <c r="G485" s="211" t="s">
        <v>2131</v>
      </c>
      <c r="H485" s="212"/>
      <c r="I485" s="210" t="s">
        <v>2095</v>
      </c>
      <c r="J485" s="212">
        <v>1</v>
      </c>
      <c r="K485" s="238" t="s">
        <v>3043</v>
      </c>
      <c r="L485" s="217"/>
      <c r="M485" s="220">
        <v>39079</v>
      </c>
      <c r="N485" s="212">
        <v>10</v>
      </c>
      <c r="O485" s="219"/>
      <c r="P485" s="210"/>
      <c r="Q485" s="215">
        <f>VLOOKUP(B:B,[1]帐销案存台账!$C$1:$L$65536,10,0)</f>
        <v>302646.2</v>
      </c>
      <c r="R485" s="226">
        <f>VLOOKUP(B:B,[1]帐销案存台账!$C$1:$N$65536,12,0)</f>
        <v>106608.36</v>
      </c>
      <c r="S485" s="227"/>
      <c r="T485" s="228"/>
      <c r="U485" s="229"/>
      <c r="V485" s="219"/>
      <c r="W485" s="231"/>
      <c r="X485" s="210"/>
      <c r="Y485" s="232"/>
    </row>
    <row r="486" s="204" customFormat="1" ht="15" customHeight="1" spans="1:25">
      <c r="A486" s="906" t="s">
        <v>3142</v>
      </c>
      <c r="B486" s="237" t="s">
        <v>3143</v>
      </c>
      <c r="C486" s="237" t="s">
        <v>2128</v>
      </c>
      <c r="D486" s="215" t="s">
        <v>3041</v>
      </c>
      <c r="E486" s="207" t="s">
        <v>3042</v>
      </c>
      <c r="F486" s="210"/>
      <c r="G486" s="211" t="s">
        <v>2131</v>
      </c>
      <c r="H486" s="212"/>
      <c r="I486" s="210" t="s">
        <v>2095</v>
      </c>
      <c r="J486" s="212">
        <v>1</v>
      </c>
      <c r="K486" s="238" t="s">
        <v>3043</v>
      </c>
      <c r="L486" s="217"/>
      <c r="M486" s="220">
        <v>39079</v>
      </c>
      <c r="N486" s="212">
        <v>10</v>
      </c>
      <c r="O486" s="219"/>
      <c r="P486" s="210"/>
      <c r="Q486" s="215">
        <f>VLOOKUP(B:B,[1]帐销案存台账!$C$1:$L$65536,10,0)</f>
        <v>302646.2</v>
      </c>
      <c r="R486" s="226">
        <f>VLOOKUP(B:B,[1]帐销案存台账!$C$1:$N$65536,12,0)</f>
        <v>106608.36</v>
      </c>
      <c r="S486" s="227"/>
      <c r="T486" s="228"/>
      <c r="U486" s="229"/>
      <c r="V486" s="219"/>
      <c r="W486" s="231"/>
      <c r="X486" s="210"/>
      <c r="Y486" s="232"/>
    </row>
    <row r="487" s="204" customFormat="1" ht="15" customHeight="1" spans="1:25">
      <c r="A487" s="906" t="s">
        <v>3144</v>
      </c>
      <c r="B487" s="237" t="s">
        <v>3145</v>
      </c>
      <c r="C487" s="237" t="s">
        <v>2128</v>
      </c>
      <c r="D487" s="215" t="s">
        <v>3041</v>
      </c>
      <c r="E487" s="207" t="s">
        <v>3042</v>
      </c>
      <c r="F487" s="210"/>
      <c r="G487" s="211" t="s">
        <v>2131</v>
      </c>
      <c r="H487" s="212"/>
      <c r="I487" s="210" t="s">
        <v>2095</v>
      </c>
      <c r="J487" s="212">
        <v>1</v>
      </c>
      <c r="K487" s="238" t="s">
        <v>3043</v>
      </c>
      <c r="L487" s="217"/>
      <c r="M487" s="220">
        <v>39079</v>
      </c>
      <c r="N487" s="212">
        <v>10</v>
      </c>
      <c r="O487" s="219"/>
      <c r="P487" s="210"/>
      <c r="Q487" s="215">
        <f>VLOOKUP(B:B,[1]帐销案存台账!$C$1:$L$65536,10,0)</f>
        <v>302646.2</v>
      </c>
      <c r="R487" s="226">
        <f>VLOOKUP(B:B,[1]帐销案存台账!$C$1:$N$65536,12,0)</f>
        <v>106608.36</v>
      </c>
      <c r="S487" s="227"/>
      <c r="T487" s="228"/>
      <c r="U487" s="229"/>
      <c r="V487" s="219"/>
      <c r="W487" s="231"/>
      <c r="X487" s="210"/>
      <c r="Y487" s="232"/>
    </row>
    <row r="488" s="204" customFormat="1" ht="15" customHeight="1" spans="1:25">
      <c r="A488" s="906" t="s">
        <v>3146</v>
      </c>
      <c r="B488" s="237" t="s">
        <v>3147</v>
      </c>
      <c r="C488" s="237" t="s">
        <v>2128</v>
      </c>
      <c r="D488" s="215" t="s">
        <v>3041</v>
      </c>
      <c r="E488" s="207" t="s">
        <v>3042</v>
      </c>
      <c r="F488" s="210"/>
      <c r="G488" s="211" t="s">
        <v>2131</v>
      </c>
      <c r="H488" s="212"/>
      <c r="I488" s="210" t="s">
        <v>2095</v>
      </c>
      <c r="J488" s="212">
        <v>1</v>
      </c>
      <c r="K488" s="238" t="s">
        <v>3043</v>
      </c>
      <c r="L488" s="217"/>
      <c r="M488" s="220">
        <v>39079</v>
      </c>
      <c r="N488" s="212">
        <v>10</v>
      </c>
      <c r="O488" s="219"/>
      <c r="P488" s="210"/>
      <c r="Q488" s="215">
        <f>VLOOKUP(B:B,[1]帐销案存台账!$C$1:$L$65536,10,0)</f>
        <v>302646.2</v>
      </c>
      <c r="R488" s="226">
        <f>VLOOKUP(B:B,[1]帐销案存台账!$C$1:$N$65536,12,0)</f>
        <v>106608.36</v>
      </c>
      <c r="S488" s="227"/>
      <c r="T488" s="228"/>
      <c r="U488" s="229"/>
      <c r="V488" s="219"/>
      <c r="W488" s="231"/>
      <c r="X488" s="210"/>
      <c r="Y488" s="232"/>
    </row>
    <row r="489" s="204" customFormat="1" ht="15" customHeight="1" spans="1:25">
      <c r="A489" s="906" t="s">
        <v>3148</v>
      </c>
      <c r="B489" s="237" t="s">
        <v>3149</v>
      </c>
      <c r="C489" s="237" t="s">
        <v>2128</v>
      </c>
      <c r="D489" s="215" t="s">
        <v>3041</v>
      </c>
      <c r="E489" s="207" t="s">
        <v>3042</v>
      </c>
      <c r="F489" s="210"/>
      <c r="G489" s="211" t="s">
        <v>2131</v>
      </c>
      <c r="H489" s="212"/>
      <c r="I489" s="210" t="s">
        <v>2095</v>
      </c>
      <c r="J489" s="212">
        <v>1</v>
      </c>
      <c r="K489" s="238" t="s">
        <v>3043</v>
      </c>
      <c r="L489" s="217"/>
      <c r="M489" s="220">
        <v>39079</v>
      </c>
      <c r="N489" s="212">
        <v>10</v>
      </c>
      <c r="O489" s="219"/>
      <c r="P489" s="210"/>
      <c r="Q489" s="215">
        <f>VLOOKUP(B:B,[1]帐销案存台账!$C$1:$L$65536,10,0)</f>
        <v>302646.2</v>
      </c>
      <c r="R489" s="226">
        <f>VLOOKUP(B:B,[1]帐销案存台账!$C$1:$N$65536,12,0)</f>
        <v>106608.36</v>
      </c>
      <c r="S489" s="227"/>
      <c r="T489" s="228"/>
      <c r="U489" s="229"/>
      <c r="V489" s="219"/>
      <c r="W489" s="231"/>
      <c r="X489" s="210"/>
      <c r="Y489" s="232"/>
    </row>
    <row r="490" s="204" customFormat="1" ht="15" customHeight="1" spans="1:25">
      <c r="A490" s="906" t="s">
        <v>3150</v>
      </c>
      <c r="B490" s="237" t="s">
        <v>3151</v>
      </c>
      <c r="C490" s="237" t="s">
        <v>2128</v>
      </c>
      <c r="D490" s="215" t="s">
        <v>3041</v>
      </c>
      <c r="E490" s="207" t="s">
        <v>3042</v>
      </c>
      <c r="F490" s="210"/>
      <c r="G490" s="211" t="s">
        <v>2131</v>
      </c>
      <c r="H490" s="212"/>
      <c r="I490" s="210" t="s">
        <v>2095</v>
      </c>
      <c r="J490" s="212">
        <v>1</v>
      </c>
      <c r="K490" s="238" t="s">
        <v>3043</v>
      </c>
      <c r="L490" s="217"/>
      <c r="M490" s="220">
        <v>39079</v>
      </c>
      <c r="N490" s="212">
        <v>10</v>
      </c>
      <c r="O490" s="219"/>
      <c r="P490" s="210"/>
      <c r="Q490" s="215">
        <f>VLOOKUP(B:B,[1]帐销案存台账!$C$1:$L$65536,10,0)</f>
        <v>302646.2</v>
      </c>
      <c r="R490" s="226">
        <f>VLOOKUP(B:B,[1]帐销案存台账!$C$1:$N$65536,12,0)</f>
        <v>106608.36</v>
      </c>
      <c r="S490" s="227"/>
      <c r="T490" s="228"/>
      <c r="U490" s="229"/>
      <c r="V490" s="219"/>
      <c r="W490" s="231"/>
      <c r="X490" s="210"/>
      <c r="Y490" s="232"/>
    </row>
    <row r="491" s="204" customFormat="1" ht="15" customHeight="1" spans="1:25">
      <c r="A491" s="906" t="s">
        <v>3152</v>
      </c>
      <c r="B491" s="237" t="s">
        <v>3153</v>
      </c>
      <c r="C491" s="237" t="s">
        <v>2128</v>
      </c>
      <c r="D491" s="215" t="s">
        <v>3041</v>
      </c>
      <c r="E491" s="207" t="s">
        <v>3042</v>
      </c>
      <c r="F491" s="210"/>
      <c r="G491" s="211" t="s">
        <v>2131</v>
      </c>
      <c r="H491" s="212"/>
      <c r="I491" s="210" t="s">
        <v>2095</v>
      </c>
      <c r="J491" s="212">
        <v>1</v>
      </c>
      <c r="K491" s="238" t="s">
        <v>3043</v>
      </c>
      <c r="L491" s="217"/>
      <c r="M491" s="220">
        <v>39079</v>
      </c>
      <c r="N491" s="212">
        <v>10</v>
      </c>
      <c r="O491" s="219"/>
      <c r="P491" s="210"/>
      <c r="Q491" s="215">
        <f>VLOOKUP(B:B,[1]帐销案存台账!$C$1:$L$65536,10,0)</f>
        <v>302646.2</v>
      </c>
      <c r="R491" s="226">
        <f>VLOOKUP(B:B,[1]帐销案存台账!$C$1:$N$65536,12,0)</f>
        <v>106608.36</v>
      </c>
      <c r="S491" s="227"/>
      <c r="T491" s="228"/>
      <c r="U491" s="229"/>
      <c r="V491" s="219"/>
      <c r="W491" s="231"/>
      <c r="X491" s="210"/>
      <c r="Y491" s="232"/>
    </row>
    <row r="492" s="204" customFormat="1" ht="15" customHeight="1" spans="1:25">
      <c r="A492" s="906" t="s">
        <v>3154</v>
      </c>
      <c r="B492" s="237" t="s">
        <v>3155</v>
      </c>
      <c r="C492" s="237" t="s">
        <v>2128</v>
      </c>
      <c r="D492" s="215" t="s">
        <v>3041</v>
      </c>
      <c r="E492" s="207" t="s">
        <v>3042</v>
      </c>
      <c r="F492" s="210"/>
      <c r="G492" s="211" t="s">
        <v>2131</v>
      </c>
      <c r="H492" s="212"/>
      <c r="I492" s="210" t="s">
        <v>2095</v>
      </c>
      <c r="J492" s="212">
        <v>1</v>
      </c>
      <c r="K492" s="238" t="s">
        <v>3043</v>
      </c>
      <c r="L492" s="217"/>
      <c r="M492" s="220">
        <v>39079</v>
      </c>
      <c r="N492" s="212">
        <v>10</v>
      </c>
      <c r="O492" s="219"/>
      <c r="P492" s="210"/>
      <c r="Q492" s="215">
        <f>VLOOKUP(B:B,[1]帐销案存台账!$C$1:$L$65536,10,0)</f>
        <v>302646.2</v>
      </c>
      <c r="R492" s="226">
        <f>VLOOKUP(B:B,[1]帐销案存台账!$C$1:$N$65536,12,0)</f>
        <v>106608.36</v>
      </c>
      <c r="S492" s="227"/>
      <c r="T492" s="228"/>
      <c r="U492" s="229"/>
      <c r="V492" s="219"/>
      <c r="W492" s="231"/>
      <c r="X492" s="210"/>
      <c r="Y492" s="232"/>
    </row>
    <row r="493" s="204" customFormat="1" ht="15" customHeight="1" spans="1:25">
      <c r="A493" s="906" t="s">
        <v>3156</v>
      </c>
      <c r="B493" s="237" t="s">
        <v>3157</v>
      </c>
      <c r="C493" s="237" t="s">
        <v>2128</v>
      </c>
      <c r="D493" s="215" t="s">
        <v>3041</v>
      </c>
      <c r="E493" s="207" t="s">
        <v>3042</v>
      </c>
      <c r="F493" s="210"/>
      <c r="G493" s="211" t="s">
        <v>2131</v>
      </c>
      <c r="H493" s="212"/>
      <c r="I493" s="210" t="s">
        <v>2095</v>
      </c>
      <c r="J493" s="212">
        <v>1</v>
      </c>
      <c r="K493" s="238" t="s">
        <v>3043</v>
      </c>
      <c r="L493" s="217"/>
      <c r="M493" s="220">
        <v>39079</v>
      </c>
      <c r="N493" s="212">
        <v>10</v>
      </c>
      <c r="O493" s="219"/>
      <c r="P493" s="210"/>
      <c r="Q493" s="215">
        <f>VLOOKUP(B:B,[1]帐销案存台账!$C$1:$L$65536,10,0)</f>
        <v>302646.2</v>
      </c>
      <c r="R493" s="226">
        <f>VLOOKUP(B:B,[1]帐销案存台账!$C$1:$N$65536,12,0)</f>
        <v>106608.36</v>
      </c>
      <c r="S493" s="227"/>
      <c r="T493" s="228"/>
      <c r="U493" s="229"/>
      <c r="V493" s="219"/>
      <c r="W493" s="231"/>
      <c r="X493" s="210"/>
      <c r="Y493" s="232"/>
    </row>
    <row r="494" s="204" customFormat="1" ht="15" customHeight="1" spans="1:25">
      <c r="A494" s="906" t="s">
        <v>3158</v>
      </c>
      <c r="B494" s="237" t="s">
        <v>3159</v>
      </c>
      <c r="C494" s="237" t="s">
        <v>2128</v>
      </c>
      <c r="D494" s="215" t="s">
        <v>3041</v>
      </c>
      <c r="E494" s="207" t="s">
        <v>3042</v>
      </c>
      <c r="F494" s="210"/>
      <c r="G494" s="211" t="s">
        <v>2131</v>
      </c>
      <c r="H494" s="212"/>
      <c r="I494" s="210" t="s">
        <v>2095</v>
      </c>
      <c r="J494" s="212">
        <v>1</v>
      </c>
      <c r="K494" s="238" t="s">
        <v>3043</v>
      </c>
      <c r="L494" s="217"/>
      <c r="M494" s="220">
        <v>39079</v>
      </c>
      <c r="N494" s="212">
        <v>10</v>
      </c>
      <c r="O494" s="219"/>
      <c r="P494" s="210"/>
      <c r="Q494" s="215">
        <f>VLOOKUP(B:B,[1]帐销案存台账!$C$1:$L$65536,10,0)</f>
        <v>302646.2</v>
      </c>
      <c r="R494" s="226">
        <f>VLOOKUP(B:B,[1]帐销案存台账!$C$1:$N$65536,12,0)</f>
        <v>106608.36</v>
      </c>
      <c r="S494" s="227"/>
      <c r="T494" s="228"/>
      <c r="U494" s="229"/>
      <c r="V494" s="219"/>
      <c r="W494" s="231"/>
      <c r="X494" s="210"/>
      <c r="Y494" s="232"/>
    </row>
    <row r="495" s="204" customFormat="1" ht="15" customHeight="1" spans="1:25">
      <c r="A495" s="906" t="s">
        <v>3160</v>
      </c>
      <c r="B495" s="237" t="s">
        <v>3161</v>
      </c>
      <c r="C495" s="237" t="s">
        <v>2128</v>
      </c>
      <c r="D495" s="215" t="s">
        <v>3041</v>
      </c>
      <c r="E495" s="207" t="s">
        <v>3042</v>
      </c>
      <c r="F495" s="210"/>
      <c r="G495" s="211" t="s">
        <v>2131</v>
      </c>
      <c r="H495" s="212"/>
      <c r="I495" s="210" t="s">
        <v>2095</v>
      </c>
      <c r="J495" s="212">
        <v>1</v>
      </c>
      <c r="K495" s="238" t="s">
        <v>3043</v>
      </c>
      <c r="L495" s="217"/>
      <c r="M495" s="220">
        <v>39079</v>
      </c>
      <c r="N495" s="212">
        <v>10</v>
      </c>
      <c r="O495" s="219"/>
      <c r="P495" s="210"/>
      <c r="Q495" s="215">
        <f>VLOOKUP(B:B,[1]帐销案存台账!$C$1:$L$65536,10,0)</f>
        <v>302646.2</v>
      </c>
      <c r="R495" s="226">
        <f>VLOOKUP(B:B,[1]帐销案存台账!$C$1:$N$65536,12,0)</f>
        <v>106608.36</v>
      </c>
      <c r="S495" s="227"/>
      <c r="T495" s="228"/>
      <c r="U495" s="229"/>
      <c r="V495" s="219"/>
      <c r="W495" s="231"/>
      <c r="X495" s="210"/>
      <c r="Y495" s="232"/>
    </row>
    <row r="496" s="204" customFormat="1" ht="15" customHeight="1" spans="1:25">
      <c r="A496" s="906" t="s">
        <v>3162</v>
      </c>
      <c r="B496" s="237" t="s">
        <v>3163</v>
      </c>
      <c r="C496" s="237" t="s">
        <v>2128</v>
      </c>
      <c r="D496" s="215" t="s">
        <v>3041</v>
      </c>
      <c r="E496" s="207" t="s">
        <v>3042</v>
      </c>
      <c r="F496" s="210"/>
      <c r="G496" s="211" t="s">
        <v>2131</v>
      </c>
      <c r="H496" s="212"/>
      <c r="I496" s="210" t="s">
        <v>2095</v>
      </c>
      <c r="J496" s="212">
        <v>1</v>
      </c>
      <c r="K496" s="238" t="s">
        <v>3043</v>
      </c>
      <c r="L496" s="217"/>
      <c r="M496" s="220">
        <v>39079</v>
      </c>
      <c r="N496" s="212">
        <v>10</v>
      </c>
      <c r="O496" s="219"/>
      <c r="P496" s="210"/>
      <c r="Q496" s="215">
        <f>VLOOKUP(B:B,[1]帐销案存台账!$C$1:$L$65536,10,0)</f>
        <v>302646.2</v>
      </c>
      <c r="R496" s="226">
        <f>VLOOKUP(B:B,[1]帐销案存台账!$C$1:$N$65536,12,0)</f>
        <v>106608.36</v>
      </c>
      <c r="S496" s="227"/>
      <c r="T496" s="228"/>
      <c r="U496" s="229"/>
      <c r="V496" s="219"/>
      <c r="W496" s="231"/>
      <c r="X496" s="210"/>
      <c r="Y496" s="232"/>
    </row>
    <row r="497" s="204" customFormat="1" ht="15" customHeight="1" spans="1:25">
      <c r="A497" s="906" t="s">
        <v>3164</v>
      </c>
      <c r="B497" s="237" t="s">
        <v>3165</v>
      </c>
      <c r="C497" s="237" t="s">
        <v>2128</v>
      </c>
      <c r="D497" s="215" t="s">
        <v>3041</v>
      </c>
      <c r="E497" s="207" t="s">
        <v>3042</v>
      </c>
      <c r="F497" s="210"/>
      <c r="G497" s="211" t="s">
        <v>2131</v>
      </c>
      <c r="H497" s="212"/>
      <c r="I497" s="210" t="s">
        <v>2095</v>
      </c>
      <c r="J497" s="212">
        <v>1</v>
      </c>
      <c r="K497" s="238" t="s">
        <v>3043</v>
      </c>
      <c r="L497" s="217"/>
      <c r="M497" s="220">
        <v>39079</v>
      </c>
      <c r="N497" s="212">
        <v>10</v>
      </c>
      <c r="O497" s="219"/>
      <c r="P497" s="210"/>
      <c r="Q497" s="215">
        <f>VLOOKUP(B:B,[1]帐销案存台账!$C$1:$L$65536,10,0)</f>
        <v>302646.2</v>
      </c>
      <c r="R497" s="226">
        <f>VLOOKUP(B:B,[1]帐销案存台账!$C$1:$N$65536,12,0)</f>
        <v>106608.36</v>
      </c>
      <c r="S497" s="227"/>
      <c r="T497" s="228"/>
      <c r="U497" s="229"/>
      <c r="V497" s="219"/>
      <c r="W497" s="231"/>
      <c r="X497" s="210"/>
      <c r="Y497" s="232"/>
    </row>
    <row r="498" s="204" customFormat="1" ht="15" customHeight="1" spans="1:25">
      <c r="A498" s="906" t="s">
        <v>3166</v>
      </c>
      <c r="B498" s="237" t="s">
        <v>3167</v>
      </c>
      <c r="C498" s="237" t="s">
        <v>2128</v>
      </c>
      <c r="D498" s="215" t="s">
        <v>3041</v>
      </c>
      <c r="E498" s="207" t="s">
        <v>3042</v>
      </c>
      <c r="F498" s="210"/>
      <c r="G498" s="211" t="s">
        <v>2131</v>
      </c>
      <c r="H498" s="212"/>
      <c r="I498" s="210" t="s">
        <v>2095</v>
      </c>
      <c r="J498" s="212">
        <v>1</v>
      </c>
      <c r="K498" s="238" t="s">
        <v>3043</v>
      </c>
      <c r="L498" s="217"/>
      <c r="M498" s="220">
        <v>39079</v>
      </c>
      <c r="N498" s="212">
        <v>10</v>
      </c>
      <c r="O498" s="219"/>
      <c r="P498" s="210"/>
      <c r="Q498" s="215">
        <f>VLOOKUP(B:B,[1]帐销案存台账!$C$1:$L$65536,10,0)</f>
        <v>302646.2</v>
      </c>
      <c r="R498" s="226">
        <f>VLOOKUP(B:B,[1]帐销案存台账!$C$1:$N$65536,12,0)</f>
        <v>106608.36</v>
      </c>
      <c r="S498" s="227"/>
      <c r="T498" s="228"/>
      <c r="U498" s="229"/>
      <c r="V498" s="219"/>
      <c r="W498" s="231"/>
      <c r="X498" s="210"/>
      <c r="Y498" s="232"/>
    </row>
    <row r="499" s="204" customFormat="1" ht="15" customHeight="1" spans="1:25">
      <c r="A499" s="906" t="s">
        <v>3168</v>
      </c>
      <c r="B499" s="237" t="s">
        <v>3169</v>
      </c>
      <c r="C499" s="237" t="s">
        <v>2128</v>
      </c>
      <c r="D499" s="215" t="s">
        <v>3041</v>
      </c>
      <c r="E499" s="207" t="s">
        <v>3042</v>
      </c>
      <c r="F499" s="210"/>
      <c r="G499" s="211" t="s">
        <v>2131</v>
      </c>
      <c r="H499" s="212"/>
      <c r="I499" s="210" t="s">
        <v>2095</v>
      </c>
      <c r="J499" s="212">
        <v>1</v>
      </c>
      <c r="K499" s="238" t="s">
        <v>3043</v>
      </c>
      <c r="L499" s="217"/>
      <c r="M499" s="220">
        <v>39079</v>
      </c>
      <c r="N499" s="212">
        <v>10</v>
      </c>
      <c r="O499" s="219"/>
      <c r="P499" s="210"/>
      <c r="Q499" s="215">
        <f>VLOOKUP(B:B,[1]帐销案存台账!$C$1:$L$65536,10,0)</f>
        <v>302646.2</v>
      </c>
      <c r="R499" s="226">
        <f>VLOOKUP(B:B,[1]帐销案存台账!$C$1:$N$65536,12,0)</f>
        <v>106608.36</v>
      </c>
      <c r="S499" s="227"/>
      <c r="T499" s="228"/>
      <c r="U499" s="229"/>
      <c r="V499" s="219"/>
      <c r="W499" s="231"/>
      <c r="X499" s="210"/>
      <c r="Y499" s="232"/>
    </row>
    <row r="500" s="204" customFormat="1" ht="15" customHeight="1" spans="1:25">
      <c r="A500" s="906" t="s">
        <v>3170</v>
      </c>
      <c r="B500" s="237" t="s">
        <v>3171</v>
      </c>
      <c r="C500" s="237" t="s">
        <v>2128</v>
      </c>
      <c r="D500" s="215" t="s">
        <v>3041</v>
      </c>
      <c r="E500" s="207" t="s">
        <v>3042</v>
      </c>
      <c r="F500" s="210"/>
      <c r="G500" s="211" t="s">
        <v>2131</v>
      </c>
      <c r="H500" s="212"/>
      <c r="I500" s="210" t="s">
        <v>2095</v>
      </c>
      <c r="J500" s="212">
        <v>1</v>
      </c>
      <c r="K500" s="238" t="s">
        <v>3043</v>
      </c>
      <c r="L500" s="217"/>
      <c r="M500" s="220">
        <v>39079</v>
      </c>
      <c r="N500" s="212">
        <v>10</v>
      </c>
      <c r="O500" s="219"/>
      <c r="P500" s="210"/>
      <c r="Q500" s="215">
        <f>VLOOKUP(B:B,[1]帐销案存台账!$C$1:$L$65536,10,0)</f>
        <v>302646.2</v>
      </c>
      <c r="R500" s="226">
        <f>VLOOKUP(B:B,[1]帐销案存台账!$C$1:$N$65536,12,0)</f>
        <v>106608.36</v>
      </c>
      <c r="S500" s="227"/>
      <c r="T500" s="228"/>
      <c r="U500" s="229"/>
      <c r="V500" s="219"/>
      <c r="W500" s="231"/>
      <c r="X500" s="210"/>
      <c r="Y500" s="232"/>
    </row>
    <row r="501" s="204" customFormat="1" ht="15" customHeight="1" spans="1:25">
      <c r="A501" s="906" t="s">
        <v>3172</v>
      </c>
      <c r="B501" s="237" t="s">
        <v>3173</v>
      </c>
      <c r="C501" s="237" t="s">
        <v>2128</v>
      </c>
      <c r="D501" s="215" t="s">
        <v>3041</v>
      </c>
      <c r="E501" s="207" t="s">
        <v>3042</v>
      </c>
      <c r="F501" s="210"/>
      <c r="G501" s="211" t="s">
        <v>2131</v>
      </c>
      <c r="H501" s="212"/>
      <c r="I501" s="210" t="s">
        <v>2095</v>
      </c>
      <c r="J501" s="212">
        <v>1</v>
      </c>
      <c r="K501" s="238" t="s">
        <v>3043</v>
      </c>
      <c r="L501" s="217"/>
      <c r="M501" s="220">
        <v>39079</v>
      </c>
      <c r="N501" s="212">
        <v>10</v>
      </c>
      <c r="O501" s="219"/>
      <c r="P501" s="210"/>
      <c r="Q501" s="215">
        <f>VLOOKUP(B:B,[1]帐销案存台账!$C$1:$L$65536,10,0)</f>
        <v>302646.2</v>
      </c>
      <c r="R501" s="226">
        <f>VLOOKUP(B:B,[1]帐销案存台账!$C$1:$N$65536,12,0)</f>
        <v>106608.36</v>
      </c>
      <c r="S501" s="227"/>
      <c r="T501" s="228"/>
      <c r="U501" s="229"/>
      <c r="V501" s="219"/>
      <c r="W501" s="231"/>
      <c r="X501" s="210"/>
      <c r="Y501" s="232"/>
    </row>
    <row r="502" s="204" customFormat="1" ht="15" customHeight="1" spans="1:25">
      <c r="A502" s="906" t="s">
        <v>3174</v>
      </c>
      <c r="B502" s="237" t="s">
        <v>3175</v>
      </c>
      <c r="C502" s="237" t="s">
        <v>2128</v>
      </c>
      <c r="D502" s="215" t="s">
        <v>3041</v>
      </c>
      <c r="E502" s="207" t="s">
        <v>3042</v>
      </c>
      <c r="F502" s="210"/>
      <c r="G502" s="211" t="s">
        <v>2131</v>
      </c>
      <c r="H502" s="212"/>
      <c r="I502" s="210" t="s">
        <v>2095</v>
      </c>
      <c r="J502" s="212">
        <v>1</v>
      </c>
      <c r="K502" s="238" t="s">
        <v>3043</v>
      </c>
      <c r="L502" s="217"/>
      <c r="M502" s="220">
        <v>39079</v>
      </c>
      <c r="N502" s="212">
        <v>10</v>
      </c>
      <c r="O502" s="219"/>
      <c r="P502" s="210"/>
      <c r="Q502" s="215">
        <f>VLOOKUP(B:B,[1]帐销案存台账!$C$1:$L$65536,10,0)</f>
        <v>302646.2</v>
      </c>
      <c r="R502" s="226">
        <f>VLOOKUP(B:B,[1]帐销案存台账!$C$1:$N$65536,12,0)</f>
        <v>106608.36</v>
      </c>
      <c r="S502" s="227"/>
      <c r="T502" s="228"/>
      <c r="U502" s="229"/>
      <c r="V502" s="219"/>
      <c r="W502" s="231"/>
      <c r="X502" s="210"/>
      <c r="Y502" s="232"/>
    </row>
    <row r="503" s="204" customFormat="1" ht="15" customHeight="1" spans="1:25">
      <c r="A503" s="906" t="s">
        <v>3176</v>
      </c>
      <c r="B503" s="237" t="s">
        <v>3177</v>
      </c>
      <c r="C503" s="237" t="s">
        <v>2128</v>
      </c>
      <c r="D503" s="215" t="s">
        <v>3041</v>
      </c>
      <c r="E503" s="207" t="s">
        <v>3042</v>
      </c>
      <c r="F503" s="210"/>
      <c r="G503" s="211" t="s">
        <v>2131</v>
      </c>
      <c r="H503" s="212"/>
      <c r="I503" s="210" t="s">
        <v>2095</v>
      </c>
      <c r="J503" s="212">
        <v>1</v>
      </c>
      <c r="K503" s="238" t="s">
        <v>3043</v>
      </c>
      <c r="L503" s="217"/>
      <c r="M503" s="220">
        <v>39079</v>
      </c>
      <c r="N503" s="212">
        <v>10</v>
      </c>
      <c r="O503" s="219"/>
      <c r="P503" s="210"/>
      <c r="Q503" s="215">
        <f>VLOOKUP(B:B,[1]帐销案存台账!$C$1:$L$65536,10,0)</f>
        <v>302646.2</v>
      </c>
      <c r="R503" s="226">
        <f>VLOOKUP(B:B,[1]帐销案存台账!$C$1:$N$65536,12,0)</f>
        <v>106608.36</v>
      </c>
      <c r="S503" s="227"/>
      <c r="T503" s="228"/>
      <c r="U503" s="229"/>
      <c r="V503" s="219"/>
      <c r="W503" s="231"/>
      <c r="X503" s="210"/>
      <c r="Y503" s="232"/>
    </row>
    <row r="504" s="204" customFormat="1" ht="15" customHeight="1" spans="1:25">
      <c r="A504" s="906" t="s">
        <v>3178</v>
      </c>
      <c r="B504" s="237" t="s">
        <v>3179</v>
      </c>
      <c r="C504" s="237" t="s">
        <v>2128</v>
      </c>
      <c r="D504" s="215" t="s">
        <v>3041</v>
      </c>
      <c r="E504" s="207" t="s">
        <v>3042</v>
      </c>
      <c r="F504" s="210"/>
      <c r="G504" s="211" t="s">
        <v>2131</v>
      </c>
      <c r="H504" s="212"/>
      <c r="I504" s="210" t="s">
        <v>2095</v>
      </c>
      <c r="J504" s="212">
        <v>1</v>
      </c>
      <c r="K504" s="238" t="s">
        <v>3043</v>
      </c>
      <c r="L504" s="217"/>
      <c r="M504" s="220">
        <v>39079</v>
      </c>
      <c r="N504" s="212">
        <v>10</v>
      </c>
      <c r="O504" s="219"/>
      <c r="P504" s="210"/>
      <c r="Q504" s="215">
        <f>VLOOKUP(B:B,[1]帐销案存台账!$C$1:$L$65536,10,0)</f>
        <v>302646.2</v>
      </c>
      <c r="R504" s="226">
        <f>VLOOKUP(B:B,[1]帐销案存台账!$C$1:$N$65536,12,0)</f>
        <v>106608.36</v>
      </c>
      <c r="S504" s="227"/>
      <c r="T504" s="228"/>
      <c r="U504" s="229"/>
      <c r="V504" s="219"/>
      <c r="W504" s="231"/>
      <c r="X504" s="210"/>
      <c r="Y504" s="232"/>
    </row>
    <row r="505" s="204" customFormat="1" ht="15" customHeight="1" spans="1:25">
      <c r="A505" s="906" t="s">
        <v>3180</v>
      </c>
      <c r="B505" s="237" t="s">
        <v>3181</v>
      </c>
      <c r="C505" s="237" t="s">
        <v>2128</v>
      </c>
      <c r="D505" s="215" t="s">
        <v>3041</v>
      </c>
      <c r="E505" s="207" t="s">
        <v>3042</v>
      </c>
      <c r="F505" s="210"/>
      <c r="G505" s="211" t="s">
        <v>2131</v>
      </c>
      <c r="H505" s="212"/>
      <c r="I505" s="210" t="s">
        <v>2095</v>
      </c>
      <c r="J505" s="212">
        <v>1</v>
      </c>
      <c r="K505" s="238" t="s">
        <v>3043</v>
      </c>
      <c r="L505" s="217"/>
      <c r="M505" s="220">
        <v>39079</v>
      </c>
      <c r="N505" s="212">
        <v>10</v>
      </c>
      <c r="O505" s="219"/>
      <c r="P505" s="210"/>
      <c r="Q505" s="215">
        <f>VLOOKUP(B:B,[1]帐销案存台账!$C$1:$L$65536,10,0)</f>
        <v>302646.2</v>
      </c>
      <c r="R505" s="226">
        <f>VLOOKUP(B:B,[1]帐销案存台账!$C$1:$N$65536,12,0)</f>
        <v>106608.36</v>
      </c>
      <c r="S505" s="227"/>
      <c r="T505" s="228"/>
      <c r="U505" s="229"/>
      <c r="V505" s="219"/>
      <c r="W505" s="231"/>
      <c r="X505" s="210"/>
      <c r="Y505" s="232"/>
    </row>
    <row r="506" s="204" customFormat="1" ht="15" customHeight="1" spans="1:25">
      <c r="A506" s="906" t="s">
        <v>3182</v>
      </c>
      <c r="B506" s="237" t="s">
        <v>3183</v>
      </c>
      <c r="C506" s="237" t="s">
        <v>2128</v>
      </c>
      <c r="D506" s="215" t="s">
        <v>3041</v>
      </c>
      <c r="E506" s="207" t="s">
        <v>3042</v>
      </c>
      <c r="F506" s="210"/>
      <c r="G506" s="211" t="s">
        <v>2131</v>
      </c>
      <c r="H506" s="212"/>
      <c r="I506" s="210" t="s">
        <v>2095</v>
      </c>
      <c r="J506" s="212">
        <v>1</v>
      </c>
      <c r="K506" s="238" t="s">
        <v>3043</v>
      </c>
      <c r="L506" s="217"/>
      <c r="M506" s="220">
        <v>39079</v>
      </c>
      <c r="N506" s="212">
        <v>10</v>
      </c>
      <c r="O506" s="219"/>
      <c r="P506" s="210"/>
      <c r="Q506" s="215">
        <f>VLOOKUP(B:B,[1]帐销案存台账!$C$1:$L$65536,10,0)</f>
        <v>302646.2</v>
      </c>
      <c r="R506" s="226">
        <f>VLOOKUP(B:B,[1]帐销案存台账!$C$1:$N$65536,12,0)</f>
        <v>106608.36</v>
      </c>
      <c r="S506" s="227"/>
      <c r="T506" s="228"/>
      <c r="U506" s="229"/>
      <c r="V506" s="219"/>
      <c r="W506" s="231"/>
      <c r="X506" s="210"/>
      <c r="Y506" s="232"/>
    </row>
    <row r="507" s="204" customFormat="1" ht="15" customHeight="1" spans="1:25">
      <c r="A507" s="906" t="s">
        <v>3184</v>
      </c>
      <c r="B507" s="237" t="s">
        <v>3185</v>
      </c>
      <c r="C507" s="237" t="s">
        <v>2128</v>
      </c>
      <c r="D507" s="215" t="s">
        <v>3041</v>
      </c>
      <c r="E507" s="207" t="s">
        <v>3042</v>
      </c>
      <c r="F507" s="210"/>
      <c r="G507" s="211" t="s">
        <v>2131</v>
      </c>
      <c r="H507" s="212"/>
      <c r="I507" s="210" t="s">
        <v>2095</v>
      </c>
      <c r="J507" s="212">
        <v>1</v>
      </c>
      <c r="K507" s="238" t="s">
        <v>3043</v>
      </c>
      <c r="L507" s="217"/>
      <c r="M507" s="220">
        <v>39079</v>
      </c>
      <c r="N507" s="212">
        <v>10</v>
      </c>
      <c r="O507" s="219"/>
      <c r="P507" s="210"/>
      <c r="Q507" s="215">
        <f>VLOOKUP(B:B,[1]帐销案存台账!$C$1:$L$65536,10,0)</f>
        <v>302646.2</v>
      </c>
      <c r="R507" s="226">
        <f>VLOOKUP(B:B,[1]帐销案存台账!$C$1:$N$65536,12,0)</f>
        <v>106608.36</v>
      </c>
      <c r="S507" s="227"/>
      <c r="T507" s="228"/>
      <c r="U507" s="229"/>
      <c r="V507" s="219"/>
      <c r="W507" s="231"/>
      <c r="X507" s="210"/>
      <c r="Y507" s="232"/>
    </row>
    <row r="508" s="204" customFormat="1" ht="15" customHeight="1" spans="1:25">
      <c r="A508" s="906" t="s">
        <v>3186</v>
      </c>
      <c r="B508" s="237" t="s">
        <v>3187</v>
      </c>
      <c r="C508" s="237" t="s">
        <v>2128</v>
      </c>
      <c r="D508" s="215" t="s">
        <v>3041</v>
      </c>
      <c r="E508" s="207" t="s">
        <v>3042</v>
      </c>
      <c r="F508" s="210"/>
      <c r="G508" s="211" t="s">
        <v>2131</v>
      </c>
      <c r="H508" s="212"/>
      <c r="I508" s="210" t="s">
        <v>2095</v>
      </c>
      <c r="J508" s="212">
        <v>1</v>
      </c>
      <c r="K508" s="238" t="s">
        <v>3043</v>
      </c>
      <c r="L508" s="217"/>
      <c r="M508" s="220">
        <v>39079</v>
      </c>
      <c r="N508" s="212">
        <v>10</v>
      </c>
      <c r="O508" s="219"/>
      <c r="P508" s="210"/>
      <c r="Q508" s="215">
        <f>VLOOKUP(B:B,[1]帐销案存台账!$C$1:$L$65536,10,0)</f>
        <v>302646.2</v>
      </c>
      <c r="R508" s="226">
        <f>VLOOKUP(B:B,[1]帐销案存台账!$C$1:$N$65536,12,0)</f>
        <v>106608.36</v>
      </c>
      <c r="S508" s="227"/>
      <c r="T508" s="228"/>
      <c r="U508" s="229"/>
      <c r="V508" s="219"/>
      <c r="W508" s="231"/>
      <c r="X508" s="210"/>
      <c r="Y508" s="232"/>
    </row>
    <row r="509" s="204" customFormat="1" ht="15" customHeight="1" spans="1:25">
      <c r="A509" s="906" t="s">
        <v>3188</v>
      </c>
      <c r="B509" s="237" t="s">
        <v>3189</v>
      </c>
      <c r="C509" s="237" t="s">
        <v>2128</v>
      </c>
      <c r="D509" s="215" t="s">
        <v>3041</v>
      </c>
      <c r="E509" s="207" t="s">
        <v>3042</v>
      </c>
      <c r="F509" s="210"/>
      <c r="G509" s="211" t="s">
        <v>2131</v>
      </c>
      <c r="H509" s="212"/>
      <c r="I509" s="210" t="s">
        <v>2095</v>
      </c>
      <c r="J509" s="212">
        <v>1</v>
      </c>
      <c r="K509" s="238" t="s">
        <v>3043</v>
      </c>
      <c r="L509" s="217"/>
      <c r="M509" s="220">
        <v>39079</v>
      </c>
      <c r="N509" s="212">
        <v>10</v>
      </c>
      <c r="O509" s="219"/>
      <c r="P509" s="210"/>
      <c r="Q509" s="215">
        <f>VLOOKUP(B:B,[1]帐销案存台账!$C$1:$L$65536,10,0)</f>
        <v>302646.2</v>
      </c>
      <c r="R509" s="226">
        <f>VLOOKUP(B:B,[1]帐销案存台账!$C$1:$N$65536,12,0)</f>
        <v>106608.36</v>
      </c>
      <c r="S509" s="227"/>
      <c r="T509" s="228"/>
      <c r="U509" s="229"/>
      <c r="V509" s="219"/>
      <c r="W509" s="231"/>
      <c r="X509" s="210"/>
      <c r="Y509" s="232"/>
    </row>
    <row r="510" s="204" customFormat="1" ht="15" customHeight="1" spans="1:25">
      <c r="A510" s="906" t="s">
        <v>3190</v>
      </c>
      <c r="B510" s="237" t="s">
        <v>3191</v>
      </c>
      <c r="C510" s="237" t="s">
        <v>2128</v>
      </c>
      <c r="D510" s="215" t="s">
        <v>3041</v>
      </c>
      <c r="E510" s="207" t="s">
        <v>3042</v>
      </c>
      <c r="F510" s="210"/>
      <c r="G510" s="211" t="s">
        <v>2131</v>
      </c>
      <c r="H510" s="212"/>
      <c r="I510" s="210" t="s">
        <v>2095</v>
      </c>
      <c r="J510" s="212">
        <v>1</v>
      </c>
      <c r="K510" s="238" t="s">
        <v>3043</v>
      </c>
      <c r="L510" s="217"/>
      <c r="M510" s="220">
        <v>39079</v>
      </c>
      <c r="N510" s="212">
        <v>10</v>
      </c>
      <c r="O510" s="219"/>
      <c r="P510" s="210"/>
      <c r="Q510" s="215">
        <f>VLOOKUP(B:B,[1]帐销案存台账!$C$1:$L$65536,10,0)</f>
        <v>302646.2</v>
      </c>
      <c r="R510" s="226">
        <f>VLOOKUP(B:B,[1]帐销案存台账!$C$1:$N$65536,12,0)</f>
        <v>106608.36</v>
      </c>
      <c r="S510" s="227"/>
      <c r="T510" s="228"/>
      <c r="U510" s="229"/>
      <c r="V510" s="219"/>
      <c r="W510" s="231"/>
      <c r="X510" s="210"/>
      <c r="Y510" s="232"/>
    </row>
    <row r="511" s="204" customFormat="1" ht="15" customHeight="1" spans="1:25">
      <c r="A511" s="906" t="s">
        <v>3192</v>
      </c>
      <c r="B511" s="237" t="s">
        <v>3193</v>
      </c>
      <c r="C511" s="237" t="s">
        <v>2128</v>
      </c>
      <c r="D511" s="215" t="s">
        <v>3041</v>
      </c>
      <c r="E511" s="207" t="s">
        <v>3042</v>
      </c>
      <c r="F511" s="210"/>
      <c r="G511" s="211" t="s">
        <v>2131</v>
      </c>
      <c r="H511" s="212"/>
      <c r="I511" s="210" t="s">
        <v>2095</v>
      </c>
      <c r="J511" s="212">
        <v>1</v>
      </c>
      <c r="K511" s="238" t="s">
        <v>3043</v>
      </c>
      <c r="L511" s="217"/>
      <c r="M511" s="220">
        <v>39079</v>
      </c>
      <c r="N511" s="212">
        <v>10</v>
      </c>
      <c r="O511" s="219"/>
      <c r="P511" s="210"/>
      <c r="Q511" s="215">
        <f>VLOOKUP(B:B,[1]帐销案存台账!$C$1:$L$65536,10,0)</f>
        <v>302646.2</v>
      </c>
      <c r="R511" s="226">
        <f>VLOOKUP(B:B,[1]帐销案存台账!$C$1:$N$65536,12,0)</f>
        <v>106608.36</v>
      </c>
      <c r="S511" s="227"/>
      <c r="T511" s="228"/>
      <c r="U511" s="229"/>
      <c r="V511" s="219"/>
      <c r="W511" s="231"/>
      <c r="X511" s="210"/>
      <c r="Y511" s="232"/>
    </row>
    <row r="512" s="204" customFormat="1" ht="15" customHeight="1" spans="1:25">
      <c r="A512" s="906" t="s">
        <v>3194</v>
      </c>
      <c r="B512" s="237" t="s">
        <v>3195</v>
      </c>
      <c r="C512" s="237" t="s">
        <v>2128</v>
      </c>
      <c r="D512" s="215" t="s">
        <v>3041</v>
      </c>
      <c r="E512" s="207" t="s">
        <v>3042</v>
      </c>
      <c r="F512" s="210"/>
      <c r="G512" s="211" t="s">
        <v>2131</v>
      </c>
      <c r="H512" s="212"/>
      <c r="I512" s="210" t="s">
        <v>2095</v>
      </c>
      <c r="J512" s="212">
        <v>1</v>
      </c>
      <c r="K512" s="238" t="s">
        <v>3043</v>
      </c>
      <c r="L512" s="217"/>
      <c r="M512" s="220">
        <v>39079</v>
      </c>
      <c r="N512" s="212">
        <v>10</v>
      </c>
      <c r="O512" s="219"/>
      <c r="P512" s="210"/>
      <c r="Q512" s="215">
        <f>VLOOKUP(B:B,[1]帐销案存台账!$C$1:$L$65536,10,0)</f>
        <v>302646.2</v>
      </c>
      <c r="R512" s="226">
        <f>VLOOKUP(B:B,[1]帐销案存台账!$C$1:$N$65536,12,0)</f>
        <v>106608.36</v>
      </c>
      <c r="S512" s="227"/>
      <c r="T512" s="228"/>
      <c r="U512" s="229"/>
      <c r="V512" s="219"/>
      <c r="W512" s="231"/>
      <c r="X512" s="210"/>
      <c r="Y512" s="232"/>
    </row>
    <row r="513" s="204" customFormat="1" ht="15" customHeight="1" spans="1:25">
      <c r="A513" s="906" t="s">
        <v>3196</v>
      </c>
      <c r="B513" s="237" t="s">
        <v>3197</v>
      </c>
      <c r="C513" s="237" t="s">
        <v>2128</v>
      </c>
      <c r="D513" s="215" t="s">
        <v>3041</v>
      </c>
      <c r="E513" s="207" t="s">
        <v>3042</v>
      </c>
      <c r="F513" s="210"/>
      <c r="G513" s="211" t="s">
        <v>2131</v>
      </c>
      <c r="H513" s="212"/>
      <c r="I513" s="210" t="s">
        <v>2095</v>
      </c>
      <c r="J513" s="212">
        <v>1</v>
      </c>
      <c r="K513" s="238" t="s">
        <v>3043</v>
      </c>
      <c r="L513" s="217"/>
      <c r="M513" s="220">
        <v>39079</v>
      </c>
      <c r="N513" s="212">
        <v>10</v>
      </c>
      <c r="O513" s="219"/>
      <c r="P513" s="210"/>
      <c r="Q513" s="215">
        <f>VLOOKUP(B:B,[1]帐销案存台账!$C$1:$L$65536,10,0)</f>
        <v>302646.2</v>
      </c>
      <c r="R513" s="226">
        <f>VLOOKUP(B:B,[1]帐销案存台账!$C$1:$N$65536,12,0)</f>
        <v>106608.36</v>
      </c>
      <c r="S513" s="227"/>
      <c r="T513" s="228"/>
      <c r="U513" s="229"/>
      <c r="V513" s="219"/>
      <c r="W513" s="231"/>
      <c r="X513" s="210"/>
      <c r="Y513" s="232"/>
    </row>
    <row r="514" s="204" customFormat="1" ht="15" customHeight="1" spans="1:25">
      <c r="A514" s="906" t="s">
        <v>3198</v>
      </c>
      <c r="B514" s="237" t="s">
        <v>3199</v>
      </c>
      <c r="C514" s="237" t="s">
        <v>2128</v>
      </c>
      <c r="D514" s="215" t="s">
        <v>3041</v>
      </c>
      <c r="E514" s="207" t="s">
        <v>3042</v>
      </c>
      <c r="F514" s="210"/>
      <c r="G514" s="211" t="s">
        <v>2131</v>
      </c>
      <c r="H514" s="212"/>
      <c r="I514" s="210" t="s">
        <v>2095</v>
      </c>
      <c r="J514" s="212">
        <v>1</v>
      </c>
      <c r="K514" s="238" t="s">
        <v>3043</v>
      </c>
      <c r="L514" s="217"/>
      <c r="M514" s="220">
        <v>39079</v>
      </c>
      <c r="N514" s="212">
        <v>10</v>
      </c>
      <c r="O514" s="219"/>
      <c r="P514" s="210"/>
      <c r="Q514" s="215">
        <f>VLOOKUP(B:B,[1]帐销案存台账!$C$1:$L$65536,10,0)</f>
        <v>302646.2</v>
      </c>
      <c r="R514" s="226">
        <f>VLOOKUP(B:B,[1]帐销案存台账!$C$1:$N$65536,12,0)</f>
        <v>106608.36</v>
      </c>
      <c r="S514" s="227"/>
      <c r="T514" s="228"/>
      <c r="U514" s="229"/>
      <c r="V514" s="219"/>
      <c r="W514" s="231"/>
      <c r="X514" s="210"/>
      <c r="Y514" s="232"/>
    </row>
    <row r="515" s="204" customFormat="1" ht="15" customHeight="1" spans="1:25">
      <c r="A515" s="906" t="s">
        <v>3200</v>
      </c>
      <c r="B515" s="237" t="s">
        <v>3201</v>
      </c>
      <c r="C515" s="237" t="s">
        <v>2128</v>
      </c>
      <c r="D515" s="215" t="s">
        <v>3041</v>
      </c>
      <c r="E515" s="207" t="s">
        <v>3042</v>
      </c>
      <c r="F515" s="210"/>
      <c r="G515" s="211" t="s">
        <v>2131</v>
      </c>
      <c r="H515" s="212"/>
      <c r="I515" s="210" t="s">
        <v>2095</v>
      </c>
      <c r="J515" s="212">
        <v>1</v>
      </c>
      <c r="K515" s="238" t="s">
        <v>3043</v>
      </c>
      <c r="L515" s="217"/>
      <c r="M515" s="220">
        <v>39079</v>
      </c>
      <c r="N515" s="212">
        <v>10</v>
      </c>
      <c r="O515" s="219"/>
      <c r="P515" s="210"/>
      <c r="Q515" s="215">
        <f>VLOOKUP(B:B,[1]帐销案存台账!$C$1:$L$65536,10,0)</f>
        <v>302646.2</v>
      </c>
      <c r="R515" s="226">
        <f>VLOOKUP(B:B,[1]帐销案存台账!$C$1:$N$65536,12,0)</f>
        <v>106608.36</v>
      </c>
      <c r="S515" s="227"/>
      <c r="T515" s="228"/>
      <c r="U515" s="229"/>
      <c r="V515" s="219"/>
      <c r="W515" s="231"/>
      <c r="X515" s="210"/>
      <c r="Y515" s="232"/>
    </row>
    <row r="516" s="204" customFormat="1" ht="15" customHeight="1" spans="1:25">
      <c r="A516" s="906" t="s">
        <v>3202</v>
      </c>
      <c r="B516" s="237" t="s">
        <v>3203</v>
      </c>
      <c r="C516" s="237" t="s">
        <v>2128</v>
      </c>
      <c r="D516" s="215" t="s">
        <v>3041</v>
      </c>
      <c r="E516" s="207" t="s">
        <v>3042</v>
      </c>
      <c r="F516" s="210"/>
      <c r="G516" s="211" t="s">
        <v>2131</v>
      </c>
      <c r="H516" s="212"/>
      <c r="I516" s="210" t="s">
        <v>2095</v>
      </c>
      <c r="J516" s="212">
        <v>1</v>
      </c>
      <c r="K516" s="238" t="s">
        <v>3043</v>
      </c>
      <c r="L516" s="217"/>
      <c r="M516" s="220">
        <v>39079</v>
      </c>
      <c r="N516" s="212">
        <v>10</v>
      </c>
      <c r="O516" s="219"/>
      <c r="P516" s="210"/>
      <c r="Q516" s="215">
        <f>VLOOKUP(B:B,[1]帐销案存台账!$C$1:$L$65536,10,0)</f>
        <v>302646.2</v>
      </c>
      <c r="R516" s="226">
        <f>VLOOKUP(B:B,[1]帐销案存台账!$C$1:$N$65536,12,0)</f>
        <v>106608.36</v>
      </c>
      <c r="S516" s="227"/>
      <c r="T516" s="228"/>
      <c r="U516" s="229"/>
      <c r="V516" s="219"/>
      <c r="W516" s="231"/>
      <c r="X516" s="210"/>
      <c r="Y516" s="232"/>
    </row>
    <row r="517" s="204" customFormat="1" ht="15" customHeight="1" spans="1:25">
      <c r="A517" s="906" t="s">
        <v>3204</v>
      </c>
      <c r="B517" s="237" t="s">
        <v>3205</v>
      </c>
      <c r="C517" s="237" t="s">
        <v>2128</v>
      </c>
      <c r="D517" s="215" t="s">
        <v>3041</v>
      </c>
      <c r="E517" s="207" t="s">
        <v>3042</v>
      </c>
      <c r="F517" s="210"/>
      <c r="G517" s="211" t="s">
        <v>2131</v>
      </c>
      <c r="H517" s="212"/>
      <c r="I517" s="210" t="s">
        <v>2095</v>
      </c>
      <c r="J517" s="212">
        <v>1</v>
      </c>
      <c r="K517" s="238" t="s">
        <v>3043</v>
      </c>
      <c r="L517" s="217"/>
      <c r="M517" s="220">
        <v>39079</v>
      </c>
      <c r="N517" s="212">
        <v>10</v>
      </c>
      <c r="O517" s="219"/>
      <c r="P517" s="210"/>
      <c r="Q517" s="215">
        <f>VLOOKUP(B:B,[1]帐销案存台账!$C$1:$L$65536,10,0)</f>
        <v>302646.2</v>
      </c>
      <c r="R517" s="226">
        <f>VLOOKUP(B:B,[1]帐销案存台账!$C$1:$N$65536,12,0)</f>
        <v>106608.36</v>
      </c>
      <c r="S517" s="227"/>
      <c r="T517" s="228"/>
      <c r="U517" s="229"/>
      <c r="V517" s="219"/>
      <c r="W517" s="231"/>
      <c r="X517" s="210"/>
      <c r="Y517" s="232"/>
    </row>
    <row r="518" s="204" customFormat="1" ht="15" customHeight="1" spans="1:25">
      <c r="A518" s="906" t="s">
        <v>3206</v>
      </c>
      <c r="B518" s="237" t="s">
        <v>3207</v>
      </c>
      <c r="C518" s="237" t="s">
        <v>2128</v>
      </c>
      <c r="D518" s="215" t="s">
        <v>3041</v>
      </c>
      <c r="E518" s="207" t="s">
        <v>3042</v>
      </c>
      <c r="F518" s="210"/>
      <c r="G518" s="211" t="s">
        <v>2131</v>
      </c>
      <c r="H518" s="212"/>
      <c r="I518" s="210" t="s">
        <v>2095</v>
      </c>
      <c r="J518" s="212">
        <v>1</v>
      </c>
      <c r="K518" s="238" t="s">
        <v>3043</v>
      </c>
      <c r="L518" s="217"/>
      <c r="M518" s="220">
        <v>39079</v>
      </c>
      <c r="N518" s="212">
        <v>10</v>
      </c>
      <c r="O518" s="219"/>
      <c r="P518" s="210"/>
      <c r="Q518" s="215">
        <f>VLOOKUP(B:B,[1]帐销案存台账!$C$1:$L$65536,10,0)</f>
        <v>302646.2</v>
      </c>
      <c r="R518" s="226">
        <f>VLOOKUP(B:B,[1]帐销案存台账!$C$1:$N$65536,12,0)</f>
        <v>106608.36</v>
      </c>
      <c r="S518" s="227"/>
      <c r="T518" s="228"/>
      <c r="U518" s="229"/>
      <c r="V518" s="219"/>
      <c r="W518" s="231"/>
      <c r="X518" s="210"/>
      <c r="Y518" s="232"/>
    </row>
    <row r="519" s="204" customFormat="1" ht="15" customHeight="1" spans="1:25">
      <c r="A519" s="906" t="s">
        <v>3208</v>
      </c>
      <c r="B519" s="237" t="s">
        <v>3209</v>
      </c>
      <c r="C519" s="237" t="s">
        <v>2128</v>
      </c>
      <c r="D519" s="215" t="s">
        <v>3041</v>
      </c>
      <c r="E519" s="207" t="s">
        <v>3042</v>
      </c>
      <c r="F519" s="210"/>
      <c r="G519" s="211" t="s">
        <v>2131</v>
      </c>
      <c r="H519" s="212"/>
      <c r="I519" s="210" t="s">
        <v>2095</v>
      </c>
      <c r="J519" s="212">
        <v>1</v>
      </c>
      <c r="K519" s="238" t="s">
        <v>3043</v>
      </c>
      <c r="L519" s="217"/>
      <c r="M519" s="220">
        <v>39079</v>
      </c>
      <c r="N519" s="212">
        <v>10</v>
      </c>
      <c r="O519" s="219"/>
      <c r="P519" s="210"/>
      <c r="Q519" s="215">
        <f>VLOOKUP(B:B,[1]帐销案存台账!$C$1:$L$65536,10,0)</f>
        <v>302646.2</v>
      </c>
      <c r="R519" s="226">
        <f>VLOOKUP(B:B,[1]帐销案存台账!$C$1:$N$65536,12,0)</f>
        <v>106608.36</v>
      </c>
      <c r="S519" s="227"/>
      <c r="T519" s="228"/>
      <c r="U519" s="229"/>
      <c r="V519" s="219"/>
      <c r="W519" s="231"/>
      <c r="X519" s="210"/>
      <c r="Y519" s="232"/>
    </row>
    <row r="520" s="204" customFormat="1" ht="15" customHeight="1" spans="1:25">
      <c r="A520" s="906" t="s">
        <v>3210</v>
      </c>
      <c r="B520" s="237" t="s">
        <v>3211</v>
      </c>
      <c r="C520" s="237" t="s">
        <v>2128</v>
      </c>
      <c r="D520" s="215" t="s">
        <v>3041</v>
      </c>
      <c r="E520" s="207" t="s">
        <v>3042</v>
      </c>
      <c r="F520" s="210"/>
      <c r="G520" s="211" t="s">
        <v>2131</v>
      </c>
      <c r="H520" s="212"/>
      <c r="I520" s="210" t="s">
        <v>2095</v>
      </c>
      <c r="J520" s="212">
        <v>1</v>
      </c>
      <c r="K520" s="238" t="s">
        <v>3043</v>
      </c>
      <c r="L520" s="217"/>
      <c r="M520" s="220">
        <v>39079</v>
      </c>
      <c r="N520" s="212">
        <v>10</v>
      </c>
      <c r="O520" s="219"/>
      <c r="P520" s="210"/>
      <c r="Q520" s="215">
        <f>VLOOKUP(B:B,[1]帐销案存台账!$C$1:$L$65536,10,0)</f>
        <v>302646.2</v>
      </c>
      <c r="R520" s="226">
        <f>VLOOKUP(B:B,[1]帐销案存台账!$C$1:$N$65536,12,0)</f>
        <v>106608.36</v>
      </c>
      <c r="S520" s="227"/>
      <c r="T520" s="228"/>
      <c r="U520" s="229"/>
      <c r="V520" s="219"/>
      <c r="W520" s="231"/>
      <c r="X520" s="210"/>
      <c r="Y520" s="232"/>
    </row>
    <row r="521" s="204" customFormat="1" ht="15" customHeight="1" spans="1:25">
      <c r="A521" s="906" t="s">
        <v>3212</v>
      </c>
      <c r="B521" s="237" t="s">
        <v>3213</v>
      </c>
      <c r="C521" s="237" t="s">
        <v>2128</v>
      </c>
      <c r="D521" s="215" t="s">
        <v>3041</v>
      </c>
      <c r="E521" s="207" t="s">
        <v>3042</v>
      </c>
      <c r="F521" s="210"/>
      <c r="G521" s="211" t="s">
        <v>2131</v>
      </c>
      <c r="H521" s="212"/>
      <c r="I521" s="210" t="s">
        <v>2095</v>
      </c>
      <c r="J521" s="212">
        <v>1</v>
      </c>
      <c r="K521" s="238" t="s">
        <v>3043</v>
      </c>
      <c r="L521" s="217"/>
      <c r="M521" s="220">
        <v>39079</v>
      </c>
      <c r="N521" s="212">
        <v>10</v>
      </c>
      <c r="O521" s="219"/>
      <c r="P521" s="210"/>
      <c r="Q521" s="215">
        <f>VLOOKUP(B:B,[1]帐销案存台账!$C$1:$L$65536,10,0)</f>
        <v>302646.2</v>
      </c>
      <c r="R521" s="226">
        <f>VLOOKUP(B:B,[1]帐销案存台账!$C$1:$N$65536,12,0)</f>
        <v>106608.36</v>
      </c>
      <c r="S521" s="227"/>
      <c r="T521" s="228"/>
      <c r="U521" s="229"/>
      <c r="V521" s="219"/>
      <c r="W521" s="231"/>
      <c r="X521" s="210"/>
      <c r="Y521" s="232"/>
    </row>
    <row r="522" s="204" customFormat="1" ht="15" customHeight="1" spans="1:25">
      <c r="A522" s="906" t="s">
        <v>3214</v>
      </c>
      <c r="B522" s="237" t="s">
        <v>3215</v>
      </c>
      <c r="C522" s="237" t="s">
        <v>2128</v>
      </c>
      <c r="D522" s="215" t="s">
        <v>3041</v>
      </c>
      <c r="E522" s="207" t="s">
        <v>3042</v>
      </c>
      <c r="F522" s="210"/>
      <c r="G522" s="211" t="s">
        <v>2131</v>
      </c>
      <c r="H522" s="212"/>
      <c r="I522" s="210" t="s">
        <v>2095</v>
      </c>
      <c r="J522" s="212">
        <v>1</v>
      </c>
      <c r="K522" s="238" t="s">
        <v>3043</v>
      </c>
      <c r="L522" s="217"/>
      <c r="M522" s="220">
        <v>39079</v>
      </c>
      <c r="N522" s="212">
        <v>10</v>
      </c>
      <c r="O522" s="219"/>
      <c r="P522" s="210"/>
      <c r="Q522" s="215">
        <f>VLOOKUP(B:B,[1]帐销案存台账!$C$1:$L$65536,10,0)</f>
        <v>302646.2</v>
      </c>
      <c r="R522" s="226">
        <f>VLOOKUP(B:B,[1]帐销案存台账!$C$1:$N$65536,12,0)</f>
        <v>106608.36</v>
      </c>
      <c r="S522" s="227"/>
      <c r="T522" s="228"/>
      <c r="U522" s="229"/>
      <c r="V522" s="219"/>
      <c r="W522" s="231"/>
      <c r="X522" s="210"/>
      <c r="Y522" s="232"/>
    </row>
    <row r="523" s="204" customFormat="1" ht="15" customHeight="1" spans="1:25">
      <c r="A523" s="906" t="s">
        <v>3216</v>
      </c>
      <c r="B523" s="237" t="s">
        <v>3217</v>
      </c>
      <c r="C523" s="237" t="s">
        <v>2128</v>
      </c>
      <c r="D523" s="215" t="s">
        <v>3041</v>
      </c>
      <c r="E523" s="207" t="s">
        <v>3042</v>
      </c>
      <c r="F523" s="210"/>
      <c r="G523" s="211" t="s">
        <v>2131</v>
      </c>
      <c r="H523" s="212"/>
      <c r="I523" s="210" t="s">
        <v>2095</v>
      </c>
      <c r="J523" s="212">
        <v>1</v>
      </c>
      <c r="K523" s="238" t="s">
        <v>3043</v>
      </c>
      <c r="L523" s="217"/>
      <c r="M523" s="220">
        <v>39079</v>
      </c>
      <c r="N523" s="212">
        <v>10</v>
      </c>
      <c r="O523" s="219"/>
      <c r="P523" s="210"/>
      <c r="Q523" s="215">
        <f>VLOOKUP(B:B,[1]帐销案存台账!$C$1:$L$65536,10,0)</f>
        <v>302646.2</v>
      </c>
      <c r="R523" s="226">
        <f>VLOOKUP(B:B,[1]帐销案存台账!$C$1:$N$65536,12,0)</f>
        <v>106608.36</v>
      </c>
      <c r="S523" s="227"/>
      <c r="T523" s="228"/>
      <c r="U523" s="229"/>
      <c r="V523" s="219"/>
      <c r="W523" s="231"/>
      <c r="X523" s="210"/>
      <c r="Y523" s="232"/>
    </row>
    <row r="524" s="204" customFormat="1" ht="15" customHeight="1" spans="1:25">
      <c r="A524" s="906" t="s">
        <v>3218</v>
      </c>
      <c r="B524" s="237" t="s">
        <v>3219</v>
      </c>
      <c r="C524" s="237" t="s">
        <v>2128</v>
      </c>
      <c r="D524" s="215" t="s">
        <v>3041</v>
      </c>
      <c r="E524" s="207" t="s">
        <v>3042</v>
      </c>
      <c r="F524" s="210"/>
      <c r="G524" s="211" t="s">
        <v>2131</v>
      </c>
      <c r="H524" s="212"/>
      <c r="I524" s="210" t="s">
        <v>2095</v>
      </c>
      <c r="J524" s="212">
        <v>1</v>
      </c>
      <c r="K524" s="238" t="s">
        <v>3043</v>
      </c>
      <c r="L524" s="217"/>
      <c r="M524" s="220">
        <v>39079</v>
      </c>
      <c r="N524" s="212">
        <v>10</v>
      </c>
      <c r="O524" s="219"/>
      <c r="P524" s="210"/>
      <c r="Q524" s="215">
        <f>VLOOKUP(B:B,[1]帐销案存台账!$C$1:$L$65536,10,0)</f>
        <v>302646.2</v>
      </c>
      <c r="R524" s="226">
        <f>VLOOKUP(B:B,[1]帐销案存台账!$C$1:$N$65536,12,0)</f>
        <v>106608.36</v>
      </c>
      <c r="S524" s="227"/>
      <c r="T524" s="228"/>
      <c r="U524" s="229"/>
      <c r="V524" s="219"/>
      <c r="W524" s="231"/>
      <c r="X524" s="210"/>
      <c r="Y524" s="232"/>
    </row>
    <row r="525" s="204" customFormat="1" ht="15" customHeight="1" spans="1:25">
      <c r="A525" s="906" t="s">
        <v>3220</v>
      </c>
      <c r="B525" s="237" t="s">
        <v>3221</v>
      </c>
      <c r="C525" s="237" t="s">
        <v>2128</v>
      </c>
      <c r="D525" s="215" t="s">
        <v>3041</v>
      </c>
      <c r="E525" s="207" t="s">
        <v>3042</v>
      </c>
      <c r="F525" s="210"/>
      <c r="G525" s="211" t="s">
        <v>2131</v>
      </c>
      <c r="H525" s="212"/>
      <c r="I525" s="210" t="s">
        <v>2095</v>
      </c>
      <c r="J525" s="212">
        <v>1</v>
      </c>
      <c r="K525" s="238" t="s">
        <v>3043</v>
      </c>
      <c r="L525" s="217"/>
      <c r="M525" s="220">
        <v>39079</v>
      </c>
      <c r="N525" s="212">
        <v>10</v>
      </c>
      <c r="O525" s="219"/>
      <c r="P525" s="210"/>
      <c r="Q525" s="215">
        <f>VLOOKUP(B:B,[1]帐销案存台账!$C$1:$L$65536,10,0)</f>
        <v>302646.2</v>
      </c>
      <c r="R525" s="226">
        <f>VLOOKUP(B:B,[1]帐销案存台账!$C$1:$N$65536,12,0)</f>
        <v>106608.36</v>
      </c>
      <c r="S525" s="227"/>
      <c r="T525" s="228"/>
      <c r="U525" s="229"/>
      <c r="V525" s="219"/>
      <c r="W525" s="231"/>
      <c r="X525" s="210"/>
      <c r="Y525" s="232"/>
    </row>
    <row r="526" s="204" customFormat="1" ht="15" customHeight="1" spans="1:25">
      <c r="A526" s="906" t="s">
        <v>3222</v>
      </c>
      <c r="B526" s="237" t="s">
        <v>3223</v>
      </c>
      <c r="C526" s="237" t="s">
        <v>2128</v>
      </c>
      <c r="D526" s="215" t="s">
        <v>3041</v>
      </c>
      <c r="E526" s="207" t="s">
        <v>3042</v>
      </c>
      <c r="F526" s="210"/>
      <c r="G526" s="211" t="s">
        <v>2131</v>
      </c>
      <c r="H526" s="212"/>
      <c r="I526" s="210" t="s">
        <v>2095</v>
      </c>
      <c r="J526" s="212">
        <v>1</v>
      </c>
      <c r="K526" s="238" t="s">
        <v>3043</v>
      </c>
      <c r="L526" s="217"/>
      <c r="M526" s="220">
        <v>39079</v>
      </c>
      <c r="N526" s="212">
        <v>10</v>
      </c>
      <c r="O526" s="219"/>
      <c r="P526" s="210"/>
      <c r="Q526" s="215">
        <f>VLOOKUP(B:B,[1]帐销案存台账!$C$1:$L$65536,10,0)</f>
        <v>302646.2</v>
      </c>
      <c r="R526" s="226">
        <f>VLOOKUP(B:B,[1]帐销案存台账!$C$1:$N$65536,12,0)</f>
        <v>106608.36</v>
      </c>
      <c r="S526" s="227"/>
      <c r="T526" s="228"/>
      <c r="U526" s="229"/>
      <c r="V526" s="219"/>
      <c r="W526" s="231"/>
      <c r="X526" s="210"/>
      <c r="Y526" s="232"/>
    </row>
    <row r="527" s="204" customFormat="1" ht="15" customHeight="1" spans="1:25">
      <c r="A527" s="906" t="s">
        <v>3224</v>
      </c>
      <c r="B527" s="237" t="s">
        <v>3225</v>
      </c>
      <c r="C527" s="237" t="s">
        <v>2128</v>
      </c>
      <c r="D527" s="215" t="s">
        <v>3041</v>
      </c>
      <c r="E527" s="207" t="s">
        <v>3042</v>
      </c>
      <c r="F527" s="210"/>
      <c r="G527" s="211" t="s">
        <v>2131</v>
      </c>
      <c r="H527" s="212"/>
      <c r="I527" s="210" t="s">
        <v>2095</v>
      </c>
      <c r="J527" s="212">
        <v>1</v>
      </c>
      <c r="K527" s="238" t="s">
        <v>3043</v>
      </c>
      <c r="L527" s="217"/>
      <c r="M527" s="220">
        <v>39079</v>
      </c>
      <c r="N527" s="212">
        <v>10</v>
      </c>
      <c r="O527" s="219"/>
      <c r="P527" s="210"/>
      <c r="Q527" s="215">
        <f>VLOOKUP(B:B,[1]帐销案存台账!$C$1:$L$65536,10,0)</f>
        <v>302646.2</v>
      </c>
      <c r="R527" s="226">
        <f>VLOOKUP(B:B,[1]帐销案存台账!$C$1:$N$65536,12,0)</f>
        <v>106608.36</v>
      </c>
      <c r="S527" s="227"/>
      <c r="T527" s="228"/>
      <c r="U527" s="229"/>
      <c r="V527" s="219"/>
      <c r="W527" s="231"/>
      <c r="X527" s="210"/>
      <c r="Y527" s="232"/>
    </row>
    <row r="528" s="204" customFormat="1" ht="15" customHeight="1" spans="1:25">
      <c r="A528" s="906" t="s">
        <v>3226</v>
      </c>
      <c r="B528" s="237" t="s">
        <v>3227</v>
      </c>
      <c r="C528" s="237" t="s">
        <v>2128</v>
      </c>
      <c r="D528" s="215" t="s">
        <v>3041</v>
      </c>
      <c r="E528" s="207" t="s">
        <v>3042</v>
      </c>
      <c r="F528" s="210"/>
      <c r="G528" s="211" t="s">
        <v>2131</v>
      </c>
      <c r="H528" s="212"/>
      <c r="I528" s="210" t="s">
        <v>2095</v>
      </c>
      <c r="J528" s="212">
        <v>1</v>
      </c>
      <c r="K528" s="238" t="s">
        <v>3043</v>
      </c>
      <c r="L528" s="217"/>
      <c r="M528" s="220">
        <v>39079</v>
      </c>
      <c r="N528" s="212">
        <v>10</v>
      </c>
      <c r="O528" s="219"/>
      <c r="P528" s="210"/>
      <c r="Q528" s="215">
        <f>VLOOKUP(B:B,[1]帐销案存台账!$C$1:$L$65536,10,0)</f>
        <v>302646.2</v>
      </c>
      <c r="R528" s="226">
        <f>VLOOKUP(B:B,[1]帐销案存台账!$C$1:$N$65536,12,0)</f>
        <v>106608.36</v>
      </c>
      <c r="S528" s="227"/>
      <c r="T528" s="228"/>
      <c r="U528" s="229"/>
      <c r="V528" s="219"/>
      <c r="W528" s="231"/>
      <c r="X528" s="210"/>
      <c r="Y528" s="232"/>
    </row>
    <row r="529" s="204" customFormat="1" ht="15" customHeight="1" spans="1:25">
      <c r="A529" s="906" t="s">
        <v>3228</v>
      </c>
      <c r="B529" s="237" t="s">
        <v>3229</v>
      </c>
      <c r="C529" s="237" t="s">
        <v>2128</v>
      </c>
      <c r="D529" s="215" t="s">
        <v>3041</v>
      </c>
      <c r="E529" s="207" t="s">
        <v>3042</v>
      </c>
      <c r="F529" s="210"/>
      <c r="G529" s="211" t="s">
        <v>2131</v>
      </c>
      <c r="H529" s="212"/>
      <c r="I529" s="210" t="s">
        <v>2095</v>
      </c>
      <c r="J529" s="212">
        <v>1</v>
      </c>
      <c r="K529" s="238" t="s">
        <v>3043</v>
      </c>
      <c r="L529" s="217"/>
      <c r="M529" s="220">
        <v>39079</v>
      </c>
      <c r="N529" s="212">
        <v>10</v>
      </c>
      <c r="O529" s="219"/>
      <c r="P529" s="210"/>
      <c r="Q529" s="215">
        <f>VLOOKUP(B:B,[1]帐销案存台账!$C$1:$L$65536,10,0)</f>
        <v>302646.2</v>
      </c>
      <c r="R529" s="226">
        <f>VLOOKUP(B:B,[1]帐销案存台账!$C$1:$N$65536,12,0)</f>
        <v>106608.36</v>
      </c>
      <c r="S529" s="227"/>
      <c r="T529" s="228"/>
      <c r="U529" s="229"/>
      <c r="V529" s="219"/>
      <c r="W529" s="231"/>
      <c r="X529" s="210"/>
      <c r="Y529" s="232"/>
    </row>
    <row r="530" s="204" customFormat="1" ht="15" customHeight="1" spans="1:25">
      <c r="A530" s="906" t="s">
        <v>3230</v>
      </c>
      <c r="B530" s="237" t="s">
        <v>3231</v>
      </c>
      <c r="C530" s="237" t="s">
        <v>2128</v>
      </c>
      <c r="D530" s="215" t="s">
        <v>3041</v>
      </c>
      <c r="E530" s="207" t="s">
        <v>3042</v>
      </c>
      <c r="F530" s="210"/>
      <c r="G530" s="211" t="s">
        <v>2131</v>
      </c>
      <c r="H530" s="212"/>
      <c r="I530" s="210" t="s">
        <v>2095</v>
      </c>
      <c r="J530" s="212">
        <v>1</v>
      </c>
      <c r="K530" s="238" t="s">
        <v>3043</v>
      </c>
      <c r="L530" s="217"/>
      <c r="M530" s="220">
        <v>39079</v>
      </c>
      <c r="N530" s="212">
        <v>10</v>
      </c>
      <c r="O530" s="219"/>
      <c r="P530" s="210"/>
      <c r="Q530" s="215">
        <f>VLOOKUP(B:B,[1]帐销案存台账!$C$1:$L$65536,10,0)</f>
        <v>302646.2</v>
      </c>
      <c r="R530" s="226">
        <f>VLOOKUP(B:B,[1]帐销案存台账!$C$1:$N$65536,12,0)</f>
        <v>106608.36</v>
      </c>
      <c r="S530" s="227"/>
      <c r="T530" s="228"/>
      <c r="U530" s="229"/>
      <c r="V530" s="219"/>
      <c r="W530" s="231"/>
      <c r="X530" s="210"/>
      <c r="Y530" s="232"/>
    </row>
    <row r="531" s="204" customFormat="1" ht="15" customHeight="1" spans="1:25">
      <c r="A531" s="906" t="s">
        <v>3232</v>
      </c>
      <c r="B531" s="237" t="s">
        <v>3233</v>
      </c>
      <c r="C531" s="237" t="s">
        <v>2128</v>
      </c>
      <c r="D531" s="215" t="s">
        <v>3041</v>
      </c>
      <c r="E531" s="207" t="s">
        <v>3042</v>
      </c>
      <c r="F531" s="210"/>
      <c r="G531" s="211" t="s">
        <v>2131</v>
      </c>
      <c r="H531" s="212"/>
      <c r="I531" s="210" t="s">
        <v>2095</v>
      </c>
      <c r="J531" s="212">
        <v>1</v>
      </c>
      <c r="K531" s="238" t="s">
        <v>3043</v>
      </c>
      <c r="L531" s="217"/>
      <c r="M531" s="220">
        <v>39079</v>
      </c>
      <c r="N531" s="212">
        <v>10</v>
      </c>
      <c r="O531" s="219"/>
      <c r="P531" s="210"/>
      <c r="Q531" s="215">
        <f>VLOOKUP(B:B,[1]帐销案存台账!$C$1:$L$65536,10,0)</f>
        <v>302646.2</v>
      </c>
      <c r="R531" s="226">
        <f>VLOOKUP(B:B,[1]帐销案存台账!$C$1:$N$65536,12,0)</f>
        <v>106608.36</v>
      </c>
      <c r="S531" s="227"/>
      <c r="T531" s="228"/>
      <c r="U531" s="229"/>
      <c r="V531" s="219"/>
      <c r="W531" s="231"/>
      <c r="X531" s="210"/>
      <c r="Y531" s="232"/>
    </row>
    <row r="532" s="204" customFormat="1" ht="15" customHeight="1" spans="1:25">
      <c r="A532" s="906" t="s">
        <v>3234</v>
      </c>
      <c r="B532" s="237" t="s">
        <v>3235</v>
      </c>
      <c r="C532" s="237" t="s">
        <v>2128</v>
      </c>
      <c r="D532" s="215" t="s">
        <v>3041</v>
      </c>
      <c r="E532" s="207" t="s">
        <v>3042</v>
      </c>
      <c r="F532" s="210"/>
      <c r="G532" s="211" t="s">
        <v>2131</v>
      </c>
      <c r="H532" s="212"/>
      <c r="I532" s="210" t="s">
        <v>2095</v>
      </c>
      <c r="J532" s="212">
        <v>1</v>
      </c>
      <c r="K532" s="238" t="s">
        <v>3043</v>
      </c>
      <c r="L532" s="217"/>
      <c r="M532" s="220">
        <v>39079</v>
      </c>
      <c r="N532" s="212">
        <v>10</v>
      </c>
      <c r="O532" s="219"/>
      <c r="P532" s="210"/>
      <c r="Q532" s="215">
        <f>VLOOKUP(B:B,[1]帐销案存台账!$C$1:$L$65536,10,0)</f>
        <v>302646.2</v>
      </c>
      <c r="R532" s="226">
        <f>VLOOKUP(B:B,[1]帐销案存台账!$C$1:$N$65536,12,0)</f>
        <v>106608.36</v>
      </c>
      <c r="S532" s="227"/>
      <c r="T532" s="228"/>
      <c r="U532" s="229"/>
      <c r="V532" s="219"/>
      <c r="W532" s="231"/>
      <c r="X532" s="210"/>
      <c r="Y532" s="232"/>
    </row>
    <row r="533" s="204" customFormat="1" ht="15" customHeight="1" spans="1:25">
      <c r="A533" s="906" t="s">
        <v>3236</v>
      </c>
      <c r="B533" s="237" t="s">
        <v>3237</v>
      </c>
      <c r="C533" s="237" t="s">
        <v>2128</v>
      </c>
      <c r="D533" s="215" t="s">
        <v>3041</v>
      </c>
      <c r="E533" s="207" t="s">
        <v>3042</v>
      </c>
      <c r="F533" s="210"/>
      <c r="G533" s="211" t="s">
        <v>2131</v>
      </c>
      <c r="H533" s="212"/>
      <c r="I533" s="210" t="s">
        <v>2095</v>
      </c>
      <c r="J533" s="212">
        <v>1</v>
      </c>
      <c r="K533" s="238" t="s">
        <v>3043</v>
      </c>
      <c r="L533" s="217"/>
      <c r="M533" s="220">
        <v>39079</v>
      </c>
      <c r="N533" s="212">
        <v>10</v>
      </c>
      <c r="O533" s="219"/>
      <c r="P533" s="210"/>
      <c r="Q533" s="215">
        <f>VLOOKUP(B:B,[1]帐销案存台账!$C$1:$L$65536,10,0)</f>
        <v>302646.2</v>
      </c>
      <c r="R533" s="226">
        <f>VLOOKUP(B:B,[1]帐销案存台账!$C$1:$N$65536,12,0)</f>
        <v>106608.36</v>
      </c>
      <c r="S533" s="227"/>
      <c r="T533" s="228"/>
      <c r="U533" s="229"/>
      <c r="V533" s="219"/>
      <c r="W533" s="231"/>
      <c r="X533" s="210"/>
      <c r="Y533" s="232"/>
    </row>
    <row r="534" s="204" customFormat="1" ht="15" customHeight="1" spans="1:25">
      <c r="A534" s="906" t="s">
        <v>3238</v>
      </c>
      <c r="B534" s="237" t="s">
        <v>3239</v>
      </c>
      <c r="C534" s="237" t="s">
        <v>2128</v>
      </c>
      <c r="D534" s="215" t="s">
        <v>3041</v>
      </c>
      <c r="E534" s="207" t="s">
        <v>3042</v>
      </c>
      <c r="F534" s="210"/>
      <c r="G534" s="211" t="s">
        <v>2131</v>
      </c>
      <c r="H534" s="212"/>
      <c r="I534" s="210" t="s">
        <v>2095</v>
      </c>
      <c r="J534" s="212">
        <v>1</v>
      </c>
      <c r="K534" s="238" t="s">
        <v>3043</v>
      </c>
      <c r="L534" s="217"/>
      <c r="M534" s="220">
        <v>39079</v>
      </c>
      <c r="N534" s="212">
        <v>10</v>
      </c>
      <c r="O534" s="219"/>
      <c r="P534" s="210"/>
      <c r="Q534" s="215">
        <f>VLOOKUP(B:B,[1]帐销案存台账!$C$1:$L$65536,10,0)</f>
        <v>302646.2</v>
      </c>
      <c r="R534" s="226">
        <f>VLOOKUP(B:B,[1]帐销案存台账!$C$1:$N$65536,12,0)</f>
        <v>106608.36</v>
      </c>
      <c r="S534" s="227"/>
      <c r="T534" s="228"/>
      <c r="U534" s="229"/>
      <c r="V534" s="219"/>
      <c r="W534" s="231"/>
      <c r="X534" s="210"/>
      <c r="Y534" s="232"/>
    </row>
    <row r="535" s="204" customFormat="1" ht="15" customHeight="1" spans="1:25">
      <c r="A535" s="906" t="s">
        <v>3240</v>
      </c>
      <c r="B535" s="237" t="s">
        <v>3241</v>
      </c>
      <c r="C535" s="237" t="s">
        <v>2128</v>
      </c>
      <c r="D535" s="215" t="s">
        <v>3041</v>
      </c>
      <c r="E535" s="207" t="s">
        <v>3042</v>
      </c>
      <c r="F535" s="210"/>
      <c r="G535" s="211" t="s">
        <v>2131</v>
      </c>
      <c r="H535" s="212"/>
      <c r="I535" s="210" t="s">
        <v>2095</v>
      </c>
      <c r="J535" s="212">
        <v>1</v>
      </c>
      <c r="K535" s="238" t="s">
        <v>3043</v>
      </c>
      <c r="L535" s="217"/>
      <c r="M535" s="220">
        <v>39079</v>
      </c>
      <c r="N535" s="212">
        <v>10</v>
      </c>
      <c r="O535" s="219"/>
      <c r="P535" s="210"/>
      <c r="Q535" s="215">
        <f>VLOOKUP(B:B,[1]帐销案存台账!$C$1:$L$65536,10,0)</f>
        <v>302646.2</v>
      </c>
      <c r="R535" s="226">
        <f>VLOOKUP(B:B,[1]帐销案存台账!$C$1:$N$65536,12,0)</f>
        <v>106608.36</v>
      </c>
      <c r="S535" s="227"/>
      <c r="T535" s="228"/>
      <c r="U535" s="229"/>
      <c r="V535" s="219"/>
      <c r="W535" s="231"/>
      <c r="X535" s="210"/>
      <c r="Y535" s="232"/>
    </row>
    <row r="536" s="204" customFormat="1" ht="15" customHeight="1" spans="1:25">
      <c r="A536" s="906" t="s">
        <v>3242</v>
      </c>
      <c r="B536" s="237" t="s">
        <v>3243</v>
      </c>
      <c r="C536" s="237" t="s">
        <v>2128</v>
      </c>
      <c r="D536" s="215" t="s">
        <v>3041</v>
      </c>
      <c r="E536" s="207" t="s">
        <v>3042</v>
      </c>
      <c r="F536" s="210"/>
      <c r="G536" s="211" t="s">
        <v>2131</v>
      </c>
      <c r="H536" s="212"/>
      <c r="I536" s="210" t="s">
        <v>2095</v>
      </c>
      <c r="J536" s="212">
        <v>1</v>
      </c>
      <c r="K536" s="238" t="s">
        <v>3043</v>
      </c>
      <c r="L536" s="217"/>
      <c r="M536" s="220">
        <v>39079</v>
      </c>
      <c r="N536" s="212">
        <v>10</v>
      </c>
      <c r="O536" s="219"/>
      <c r="P536" s="210"/>
      <c r="Q536" s="215">
        <f>VLOOKUP(B:B,[1]帐销案存台账!$C$1:$L$65536,10,0)</f>
        <v>302646.2</v>
      </c>
      <c r="R536" s="226">
        <f>VLOOKUP(B:B,[1]帐销案存台账!$C$1:$N$65536,12,0)</f>
        <v>106608.36</v>
      </c>
      <c r="S536" s="227"/>
      <c r="T536" s="228"/>
      <c r="U536" s="229"/>
      <c r="V536" s="219"/>
      <c r="W536" s="231"/>
      <c r="X536" s="210"/>
      <c r="Y536" s="232"/>
    </row>
    <row r="537" s="204" customFormat="1" ht="15" customHeight="1" spans="1:25">
      <c r="A537" s="906" t="s">
        <v>3244</v>
      </c>
      <c r="B537" s="237" t="s">
        <v>3245</v>
      </c>
      <c r="C537" s="237" t="s">
        <v>2128</v>
      </c>
      <c r="D537" s="215" t="s">
        <v>3041</v>
      </c>
      <c r="E537" s="207" t="s">
        <v>3042</v>
      </c>
      <c r="F537" s="210"/>
      <c r="G537" s="211" t="s">
        <v>2131</v>
      </c>
      <c r="H537" s="212"/>
      <c r="I537" s="210" t="s">
        <v>2095</v>
      </c>
      <c r="J537" s="212">
        <v>1</v>
      </c>
      <c r="K537" s="238" t="s">
        <v>3043</v>
      </c>
      <c r="L537" s="217"/>
      <c r="M537" s="220">
        <v>39079</v>
      </c>
      <c r="N537" s="212">
        <v>10</v>
      </c>
      <c r="O537" s="219"/>
      <c r="P537" s="210"/>
      <c r="Q537" s="215">
        <f>VLOOKUP(B:B,[1]帐销案存台账!$C$1:$L$65536,10,0)</f>
        <v>302646.2</v>
      </c>
      <c r="R537" s="226">
        <f>VLOOKUP(B:B,[1]帐销案存台账!$C$1:$N$65536,12,0)</f>
        <v>106608.36</v>
      </c>
      <c r="S537" s="227"/>
      <c r="T537" s="228"/>
      <c r="U537" s="229"/>
      <c r="V537" s="219"/>
      <c r="W537" s="231"/>
      <c r="X537" s="210"/>
      <c r="Y537" s="232"/>
    </row>
    <row r="538" s="204" customFormat="1" ht="15" customHeight="1" spans="1:25">
      <c r="A538" s="906" t="s">
        <v>3246</v>
      </c>
      <c r="B538" s="237" t="s">
        <v>3247</v>
      </c>
      <c r="C538" s="237" t="s">
        <v>2128</v>
      </c>
      <c r="D538" s="215" t="s">
        <v>3041</v>
      </c>
      <c r="E538" s="207" t="s">
        <v>3042</v>
      </c>
      <c r="F538" s="210"/>
      <c r="G538" s="211" t="s">
        <v>2131</v>
      </c>
      <c r="H538" s="212"/>
      <c r="I538" s="210" t="s">
        <v>2095</v>
      </c>
      <c r="J538" s="212">
        <v>1</v>
      </c>
      <c r="K538" s="238" t="s">
        <v>3043</v>
      </c>
      <c r="L538" s="217"/>
      <c r="M538" s="220">
        <v>39079</v>
      </c>
      <c r="N538" s="212">
        <v>10</v>
      </c>
      <c r="O538" s="219"/>
      <c r="P538" s="210"/>
      <c r="Q538" s="215">
        <f>VLOOKUP(B:B,[1]帐销案存台账!$C$1:$L$65536,10,0)</f>
        <v>302646.2</v>
      </c>
      <c r="R538" s="226">
        <f>VLOOKUP(B:B,[1]帐销案存台账!$C$1:$N$65536,12,0)</f>
        <v>106608.36</v>
      </c>
      <c r="S538" s="227"/>
      <c r="T538" s="228"/>
      <c r="U538" s="229"/>
      <c r="V538" s="219"/>
      <c r="W538" s="231"/>
      <c r="X538" s="210"/>
      <c r="Y538" s="232"/>
    </row>
    <row r="539" s="204" customFormat="1" ht="15" customHeight="1" spans="1:25">
      <c r="A539" s="906" t="s">
        <v>3248</v>
      </c>
      <c r="B539" s="237" t="s">
        <v>3249</v>
      </c>
      <c r="C539" s="237" t="s">
        <v>2128</v>
      </c>
      <c r="D539" s="215" t="s">
        <v>3041</v>
      </c>
      <c r="E539" s="207" t="s">
        <v>3042</v>
      </c>
      <c r="F539" s="210"/>
      <c r="G539" s="211" t="s">
        <v>2131</v>
      </c>
      <c r="H539" s="212"/>
      <c r="I539" s="210" t="s">
        <v>2095</v>
      </c>
      <c r="J539" s="212">
        <v>1</v>
      </c>
      <c r="K539" s="238" t="s">
        <v>3043</v>
      </c>
      <c r="L539" s="217"/>
      <c r="M539" s="220">
        <v>39079</v>
      </c>
      <c r="N539" s="212">
        <v>10</v>
      </c>
      <c r="O539" s="219"/>
      <c r="P539" s="210"/>
      <c r="Q539" s="215">
        <f>VLOOKUP(B:B,[1]帐销案存台账!$C$1:$L$65536,10,0)</f>
        <v>302646.2</v>
      </c>
      <c r="R539" s="226">
        <f>VLOOKUP(B:B,[1]帐销案存台账!$C$1:$N$65536,12,0)</f>
        <v>106608.36</v>
      </c>
      <c r="S539" s="227"/>
      <c r="T539" s="228"/>
      <c r="U539" s="229"/>
      <c r="V539" s="219"/>
      <c r="W539" s="231"/>
      <c r="X539" s="210"/>
      <c r="Y539" s="232"/>
    </row>
    <row r="540" s="204" customFormat="1" ht="15" customHeight="1" spans="1:25">
      <c r="A540" s="906" t="s">
        <v>3250</v>
      </c>
      <c r="B540" s="237" t="s">
        <v>3251</v>
      </c>
      <c r="C540" s="237" t="s">
        <v>2128</v>
      </c>
      <c r="D540" s="215" t="s">
        <v>3041</v>
      </c>
      <c r="E540" s="207" t="s">
        <v>3042</v>
      </c>
      <c r="F540" s="210"/>
      <c r="G540" s="211" t="s">
        <v>2131</v>
      </c>
      <c r="H540" s="212"/>
      <c r="I540" s="210" t="s">
        <v>2095</v>
      </c>
      <c r="J540" s="212">
        <v>1</v>
      </c>
      <c r="K540" s="238" t="s">
        <v>3043</v>
      </c>
      <c r="L540" s="217"/>
      <c r="M540" s="220">
        <v>39079</v>
      </c>
      <c r="N540" s="212">
        <v>10</v>
      </c>
      <c r="O540" s="219"/>
      <c r="P540" s="210"/>
      <c r="Q540" s="215">
        <f>VLOOKUP(B:B,[1]帐销案存台账!$C$1:$L$65536,10,0)</f>
        <v>302646.2</v>
      </c>
      <c r="R540" s="226">
        <f>VLOOKUP(B:B,[1]帐销案存台账!$C$1:$N$65536,12,0)</f>
        <v>106608.36</v>
      </c>
      <c r="S540" s="227"/>
      <c r="T540" s="228"/>
      <c r="U540" s="229"/>
      <c r="V540" s="219"/>
      <c r="W540" s="231"/>
      <c r="X540" s="210"/>
      <c r="Y540" s="232"/>
    </row>
    <row r="541" s="204" customFormat="1" ht="15" customHeight="1" spans="1:25">
      <c r="A541" s="906" t="s">
        <v>3252</v>
      </c>
      <c r="B541" s="237" t="s">
        <v>3253</v>
      </c>
      <c r="C541" s="237" t="s">
        <v>2128</v>
      </c>
      <c r="D541" s="215" t="s">
        <v>3041</v>
      </c>
      <c r="E541" s="207" t="s">
        <v>3042</v>
      </c>
      <c r="F541" s="210"/>
      <c r="G541" s="211" t="s">
        <v>2131</v>
      </c>
      <c r="H541" s="212"/>
      <c r="I541" s="210" t="s">
        <v>2095</v>
      </c>
      <c r="J541" s="212">
        <v>1</v>
      </c>
      <c r="K541" s="238" t="s">
        <v>3043</v>
      </c>
      <c r="L541" s="217"/>
      <c r="M541" s="220">
        <v>39079</v>
      </c>
      <c r="N541" s="212">
        <v>10</v>
      </c>
      <c r="O541" s="219"/>
      <c r="P541" s="210"/>
      <c r="Q541" s="215">
        <f>VLOOKUP(B:B,[1]帐销案存台账!$C$1:$L$65536,10,0)</f>
        <v>302646.2</v>
      </c>
      <c r="R541" s="226">
        <f>VLOOKUP(B:B,[1]帐销案存台账!$C$1:$N$65536,12,0)</f>
        <v>106608.36</v>
      </c>
      <c r="S541" s="227"/>
      <c r="T541" s="228"/>
      <c r="U541" s="229"/>
      <c r="V541" s="219"/>
      <c r="W541" s="231"/>
      <c r="X541" s="210"/>
      <c r="Y541" s="232"/>
    </row>
    <row r="542" s="204" customFormat="1" ht="15" customHeight="1" spans="1:25">
      <c r="A542" s="906" t="s">
        <v>3254</v>
      </c>
      <c r="B542" s="237" t="s">
        <v>3255</v>
      </c>
      <c r="C542" s="237" t="s">
        <v>2128</v>
      </c>
      <c r="D542" s="215" t="s">
        <v>3041</v>
      </c>
      <c r="E542" s="207" t="s">
        <v>3042</v>
      </c>
      <c r="F542" s="210"/>
      <c r="G542" s="211" t="s">
        <v>2131</v>
      </c>
      <c r="H542" s="212"/>
      <c r="I542" s="210" t="s">
        <v>2095</v>
      </c>
      <c r="J542" s="212">
        <v>1</v>
      </c>
      <c r="K542" s="238" t="s">
        <v>3043</v>
      </c>
      <c r="L542" s="217"/>
      <c r="M542" s="220">
        <v>39079</v>
      </c>
      <c r="N542" s="212">
        <v>10</v>
      </c>
      <c r="O542" s="219"/>
      <c r="P542" s="210"/>
      <c r="Q542" s="215">
        <f>VLOOKUP(B:B,[1]帐销案存台账!$C$1:$L$65536,10,0)</f>
        <v>302646.2</v>
      </c>
      <c r="R542" s="226">
        <f>VLOOKUP(B:B,[1]帐销案存台账!$C$1:$N$65536,12,0)</f>
        <v>106608.36</v>
      </c>
      <c r="S542" s="227"/>
      <c r="T542" s="228"/>
      <c r="U542" s="229"/>
      <c r="V542" s="219"/>
      <c r="W542" s="231"/>
      <c r="X542" s="210"/>
      <c r="Y542" s="232"/>
    </row>
    <row r="543" s="204" customFormat="1" ht="15" customHeight="1" spans="1:25">
      <c r="A543" s="906" t="s">
        <v>3256</v>
      </c>
      <c r="B543" s="237" t="s">
        <v>3257</v>
      </c>
      <c r="C543" s="237" t="s">
        <v>2128</v>
      </c>
      <c r="D543" s="215" t="s">
        <v>3041</v>
      </c>
      <c r="E543" s="207" t="s">
        <v>3042</v>
      </c>
      <c r="F543" s="210"/>
      <c r="G543" s="211" t="s">
        <v>2131</v>
      </c>
      <c r="H543" s="212"/>
      <c r="I543" s="210" t="s">
        <v>2095</v>
      </c>
      <c r="J543" s="212">
        <v>1</v>
      </c>
      <c r="K543" s="238" t="s">
        <v>3043</v>
      </c>
      <c r="L543" s="217"/>
      <c r="M543" s="220">
        <v>39079</v>
      </c>
      <c r="N543" s="212">
        <v>10</v>
      </c>
      <c r="O543" s="219"/>
      <c r="P543" s="210"/>
      <c r="Q543" s="215">
        <f>VLOOKUP(B:B,[1]帐销案存台账!$C$1:$L$65536,10,0)</f>
        <v>302646.2</v>
      </c>
      <c r="R543" s="226">
        <f>VLOOKUP(B:B,[1]帐销案存台账!$C$1:$N$65536,12,0)</f>
        <v>106608.36</v>
      </c>
      <c r="S543" s="227"/>
      <c r="T543" s="228"/>
      <c r="U543" s="229"/>
      <c r="V543" s="219"/>
      <c r="W543" s="231"/>
      <c r="X543" s="210"/>
      <c r="Y543" s="232"/>
    </row>
    <row r="544" s="204" customFormat="1" ht="15" customHeight="1" spans="1:25">
      <c r="A544" s="906" t="s">
        <v>3258</v>
      </c>
      <c r="B544" s="237" t="s">
        <v>3259</v>
      </c>
      <c r="C544" s="237" t="s">
        <v>2128</v>
      </c>
      <c r="D544" s="215" t="s">
        <v>3041</v>
      </c>
      <c r="E544" s="207" t="s">
        <v>3042</v>
      </c>
      <c r="F544" s="210"/>
      <c r="G544" s="211" t="s">
        <v>2131</v>
      </c>
      <c r="H544" s="212"/>
      <c r="I544" s="210" t="s">
        <v>2095</v>
      </c>
      <c r="J544" s="212">
        <v>1</v>
      </c>
      <c r="K544" s="238" t="s">
        <v>3043</v>
      </c>
      <c r="L544" s="217"/>
      <c r="M544" s="220">
        <v>39079</v>
      </c>
      <c r="N544" s="212">
        <v>10</v>
      </c>
      <c r="O544" s="219"/>
      <c r="P544" s="210"/>
      <c r="Q544" s="215">
        <f>VLOOKUP(B:B,[1]帐销案存台账!$C$1:$L$65536,10,0)</f>
        <v>302646.2</v>
      </c>
      <c r="R544" s="226">
        <f>VLOOKUP(B:B,[1]帐销案存台账!$C$1:$N$65536,12,0)</f>
        <v>106608.36</v>
      </c>
      <c r="S544" s="227"/>
      <c r="T544" s="228"/>
      <c r="U544" s="229"/>
      <c r="V544" s="219"/>
      <c r="W544" s="231"/>
      <c r="X544" s="210"/>
      <c r="Y544" s="232"/>
    </row>
    <row r="545" s="204" customFormat="1" ht="15" customHeight="1" spans="1:25">
      <c r="A545" s="906" t="s">
        <v>3260</v>
      </c>
      <c r="B545" s="237" t="s">
        <v>3261</v>
      </c>
      <c r="C545" s="237" t="s">
        <v>2128</v>
      </c>
      <c r="D545" s="215" t="s">
        <v>3041</v>
      </c>
      <c r="E545" s="207" t="s">
        <v>3042</v>
      </c>
      <c r="F545" s="210"/>
      <c r="G545" s="211" t="s">
        <v>2131</v>
      </c>
      <c r="H545" s="212"/>
      <c r="I545" s="210" t="s">
        <v>2095</v>
      </c>
      <c r="J545" s="212">
        <v>1</v>
      </c>
      <c r="K545" s="238" t="s">
        <v>3043</v>
      </c>
      <c r="L545" s="217"/>
      <c r="M545" s="220">
        <v>39079</v>
      </c>
      <c r="N545" s="212">
        <v>10</v>
      </c>
      <c r="O545" s="219"/>
      <c r="P545" s="210"/>
      <c r="Q545" s="215">
        <f>VLOOKUP(B:B,[1]帐销案存台账!$C$1:$L$65536,10,0)</f>
        <v>302646.2</v>
      </c>
      <c r="R545" s="226">
        <f>VLOOKUP(B:B,[1]帐销案存台账!$C$1:$N$65536,12,0)</f>
        <v>106608.36</v>
      </c>
      <c r="S545" s="227"/>
      <c r="T545" s="228"/>
      <c r="U545" s="229"/>
      <c r="V545" s="219"/>
      <c r="W545" s="231"/>
      <c r="X545" s="210"/>
      <c r="Y545" s="232"/>
    </row>
    <row r="546" s="204" customFormat="1" ht="15" customHeight="1" spans="1:25">
      <c r="A546" s="906" t="s">
        <v>3262</v>
      </c>
      <c r="B546" s="237" t="s">
        <v>3263</v>
      </c>
      <c r="C546" s="237" t="s">
        <v>2128</v>
      </c>
      <c r="D546" s="215" t="s">
        <v>3041</v>
      </c>
      <c r="E546" s="207" t="s">
        <v>3042</v>
      </c>
      <c r="F546" s="210"/>
      <c r="G546" s="211" t="s">
        <v>2131</v>
      </c>
      <c r="H546" s="212"/>
      <c r="I546" s="210" t="s">
        <v>2095</v>
      </c>
      <c r="J546" s="212">
        <v>1</v>
      </c>
      <c r="K546" s="238" t="s">
        <v>3043</v>
      </c>
      <c r="L546" s="217"/>
      <c r="M546" s="220">
        <v>39079</v>
      </c>
      <c r="N546" s="212">
        <v>10</v>
      </c>
      <c r="O546" s="219"/>
      <c r="P546" s="210"/>
      <c r="Q546" s="215">
        <f>VLOOKUP(B:B,[1]帐销案存台账!$C$1:$L$65536,10,0)</f>
        <v>302646.2</v>
      </c>
      <c r="R546" s="226">
        <f>VLOOKUP(B:B,[1]帐销案存台账!$C$1:$N$65536,12,0)</f>
        <v>106608.36</v>
      </c>
      <c r="S546" s="227"/>
      <c r="T546" s="228"/>
      <c r="U546" s="229"/>
      <c r="V546" s="219"/>
      <c r="W546" s="231"/>
      <c r="X546" s="210"/>
      <c r="Y546" s="232"/>
    </row>
    <row r="547" s="204" customFormat="1" ht="15" customHeight="1" spans="1:25">
      <c r="A547" s="906" t="s">
        <v>3264</v>
      </c>
      <c r="B547" s="237" t="s">
        <v>3265</v>
      </c>
      <c r="C547" s="237" t="s">
        <v>2128</v>
      </c>
      <c r="D547" s="215" t="s">
        <v>3041</v>
      </c>
      <c r="E547" s="207" t="s">
        <v>3042</v>
      </c>
      <c r="F547" s="210"/>
      <c r="G547" s="211" t="s">
        <v>2131</v>
      </c>
      <c r="H547" s="212"/>
      <c r="I547" s="210" t="s">
        <v>2095</v>
      </c>
      <c r="J547" s="212">
        <v>1</v>
      </c>
      <c r="K547" s="238" t="s">
        <v>3043</v>
      </c>
      <c r="L547" s="217"/>
      <c r="M547" s="220">
        <v>39079</v>
      </c>
      <c r="N547" s="212">
        <v>10</v>
      </c>
      <c r="O547" s="219"/>
      <c r="P547" s="210"/>
      <c r="Q547" s="215">
        <f>VLOOKUP(B:B,[1]帐销案存台账!$C$1:$L$65536,10,0)</f>
        <v>302646.2</v>
      </c>
      <c r="R547" s="226">
        <f>VLOOKUP(B:B,[1]帐销案存台账!$C$1:$N$65536,12,0)</f>
        <v>106608.36</v>
      </c>
      <c r="S547" s="227"/>
      <c r="T547" s="228"/>
      <c r="U547" s="229"/>
      <c r="V547" s="219"/>
      <c r="W547" s="231"/>
      <c r="X547" s="210"/>
      <c r="Y547" s="232"/>
    </row>
    <row r="548" s="204" customFormat="1" ht="15" customHeight="1" spans="1:25">
      <c r="A548" s="906" t="s">
        <v>3266</v>
      </c>
      <c r="B548" s="237" t="s">
        <v>3267</v>
      </c>
      <c r="C548" s="237" t="s">
        <v>2128</v>
      </c>
      <c r="D548" s="215" t="s">
        <v>3041</v>
      </c>
      <c r="E548" s="207" t="s">
        <v>3042</v>
      </c>
      <c r="F548" s="210"/>
      <c r="G548" s="211" t="s">
        <v>2131</v>
      </c>
      <c r="H548" s="212"/>
      <c r="I548" s="210" t="s">
        <v>2095</v>
      </c>
      <c r="J548" s="212">
        <v>1</v>
      </c>
      <c r="K548" s="238" t="s">
        <v>3043</v>
      </c>
      <c r="L548" s="217"/>
      <c r="M548" s="220">
        <v>39079</v>
      </c>
      <c r="N548" s="212">
        <v>10</v>
      </c>
      <c r="O548" s="219"/>
      <c r="P548" s="210"/>
      <c r="Q548" s="215">
        <f>VLOOKUP(B:B,[1]帐销案存台账!$C$1:$L$65536,10,0)</f>
        <v>302646.2</v>
      </c>
      <c r="R548" s="226">
        <f>VLOOKUP(B:B,[1]帐销案存台账!$C$1:$N$65536,12,0)</f>
        <v>106608.36</v>
      </c>
      <c r="S548" s="227"/>
      <c r="T548" s="228"/>
      <c r="U548" s="229"/>
      <c r="V548" s="219"/>
      <c r="W548" s="231"/>
      <c r="X548" s="210"/>
      <c r="Y548" s="232"/>
    </row>
    <row r="549" s="204" customFormat="1" ht="15" customHeight="1" spans="1:25">
      <c r="A549" s="906" t="s">
        <v>3268</v>
      </c>
      <c r="B549" s="237" t="s">
        <v>3269</v>
      </c>
      <c r="C549" s="237" t="s">
        <v>2128</v>
      </c>
      <c r="D549" s="215" t="s">
        <v>3041</v>
      </c>
      <c r="E549" s="207" t="s">
        <v>3042</v>
      </c>
      <c r="F549" s="210"/>
      <c r="G549" s="211" t="s">
        <v>2131</v>
      </c>
      <c r="H549" s="212"/>
      <c r="I549" s="210" t="s">
        <v>2095</v>
      </c>
      <c r="J549" s="212">
        <v>1</v>
      </c>
      <c r="K549" s="238" t="s">
        <v>3043</v>
      </c>
      <c r="L549" s="217"/>
      <c r="M549" s="220">
        <v>39079</v>
      </c>
      <c r="N549" s="212">
        <v>10</v>
      </c>
      <c r="O549" s="219"/>
      <c r="P549" s="210"/>
      <c r="Q549" s="215">
        <f>VLOOKUP(B:B,[1]帐销案存台账!$C$1:$L$65536,10,0)</f>
        <v>302646.2</v>
      </c>
      <c r="R549" s="226">
        <f>VLOOKUP(B:B,[1]帐销案存台账!$C$1:$N$65536,12,0)</f>
        <v>106608.36</v>
      </c>
      <c r="S549" s="227"/>
      <c r="T549" s="228"/>
      <c r="U549" s="229"/>
      <c r="V549" s="219"/>
      <c r="W549" s="231"/>
      <c r="X549" s="210"/>
      <c r="Y549" s="232"/>
    </row>
    <row r="550" s="204" customFormat="1" ht="15" customHeight="1" spans="1:25">
      <c r="A550" s="906" t="s">
        <v>3270</v>
      </c>
      <c r="B550" s="237" t="s">
        <v>3271</v>
      </c>
      <c r="C550" s="237" t="s">
        <v>2128</v>
      </c>
      <c r="D550" s="215" t="s">
        <v>3041</v>
      </c>
      <c r="E550" s="207" t="s">
        <v>3042</v>
      </c>
      <c r="F550" s="210"/>
      <c r="G550" s="211" t="s">
        <v>2131</v>
      </c>
      <c r="H550" s="212"/>
      <c r="I550" s="210" t="s">
        <v>2095</v>
      </c>
      <c r="J550" s="212">
        <v>1</v>
      </c>
      <c r="K550" s="238" t="s">
        <v>3043</v>
      </c>
      <c r="L550" s="217"/>
      <c r="M550" s="220">
        <v>39079</v>
      </c>
      <c r="N550" s="212">
        <v>10</v>
      </c>
      <c r="O550" s="219"/>
      <c r="P550" s="210"/>
      <c r="Q550" s="215">
        <f>VLOOKUP(B:B,[1]帐销案存台账!$C$1:$L$65536,10,0)</f>
        <v>302646.2</v>
      </c>
      <c r="R550" s="226">
        <f>VLOOKUP(B:B,[1]帐销案存台账!$C$1:$N$65536,12,0)</f>
        <v>106608.36</v>
      </c>
      <c r="S550" s="227"/>
      <c r="T550" s="228"/>
      <c r="U550" s="229"/>
      <c r="V550" s="219"/>
      <c r="W550" s="231"/>
      <c r="X550" s="210"/>
      <c r="Y550" s="232"/>
    </row>
    <row r="551" s="204" customFormat="1" ht="15" customHeight="1" spans="1:25">
      <c r="A551" s="906" t="s">
        <v>3272</v>
      </c>
      <c r="B551" s="237" t="s">
        <v>3273</v>
      </c>
      <c r="C551" s="237" t="s">
        <v>2128</v>
      </c>
      <c r="D551" s="215" t="s">
        <v>3041</v>
      </c>
      <c r="E551" s="207" t="s">
        <v>3042</v>
      </c>
      <c r="F551" s="210"/>
      <c r="G551" s="211" t="s">
        <v>2131</v>
      </c>
      <c r="H551" s="212"/>
      <c r="I551" s="210" t="s">
        <v>2095</v>
      </c>
      <c r="J551" s="212">
        <v>1</v>
      </c>
      <c r="K551" s="238" t="s">
        <v>3043</v>
      </c>
      <c r="L551" s="217"/>
      <c r="M551" s="220">
        <v>39079</v>
      </c>
      <c r="N551" s="212">
        <v>10</v>
      </c>
      <c r="O551" s="219"/>
      <c r="P551" s="210"/>
      <c r="Q551" s="215">
        <f>VLOOKUP(B:B,[1]帐销案存台账!$C$1:$L$65536,10,0)</f>
        <v>302646.2</v>
      </c>
      <c r="R551" s="226">
        <f>VLOOKUP(B:B,[1]帐销案存台账!$C$1:$N$65536,12,0)</f>
        <v>106608.36</v>
      </c>
      <c r="S551" s="227"/>
      <c r="T551" s="228"/>
      <c r="U551" s="229"/>
      <c r="V551" s="219"/>
      <c r="W551" s="231"/>
      <c r="X551" s="210"/>
      <c r="Y551" s="232"/>
    </row>
    <row r="552" s="204" customFormat="1" ht="15" customHeight="1" spans="1:25">
      <c r="A552" s="906" t="s">
        <v>3274</v>
      </c>
      <c r="B552" s="237" t="s">
        <v>3275</v>
      </c>
      <c r="C552" s="237" t="s">
        <v>2128</v>
      </c>
      <c r="D552" s="215" t="s">
        <v>3041</v>
      </c>
      <c r="E552" s="207" t="s">
        <v>3042</v>
      </c>
      <c r="F552" s="210"/>
      <c r="G552" s="211" t="s">
        <v>2131</v>
      </c>
      <c r="H552" s="212"/>
      <c r="I552" s="210" t="s">
        <v>2095</v>
      </c>
      <c r="J552" s="212">
        <v>1</v>
      </c>
      <c r="K552" s="238" t="s">
        <v>3043</v>
      </c>
      <c r="L552" s="217"/>
      <c r="M552" s="220">
        <v>39079</v>
      </c>
      <c r="N552" s="212">
        <v>10</v>
      </c>
      <c r="O552" s="219"/>
      <c r="P552" s="210"/>
      <c r="Q552" s="215">
        <f>VLOOKUP(B:B,[1]帐销案存台账!$C$1:$L$65536,10,0)</f>
        <v>302646.2</v>
      </c>
      <c r="R552" s="226">
        <f>VLOOKUP(B:B,[1]帐销案存台账!$C$1:$N$65536,12,0)</f>
        <v>106608.36</v>
      </c>
      <c r="S552" s="227"/>
      <c r="T552" s="228"/>
      <c r="U552" s="229"/>
      <c r="V552" s="219"/>
      <c r="W552" s="231"/>
      <c r="X552" s="210"/>
      <c r="Y552" s="232"/>
    </row>
    <row r="553" s="204" customFormat="1" ht="15" customHeight="1" spans="1:25">
      <c r="A553" s="906" t="s">
        <v>3276</v>
      </c>
      <c r="B553" s="237" t="s">
        <v>3277</v>
      </c>
      <c r="C553" s="237" t="s">
        <v>2128</v>
      </c>
      <c r="D553" s="215" t="s">
        <v>3041</v>
      </c>
      <c r="E553" s="207" t="s">
        <v>3042</v>
      </c>
      <c r="F553" s="210"/>
      <c r="G553" s="211" t="s">
        <v>2131</v>
      </c>
      <c r="H553" s="212"/>
      <c r="I553" s="210" t="s">
        <v>2095</v>
      </c>
      <c r="J553" s="212">
        <v>1</v>
      </c>
      <c r="K553" s="238" t="s">
        <v>3043</v>
      </c>
      <c r="L553" s="217"/>
      <c r="M553" s="220">
        <v>39079</v>
      </c>
      <c r="N553" s="212">
        <v>10</v>
      </c>
      <c r="O553" s="219"/>
      <c r="P553" s="210"/>
      <c r="Q553" s="215">
        <f>VLOOKUP(B:B,[1]帐销案存台账!$C$1:$L$65536,10,0)</f>
        <v>302646.2</v>
      </c>
      <c r="R553" s="226">
        <f>VLOOKUP(B:B,[1]帐销案存台账!$C$1:$N$65536,12,0)</f>
        <v>106608.36</v>
      </c>
      <c r="S553" s="227"/>
      <c r="T553" s="228"/>
      <c r="U553" s="229"/>
      <c r="V553" s="219"/>
      <c r="W553" s="231"/>
      <c r="X553" s="210"/>
      <c r="Y553" s="232"/>
    </row>
    <row r="554" s="204" customFormat="1" ht="15" customHeight="1" spans="1:25">
      <c r="A554" s="906" t="s">
        <v>3278</v>
      </c>
      <c r="B554" s="237" t="s">
        <v>3279</v>
      </c>
      <c r="C554" s="237" t="s">
        <v>2128</v>
      </c>
      <c r="D554" s="215" t="s">
        <v>3041</v>
      </c>
      <c r="E554" s="207" t="s">
        <v>3042</v>
      </c>
      <c r="F554" s="210"/>
      <c r="G554" s="211" t="s">
        <v>2131</v>
      </c>
      <c r="H554" s="212"/>
      <c r="I554" s="210" t="s">
        <v>2095</v>
      </c>
      <c r="J554" s="212">
        <v>1</v>
      </c>
      <c r="K554" s="238" t="s">
        <v>3043</v>
      </c>
      <c r="L554" s="217"/>
      <c r="M554" s="220">
        <v>39079</v>
      </c>
      <c r="N554" s="212">
        <v>10</v>
      </c>
      <c r="O554" s="219"/>
      <c r="P554" s="210"/>
      <c r="Q554" s="215">
        <f>VLOOKUP(B:B,[1]帐销案存台账!$C$1:$L$65536,10,0)</f>
        <v>302646.2</v>
      </c>
      <c r="R554" s="226">
        <f>VLOOKUP(B:B,[1]帐销案存台账!$C$1:$N$65536,12,0)</f>
        <v>106608.36</v>
      </c>
      <c r="S554" s="227"/>
      <c r="T554" s="228"/>
      <c r="U554" s="229"/>
      <c r="V554" s="219"/>
      <c r="W554" s="231"/>
      <c r="X554" s="210"/>
      <c r="Y554" s="232"/>
    </row>
    <row r="555" s="204" customFormat="1" ht="15" customHeight="1" spans="1:25">
      <c r="A555" s="906" t="s">
        <v>3280</v>
      </c>
      <c r="B555" s="237" t="s">
        <v>3281</v>
      </c>
      <c r="C555" s="237" t="s">
        <v>2128</v>
      </c>
      <c r="D555" s="215" t="s">
        <v>3041</v>
      </c>
      <c r="E555" s="207" t="s">
        <v>3042</v>
      </c>
      <c r="F555" s="210"/>
      <c r="G555" s="211" t="s">
        <v>2131</v>
      </c>
      <c r="H555" s="212"/>
      <c r="I555" s="210" t="s">
        <v>2095</v>
      </c>
      <c r="J555" s="212">
        <v>1</v>
      </c>
      <c r="K555" s="238" t="s">
        <v>3043</v>
      </c>
      <c r="L555" s="217"/>
      <c r="M555" s="220">
        <v>38804</v>
      </c>
      <c r="N555" s="212">
        <v>10</v>
      </c>
      <c r="O555" s="219"/>
      <c r="P555" s="210"/>
      <c r="Q555" s="215">
        <f>VLOOKUP(B:B,[1]帐销案存台账!$C$1:$L$65536,10,0)</f>
        <v>302646.2</v>
      </c>
      <c r="R555" s="226">
        <f>VLOOKUP(B:B,[1]帐销案存台账!$C$1:$N$65536,12,0)</f>
        <v>106608.36</v>
      </c>
      <c r="S555" s="227"/>
      <c r="T555" s="228"/>
      <c r="U555" s="229"/>
      <c r="V555" s="219"/>
      <c r="W555" s="231"/>
      <c r="X555" s="210"/>
      <c r="Y555" s="232"/>
    </row>
    <row r="556" s="204" customFormat="1" ht="15" customHeight="1" spans="1:25">
      <c r="A556" s="906" t="s">
        <v>3282</v>
      </c>
      <c r="B556" s="237" t="s">
        <v>3283</v>
      </c>
      <c r="C556" s="237" t="s">
        <v>2128</v>
      </c>
      <c r="D556" s="215" t="s">
        <v>3041</v>
      </c>
      <c r="E556" s="207" t="s">
        <v>3042</v>
      </c>
      <c r="F556" s="210"/>
      <c r="G556" s="211" t="s">
        <v>2131</v>
      </c>
      <c r="H556" s="212"/>
      <c r="I556" s="210" t="s">
        <v>2095</v>
      </c>
      <c r="J556" s="212">
        <v>1</v>
      </c>
      <c r="K556" s="238" t="s">
        <v>3043</v>
      </c>
      <c r="L556" s="217"/>
      <c r="M556" s="220">
        <v>39079</v>
      </c>
      <c r="N556" s="212">
        <v>10</v>
      </c>
      <c r="O556" s="219"/>
      <c r="P556" s="210"/>
      <c r="Q556" s="215">
        <f>VLOOKUP(B:B,[1]帐销案存台账!$C$1:$L$65536,10,0)</f>
        <v>302646.2</v>
      </c>
      <c r="R556" s="226">
        <f>VLOOKUP(B:B,[1]帐销案存台账!$C$1:$N$65536,12,0)</f>
        <v>106608.36</v>
      </c>
      <c r="S556" s="227"/>
      <c r="T556" s="228"/>
      <c r="U556" s="229"/>
      <c r="V556" s="219"/>
      <c r="W556" s="231"/>
      <c r="X556" s="210"/>
      <c r="Y556" s="232"/>
    </row>
    <row r="557" s="204" customFormat="1" ht="15" customHeight="1" spans="1:25">
      <c r="A557" s="906" t="s">
        <v>3284</v>
      </c>
      <c r="B557" s="237" t="s">
        <v>3285</v>
      </c>
      <c r="C557" s="237" t="s">
        <v>2128</v>
      </c>
      <c r="D557" s="215" t="s">
        <v>3041</v>
      </c>
      <c r="E557" s="207" t="s">
        <v>3042</v>
      </c>
      <c r="F557" s="210"/>
      <c r="G557" s="211" t="s">
        <v>2131</v>
      </c>
      <c r="H557" s="212"/>
      <c r="I557" s="210" t="s">
        <v>2095</v>
      </c>
      <c r="J557" s="212">
        <v>1</v>
      </c>
      <c r="K557" s="238" t="s">
        <v>3043</v>
      </c>
      <c r="L557" s="217"/>
      <c r="M557" s="220">
        <v>39079</v>
      </c>
      <c r="N557" s="212">
        <v>10</v>
      </c>
      <c r="O557" s="219"/>
      <c r="P557" s="210"/>
      <c r="Q557" s="215">
        <f>VLOOKUP(B:B,[1]帐销案存台账!$C$1:$L$65536,10,0)</f>
        <v>302646.2</v>
      </c>
      <c r="R557" s="226">
        <f>VLOOKUP(B:B,[1]帐销案存台账!$C$1:$N$65536,12,0)</f>
        <v>106608.36</v>
      </c>
      <c r="S557" s="227"/>
      <c r="T557" s="228"/>
      <c r="U557" s="229"/>
      <c r="V557" s="219"/>
      <c r="W557" s="231"/>
      <c r="X557" s="210"/>
      <c r="Y557" s="232"/>
    </row>
    <row r="558" s="204" customFormat="1" ht="15" customHeight="1" spans="1:25">
      <c r="A558" s="906" t="s">
        <v>3286</v>
      </c>
      <c r="B558" s="237" t="s">
        <v>3287</v>
      </c>
      <c r="C558" s="237" t="s">
        <v>2128</v>
      </c>
      <c r="D558" s="215" t="s">
        <v>3041</v>
      </c>
      <c r="E558" s="207" t="s">
        <v>3042</v>
      </c>
      <c r="F558" s="210"/>
      <c r="G558" s="211" t="s">
        <v>2131</v>
      </c>
      <c r="H558" s="212"/>
      <c r="I558" s="210" t="s">
        <v>2095</v>
      </c>
      <c r="J558" s="212">
        <v>1</v>
      </c>
      <c r="K558" s="238" t="s">
        <v>3043</v>
      </c>
      <c r="L558" s="217"/>
      <c r="M558" s="220">
        <v>39079</v>
      </c>
      <c r="N558" s="212">
        <v>10</v>
      </c>
      <c r="O558" s="219"/>
      <c r="P558" s="210"/>
      <c r="Q558" s="215">
        <f>VLOOKUP(B:B,[1]帐销案存台账!$C$1:$L$65536,10,0)</f>
        <v>302646.2</v>
      </c>
      <c r="R558" s="226">
        <f>VLOOKUP(B:B,[1]帐销案存台账!$C$1:$N$65536,12,0)</f>
        <v>106608.36</v>
      </c>
      <c r="S558" s="227"/>
      <c r="T558" s="228"/>
      <c r="U558" s="229"/>
      <c r="V558" s="219"/>
      <c r="W558" s="231"/>
      <c r="X558" s="210"/>
      <c r="Y558" s="232"/>
    </row>
    <row r="559" s="204" customFormat="1" ht="15" customHeight="1" spans="1:25">
      <c r="A559" s="906" t="s">
        <v>3288</v>
      </c>
      <c r="B559" s="237" t="s">
        <v>3289</v>
      </c>
      <c r="C559" s="237" t="s">
        <v>2128</v>
      </c>
      <c r="D559" s="215" t="s">
        <v>3041</v>
      </c>
      <c r="E559" s="207" t="s">
        <v>3042</v>
      </c>
      <c r="F559" s="210"/>
      <c r="G559" s="211" t="s">
        <v>2131</v>
      </c>
      <c r="H559" s="212"/>
      <c r="I559" s="210" t="s">
        <v>2095</v>
      </c>
      <c r="J559" s="212">
        <v>1</v>
      </c>
      <c r="K559" s="238" t="s">
        <v>3043</v>
      </c>
      <c r="L559" s="217"/>
      <c r="M559" s="220">
        <v>39079</v>
      </c>
      <c r="N559" s="212">
        <v>10</v>
      </c>
      <c r="O559" s="219"/>
      <c r="P559" s="210"/>
      <c r="Q559" s="215">
        <f>VLOOKUP(B:B,[1]帐销案存台账!$C$1:$L$65536,10,0)</f>
        <v>302646.2</v>
      </c>
      <c r="R559" s="226">
        <f>VLOOKUP(B:B,[1]帐销案存台账!$C$1:$N$65536,12,0)</f>
        <v>106608.36</v>
      </c>
      <c r="S559" s="227"/>
      <c r="T559" s="228"/>
      <c r="U559" s="229"/>
      <c r="V559" s="219"/>
      <c r="W559" s="231"/>
      <c r="X559" s="210"/>
      <c r="Y559" s="232"/>
    </row>
    <row r="560" s="204" customFormat="1" ht="15" customHeight="1" spans="1:25">
      <c r="A560" s="906" t="s">
        <v>3290</v>
      </c>
      <c r="B560" s="237" t="s">
        <v>3291</v>
      </c>
      <c r="C560" s="237" t="s">
        <v>2128</v>
      </c>
      <c r="D560" s="215" t="s">
        <v>3041</v>
      </c>
      <c r="E560" s="207" t="s">
        <v>3042</v>
      </c>
      <c r="F560" s="210"/>
      <c r="G560" s="211" t="s">
        <v>2131</v>
      </c>
      <c r="H560" s="212"/>
      <c r="I560" s="210" t="s">
        <v>2095</v>
      </c>
      <c r="J560" s="212">
        <v>1</v>
      </c>
      <c r="K560" s="238" t="s">
        <v>3043</v>
      </c>
      <c r="L560" s="217"/>
      <c r="M560" s="220">
        <v>39079</v>
      </c>
      <c r="N560" s="212">
        <v>10</v>
      </c>
      <c r="O560" s="219"/>
      <c r="P560" s="210"/>
      <c r="Q560" s="215">
        <f>VLOOKUP(B:B,[1]帐销案存台账!$C$1:$L$65536,10,0)</f>
        <v>302646.2</v>
      </c>
      <c r="R560" s="226">
        <f>VLOOKUP(B:B,[1]帐销案存台账!$C$1:$N$65536,12,0)</f>
        <v>106608.36</v>
      </c>
      <c r="S560" s="227"/>
      <c r="T560" s="228"/>
      <c r="U560" s="229"/>
      <c r="V560" s="219"/>
      <c r="W560" s="231"/>
      <c r="X560" s="210"/>
      <c r="Y560" s="232"/>
    </row>
    <row r="561" s="204" customFormat="1" ht="15" customHeight="1" spans="1:25">
      <c r="A561" s="906" t="s">
        <v>3292</v>
      </c>
      <c r="B561" s="237" t="s">
        <v>3293</v>
      </c>
      <c r="C561" s="237" t="s">
        <v>2128</v>
      </c>
      <c r="D561" s="215" t="s">
        <v>3041</v>
      </c>
      <c r="E561" s="207" t="s">
        <v>3042</v>
      </c>
      <c r="F561" s="210"/>
      <c r="G561" s="211" t="s">
        <v>2131</v>
      </c>
      <c r="H561" s="212"/>
      <c r="I561" s="210" t="s">
        <v>2095</v>
      </c>
      <c r="J561" s="212">
        <v>1</v>
      </c>
      <c r="K561" s="238" t="s">
        <v>3043</v>
      </c>
      <c r="L561" s="217"/>
      <c r="M561" s="220">
        <v>39079</v>
      </c>
      <c r="N561" s="212">
        <v>10</v>
      </c>
      <c r="O561" s="219"/>
      <c r="P561" s="210"/>
      <c r="Q561" s="215">
        <f>VLOOKUP(B:B,[1]帐销案存台账!$C$1:$L$65536,10,0)</f>
        <v>302646.2</v>
      </c>
      <c r="R561" s="226">
        <f>VLOOKUP(B:B,[1]帐销案存台账!$C$1:$N$65536,12,0)</f>
        <v>106608.36</v>
      </c>
      <c r="S561" s="227"/>
      <c r="T561" s="228"/>
      <c r="U561" s="229"/>
      <c r="V561" s="219"/>
      <c r="W561" s="231"/>
      <c r="X561" s="210"/>
      <c r="Y561" s="232"/>
    </row>
    <row r="562" s="204" customFormat="1" ht="15" customHeight="1" spans="1:25">
      <c r="A562" s="906" t="s">
        <v>3294</v>
      </c>
      <c r="B562" s="237" t="s">
        <v>3295</v>
      </c>
      <c r="C562" s="237" t="s">
        <v>2128</v>
      </c>
      <c r="D562" s="215" t="s">
        <v>3041</v>
      </c>
      <c r="E562" s="207" t="s">
        <v>3042</v>
      </c>
      <c r="F562" s="210"/>
      <c r="G562" s="211" t="s">
        <v>2131</v>
      </c>
      <c r="H562" s="212"/>
      <c r="I562" s="210" t="s">
        <v>2095</v>
      </c>
      <c r="J562" s="212">
        <v>1</v>
      </c>
      <c r="K562" s="238" t="s">
        <v>3043</v>
      </c>
      <c r="L562" s="217"/>
      <c r="M562" s="220">
        <v>39079</v>
      </c>
      <c r="N562" s="212">
        <v>10</v>
      </c>
      <c r="O562" s="219"/>
      <c r="P562" s="210"/>
      <c r="Q562" s="215">
        <f>VLOOKUP(B:B,[1]帐销案存台账!$C$1:$L$65536,10,0)</f>
        <v>302646.2</v>
      </c>
      <c r="R562" s="226">
        <f>VLOOKUP(B:B,[1]帐销案存台账!$C$1:$N$65536,12,0)</f>
        <v>106608.36</v>
      </c>
      <c r="S562" s="227"/>
      <c r="T562" s="228"/>
      <c r="U562" s="229"/>
      <c r="V562" s="219"/>
      <c r="W562" s="231"/>
      <c r="X562" s="210"/>
      <c r="Y562" s="232"/>
    </row>
    <row r="563" s="204" customFormat="1" ht="15" customHeight="1" spans="1:25">
      <c r="A563" s="906" t="s">
        <v>3296</v>
      </c>
      <c r="B563" s="237" t="s">
        <v>3297</v>
      </c>
      <c r="C563" s="237" t="s">
        <v>2128</v>
      </c>
      <c r="D563" s="215" t="s">
        <v>3041</v>
      </c>
      <c r="E563" s="207" t="s">
        <v>3042</v>
      </c>
      <c r="F563" s="210"/>
      <c r="G563" s="211" t="s">
        <v>2131</v>
      </c>
      <c r="H563" s="212"/>
      <c r="I563" s="210" t="s">
        <v>2095</v>
      </c>
      <c r="J563" s="212">
        <v>1</v>
      </c>
      <c r="K563" s="238" t="s">
        <v>3043</v>
      </c>
      <c r="L563" s="217"/>
      <c r="M563" s="220">
        <v>39079</v>
      </c>
      <c r="N563" s="212">
        <v>10</v>
      </c>
      <c r="O563" s="219"/>
      <c r="P563" s="210"/>
      <c r="Q563" s="215">
        <f>VLOOKUP(B:B,[1]帐销案存台账!$C$1:$L$65536,10,0)</f>
        <v>302646.2</v>
      </c>
      <c r="R563" s="226">
        <f>VLOOKUP(B:B,[1]帐销案存台账!$C$1:$N$65536,12,0)</f>
        <v>106608.36</v>
      </c>
      <c r="S563" s="227"/>
      <c r="T563" s="228"/>
      <c r="U563" s="229"/>
      <c r="V563" s="219"/>
      <c r="W563" s="231"/>
      <c r="X563" s="210"/>
      <c r="Y563" s="232"/>
    </row>
    <row r="564" s="204" customFormat="1" ht="15" customHeight="1" spans="1:25">
      <c r="A564" s="906" t="s">
        <v>3298</v>
      </c>
      <c r="B564" s="237" t="s">
        <v>3299</v>
      </c>
      <c r="C564" s="237" t="s">
        <v>2128</v>
      </c>
      <c r="D564" s="215" t="s">
        <v>3041</v>
      </c>
      <c r="E564" s="207" t="s">
        <v>3042</v>
      </c>
      <c r="F564" s="210"/>
      <c r="G564" s="211" t="s">
        <v>2131</v>
      </c>
      <c r="H564" s="212"/>
      <c r="I564" s="210" t="s">
        <v>2095</v>
      </c>
      <c r="J564" s="212">
        <v>1</v>
      </c>
      <c r="K564" s="238" t="s">
        <v>3043</v>
      </c>
      <c r="L564" s="217"/>
      <c r="M564" s="220">
        <v>39079</v>
      </c>
      <c r="N564" s="212">
        <v>10</v>
      </c>
      <c r="O564" s="219"/>
      <c r="P564" s="210"/>
      <c r="Q564" s="215">
        <f>VLOOKUP(B:B,[1]帐销案存台账!$C$1:$L$65536,10,0)</f>
        <v>302646.2</v>
      </c>
      <c r="R564" s="226">
        <f>VLOOKUP(B:B,[1]帐销案存台账!$C$1:$N$65536,12,0)</f>
        <v>106608.36</v>
      </c>
      <c r="S564" s="227"/>
      <c r="T564" s="228"/>
      <c r="U564" s="229"/>
      <c r="V564" s="219"/>
      <c r="W564" s="231"/>
      <c r="X564" s="210"/>
      <c r="Y564" s="232"/>
    </row>
    <row r="565" s="204" customFormat="1" ht="15" customHeight="1" spans="1:25">
      <c r="A565" s="906" t="s">
        <v>3300</v>
      </c>
      <c r="B565" s="237" t="s">
        <v>3301</v>
      </c>
      <c r="C565" s="237" t="s">
        <v>2128</v>
      </c>
      <c r="D565" s="215" t="s">
        <v>3041</v>
      </c>
      <c r="E565" s="207" t="s">
        <v>3042</v>
      </c>
      <c r="F565" s="210"/>
      <c r="G565" s="211" t="s">
        <v>2131</v>
      </c>
      <c r="H565" s="212"/>
      <c r="I565" s="210" t="s">
        <v>2095</v>
      </c>
      <c r="J565" s="212">
        <v>1</v>
      </c>
      <c r="K565" s="238" t="s">
        <v>3043</v>
      </c>
      <c r="L565" s="217"/>
      <c r="M565" s="220">
        <v>39079</v>
      </c>
      <c r="N565" s="212">
        <v>10</v>
      </c>
      <c r="O565" s="219"/>
      <c r="P565" s="210"/>
      <c r="Q565" s="215">
        <f>VLOOKUP(B:B,[1]帐销案存台账!$C$1:$L$65536,10,0)</f>
        <v>302646.2</v>
      </c>
      <c r="R565" s="226">
        <f>VLOOKUP(B:B,[1]帐销案存台账!$C$1:$N$65536,12,0)</f>
        <v>106608.36</v>
      </c>
      <c r="S565" s="227"/>
      <c r="T565" s="228"/>
      <c r="U565" s="229"/>
      <c r="V565" s="219"/>
      <c r="W565" s="231"/>
      <c r="X565" s="210"/>
      <c r="Y565" s="232"/>
    </row>
    <row r="566" s="204" customFormat="1" ht="15" customHeight="1" spans="1:25">
      <c r="A566" s="906" t="s">
        <v>3302</v>
      </c>
      <c r="B566" s="237" t="s">
        <v>3303</v>
      </c>
      <c r="C566" s="237" t="s">
        <v>2128</v>
      </c>
      <c r="D566" s="215" t="s">
        <v>3041</v>
      </c>
      <c r="E566" s="207" t="s">
        <v>3042</v>
      </c>
      <c r="F566" s="210"/>
      <c r="G566" s="211" t="s">
        <v>2131</v>
      </c>
      <c r="H566" s="212"/>
      <c r="I566" s="210" t="s">
        <v>2095</v>
      </c>
      <c r="J566" s="212">
        <v>1</v>
      </c>
      <c r="K566" s="238" t="s">
        <v>3043</v>
      </c>
      <c r="L566" s="217"/>
      <c r="M566" s="220">
        <v>39079</v>
      </c>
      <c r="N566" s="212">
        <v>10</v>
      </c>
      <c r="O566" s="219"/>
      <c r="P566" s="210"/>
      <c r="Q566" s="215">
        <f>VLOOKUP(B:B,[1]帐销案存台账!$C$1:$L$65536,10,0)</f>
        <v>302646.2</v>
      </c>
      <c r="R566" s="226">
        <f>VLOOKUP(B:B,[1]帐销案存台账!$C$1:$N$65536,12,0)</f>
        <v>106608.36</v>
      </c>
      <c r="S566" s="227"/>
      <c r="T566" s="228"/>
      <c r="U566" s="229"/>
      <c r="V566" s="219"/>
      <c r="W566" s="231"/>
      <c r="X566" s="210"/>
      <c r="Y566" s="232"/>
    </row>
    <row r="567" s="204" customFormat="1" ht="15" customHeight="1" spans="1:25">
      <c r="A567" s="906" t="s">
        <v>3304</v>
      </c>
      <c r="B567" s="237" t="s">
        <v>3305</v>
      </c>
      <c r="C567" s="237" t="s">
        <v>2128</v>
      </c>
      <c r="D567" s="215" t="s">
        <v>3041</v>
      </c>
      <c r="E567" s="207" t="s">
        <v>3042</v>
      </c>
      <c r="F567" s="210"/>
      <c r="G567" s="211" t="s">
        <v>2131</v>
      </c>
      <c r="H567" s="212"/>
      <c r="I567" s="210" t="s">
        <v>2095</v>
      </c>
      <c r="J567" s="212">
        <v>1</v>
      </c>
      <c r="K567" s="238" t="s">
        <v>3043</v>
      </c>
      <c r="L567" s="217"/>
      <c r="M567" s="220">
        <v>39079</v>
      </c>
      <c r="N567" s="212">
        <v>10</v>
      </c>
      <c r="O567" s="219"/>
      <c r="P567" s="210"/>
      <c r="Q567" s="215">
        <f>VLOOKUP(B:B,[1]帐销案存台账!$C$1:$L$65536,10,0)</f>
        <v>302646.2</v>
      </c>
      <c r="R567" s="226">
        <f>VLOOKUP(B:B,[1]帐销案存台账!$C$1:$N$65536,12,0)</f>
        <v>106608.36</v>
      </c>
      <c r="S567" s="227"/>
      <c r="T567" s="228"/>
      <c r="U567" s="229"/>
      <c r="V567" s="219"/>
      <c r="W567" s="231"/>
      <c r="X567" s="210"/>
      <c r="Y567" s="232"/>
    </row>
    <row r="568" s="204" customFormat="1" ht="15" customHeight="1" spans="1:25">
      <c r="A568" s="906" t="s">
        <v>3306</v>
      </c>
      <c r="B568" s="237" t="s">
        <v>3307</v>
      </c>
      <c r="C568" s="237" t="s">
        <v>2128</v>
      </c>
      <c r="D568" s="215" t="s">
        <v>3041</v>
      </c>
      <c r="E568" s="207" t="s">
        <v>3042</v>
      </c>
      <c r="F568" s="210"/>
      <c r="G568" s="211" t="s">
        <v>2131</v>
      </c>
      <c r="H568" s="212"/>
      <c r="I568" s="210" t="s">
        <v>2095</v>
      </c>
      <c r="J568" s="212">
        <v>1</v>
      </c>
      <c r="K568" s="238" t="s">
        <v>3043</v>
      </c>
      <c r="L568" s="217"/>
      <c r="M568" s="220">
        <v>39079</v>
      </c>
      <c r="N568" s="212">
        <v>10</v>
      </c>
      <c r="O568" s="219"/>
      <c r="P568" s="210"/>
      <c r="Q568" s="215">
        <f>VLOOKUP(B:B,[1]帐销案存台账!$C$1:$L$65536,10,0)</f>
        <v>302646.2</v>
      </c>
      <c r="R568" s="226">
        <f>VLOOKUP(B:B,[1]帐销案存台账!$C$1:$N$65536,12,0)</f>
        <v>106608.36</v>
      </c>
      <c r="S568" s="227"/>
      <c r="T568" s="228"/>
      <c r="U568" s="229"/>
      <c r="V568" s="219"/>
      <c r="W568" s="231"/>
      <c r="X568" s="210"/>
      <c r="Y568" s="232"/>
    </row>
    <row r="569" s="204" customFormat="1" ht="15" customHeight="1" spans="1:25">
      <c r="A569" s="906" t="s">
        <v>3308</v>
      </c>
      <c r="B569" s="237" t="s">
        <v>3309</v>
      </c>
      <c r="C569" s="237" t="s">
        <v>2128</v>
      </c>
      <c r="D569" s="215" t="s">
        <v>3041</v>
      </c>
      <c r="E569" s="207" t="s">
        <v>3042</v>
      </c>
      <c r="F569" s="210"/>
      <c r="G569" s="211" t="s">
        <v>2131</v>
      </c>
      <c r="H569" s="212"/>
      <c r="I569" s="210" t="s">
        <v>2095</v>
      </c>
      <c r="J569" s="212">
        <v>1</v>
      </c>
      <c r="K569" s="238" t="s">
        <v>3043</v>
      </c>
      <c r="L569" s="217"/>
      <c r="M569" s="220">
        <v>39079</v>
      </c>
      <c r="N569" s="212">
        <v>10</v>
      </c>
      <c r="O569" s="219"/>
      <c r="P569" s="210"/>
      <c r="Q569" s="215">
        <f>VLOOKUP(B:B,[1]帐销案存台账!$C$1:$L$65536,10,0)</f>
        <v>302646.2</v>
      </c>
      <c r="R569" s="226">
        <f>VLOOKUP(B:B,[1]帐销案存台账!$C$1:$N$65536,12,0)</f>
        <v>106608.36</v>
      </c>
      <c r="S569" s="227"/>
      <c r="T569" s="228"/>
      <c r="U569" s="229"/>
      <c r="V569" s="219"/>
      <c r="W569" s="231"/>
      <c r="X569" s="210"/>
      <c r="Y569" s="232"/>
    </row>
    <row r="570" s="204" customFormat="1" ht="15" customHeight="1" spans="1:25">
      <c r="A570" s="906" t="s">
        <v>3310</v>
      </c>
      <c r="B570" s="237" t="s">
        <v>3311</v>
      </c>
      <c r="C570" s="237" t="s">
        <v>2128</v>
      </c>
      <c r="D570" s="215" t="s">
        <v>3041</v>
      </c>
      <c r="E570" s="207" t="s">
        <v>3042</v>
      </c>
      <c r="F570" s="210"/>
      <c r="G570" s="211" t="s">
        <v>2131</v>
      </c>
      <c r="H570" s="212"/>
      <c r="I570" s="210" t="s">
        <v>2095</v>
      </c>
      <c r="J570" s="212">
        <v>1</v>
      </c>
      <c r="K570" s="238" t="s">
        <v>3043</v>
      </c>
      <c r="L570" s="217"/>
      <c r="M570" s="220">
        <v>39079</v>
      </c>
      <c r="N570" s="212">
        <v>10</v>
      </c>
      <c r="O570" s="219"/>
      <c r="P570" s="210"/>
      <c r="Q570" s="215">
        <f>VLOOKUP(B:B,[1]帐销案存台账!$C$1:$L$65536,10,0)</f>
        <v>302646.2</v>
      </c>
      <c r="R570" s="226">
        <f>VLOOKUP(B:B,[1]帐销案存台账!$C$1:$N$65536,12,0)</f>
        <v>106608.36</v>
      </c>
      <c r="S570" s="227"/>
      <c r="T570" s="228"/>
      <c r="U570" s="229"/>
      <c r="V570" s="219"/>
      <c r="W570" s="231"/>
      <c r="X570" s="210"/>
      <c r="Y570" s="232"/>
    </row>
    <row r="571" s="204" customFormat="1" ht="15" customHeight="1" spans="1:25">
      <c r="A571" s="906" t="s">
        <v>3312</v>
      </c>
      <c r="B571" s="237" t="s">
        <v>3313</v>
      </c>
      <c r="C571" s="237" t="s">
        <v>2128</v>
      </c>
      <c r="D571" s="215" t="s">
        <v>3041</v>
      </c>
      <c r="E571" s="207" t="s">
        <v>3042</v>
      </c>
      <c r="F571" s="210"/>
      <c r="G571" s="211" t="s">
        <v>2131</v>
      </c>
      <c r="H571" s="212"/>
      <c r="I571" s="210" t="s">
        <v>2095</v>
      </c>
      <c r="J571" s="212">
        <v>1</v>
      </c>
      <c r="K571" s="238" t="s">
        <v>3043</v>
      </c>
      <c r="L571" s="217"/>
      <c r="M571" s="220">
        <v>39079</v>
      </c>
      <c r="N571" s="212">
        <v>10</v>
      </c>
      <c r="O571" s="219"/>
      <c r="P571" s="210"/>
      <c r="Q571" s="215">
        <f>VLOOKUP(B:B,[1]帐销案存台账!$C$1:$L$65536,10,0)</f>
        <v>302646.2</v>
      </c>
      <c r="R571" s="226">
        <f>VLOOKUP(B:B,[1]帐销案存台账!$C$1:$N$65536,12,0)</f>
        <v>106608.36</v>
      </c>
      <c r="S571" s="227"/>
      <c r="T571" s="228"/>
      <c r="U571" s="229"/>
      <c r="V571" s="219"/>
      <c r="W571" s="231"/>
      <c r="X571" s="210"/>
      <c r="Y571" s="232"/>
    </row>
    <row r="572" s="204" customFormat="1" ht="15" customHeight="1" spans="1:25">
      <c r="A572" s="906" t="s">
        <v>3314</v>
      </c>
      <c r="B572" s="237" t="s">
        <v>3315</v>
      </c>
      <c r="C572" s="237" t="s">
        <v>2128</v>
      </c>
      <c r="D572" s="215" t="s">
        <v>3041</v>
      </c>
      <c r="E572" s="207" t="s">
        <v>3042</v>
      </c>
      <c r="F572" s="210"/>
      <c r="G572" s="211" t="s">
        <v>2131</v>
      </c>
      <c r="H572" s="212"/>
      <c r="I572" s="210" t="s">
        <v>2095</v>
      </c>
      <c r="J572" s="212">
        <v>1</v>
      </c>
      <c r="K572" s="238" t="s">
        <v>3043</v>
      </c>
      <c r="L572" s="217"/>
      <c r="M572" s="220">
        <v>39079</v>
      </c>
      <c r="N572" s="212">
        <v>10</v>
      </c>
      <c r="O572" s="219"/>
      <c r="P572" s="210"/>
      <c r="Q572" s="215">
        <f>VLOOKUP(B:B,[1]帐销案存台账!$C$1:$L$65536,10,0)</f>
        <v>302646.2</v>
      </c>
      <c r="R572" s="226">
        <f>VLOOKUP(B:B,[1]帐销案存台账!$C$1:$N$65536,12,0)</f>
        <v>106608.36</v>
      </c>
      <c r="S572" s="227"/>
      <c r="T572" s="228"/>
      <c r="U572" s="229"/>
      <c r="V572" s="219"/>
      <c r="W572" s="231"/>
      <c r="X572" s="210"/>
      <c r="Y572" s="232"/>
    </row>
    <row r="573" s="204" customFormat="1" ht="15" customHeight="1" spans="1:25">
      <c r="A573" s="906" t="s">
        <v>3316</v>
      </c>
      <c r="B573" s="237" t="s">
        <v>3317</v>
      </c>
      <c r="C573" s="237" t="s">
        <v>2128</v>
      </c>
      <c r="D573" s="215" t="s">
        <v>3041</v>
      </c>
      <c r="E573" s="207" t="s">
        <v>3042</v>
      </c>
      <c r="F573" s="210"/>
      <c r="G573" s="211" t="s">
        <v>2131</v>
      </c>
      <c r="H573" s="212"/>
      <c r="I573" s="210" t="s">
        <v>2095</v>
      </c>
      <c r="J573" s="212">
        <v>1</v>
      </c>
      <c r="K573" s="238" t="s">
        <v>3043</v>
      </c>
      <c r="L573" s="217"/>
      <c r="M573" s="220">
        <v>39079</v>
      </c>
      <c r="N573" s="212">
        <v>10</v>
      </c>
      <c r="O573" s="219"/>
      <c r="P573" s="210"/>
      <c r="Q573" s="215">
        <f>VLOOKUP(B:B,[1]帐销案存台账!$C$1:$L$65536,10,0)</f>
        <v>302646.2</v>
      </c>
      <c r="R573" s="226">
        <f>VLOOKUP(B:B,[1]帐销案存台账!$C$1:$N$65536,12,0)</f>
        <v>106608.36</v>
      </c>
      <c r="S573" s="227"/>
      <c r="T573" s="228"/>
      <c r="U573" s="229"/>
      <c r="V573" s="219"/>
      <c r="W573" s="231"/>
      <c r="X573" s="210"/>
      <c r="Y573" s="232"/>
    </row>
    <row r="574" s="204" customFormat="1" ht="15" customHeight="1" spans="1:25">
      <c r="A574" s="906" t="s">
        <v>3318</v>
      </c>
      <c r="B574" s="237" t="s">
        <v>3319</v>
      </c>
      <c r="C574" s="237" t="s">
        <v>2128</v>
      </c>
      <c r="D574" s="215" t="s">
        <v>3041</v>
      </c>
      <c r="E574" s="207" t="s">
        <v>3042</v>
      </c>
      <c r="F574" s="210"/>
      <c r="G574" s="211" t="s">
        <v>2131</v>
      </c>
      <c r="H574" s="212"/>
      <c r="I574" s="210" t="s">
        <v>2095</v>
      </c>
      <c r="J574" s="212">
        <v>1</v>
      </c>
      <c r="K574" s="238" t="s">
        <v>3043</v>
      </c>
      <c r="L574" s="217"/>
      <c r="M574" s="220">
        <v>39079</v>
      </c>
      <c r="N574" s="212">
        <v>10</v>
      </c>
      <c r="O574" s="219"/>
      <c r="P574" s="210"/>
      <c r="Q574" s="215">
        <f>VLOOKUP(B:B,[1]帐销案存台账!$C$1:$L$65536,10,0)</f>
        <v>302646.2</v>
      </c>
      <c r="R574" s="226">
        <f>VLOOKUP(B:B,[1]帐销案存台账!$C$1:$N$65536,12,0)</f>
        <v>106608.36</v>
      </c>
      <c r="S574" s="227"/>
      <c r="T574" s="228"/>
      <c r="U574" s="229"/>
      <c r="V574" s="219"/>
      <c r="W574" s="231"/>
      <c r="X574" s="210"/>
      <c r="Y574" s="232"/>
    </row>
    <row r="575" s="204" customFormat="1" ht="15" customHeight="1" spans="1:25">
      <c r="A575" s="906" t="s">
        <v>3320</v>
      </c>
      <c r="B575" s="237" t="s">
        <v>3321</v>
      </c>
      <c r="C575" s="237" t="s">
        <v>2128</v>
      </c>
      <c r="D575" s="215" t="s">
        <v>3041</v>
      </c>
      <c r="E575" s="207" t="s">
        <v>3042</v>
      </c>
      <c r="F575" s="210"/>
      <c r="G575" s="211" t="s">
        <v>2131</v>
      </c>
      <c r="H575" s="212"/>
      <c r="I575" s="210" t="s">
        <v>2095</v>
      </c>
      <c r="J575" s="212">
        <v>1</v>
      </c>
      <c r="K575" s="238" t="s">
        <v>3043</v>
      </c>
      <c r="L575" s="217"/>
      <c r="M575" s="220">
        <v>39079</v>
      </c>
      <c r="N575" s="212">
        <v>10</v>
      </c>
      <c r="O575" s="219"/>
      <c r="P575" s="210"/>
      <c r="Q575" s="215">
        <f>VLOOKUP(B:B,[1]帐销案存台账!$C$1:$L$65536,10,0)</f>
        <v>302646.2</v>
      </c>
      <c r="R575" s="226">
        <f>VLOOKUP(B:B,[1]帐销案存台账!$C$1:$N$65536,12,0)</f>
        <v>106608.36</v>
      </c>
      <c r="S575" s="227"/>
      <c r="T575" s="228"/>
      <c r="U575" s="229"/>
      <c r="V575" s="219"/>
      <c r="W575" s="231"/>
      <c r="X575" s="210"/>
      <c r="Y575" s="232"/>
    </row>
    <row r="576" s="204" customFormat="1" ht="15" customHeight="1" spans="1:25">
      <c r="A576" s="906" t="s">
        <v>3322</v>
      </c>
      <c r="B576" s="237" t="s">
        <v>3323</v>
      </c>
      <c r="C576" s="237" t="s">
        <v>2128</v>
      </c>
      <c r="D576" s="215" t="s">
        <v>3041</v>
      </c>
      <c r="E576" s="207" t="s">
        <v>3042</v>
      </c>
      <c r="F576" s="210"/>
      <c r="G576" s="211" t="s">
        <v>2131</v>
      </c>
      <c r="H576" s="212"/>
      <c r="I576" s="210" t="s">
        <v>2095</v>
      </c>
      <c r="J576" s="212">
        <v>1</v>
      </c>
      <c r="K576" s="238" t="s">
        <v>3043</v>
      </c>
      <c r="L576" s="217"/>
      <c r="M576" s="220">
        <v>39079</v>
      </c>
      <c r="N576" s="212">
        <v>10</v>
      </c>
      <c r="O576" s="219"/>
      <c r="P576" s="210"/>
      <c r="Q576" s="215">
        <f>VLOOKUP(B:B,[1]帐销案存台账!$C$1:$L$65536,10,0)</f>
        <v>302646.2</v>
      </c>
      <c r="R576" s="226">
        <f>VLOOKUP(B:B,[1]帐销案存台账!$C$1:$N$65536,12,0)</f>
        <v>106608.36</v>
      </c>
      <c r="S576" s="227"/>
      <c r="T576" s="228"/>
      <c r="U576" s="229"/>
      <c r="V576" s="219"/>
      <c r="W576" s="231"/>
      <c r="X576" s="210"/>
      <c r="Y576" s="232"/>
    </row>
    <row r="577" s="204" customFormat="1" ht="15" customHeight="1" spans="1:25">
      <c r="A577" s="906" t="s">
        <v>3324</v>
      </c>
      <c r="B577" s="237" t="s">
        <v>3325</v>
      </c>
      <c r="C577" s="237" t="s">
        <v>3326</v>
      </c>
      <c r="D577" s="215" t="s">
        <v>3327</v>
      </c>
      <c r="E577" s="207" t="s">
        <v>2479</v>
      </c>
      <c r="F577" s="210"/>
      <c r="G577" s="211" t="s">
        <v>2131</v>
      </c>
      <c r="H577" s="212"/>
      <c r="I577" s="210" t="s">
        <v>2095</v>
      </c>
      <c r="J577" s="212">
        <v>1</v>
      </c>
      <c r="K577" s="238" t="s">
        <v>3043</v>
      </c>
      <c r="L577" s="217"/>
      <c r="M577" s="220">
        <v>38517</v>
      </c>
      <c r="N577" s="212">
        <v>10</v>
      </c>
      <c r="O577" s="219"/>
      <c r="P577" s="210"/>
      <c r="Q577" s="215">
        <f>VLOOKUP(B:B,[1]帐销案存台账!$C$1:$L$65536,10,0)</f>
        <v>1527334.53</v>
      </c>
      <c r="R577" s="226">
        <f>VLOOKUP(B:B,[1]帐销案存台账!$C$1:$N$65536,12,0)</f>
        <v>45820.04</v>
      </c>
      <c r="S577" s="227"/>
      <c r="T577" s="228"/>
      <c r="U577" s="229"/>
      <c r="V577" s="219"/>
      <c r="W577" s="231"/>
      <c r="X577" s="210"/>
      <c r="Y577" s="232"/>
    </row>
    <row r="578" s="204" customFormat="1" ht="15" customHeight="1" spans="1:25">
      <c r="A578" s="906" t="s">
        <v>3328</v>
      </c>
      <c r="B578" s="237" t="s">
        <v>3329</v>
      </c>
      <c r="C578" s="237" t="s">
        <v>3326</v>
      </c>
      <c r="D578" s="215" t="s">
        <v>3327</v>
      </c>
      <c r="E578" s="207" t="s">
        <v>2479</v>
      </c>
      <c r="F578" s="210"/>
      <c r="G578" s="211" t="s">
        <v>2131</v>
      </c>
      <c r="H578" s="212"/>
      <c r="I578" s="210" t="s">
        <v>2095</v>
      </c>
      <c r="J578" s="212">
        <v>1</v>
      </c>
      <c r="K578" s="238" t="s">
        <v>3043</v>
      </c>
      <c r="L578" s="217"/>
      <c r="M578" s="220">
        <v>38517</v>
      </c>
      <c r="N578" s="212">
        <v>10</v>
      </c>
      <c r="O578" s="219"/>
      <c r="P578" s="210"/>
      <c r="Q578" s="215">
        <f>VLOOKUP(B:B,[1]帐销案存台账!$C$1:$L$65536,10,0)</f>
        <v>1527334.53</v>
      </c>
      <c r="R578" s="226">
        <f>VLOOKUP(B:B,[1]帐销案存台账!$C$1:$N$65536,12,0)</f>
        <v>45820.04</v>
      </c>
      <c r="S578" s="227"/>
      <c r="T578" s="228"/>
      <c r="U578" s="229"/>
      <c r="V578" s="219"/>
      <c r="W578" s="231"/>
      <c r="X578" s="210"/>
      <c r="Y578" s="232"/>
    </row>
    <row r="579" s="204" customFormat="1" ht="15" customHeight="1" spans="1:25">
      <c r="A579" s="906" t="s">
        <v>3330</v>
      </c>
      <c r="B579" s="237" t="s">
        <v>3331</v>
      </c>
      <c r="C579" s="237" t="s">
        <v>3326</v>
      </c>
      <c r="D579" s="215" t="s">
        <v>3327</v>
      </c>
      <c r="E579" s="207" t="s">
        <v>2479</v>
      </c>
      <c r="F579" s="210"/>
      <c r="G579" s="211" t="s">
        <v>2131</v>
      </c>
      <c r="H579" s="212"/>
      <c r="I579" s="210" t="s">
        <v>2095</v>
      </c>
      <c r="J579" s="212">
        <v>1</v>
      </c>
      <c r="K579" s="238" t="s">
        <v>3043</v>
      </c>
      <c r="L579" s="217"/>
      <c r="M579" s="220">
        <v>38517</v>
      </c>
      <c r="N579" s="212">
        <v>10</v>
      </c>
      <c r="O579" s="219"/>
      <c r="P579" s="210"/>
      <c r="Q579" s="215">
        <f>VLOOKUP(B:B,[1]帐销案存台账!$C$1:$L$65536,10,0)</f>
        <v>1527334.53</v>
      </c>
      <c r="R579" s="226">
        <f>VLOOKUP(B:B,[1]帐销案存台账!$C$1:$N$65536,12,0)</f>
        <v>45820.04</v>
      </c>
      <c r="S579" s="227"/>
      <c r="T579" s="228"/>
      <c r="U579" s="229"/>
      <c r="V579" s="219"/>
      <c r="W579" s="231"/>
      <c r="X579" s="210"/>
      <c r="Y579" s="232"/>
    </row>
    <row r="580" s="204" customFormat="1" ht="15" customHeight="1" spans="1:25">
      <c r="A580" s="906" t="s">
        <v>3332</v>
      </c>
      <c r="B580" s="237" t="s">
        <v>3333</v>
      </c>
      <c r="C580" s="237" t="s">
        <v>3326</v>
      </c>
      <c r="D580" s="215" t="s">
        <v>3327</v>
      </c>
      <c r="E580" s="207" t="s">
        <v>2479</v>
      </c>
      <c r="F580" s="210"/>
      <c r="G580" s="211" t="s">
        <v>2131</v>
      </c>
      <c r="H580" s="212"/>
      <c r="I580" s="210" t="s">
        <v>2095</v>
      </c>
      <c r="J580" s="212">
        <v>1</v>
      </c>
      <c r="K580" s="238" t="s">
        <v>3043</v>
      </c>
      <c r="L580" s="217"/>
      <c r="M580" s="220">
        <v>38517</v>
      </c>
      <c r="N580" s="212">
        <v>10</v>
      </c>
      <c r="O580" s="219"/>
      <c r="P580" s="210"/>
      <c r="Q580" s="215">
        <f>VLOOKUP(B:B,[1]帐销案存台账!$C$1:$L$65536,10,0)</f>
        <v>1527334.57</v>
      </c>
      <c r="R580" s="226">
        <f>VLOOKUP(B:B,[1]帐销案存台账!$C$1:$N$65536,12,0)</f>
        <v>45820.04</v>
      </c>
      <c r="S580" s="227"/>
      <c r="T580" s="228"/>
      <c r="U580" s="229"/>
      <c r="V580" s="219"/>
      <c r="W580" s="231"/>
      <c r="X580" s="210"/>
      <c r="Y580" s="232"/>
    </row>
    <row r="581" s="204" customFormat="1" ht="15" customHeight="1" spans="1:25">
      <c r="A581" s="906" t="s">
        <v>3334</v>
      </c>
      <c r="B581" s="237" t="s">
        <v>3335</v>
      </c>
      <c r="C581" s="237" t="s">
        <v>3336</v>
      </c>
      <c r="D581" s="215" t="s">
        <v>3327</v>
      </c>
      <c r="E581" s="207" t="s">
        <v>2479</v>
      </c>
      <c r="F581" s="210"/>
      <c r="G581" s="211" t="s">
        <v>2131</v>
      </c>
      <c r="H581" s="212"/>
      <c r="I581" s="210" t="s">
        <v>2095</v>
      </c>
      <c r="J581" s="212">
        <v>1</v>
      </c>
      <c r="K581" s="238" t="s">
        <v>3043</v>
      </c>
      <c r="L581" s="217"/>
      <c r="M581" s="220">
        <v>38517</v>
      </c>
      <c r="N581" s="212">
        <v>10</v>
      </c>
      <c r="O581" s="219"/>
      <c r="P581" s="210"/>
      <c r="Q581" s="215">
        <f>VLOOKUP(B:B,[1]帐销案存台账!$C$1:$L$65536,10,0)</f>
        <v>1422399.77</v>
      </c>
      <c r="R581" s="226">
        <f>VLOOKUP(B:B,[1]帐销案存台账!$C$1:$N$65536,12,0)</f>
        <v>42671.99</v>
      </c>
      <c r="S581" s="227"/>
      <c r="T581" s="228"/>
      <c r="U581" s="229"/>
      <c r="V581" s="219"/>
      <c r="W581" s="231"/>
      <c r="X581" s="210"/>
      <c r="Y581" s="232"/>
    </row>
    <row r="582" s="204" customFormat="1" ht="15" customHeight="1" spans="1:25">
      <c r="A582" s="906" t="s">
        <v>3337</v>
      </c>
      <c r="B582" s="237" t="s">
        <v>3338</v>
      </c>
      <c r="C582" s="237" t="s">
        <v>3336</v>
      </c>
      <c r="D582" s="215" t="s">
        <v>3327</v>
      </c>
      <c r="E582" s="207" t="s">
        <v>2479</v>
      </c>
      <c r="F582" s="210"/>
      <c r="G582" s="211" t="s">
        <v>2131</v>
      </c>
      <c r="H582" s="212"/>
      <c r="I582" s="210" t="s">
        <v>2095</v>
      </c>
      <c r="J582" s="212">
        <v>1</v>
      </c>
      <c r="K582" s="238" t="s">
        <v>3043</v>
      </c>
      <c r="L582" s="217"/>
      <c r="M582" s="220">
        <v>38517</v>
      </c>
      <c r="N582" s="212">
        <v>10</v>
      </c>
      <c r="O582" s="219"/>
      <c r="P582" s="210"/>
      <c r="Q582" s="215">
        <f>VLOOKUP(B:B,[1]帐销案存台账!$C$1:$L$65536,10,0)</f>
        <v>1422399.77</v>
      </c>
      <c r="R582" s="226">
        <f>VLOOKUP(B:B,[1]帐销案存台账!$C$1:$N$65536,12,0)</f>
        <v>42671.99</v>
      </c>
      <c r="S582" s="227"/>
      <c r="T582" s="228"/>
      <c r="U582" s="229"/>
      <c r="V582" s="219"/>
      <c r="W582" s="231"/>
      <c r="X582" s="210"/>
      <c r="Y582" s="232"/>
    </row>
    <row r="583" s="204" customFormat="1" ht="15" customHeight="1" spans="1:25">
      <c r="A583" s="906" t="s">
        <v>3339</v>
      </c>
      <c r="B583" s="237" t="s">
        <v>3340</v>
      </c>
      <c r="C583" s="237" t="s">
        <v>3336</v>
      </c>
      <c r="D583" s="215" t="s">
        <v>3327</v>
      </c>
      <c r="E583" s="207" t="s">
        <v>2479</v>
      </c>
      <c r="F583" s="210"/>
      <c r="G583" s="211" t="s">
        <v>2131</v>
      </c>
      <c r="H583" s="212"/>
      <c r="I583" s="210" t="s">
        <v>2095</v>
      </c>
      <c r="J583" s="212">
        <v>1</v>
      </c>
      <c r="K583" s="238" t="s">
        <v>3043</v>
      </c>
      <c r="L583" s="217"/>
      <c r="M583" s="220">
        <v>38517</v>
      </c>
      <c r="N583" s="212">
        <v>10</v>
      </c>
      <c r="O583" s="219"/>
      <c r="P583" s="210"/>
      <c r="Q583" s="215">
        <f>VLOOKUP(B:B,[1]帐销案存台账!$C$1:$L$65536,10,0)</f>
        <v>1422399.77</v>
      </c>
      <c r="R583" s="226">
        <f>VLOOKUP(B:B,[1]帐销案存台账!$C$1:$N$65536,12,0)</f>
        <v>42671.99</v>
      </c>
      <c r="S583" s="227"/>
      <c r="T583" s="228"/>
      <c r="U583" s="229"/>
      <c r="V583" s="219"/>
      <c r="W583" s="231"/>
      <c r="X583" s="210"/>
      <c r="Y583" s="232"/>
    </row>
    <row r="584" s="204" customFormat="1" ht="15" customHeight="1" spans="1:25">
      <c r="A584" s="906" t="s">
        <v>3341</v>
      </c>
      <c r="B584" s="237" t="s">
        <v>3342</v>
      </c>
      <c r="C584" s="237" t="s">
        <v>3336</v>
      </c>
      <c r="D584" s="215" t="s">
        <v>3327</v>
      </c>
      <c r="E584" s="207" t="s">
        <v>2479</v>
      </c>
      <c r="F584" s="210"/>
      <c r="G584" s="211" t="s">
        <v>2131</v>
      </c>
      <c r="H584" s="212"/>
      <c r="I584" s="210" t="s">
        <v>2095</v>
      </c>
      <c r="J584" s="212">
        <v>1</v>
      </c>
      <c r="K584" s="238" t="s">
        <v>3043</v>
      </c>
      <c r="L584" s="217"/>
      <c r="M584" s="220">
        <v>38517</v>
      </c>
      <c r="N584" s="212">
        <v>10</v>
      </c>
      <c r="O584" s="219"/>
      <c r="P584" s="210"/>
      <c r="Q584" s="215">
        <f>VLOOKUP(B:B,[1]帐销案存台账!$C$1:$L$65536,10,0)</f>
        <v>1422399.77</v>
      </c>
      <c r="R584" s="226">
        <f>VLOOKUP(B:B,[1]帐销案存台账!$C$1:$N$65536,12,0)</f>
        <v>42671.99</v>
      </c>
      <c r="S584" s="227"/>
      <c r="T584" s="228"/>
      <c r="U584" s="229"/>
      <c r="V584" s="219"/>
      <c r="W584" s="231"/>
      <c r="X584" s="210"/>
      <c r="Y584" s="232"/>
    </row>
    <row r="585" s="204" customFormat="1" ht="15" customHeight="1" spans="1:25">
      <c r="A585" s="906" t="s">
        <v>3343</v>
      </c>
      <c r="B585" s="237" t="s">
        <v>3344</v>
      </c>
      <c r="C585" s="237" t="s">
        <v>3336</v>
      </c>
      <c r="D585" s="215" t="s">
        <v>3327</v>
      </c>
      <c r="E585" s="207" t="s">
        <v>2479</v>
      </c>
      <c r="F585" s="210"/>
      <c r="G585" s="211" t="s">
        <v>2131</v>
      </c>
      <c r="H585" s="212"/>
      <c r="I585" s="210" t="s">
        <v>2095</v>
      </c>
      <c r="J585" s="212">
        <v>1</v>
      </c>
      <c r="K585" s="238" t="s">
        <v>3043</v>
      </c>
      <c r="L585" s="217"/>
      <c r="M585" s="220">
        <v>38517</v>
      </c>
      <c r="N585" s="212">
        <v>10</v>
      </c>
      <c r="O585" s="219"/>
      <c r="P585" s="210"/>
      <c r="Q585" s="215">
        <f>VLOOKUP(B:B,[1]帐销案存台账!$C$1:$L$65536,10,0)</f>
        <v>1422399.77</v>
      </c>
      <c r="R585" s="226">
        <f>VLOOKUP(B:B,[1]帐销案存台账!$C$1:$N$65536,12,0)</f>
        <v>42671.99</v>
      </c>
      <c r="S585" s="227"/>
      <c r="T585" s="228"/>
      <c r="U585" s="229"/>
      <c r="V585" s="219"/>
      <c r="W585" s="231"/>
      <c r="X585" s="210"/>
      <c r="Y585" s="232"/>
    </row>
    <row r="586" s="204" customFormat="1" ht="15" customHeight="1" spans="1:25">
      <c r="A586" s="906" t="s">
        <v>3345</v>
      </c>
      <c r="B586" s="237" t="s">
        <v>3346</v>
      </c>
      <c r="C586" s="237" t="s">
        <v>3336</v>
      </c>
      <c r="D586" s="215" t="s">
        <v>3327</v>
      </c>
      <c r="E586" s="207" t="s">
        <v>2479</v>
      </c>
      <c r="F586" s="210"/>
      <c r="G586" s="211" t="s">
        <v>2131</v>
      </c>
      <c r="H586" s="212"/>
      <c r="I586" s="210" t="s">
        <v>2095</v>
      </c>
      <c r="J586" s="212">
        <v>1</v>
      </c>
      <c r="K586" s="238" t="s">
        <v>3043</v>
      </c>
      <c r="L586" s="217"/>
      <c r="M586" s="220">
        <v>38517</v>
      </c>
      <c r="N586" s="212">
        <v>10</v>
      </c>
      <c r="O586" s="219"/>
      <c r="P586" s="210"/>
      <c r="Q586" s="215">
        <f>VLOOKUP(B:B,[1]帐销案存台账!$C$1:$L$65536,10,0)</f>
        <v>1422399.77</v>
      </c>
      <c r="R586" s="226">
        <f>VLOOKUP(B:B,[1]帐销案存台账!$C$1:$N$65536,12,0)</f>
        <v>42671.99</v>
      </c>
      <c r="S586" s="227"/>
      <c r="T586" s="228"/>
      <c r="U586" s="229"/>
      <c r="V586" s="219"/>
      <c r="W586" s="231"/>
      <c r="X586" s="210"/>
      <c r="Y586" s="232"/>
    </row>
    <row r="587" s="204" customFormat="1" ht="15" customHeight="1" spans="1:25">
      <c r="A587" s="906" t="s">
        <v>3347</v>
      </c>
      <c r="B587" s="237" t="s">
        <v>3348</v>
      </c>
      <c r="C587" s="237" t="s">
        <v>3336</v>
      </c>
      <c r="D587" s="215" t="s">
        <v>3327</v>
      </c>
      <c r="E587" s="207" t="s">
        <v>2479</v>
      </c>
      <c r="F587" s="210"/>
      <c r="G587" s="211" t="s">
        <v>2131</v>
      </c>
      <c r="H587" s="212"/>
      <c r="I587" s="210" t="s">
        <v>2095</v>
      </c>
      <c r="J587" s="212">
        <v>1</v>
      </c>
      <c r="K587" s="238" t="s">
        <v>3043</v>
      </c>
      <c r="L587" s="217"/>
      <c r="M587" s="220">
        <v>38517</v>
      </c>
      <c r="N587" s="212">
        <v>10</v>
      </c>
      <c r="O587" s="219"/>
      <c r="P587" s="210"/>
      <c r="Q587" s="215">
        <f>VLOOKUP(B:B,[1]帐销案存台账!$C$1:$L$65536,10,0)</f>
        <v>1422399.77</v>
      </c>
      <c r="R587" s="226">
        <f>VLOOKUP(B:B,[1]帐销案存台账!$C$1:$N$65536,12,0)</f>
        <v>42671.99</v>
      </c>
      <c r="S587" s="227"/>
      <c r="T587" s="228"/>
      <c r="U587" s="229"/>
      <c r="V587" s="219"/>
      <c r="W587" s="231"/>
      <c r="X587" s="210"/>
      <c r="Y587" s="232"/>
    </row>
    <row r="588" s="204" customFormat="1" ht="15" customHeight="1" spans="1:25">
      <c r="A588" s="906" t="s">
        <v>3349</v>
      </c>
      <c r="B588" s="237" t="s">
        <v>3350</v>
      </c>
      <c r="C588" s="237" t="s">
        <v>3336</v>
      </c>
      <c r="D588" s="215" t="s">
        <v>3327</v>
      </c>
      <c r="E588" s="207" t="s">
        <v>2479</v>
      </c>
      <c r="F588" s="210"/>
      <c r="G588" s="211" t="s">
        <v>2131</v>
      </c>
      <c r="H588" s="212"/>
      <c r="I588" s="210" t="s">
        <v>2095</v>
      </c>
      <c r="J588" s="212">
        <v>1</v>
      </c>
      <c r="K588" s="238" t="s">
        <v>3043</v>
      </c>
      <c r="L588" s="217"/>
      <c r="M588" s="220">
        <v>38517</v>
      </c>
      <c r="N588" s="212">
        <v>10</v>
      </c>
      <c r="O588" s="219"/>
      <c r="P588" s="210"/>
      <c r="Q588" s="215">
        <f>VLOOKUP(B:B,[1]帐销案存台账!$C$1:$L$65536,10,0)</f>
        <v>1422399.77</v>
      </c>
      <c r="R588" s="226">
        <f>VLOOKUP(B:B,[1]帐销案存台账!$C$1:$N$65536,12,0)</f>
        <v>42671.99</v>
      </c>
      <c r="S588" s="227"/>
      <c r="T588" s="228"/>
      <c r="U588" s="229"/>
      <c r="V588" s="219"/>
      <c r="W588" s="231"/>
      <c r="X588" s="210"/>
      <c r="Y588" s="232"/>
    </row>
    <row r="589" s="204" customFormat="1" ht="15" customHeight="1" spans="1:25">
      <c r="A589" s="906" t="s">
        <v>3351</v>
      </c>
      <c r="B589" s="237" t="s">
        <v>3352</v>
      </c>
      <c r="C589" s="237" t="s">
        <v>3336</v>
      </c>
      <c r="D589" s="215" t="s">
        <v>3327</v>
      </c>
      <c r="E589" s="207" t="s">
        <v>2479</v>
      </c>
      <c r="F589" s="210"/>
      <c r="G589" s="211" t="s">
        <v>2131</v>
      </c>
      <c r="H589" s="212"/>
      <c r="I589" s="210" t="s">
        <v>2095</v>
      </c>
      <c r="J589" s="212">
        <v>1</v>
      </c>
      <c r="K589" s="238" t="s">
        <v>3043</v>
      </c>
      <c r="L589" s="217"/>
      <c r="M589" s="220">
        <v>38517</v>
      </c>
      <c r="N589" s="212">
        <v>10</v>
      </c>
      <c r="O589" s="219"/>
      <c r="P589" s="210"/>
      <c r="Q589" s="215">
        <f>VLOOKUP(B:B,[1]帐销案存台账!$C$1:$L$65536,10,0)</f>
        <v>1422399.77</v>
      </c>
      <c r="R589" s="226">
        <f>VLOOKUP(B:B,[1]帐销案存台账!$C$1:$N$65536,12,0)</f>
        <v>42671.99</v>
      </c>
      <c r="S589" s="227"/>
      <c r="T589" s="228"/>
      <c r="U589" s="229"/>
      <c r="V589" s="219"/>
      <c r="W589" s="231"/>
      <c r="X589" s="210"/>
      <c r="Y589" s="232"/>
    </row>
    <row r="590" s="204" customFormat="1" ht="15" customHeight="1" spans="1:25">
      <c r="A590" s="906" t="s">
        <v>3353</v>
      </c>
      <c r="B590" s="237" t="s">
        <v>3354</v>
      </c>
      <c r="C590" s="237" t="s">
        <v>3336</v>
      </c>
      <c r="D590" s="215" t="s">
        <v>3327</v>
      </c>
      <c r="E590" s="207" t="s">
        <v>2479</v>
      </c>
      <c r="F590" s="210"/>
      <c r="G590" s="211" t="s">
        <v>2131</v>
      </c>
      <c r="H590" s="212"/>
      <c r="I590" s="210" t="s">
        <v>2095</v>
      </c>
      <c r="J590" s="212">
        <v>1</v>
      </c>
      <c r="K590" s="238" t="s">
        <v>3043</v>
      </c>
      <c r="L590" s="217"/>
      <c r="M590" s="220">
        <v>38517</v>
      </c>
      <c r="N590" s="212">
        <v>10</v>
      </c>
      <c r="O590" s="219"/>
      <c r="P590" s="210"/>
      <c r="Q590" s="215">
        <f>VLOOKUP(B:B,[1]帐销案存台账!$C$1:$L$65536,10,0)</f>
        <v>1422399.77</v>
      </c>
      <c r="R590" s="226">
        <f>VLOOKUP(B:B,[1]帐销案存台账!$C$1:$N$65536,12,0)</f>
        <v>42671.99</v>
      </c>
      <c r="S590" s="227"/>
      <c r="T590" s="228"/>
      <c r="U590" s="229"/>
      <c r="V590" s="219"/>
      <c r="W590" s="231"/>
      <c r="X590" s="210"/>
      <c r="Y590" s="232"/>
    </row>
    <row r="591" s="204" customFormat="1" ht="15" customHeight="1" spans="1:25">
      <c r="A591" s="906" t="s">
        <v>3355</v>
      </c>
      <c r="B591" s="237" t="s">
        <v>3356</v>
      </c>
      <c r="C591" s="237" t="s">
        <v>3336</v>
      </c>
      <c r="D591" s="215" t="s">
        <v>3327</v>
      </c>
      <c r="E591" s="207" t="s">
        <v>2479</v>
      </c>
      <c r="F591" s="210"/>
      <c r="G591" s="211" t="s">
        <v>2131</v>
      </c>
      <c r="H591" s="212"/>
      <c r="I591" s="210" t="s">
        <v>2095</v>
      </c>
      <c r="J591" s="212">
        <v>1</v>
      </c>
      <c r="K591" s="238" t="s">
        <v>3043</v>
      </c>
      <c r="L591" s="217"/>
      <c r="M591" s="220">
        <v>38517</v>
      </c>
      <c r="N591" s="212">
        <v>10</v>
      </c>
      <c r="O591" s="219"/>
      <c r="P591" s="210"/>
      <c r="Q591" s="215">
        <f>VLOOKUP(B:B,[1]帐销案存台账!$C$1:$L$65536,10,0)</f>
        <v>1422399.77</v>
      </c>
      <c r="R591" s="226">
        <f>VLOOKUP(B:B,[1]帐销案存台账!$C$1:$N$65536,12,0)</f>
        <v>42671.99</v>
      </c>
      <c r="S591" s="227"/>
      <c r="T591" s="228"/>
      <c r="U591" s="229"/>
      <c r="V591" s="219"/>
      <c r="W591" s="231"/>
      <c r="X591" s="210"/>
      <c r="Y591" s="232"/>
    </row>
    <row r="592" s="204" customFormat="1" ht="15" customHeight="1" spans="1:25">
      <c r="A592" s="906" t="s">
        <v>3357</v>
      </c>
      <c r="B592" s="237" t="s">
        <v>3358</v>
      </c>
      <c r="C592" s="237" t="s">
        <v>3336</v>
      </c>
      <c r="D592" s="215" t="s">
        <v>3327</v>
      </c>
      <c r="E592" s="207" t="s">
        <v>2479</v>
      </c>
      <c r="F592" s="210"/>
      <c r="G592" s="211" t="s">
        <v>2131</v>
      </c>
      <c r="H592" s="212"/>
      <c r="I592" s="210" t="s">
        <v>2095</v>
      </c>
      <c r="J592" s="212">
        <v>1</v>
      </c>
      <c r="K592" s="238" t="s">
        <v>3043</v>
      </c>
      <c r="L592" s="217"/>
      <c r="M592" s="220">
        <v>38517</v>
      </c>
      <c r="N592" s="212">
        <v>10</v>
      </c>
      <c r="O592" s="219"/>
      <c r="P592" s="210"/>
      <c r="Q592" s="215">
        <f>VLOOKUP(B:B,[1]帐销案存台账!$C$1:$L$65536,10,0)</f>
        <v>1422399.77</v>
      </c>
      <c r="R592" s="226">
        <f>VLOOKUP(B:B,[1]帐销案存台账!$C$1:$N$65536,12,0)</f>
        <v>42671.99</v>
      </c>
      <c r="S592" s="227"/>
      <c r="T592" s="228"/>
      <c r="U592" s="229"/>
      <c r="V592" s="219"/>
      <c r="W592" s="231"/>
      <c r="X592" s="210"/>
      <c r="Y592" s="232"/>
    </row>
    <row r="593" s="204" customFormat="1" ht="15" customHeight="1" spans="1:25">
      <c r="A593" s="906" t="s">
        <v>3359</v>
      </c>
      <c r="B593" s="237" t="s">
        <v>3360</v>
      </c>
      <c r="C593" s="237" t="s">
        <v>3336</v>
      </c>
      <c r="D593" s="215" t="s">
        <v>3327</v>
      </c>
      <c r="E593" s="207" t="s">
        <v>2479</v>
      </c>
      <c r="F593" s="210"/>
      <c r="G593" s="211" t="s">
        <v>2131</v>
      </c>
      <c r="H593" s="212"/>
      <c r="I593" s="210" t="s">
        <v>2095</v>
      </c>
      <c r="J593" s="212">
        <v>1</v>
      </c>
      <c r="K593" s="238" t="s">
        <v>3043</v>
      </c>
      <c r="L593" s="217"/>
      <c r="M593" s="220">
        <v>38517</v>
      </c>
      <c r="N593" s="212">
        <v>10</v>
      </c>
      <c r="O593" s="219"/>
      <c r="P593" s="210"/>
      <c r="Q593" s="215">
        <f>VLOOKUP(B:B,[1]帐销案存台账!$C$1:$L$65536,10,0)</f>
        <v>1447436.95</v>
      </c>
      <c r="R593" s="226">
        <f>VLOOKUP(B:B,[1]帐销案存台账!$C$1:$N$65536,12,0)</f>
        <v>43423.1099999999</v>
      </c>
      <c r="S593" s="227"/>
      <c r="T593" s="228"/>
      <c r="U593" s="229"/>
      <c r="V593" s="219"/>
      <c r="W593" s="231"/>
      <c r="X593" s="210"/>
      <c r="Y593" s="232"/>
    </row>
    <row r="594" s="204" customFormat="1" ht="15" customHeight="1" spans="1:25">
      <c r="A594" s="906" t="s">
        <v>3361</v>
      </c>
      <c r="B594" s="237" t="s">
        <v>3362</v>
      </c>
      <c r="C594" s="237" t="s">
        <v>3336</v>
      </c>
      <c r="D594" s="215" t="s">
        <v>3327</v>
      </c>
      <c r="E594" s="207" t="s">
        <v>2479</v>
      </c>
      <c r="F594" s="210"/>
      <c r="G594" s="211" t="s">
        <v>2131</v>
      </c>
      <c r="H594" s="212"/>
      <c r="I594" s="210" t="s">
        <v>2095</v>
      </c>
      <c r="J594" s="212">
        <v>1</v>
      </c>
      <c r="K594" s="238" t="s">
        <v>3043</v>
      </c>
      <c r="L594" s="217"/>
      <c r="M594" s="220">
        <v>38517</v>
      </c>
      <c r="N594" s="212">
        <v>10</v>
      </c>
      <c r="O594" s="219"/>
      <c r="P594" s="210"/>
      <c r="Q594" s="215">
        <f>VLOOKUP(B:B,[1]帐销案存台账!$C$1:$L$65536,10,0)</f>
        <v>1422399.77</v>
      </c>
      <c r="R594" s="226">
        <f>VLOOKUP(B:B,[1]帐销案存台账!$C$1:$N$65536,12,0)</f>
        <v>42671.99</v>
      </c>
      <c r="S594" s="227"/>
      <c r="T594" s="228"/>
      <c r="U594" s="229"/>
      <c r="V594" s="219"/>
      <c r="W594" s="231"/>
      <c r="X594" s="210"/>
      <c r="Y594" s="232"/>
    </row>
    <row r="595" s="204" customFormat="1" ht="15" customHeight="1" spans="1:25">
      <c r="A595" s="906" t="s">
        <v>3363</v>
      </c>
      <c r="B595" s="237" t="s">
        <v>3364</v>
      </c>
      <c r="C595" s="237" t="s">
        <v>3336</v>
      </c>
      <c r="D595" s="215" t="s">
        <v>3327</v>
      </c>
      <c r="E595" s="207" t="s">
        <v>2479</v>
      </c>
      <c r="F595" s="210"/>
      <c r="G595" s="211" t="s">
        <v>2131</v>
      </c>
      <c r="H595" s="212"/>
      <c r="I595" s="210" t="s">
        <v>2095</v>
      </c>
      <c r="J595" s="212">
        <v>1</v>
      </c>
      <c r="K595" s="238" t="s">
        <v>3043</v>
      </c>
      <c r="L595" s="217"/>
      <c r="M595" s="220">
        <v>38517</v>
      </c>
      <c r="N595" s="212">
        <v>10</v>
      </c>
      <c r="O595" s="219"/>
      <c r="P595" s="210"/>
      <c r="Q595" s="215">
        <f>VLOOKUP(B:B,[1]帐销案存台账!$C$1:$L$65536,10,0)</f>
        <v>1422399.77</v>
      </c>
      <c r="R595" s="226">
        <f>VLOOKUP(B:B,[1]帐销案存台账!$C$1:$N$65536,12,0)</f>
        <v>42671.99</v>
      </c>
      <c r="S595" s="227"/>
      <c r="T595" s="228"/>
      <c r="U595" s="229"/>
      <c r="V595" s="219"/>
      <c r="W595" s="231"/>
      <c r="X595" s="210"/>
      <c r="Y595" s="232"/>
    </row>
    <row r="596" s="204" customFormat="1" ht="15" customHeight="1" spans="1:25">
      <c r="A596" s="906" t="s">
        <v>3365</v>
      </c>
      <c r="B596" s="237" t="s">
        <v>3366</v>
      </c>
      <c r="C596" s="237" t="s">
        <v>3336</v>
      </c>
      <c r="D596" s="215" t="s">
        <v>3327</v>
      </c>
      <c r="E596" s="207" t="s">
        <v>2479</v>
      </c>
      <c r="F596" s="210"/>
      <c r="G596" s="211" t="s">
        <v>2131</v>
      </c>
      <c r="H596" s="212"/>
      <c r="I596" s="210" t="s">
        <v>2095</v>
      </c>
      <c r="J596" s="212">
        <v>1</v>
      </c>
      <c r="K596" s="238" t="s">
        <v>3043</v>
      </c>
      <c r="L596" s="217"/>
      <c r="M596" s="220">
        <v>38517</v>
      </c>
      <c r="N596" s="212">
        <v>10</v>
      </c>
      <c r="O596" s="219"/>
      <c r="P596" s="210"/>
      <c r="Q596" s="215">
        <f>VLOOKUP(B:B,[1]帐销案存台账!$C$1:$L$65536,10,0)</f>
        <v>1422399.77</v>
      </c>
      <c r="R596" s="226">
        <f>VLOOKUP(B:B,[1]帐销案存台账!$C$1:$N$65536,12,0)</f>
        <v>42671.99</v>
      </c>
      <c r="S596" s="227"/>
      <c r="T596" s="228"/>
      <c r="U596" s="229"/>
      <c r="V596" s="219"/>
      <c r="W596" s="231"/>
      <c r="X596" s="210"/>
      <c r="Y596" s="232"/>
    </row>
    <row r="597" s="204" customFormat="1" ht="15" customHeight="1" spans="1:25">
      <c r="A597" s="906" t="s">
        <v>3367</v>
      </c>
      <c r="B597" s="237" t="s">
        <v>3368</v>
      </c>
      <c r="C597" s="237" t="s">
        <v>3336</v>
      </c>
      <c r="D597" s="215" t="s">
        <v>3327</v>
      </c>
      <c r="E597" s="207" t="s">
        <v>2479</v>
      </c>
      <c r="F597" s="210"/>
      <c r="G597" s="211" t="s">
        <v>2131</v>
      </c>
      <c r="H597" s="212"/>
      <c r="I597" s="210" t="s">
        <v>2095</v>
      </c>
      <c r="J597" s="212">
        <v>1</v>
      </c>
      <c r="K597" s="238" t="s">
        <v>3043</v>
      </c>
      <c r="L597" s="217"/>
      <c r="M597" s="220">
        <v>38517</v>
      </c>
      <c r="N597" s="212">
        <v>10</v>
      </c>
      <c r="O597" s="219"/>
      <c r="P597" s="210"/>
      <c r="Q597" s="215">
        <f>VLOOKUP(B:B,[1]帐销案存台账!$C$1:$L$65536,10,0)</f>
        <v>1422399.77</v>
      </c>
      <c r="R597" s="226">
        <f>VLOOKUP(B:B,[1]帐销案存台账!$C$1:$N$65536,12,0)</f>
        <v>42671.99</v>
      </c>
      <c r="S597" s="227"/>
      <c r="T597" s="228"/>
      <c r="U597" s="229"/>
      <c r="V597" s="219"/>
      <c r="W597" s="231"/>
      <c r="X597" s="210"/>
      <c r="Y597" s="232"/>
    </row>
    <row r="598" s="204" customFormat="1" ht="15" customHeight="1" spans="1:25">
      <c r="A598" s="906" t="s">
        <v>3369</v>
      </c>
      <c r="B598" s="237" t="s">
        <v>3370</v>
      </c>
      <c r="C598" s="237" t="s">
        <v>3336</v>
      </c>
      <c r="D598" s="215" t="s">
        <v>3327</v>
      </c>
      <c r="E598" s="207" t="s">
        <v>2479</v>
      </c>
      <c r="F598" s="210"/>
      <c r="G598" s="211" t="s">
        <v>2131</v>
      </c>
      <c r="H598" s="212"/>
      <c r="I598" s="210" t="s">
        <v>2095</v>
      </c>
      <c r="J598" s="212">
        <v>1</v>
      </c>
      <c r="K598" s="238" t="s">
        <v>3043</v>
      </c>
      <c r="L598" s="217"/>
      <c r="M598" s="220">
        <v>38517</v>
      </c>
      <c r="N598" s="212">
        <v>10</v>
      </c>
      <c r="O598" s="219"/>
      <c r="P598" s="210"/>
      <c r="Q598" s="215">
        <f>VLOOKUP(B:B,[1]帐销案存台账!$C$1:$L$65536,10,0)</f>
        <v>1422399.77</v>
      </c>
      <c r="R598" s="226">
        <f>VLOOKUP(B:B,[1]帐销案存台账!$C$1:$N$65536,12,0)</f>
        <v>42671.99</v>
      </c>
      <c r="S598" s="227"/>
      <c r="T598" s="228"/>
      <c r="U598" s="229"/>
      <c r="V598" s="219"/>
      <c r="W598" s="231"/>
      <c r="X598" s="210"/>
      <c r="Y598" s="232"/>
    </row>
    <row r="599" s="204" customFormat="1" ht="15" customHeight="1" spans="1:25">
      <c r="A599" s="906" t="s">
        <v>3371</v>
      </c>
      <c r="B599" s="237" t="s">
        <v>3372</v>
      </c>
      <c r="C599" s="237" t="s">
        <v>3336</v>
      </c>
      <c r="D599" s="215" t="s">
        <v>3327</v>
      </c>
      <c r="E599" s="207" t="s">
        <v>2479</v>
      </c>
      <c r="F599" s="210"/>
      <c r="G599" s="211" t="s">
        <v>2131</v>
      </c>
      <c r="H599" s="212"/>
      <c r="I599" s="210" t="s">
        <v>2095</v>
      </c>
      <c r="J599" s="212">
        <v>1</v>
      </c>
      <c r="K599" s="238" t="s">
        <v>3043</v>
      </c>
      <c r="L599" s="217"/>
      <c r="M599" s="220">
        <v>38517</v>
      </c>
      <c r="N599" s="212">
        <v>10</v>
      </c>
      <c r="O599" s="219"/>
      <c r="P599" s="210"/>
      <c r="Q599" s="215">
        <f>VLOOKUP(B:B,[1]帐销案存台账!$C$1:$L$65536,10,0)</f>
        <v>1422399.77</v>
      </c>
      <c r="R599" s="226">
        <f>VLOOKUP(B:B,[1]帐销案存台账!$C$1:$N$65536,12,0)</f>
        <v>42671.99</v>
      </c>
      <c r="S599" s="227"/>
      <c r="T599" s="228"/>
      <c r="U599" s="229"/>
      <c r="V599" s="219"/>
      <c r="W599" s="231"/>
      <c r="X599" s="210"/>
      <c r="Y599" s="232"/>
    </row>
    <row r="600" s="204" customFormat="1" ht="15" customHeight="1" spans="1:25">
      <c r="A600" s="906" t="s">
        <v>3373</v>
      </c>
      <c r="B600" s="237" t="s">
        <v>3374</v>
      </c>
      <c r="C600" s="237" t="s">
        <v>3336</v>
      </c>
      <c r="D600" s="215" t="s">
        <v>3327</v>
      </c>
      <c r="E600" s="207" t="s">
        <v>2479</v>
      </c>
      <c r="F600" s="210"/>
      <c r="G600" s="211" t="s">
        <v>2131</v>
      </c>
      <c r="H600" s="212"/>
      <c r="I600" s="210" t="s">
        <v>2095</v>
      </c>
      <c r="J600" s="212">
        <v>1</v>
      </c>
      <c r="K600" s="238" t="s">
        <v>3043</v>
      </c>
      <c r="L600" s="217"/>
      <c r="M600" s="220">
        <v>38517</v>
      </c>
      <c r="N600" s="212">
        <v>10</v>
      </c>
      <c r="O600" s="219"/>
      <c r="P600" s="210"/>
      <c r="Q600" s="215">
        <f>VLOOKUP(B:B,[1]帐销案存台账!$C$1:$L$65536,10,0)</f>
        <v>1422399.77</v>
      </c>
      <c r="R600" s="226">
        <f>VLOOKUP(B:B,[1]帐销案存台账!$C$1:$N$65536,12,0)</f>
        <v>42671.99</v>
      </c>
      <c r="S600" s="227"/>
      <c r="T600" s="228"/>
      <c r="U600" s="229"/>
      <c r="V600" s="219"/>
      <c r="W600" s="231"/>
      <c r="X600" s="210"/>
      <c r="Y600" s="232"/>
    </row>
    <row r="601" s="204" customFormat="1" ht="15" customHeight="1" spans="1:25">
      <c r="A601" s="906" t="s">
        <v>3375</v>
      </c>
      <c r="B601" s="237" t="s">
        <v>3376</v>
      </c>
      <c r="C601" s="237" t="s">
        <v>3336</v>
      </c>
      <c r="D601" s="215" t="s">
        <v>3327</v>
      </c>
      <c r="E601" s="207" t="s">
        <v>2479</v>
      </c>
      <c r="F601" s="210"/>
      <c r="G601" s="211" t="s">
        <v>2131</v>
      </c>
      <c r="H601" s="212"/>
      <c r="I601" s="210" t="s">
        <v>2095</v>
      </c>
      <c r="J601" s="212">
        <v>1</v>
      </c>
      <c r="K601" s="238" t="s">
        <v>3043</v>
      </c>
      <c r="L601" s="217"/>
      <c r="M601" s="220">
        <v>38517</v>
      </c>
      <c r="N601" s="212">
        <v>10</v>
      </c>
      <c r="O601" s="219"/>
      <c r="P601" s="210"/>
      <c r="Q601" s="215">
        <f>VLOOKUP(B:B,[1]帐销案存台账!$C$1:$L$65536,10,0)</f>
        <v>1422399.77</v>
      </c>
      <c r="R601" s="226">
        <f>VLOOKUP(B:B,[1]帐销案存台账!$C$1:$N$65536,12,0)</f>
        <v>42671.99</v>
      </c>
      <c r="S601" s="227"/>
      <c r="T601" s="228"/>
      <c r="U601" s="229"/>
      <c r="V601" s="219"/>
      <c r="W601" s="231"/>
      <c r="X601" s="210"/>
      <c r="Y601" s="232"/>
    </row>
    <row r="602" s="204" customFormat="1" ht="15" customHeight="1" spans="1:25">
      <c r="A602" s="906" t="s">
        <v>3377</v>
      </c>
      <c r="B602" s="237" t="s">
        <v>3378</v>
      </c>
      <c r="C602" s="237" t="s">
        <v>3336</v>
      </c>
      <c r="D602" s="215" t="s">
        <v>3327</v>
      </c>
      <c r="E602" s="207" t="s">
        <v>2479</v>
      </c>
      <c r="F602" s="210"/>
      <c r="G602" s="211" t="s">
        <v>2131</v>
      </c>
      <c r="H602" s="212"/>
      <c r="I602" s="210" t="s">
        <v>2095</v>
      </c>
      <c r="J602" s="212">
        <v>1</v>
      </c>
      <c r="K602" s="238" t="s">
        <v>3043</v>
      </c>
      <c r="L602" s="217"/>
      <c r="M602" s="220">
        <v>38517</v>
      </c>
      <c r="N602" s="212">
        <v>10</v>
      </c>
      <c r="O602" s="219"/>
      <c r="P602" s="210"/>
      <c r="Q602" s="215">
        <f>VLOOKUP(B:B,[1]帐销案存台账!$C$1:$L$65536,10,0)</f>
        <v>1422399.77</v>
      </c>
      <c r="R602" s="226">
        <f>VLOOKUP(B:B,[1]帐销案存台账!$C$1:$N$65536,12,0)</f>
        <v>42671.99</v>
      </c>
      <c r="S602" s="227"/>
      <c r="T602" s="228"/>
      <c r="U602" s="229"/>
      <c r="V602" s="219"/>
      <c r="W602" s="231"/>
      <c r="X602" s="210"/>
      <c r="Y602" s="232"/>
    </row>
    <row r="603" s="204" customFormat="1" ht="15" customHeight="1" spans="1:25">
      <c r="A603" s="906" t="s">
        <v>3379</v>
      </c>
      <c r="B603" s="237" t="s">
        <v>3380</v>
      </c>
      <c r="C603" s="237" t="s">
        <v>3336</v>
      </c>
      <c r="D603" s="215" t="s">
        <v>3327</v>
      </c>
      <c r="E603" s="207" t="s">
        <v>2479</v>
      </c>
      <c r="F603" s="210"/>
      <c r="G603" s="211" t="s">
        <v>2131</v>
      </c>
      <c r="H603" s="212"/>
      <c r="I603" s="210" t="s">
        <v>2095</v>
      </c>
      <c r="J603" s="212">
        <v>1</v>
      </c>
      <c r="K603" s="238" t="s">
        <v>3043</v>
      </c>
      <c r="L603" s="217"/>
      <c r="M603" s="220">
        <v>38517</v>
      </c>
      <c r="N603" s="212">
        <v>10</v>
      </c>
      <c r="O603" s="219"/>
      <c r="P603" s="210"/>
      <c r="Q603" s="215">
        <f>VLOOKUP(B:B,[1]帐销案存台账!$C$1:$L$65536,10,0)</f>
        <v>1422399.77</v>
      </c>
      <c r="R603" s="226">
        <f>VLOOKUP(B:B,[1]帐销案存台账!$C$1:$N$65536,12,0)</f>
        <v>42671.99</v>
      </c>
      <c r="S603" s="227"/>
      <c r="T603" s="228"/>
      <c r="U603" s="229"/>
      <c r="V603" s="219"/>
      <c r="W603" s="231"/>
      <c r="X603" s="210"/>
      <c r="Y603" s="232"/>
    </row>
    <row r="604" s="204" customFormat="1" ht="15" customHeight="1" spans="1:25">
      <c r="A604" s="906" t="s">
        <v>3381</v>
      </c>
      <c r="B604" s="237" t="s">
        <v>3382</v>
      </c>
      <c r="C604" s="237" t="s">
        <v>3336</v>
      </c>
      <c r="D604" s="215" t="s">
        <v>3327</v>
      </c>
      <c r="E604" s="207" t="s">
        <v>2479</v>
      </c>
      <c r="F604" s="210"/>
      <c r="G604" s="211" t="s">
        <v>2131</v>
      </c>
      <c r="H604" s="212"/>
      <c r="I604" s="210" t="s">
        <v>2095</v>
      </c>
      <c r="J604" s="212">
        <v>1</v>
      </c>
      <c r="K604" s="238" t="s">
        <v>3043</v>
      </c>
      <c r="L604" s="217"/>
      <c r="M604" s="220">
        <v>38517</v>
      </c>
      <c r="N604" s="212">
        <v>10</v>
      </c>
      <c r="O604" s="219"/>
      <c r="P604" s="210"/>
      <c r="Q604" s="215">
        <f>VLOOKUP(B:B,[1]帐销案存台账!$C$1:$L$65536,10,0)</f>
        <v>1422399.77</v>
      </c>
      <c r="R604" s="226">
        <f>VLOOKUP(B:B,[1]帐销案存台账!$C$1:$N$65536,12,0)</f>
        <v>42671.99</v>
      </c>
      <c r="S604" s="227"/>
      <c r="T604" s="228"/>
      <c r="U604" s="229"/>
      <c r="V604" s="219"/>
      <c r="W604" s="231"/>
      <c r="X604" s="210"/>
      <c r="Y604" s="232"/>
    </row>
    <row r="605" s="204" customFormat="1" ht="15" customHeight="1" spans="1:25">
      <c r="A605" s="906" t="s">
        <v>3383</v>
      </c>
      <c r="B605" s="237" t="s">
        <v>3384</v>
      </c>
      <c r="C605" s="237" t="s">
        <v>3336</v>
      </c>
      <c r="D605" s="215" t="s">
        <v>3327</v>
      </c>
      <c r="E605" s="207" t="s">
        <v>2479</v>
      </c>
      <c r="F605" s="210"/>
      <c r="G605" s="211" t="s">
        <v>2131</v>
      </c>
      <c r="H605" s="212"/>
      <c r="I605" s="210" t="s">
        <v>2095</v>
      </c>
      <c r="J605" s="212">
        <v>1</v>
      </c>
      <c r="K605" s="238" t="s">
        <v>3043</v>
      </c>
      <c r="L605" s="217"/>
      <c r="M605" s="220">
        <v>38517</v>
      </c>
      <c r="N605" s="212">
        <v>10</v>
      </c>
      <c r="O605" s="219"/>
      <c r="P605" s="210"/>
      <c r="Q605" s="215">
        <f>VLOOKUP(B:B,[1]帐销案存台账!$C$1:$L$65536,10,0)</f>
        <v>1422399.77</v>
      </c>
      <c r="R605" s="226">
        <f>VLOOKUP(B:B,[1]帐销案存台账!$C$1:$N$65536,12,0)</f>
        <v>42671.99</v>
      </c>
      <c r="S605" s="227"/>
      <c r="T605" s="228"/>
      <c r="U605" s="229"/>
      <c r="V605" s="219"/>
      <c r="W605" s="231"/>
      <c r="X605" s="210"/>
      <c r="Y605" s="232"/>
    </row>
    <row r="606" s="204" customFormat="1" ht="15" customHeight="1" spans="1:25">
      <c r="A606" s="906" t="s">
        <v>3385</v>
      </c>
      <c r="B606" s="237" t="s">
        <v>3386</v>
      </c>
      <c r="C606" s="237" t="s">
        <v>3336</v>
      </c>
      <c r="D606" s="215" t="s">
        <v>3327</v>
      </c>
      <c r="E606" s="207" t="s">
        <v>2479</v>
      </c>
      <c r="F606" s="210"/>
      <c r="G606" s="211" t="s">
        <v>2131</v>
      </c>
      <c r="H606" s="212"/>
      <c r="I606" s="210" t="s">
        <v>2095</v>
      </c>
      <c r="J606" s="212">
        <v>1</v>
      </c>
      <c r="K606" s="238" t="s">
        <v>3043</v>
      </c>
      <c r="L606" s="217"/>
      <c r="M606" s="220">
        <v>38517</v>
      </c>
      <c r="N606" s="212">
        <v>10</v>
      </c>
      <c r="O606" s="219"/>
      <c r="P606" s="210"/>
      <c r="Q606" s="215">
        <f>VLOOKUP(B:B,[1]帐销案存台账!$C$1:$L$65536,10,0)</f>
        <v>1422399.77</v>
      </c>
      <c r="R606" s="226">
        <f>VLOOKUP(B:B,[1]帐销案存台账!$C$1:$N$65536,12,0)</f>
        <v>42671.99</v>
      </c>
      <c r="S606" s="227"/>
      <c r="T606" s="228"/>
      <c r="U606" s="229"/>
      <c r="V606" s="219"/>
      <c r="W606" s="231"/>
      <c r="X606" s="210"/>
      <c r="Y606" s="232"/>
    </row>
    <row r="607" s="204" customFormat="1" ht="15" customHeight="1" spans="1:25">
      <c r="A607" s="906" t="s">
        <v>3387</v>
      </c>
      <c r="B607" s="237" t="s">
        <v>3388</v>
      </c>
      <c r="C607" s="237" t="s">
        <v>3336</v>
      </c>
      <c r="D607" s="215" t="s">
        <v>3327</v>
      </c>
      <c r="E607" s="207" t="s">
        <v>2479</v>
      </c>
      <c r="F607" s="210"/>
      <c r="G607" s="211" t="s">
        <v>2131</v>
      </c>
      <c r="H607" s="212"/>
      <c r="I607" s="210" t="s">
        <v>2095</v>
      </c>
      <c r="J607" s="212">
        <v>1</v>
      </c>
      <c r="K607" s="238" t="s">
        <v>3043</v>
      </c>
      <c r="L607" s="217"/>
      <c r="M607" s="220">
        <v>38517</v>
      </c>
      <c r="N607" s="212">
        <v>10</v>
      </c>
      <c r="O607" s="219"/>
      <c r="P607" s="210"/>
      <c r="Q607" s="215">
        <f>VLOOKUP(B:B,[1]帐销案存台账!$C$1:$L$65536,10,0)</f>
        <v>1422399.77</v>
      </c>
      <c r="R607" s="226">
        <f>VLOOKUP(B:B,[1]帐销案存台账!$C$1:$N$65536,12,0)</f>
        <v>42671.99</v>
      </c>
      <c r="S607" s="227"/>
      <c r="T607" s="228"/>
      <c r="U607" s="229"/>
      <c r="V607" s="219"/>
      <c r="W607" s="231"/>
      <c r="X607" s="210"/>
      <c r="Y607" s="232"/>
    </row>
    <row r="608" s="204" customFormat="1" ht="15" customHeight="1" spans="1:25">
      <c r="A608" s="906" t="s">
        <v>3389</v>
      </c>
      <c r="B608" s="237" t="s">
        <v>3390</v>
      </c>
      <c r="C608" s="237" t="s">
        <v>3336</v>
      </c>
      <c r="D608" s="215" t="s">
        <v>3327</v>
      </c>
      <c r="E608" s="207" t="s">
        <v>2479</v>
      </c>
      <c r="F608" s="210"/>
      <c r="G608" s="211" t="s">
        <v>2131</v>
      </c>
      <c r="H608" s="212"/>
      <c r="I608" s="210" t="s">
        <v>2095</v>
      </c>
      <c r="J608" s="212">
        <v>1</v>
      </c>
      <c r="K608" s="238" t="s">
        <v>3043</v>
      </c>
      <c r="L608" s="217"/>
      <c r="M608" s="220">
        <v>38517</v>
      </c>
      <c r="N608" s="212">
        <v>10</v>
      </c>
      <c r="O608" s="219"/>
      <c r="P608" s="210"/>
      <c r="Q608" s="215">
        <f>VLOOKUP(B:B,[1]帐销案存台账!$C$1:$L$65536,10,0)</f>
        <v>1422399.77</v>
      </c>
      <c r="R608" s="226">
        <f>VLOOKUP(B:B,[1]帐销案存台账!$C$1:$N$65536,12,0)</f>
        <v>42671.99</v>
      </c>
      <c r="S608" s="227"/>
      <c r="T608" s="228"/>
      <c r="U608" s="229"/>
      <c r="V608" s="219"/>
      <c r="W608" s="231"/>
      <c r="X608" s="210"/>
      <c r="Y608" s="232"/>
    </row>
    <row r="609" s="204" customFormat="1" ht="15" customHeight="1" spans="1:25">
      <c r="A609" s="906" t="s">
        <v>3391</v>
      </c>
      <c r="B609" s="237" t="s">
        <v>3392</v>
      </c>
      <c r="C609" s="237" t="s">
        <v>3336</v>
      </c>
      <c r="D609" s="215" t="s">
        <v>3327</v>
      </c>
      <c r="E609" s="207" t="s">
        <v>2479</v>
      </c>
      <c r="F609" s="210"/>
      <c r="G609" s="211" t="s">
        <v>2131</v>
      </c>
      <c r="H609" s="212"/>
      <c r="I609" s="210" t="s">
        <v>2095</v>
      </c>
      <c r="J609" s="212">
        <v>1</v>
      </c>
      <c r="K609" s="238" t="s">
        <v>3043</v>
      </c>
      <c r="L609" s="217"/>
      <c r="M609" s="220">
        <v>38517</v>
      </c>
      <c r="N609" s="212">
        <v>10</v>
      </c>
      <c r="O609" s="219"/>
      <c r="P609" s="210"/>
      <c r="Q609" s="215">
        <f>VLOOKUP(B:B,[1]帐销案存台账!$C$1:$L$65536,10,0)</f>
        <v>1422399.77</v>
      </c>
      <c r="R609" s="226">
        <f>VLOOKUP(B:B,[1]帐销案存台账!$C$1:$N$65536,12,0)</f>
        <v>42671.99</v>
      </c>
      <c r="S609" s="227"/>
      <c r="T609" s="228"/>
      <c r="U609" s="229"/>
      <c r="V609" s="219"/>
      <c r="W609" s="231"/>
      <c r="X609" s="210"/>
      <c r="Y609" s="232"/>
    </row>
    <row r="610" s="204" customFormat="1" ht="15" customHeight="1" spans="1:25">
      <c r="A610" s="906" t="s">
        <v>3393</v>
      </c>
      <c r="B610" s="237" t="s">
        <v>3394</v>
      </c>
      <c r="C610" s="237" t="s">
        <v>3336</v>
      </c>
      <c r="D610" s="215" t="s">
        <v>3327</v>
      </c>
      <c r="E610" s="207" t="s">
        <v>2479</v>
      </c>
      <c r="F610" s="210"/>
      <c r="G610" s="211" t="s">
        <v>2131</v>
      </c>
      <c r="H610" s="212"/>
      <c r="I610" s="210" t="s">
        <v>2095</v>
      </c>
      <c r="J610" s="212">
        <v>1</v>
      </c>
      <c r="K610" s="238" t="s">
        <v>3043</v>
      </c>
      <c r="L610" s="217"/>
      <c r="M610" s="220">
        <v>38517</v>
      </c>
      <c r="N610" s="212">
        <v>10</v>
      </c>
      <c r="O610" s="219"/>
      <c r="P610" s="210"/>
      <c r="Q610" s="215">
        <f>VLOOKUP(B:B,[1]帐销案存台账!$C$1:$L$65536,10,0)</f>
        <v>1422399.77</v>
      </c>
      <c r="R610" s="226">
        <f>VLOOKUP(B:B,[1]帐销案存台账!$C$1:$N$65536,12,0)</f>
        <v>42671.99</v>
      </c>
      <c r="S610" s="227"/>
      <c r="T610" s="228"/>
      <c r="U610" s="229"/>
      <c r="V610" s="219"/>
      <c r="W610" s="231"/>
      <c r="X610" s="210"/>
      <c r="Y610" s="232"/>
    </row>
    <row r="611" s="204" customFormat="1" ht="15" customHeight="1" spans="1:25">
      <c r="A611" s="906" t="s">
        <v>3395</v>
      </c>
      <c r="B611" s="237" t="s">
        <v>3396</v>
      </c>
      <c r="C611" s="237" t="s">
        <v>3336</v>
      </c>
      <c r="D611" s="215" t="s">
        <v>3327</v>
      </c>
      <c r="E611" s="207" t="s">
        <v>2479</v>
      </c>
      <c r="F611" s="210"/>
      <c r="G611" s="211" t="s">
        <v>2131</v>
      </c>
      <c r="H611" s="212"/>
      <c r="I611" s="210" t="s">
        <v>2095</v>
      </c>
      <c r="J611" s="212">
        <v>1</v>
      </c>
      <c r="K611" s="238" t="s">
        <v>3043</v>
      </c>
      <c r="L611" s="217"/>
      <c r="M611" s="220">
        <v>38517</v>
      </c>
      <c r="N611" s="212">
        <v>10</v>
      </c>
      <c r="O611" s="219"/>
      <c r="P611" s="210"/>
      <c r="Q611" s="215">
        <f>VLOOKUP(B:B,[1]帐销案存台账!$C$1:$L$65536,10,0)</f>
        <v>1422399.77</v>
      </c>
      <c r="R611" s="226">
        <f>VLOOKUP(B:B,[1]帐销案存台账!$C$1:$N$65536,12,0)</f>
        <v>42671.99</v>
      </c>
      <c r="S611" s="227"/>
      <c r="T611" s="228"/>
      <c r="U611" s="229"/>
      <c r="V611" s="219"/>
      <c r="W611" s="231"/>
      <c r="X611" s="210"/>
      <c r="Y611" s="232"/>
    </row>
    <row r="612" s="204" customFormat="1" ht="15" customHeight="1" spans="1:25">
      <c r="A612" s="906" t="s">
        <v>3397</v>
      </c>
      <c r="B612" s="237" t="s">
        <v>3398</v>
      </c>
      <c r="C612" s="237" t="s">
        <v>3336</v>
      </c>
      <c r="D612" s="215" t="s">
        <v>3327</v>
      </c>
      <c r="E612" s="207" t="s">
        <v>2479</v>
      </c>
      <c r="F612" s="210"/>
      <c r="G612" s="211" t="s">
        <v>2131</v>
      </c>
      <c r="H612" s="212"/>
      <c r="I612" s="210" t="s">
        <v>2095</v>
      </c>
      <c r="J612" s="212">
        <v>1</v>
      </c>
      <c r="K612" s="238" t="s">
        <v>3043</v>
      </c>
      <c r="L612" s="217"/>
      <c r="M612" s="220">
        <v>38517</v>
      </c>
      <c r="N612" s="212">
        <v>10</v>
      </c>
      <c r="O612" s="219"/>
      <c r="P612" s="210"/>
      <c r="Q612" s="215">
        <f>VLOOKUP(B:B,[1]帐销案存台账!$C$1:$L$65536,10,0)</f>
        <v>1422399.77</v>
      </c>
      <c r="R612" s="226">
        <f>VLOOKUP(B:B,[1]帐销案存台账!$C$1:$N$65536,12,0)</f>
        <v>42671.99</v>
      </c>
      <c r="S612" s="227"/>
      <c r="T612" s="228"/>
      <c r="U612" s="229"/>
      <c r="V612" s="219"/>
      <c r="W612" s="231"/>
      <c r="X612" s="210"/>
      <c r="Y612" s="232"/>
    </row>
    <row r="613" s="204" customFormat="1" ht="15" customHeight="1" spans="1:25">
      <c r="A613" s="906" t="s">
        <v>3399</v>
      </c>
      <c r="B613" s="237" t="s">
        <v>3400</v>
      </c>
      <c r="C613" s="237" t="s">
        <v>3336</v>
      </c>
      <c r="D613" s="215" t="s">
        <v>3327</v>
      </c>
      <c r="E613" s="207" t="s">
        <v>2479</v>
      </c>
      <c r="F613" s="210"/>
      <c r="G613" s="211" t="s">
        <v>2131</v>
      </c>
      <c r="H613" s="212"/>
      <c r="I613" s="210" t="s">
        <v>2095</v>
      </c>
      <c r="J613" s="212">
        <v>1</v>
      </c>
      <c r="K613" s="238" t="s">
        <v>3043</v>
      </c>
      <c r="L613" s="217"/>
      <c r="M613" s="220">
        <v>38517</v>
      </c>
      <c r="N613" s="212">
        <v>10</v>
      </c>
      <c r="O613" s="219"/>
      <c r="P613" s="210"/>
      <c r="Q613" s="215">
        <f>VLOOKUP(B:B,[1]帐销案存台账!$C$1:$L$65536,10,0)</f>
        <v>1422399.77</v>
      </c>
      <c r="R613" s="226">
        <f>VLOOKUP(B:B,[1]帐销案存台账!$C$1:$N$65536,12,0)</f>
        <v>42671.99</v>
      </c>
      <c r="S613" s="227"/>
      <c r="T613" s="228"/>
      <c r="U613" s="229"/>
      <c r="V613" s="219"/>
      <c r="W613" s="231"/>
      <c r="X613" s="210"/>
      <c r="Y613" s="232"/>
    </row>
    <row r="614" s="204" customFormat="1" ht="15" customHeight="1" spans="1:25">
      <c r="A614" s="906" t="s">
        <v>3401</v>
      </c>
      <c r="B614" s="237" t="s">
        <v>3402</v>
      </c>
      <c r="C614" s="237" t="s">
        <v>3336</v>
      </c>
      <c r="D614" s="215" t="s">
        <v>3327</v>
      </c>
      <c r="E614" s="207" t="s">
        <v>2479</v>
      </c>
      <c r="F614" s="210"/>
      <c r="G614" s="211" t="s">
        <v>2131</v>
      </c>
      <c r="H614" s="212"/>
      <c r="I614" s="210" t="s">
        <v>2095</v>
      </c>
      <c r="J614" s="212">
        <v>1</v>
      </c>
      <c r="K614" s="238" t="s">
        <v>3043</v>
      </c>
      <c r="L614" s="217"/>
      <c r="M614" s="220">
        <v>38517</v>
      </c>
      <c r="N614" s="212">
        <v>10</v>
      </c>
      <c r="O614" s="219"/>
      <c r="P614" s="210"/>
      <c r="Q614" s="215">
        <f>VLOOKUP(B:B,[1]帐销案存台账!$C$1:$L$65536,10,0)</f>
        <v>1422399.77</v>
      </c>
      <c r="R614" s="226">
        <f>VLOOKUP(B:B,[1]帐销案存台账!$C$1:$N$65536,12,0)</f>
        <v>42671.99</v>
      </c>
      <c r="S614" s="227"/>
      <c r="T614" s="228"/>
      <c r="U614" s="229"/>
      <c r="V614" s="219"/>
      <c r="W614" s="231"/>
      <c r="X614" s="210"/>
      <c r="Y614" s="232"/>
    </row>
    <row r="615" s="204" customFormat="1" ht="15" customHeight="1" spans="1:25">
      <c r="A615" s="906" t="s">
        <v>3403</v>
      </c>
      <c r="B615" s="237" t="s">
        <v>3404</v>
      </c>
      <c r="C615" s="237" t="s">
        <v>3336</v>
      </c>
      <c r="D615" s="215" t="s">
        <v>3327</v>
      </c>
      <c r="E615" s="207" t="s">
        <v>2479</v>
      </c>
      <c r="F615" s="210"/>
      <c r="G615" s="211" t="s">
        <v>2131</v>
      </c>
      <c r="H615" s="212"/>
      <c r="I615" s="210" t="s">
        <v>2095</v>
      </c>
      <c r="J615" s="212">
        <v>1</v>
      </c>
      <c r="K615" s="238" t="s">
        <v>3043</v>
      </c>
      <c r="L615" s="217"/>
      <c r="M615" s="220">
        <v>38517</v>
      </c>
      <c r="N615" s="212">
        <v>10</v>
      </c>
      <c r="O615" s="219"/>
      <c r="P615" s="210"/>
      <c r="Q615" s="215">
        <f>VLOOKUP(B:B,[1]帐销案存台账!$C$1:$L$65536,10,0)</f>
        <v>1422399.77</v>
      </c>
      <c r="R615" s="226">
        <f>VLOOKUP(B:B,[1]帐销案存台账!$C$1:$N$65536,12,0)</f>
        <v>42671.99</v>
      </c>
      <c r="S615" s="227"/>
      <c r="T615" s="228"/>
      <c r="U615" s="229"/>
      <c r="V615" s="219"/>
      <c r="W615" s="231"/>
      <c r="X615" s="210"/>
      <c r="Y615" s="232"/>
    </row>
    <row r="616" s="204" customFormat="1" ht="15" customHeight="1" spans="1:25">
      <c r="A616" s="906" t="s">
        <v>3405</v>
      </c>
      <c r="B616" s="237" t="s">
        <v>3406</v>
      </c>
      <c r="C616" s="237" t="s">
        <v>3336</v>
      </c>
      <c r="D616" s="215" t="s">
        <v>3327</v>
      </c>
      <c r="E616" s="207" t="s">
        <v>2479</v>
      </c>
      <c r="F616" s="210"/>
      <c r="G616" s="211" t="s">
        <v>2131</v>
      </c>
      <c r="H616" s="212"/>
      <c r="I616" s="210" t="s">
        <v>2095</v>
      </c>
      <c r="J616" s="212">
        <v>1</v>
      </c>
      <c r="K616" s="238" t="s">
        <v>3043</v>
      </c>
      <c r="L616" s="217"/>
      <c r="M616" s="220">
        <v>38517</v>
      </c>
      <c r="N616" s="212">
        <v>10</v>
      </c>
      <c r="O616" s="219"/>
      <c r="P616" s="210"/>
      <c r="Q616" s="215">
        <f>VLOOKUP(B:B,[1]帐销案存台账!$C$1:$L$65536,10,0)</f>
        <v>1422399.77</v>
      </c>
      <c r="R616" s="226">
        <f>VLOOKUP(B:B,[1]帐销案存台账!$C$1:$N$65536,12,0)</f>
        <v>42671.99</v>
      </c>
      <c r="S616" s="227"/>
      <c r="T616" s="228"/>
      <c r="U616" s="229"/>
      <c r="V616" s="219"/>
      <c r="W616" s="231"/>
      <c r="X616" s="210"/>
      <c r="Y616" s="232"/>
    </row>
    <row r="617" s="204" customFormat="1" ht="15" customHeight="1" spans="1:25">
      <c r="A617" s="906" t="s">
        <v>3407</v>
      </c>
      <c r="B617" s="237" t="s">
        <v>3408</v>
      </c>
      <c r="C617" s="237" t="s">
        <v>3336</v>
      </c>
      <c r="D617" s="215" t="s">
        <v>3327</v>
      </c>
      <c r="E617" s="207" t="s">
        <v>2479</v>
      </c>
      <c r="F617" s="210"/>
      <c r="G617" s="211" t="s">
        <v>2131</v>
      </c>
      <c r="H617" s="212"/>
      <c r="I617" s="210" t="s">
        <v>2095</v>
      </c>
      <c r="J617" s="212">
        <v>1</v>
      </c>
      <c r="K617" s="238" t="s">
        <v>3043</v>
      </c>
      <c r="L617" s="217"/>
      <c r="M617" s="220">
        <v>38517</v>
      </c>
      <c r="N617" s="212">
        <v>10</v>
      </c>
      <c r="O617" s="219"/>
      <c r="P617" s="210"/>
      <c r="Q617" s="215">
        <f>VLOOKUP(B:B,[1]帐销案存台账!$C$1:$L$65536,10,0)</f>
        <v>1422399.77</v>
      </c>
      <c r="R617" s="226">
        <f>VLOOKUP(B:B,[1]帐销案存台账!$C$1:$N$65536,12,0)</f>
        <v>42671.99</v>
      </c>
      <c r="S617" s="227"/>
      <c r="T617" s="228"/>
      <c r="U617" s="229"/>
      <c r="V617" s="219"/>
      <c r="W617" s="231"/>
      <c r="X617" s="210"/>
      <c r="Y617" s="232"/>
    </row>
    <row r="618" s="204" customFormat="1" ht="15" customHeight="1" spans="1:25">
      <c r="A618" s="906" t="s">
        <v>3409</v>
      </c>
      <c r="B618" s="237" t="s">
        <v>3410</v>
      </c>
      <c r="C618" s="237" t="s">
        <v>3336</v>
      </c>
      <c r="D618" s="215" t="s">
        <v>3327</v>
      </c>
      <c r="E618" s="207" t="s">
        <v>2479</v>
      </c>
      <c r="F618" s="210"/>
      <c r="G618" s="211" t="s">
        <v>2131</v>
      </c>
      <c r="H618" s="212"/>
      <c r="I618" s="210" t="s">
        <v>2095</v>
      </c>
      <c r="J618" s="212">
        <v>1</v>
      </c>
      <c r="K618" s="238" t="s">
        <v>3043</v>
      </c>
      <c r="L618" s="217"/>
      <c r="M618" s="220">
        <v>38517</v>
      </c>
      <c r="N618" s="212">
        <v>10</v>
      </c>
      <c r="O618" s="219"/>
      <c r="P618" s="210"/>
      <c r="Q618" s="215">
        <f>VLOOKUP(B:B,[1]帐销案存台账!$C$1:$L$65536,10,0)</f>
        <v>1422399.77</v>
      </c>
      <c r="R618" s="226">
        <f>VLOOKUP(B:B,[1]帐销案存台账!$C$1:$N$65536,12,0)</f>
        <v>42671.99</v>
      </c>
      <c r="S618" s="227"/>
      <c r="T618" s="228"/>
      <c r="U618" s="229"/>
      <c r="V618" s="219"/>
      <c r="W618" s="231"/>
      <c r="X618" s="210"/>
      <c r="Y618" s="232"/>
    </row>
    <row r="619" s="204" customFormat="1" ht="15" customHeight="1" spans="1:25">
      <c r="A619" s="906" t="s">
        <v>3411</v>
      </c>
      <c r="B619" s="237" t="s">
        <v>3412</v>
      </c>
      <c r="C619" s="237" t="s">
        <v>3336</v>
      </c>
      <c r="D619" s="215" t="s">
        <v>3327</v>
      </c>
      <c r="E619" s="207" t="s">
        <v>2479</v>
      </c>
      <c r="F619" s="210"/>
      <c r="G619" s="211" t="s">
        <v>2131</v>
      </c>
      <c r="H619" s="212"/>
      <c r="I619" s="210" t="s">
        <v>2095</v>
      </c>
      <c r="J619" s="212">
        <v>1</v>
      </c>
      <c r="K619" s="238" t="s">
        <v>3043</v>
      </c>
      <c r="L619" s="217"/>
      <c r="M619" s="220">
        <v>38517</v>
      </c>
      <c r="N619" s="212">
        <v>10</v>
      </c>
      <c r="O619" s="219"/>
      <c r="P619" s="210"/>
      <c r="Q619" s="215">
        <f>VLOOKUP(B:B,[1]帐销案存台账!$C$1:$L$65536,10,0)</f>
        <v>1422399.77</v>
      </c>
      <c r="R619" s="226">
        <f>VLOOKUP(B:B,[1]帐销案存台账!$C$1:$N$65536,12,0)</f>
        <v>42671.99</v>
      </c>
      <c r="S619" s="227"/>
      <c r="T619" s="228"/>
      <c r="U619" s="229"/>
      <c r="V619" s="219"/>
      <c r="W619" s="231"/>
      <c r="X619" s="210"/>
      <c r="Y619" s="232"/>
    </row>
    <row r="620" s="204" customFormat="1" ht="15" customHeight="1" spans="1:25">
      <c r="A620" s="906" t="s">
        <v>3413</v>
      </c>
      <c r="B620" s="237" t="s">
        <v>3414</v>
      </c>
      <c r="C620" s="237" t="s">
        <v>3336</v>
      </c>
      <c r="D620" s="215" t="s">
        <v>3327</v>
      </c>
      <c r="E620" s="207" t="s">
        <v>2479</v>
      </c>
      <c r="F620" s="210"/>
      <c r="G620" s="211" t="s">
        <v>2131</v>
      </c>
      <c r="H620" s="212"/>
      <c r="I620" s="210" t="s">
        <v>2095</v>
      </c>
      <c r="J620" s="212">
        <v>1</v>
      </c>
      <c r="K620" s="238" t="s">
        <v>3043</v>
      </c>
      <c r="L620" s="217"/>
      <c r="M620" s="220">
        <v>38517</v>
      </c>
      <c r="N620" s="212">
        <v>10</v>
      </c>
      <c r="O620" s="219"/>
      <c r="P620" s="210"/>
      <c r="Q620" s="215">
        <f>VLOOKUP(B:B,[1]帐销案存台账!$C$1:$L$65536,10,0)</f>
        <v>1422399.77</v>
      </c>
      <c r="R620" s="226">
        <f>VLOOKUP(B:B,[1]帐销案存台账!$C$1:$N$65536,12,0)</f>
        <v>42671.99</v>
      </c>
      <c r="S620" s="227"/>
      <c r="T620" s="228"/>
      <c r="U620" s="229"/>
      <c r="V620" s="219"/>
      <c r="W620" s="231"/>
      <c r="X620" s="210"/>
      <c r="Y620" s="232"/>
    </row>
    <row r="621" s="204" customFormat="1" ht="15" customHeight="1" spans="1:25">
      <c r="A621" s="906" t="s">
        <v>3415</v>
      </c>
      <c r="B621" s="237" t="s">
        <v>3416</v>
      </c>
      <c r="C621" s="237" t="s">
        <v>3336</v>
      </c>
      <c r="D621" s="215" t="s">
        <v>3327</v>
      </c>
      <c r="E621" s="207" t="s">
        <v>2479</v>
      </c>
      <c r="F621" s="210"/>
      <c r="G621" s="211" t="s">
        <v>2131</v>
      </c>
      <c r="H621" s="212"/>
      <c r="I621" s="210" t="s">
        <v>2095</v>
      </c>
      <c r="J621" s="212">
        <v>1</v>
      </c>
      <c r="K621" s="238" t="s">
        <v>3043</v>
      </c>
      <c r="L621" s="217"/>
      <c r="M621" s="220">
        <v>38517</v>
      </c>
      <c r="N621" s="212">
        <v>10</v>
      </c>
      <c r="O621" s="219"/>
      <c r="P621" s="210"/>
      <c r="Q621" s="215">
        <f>VLOOKUP(B:B,[1]帐销案存台账!$C$1:$L$65536,10,0)</f>
        <v>1422399.77</v>
      </c>
      <c r="R621" s="226">
        <f>VLOOKUP(B:B,[1]帐销案存台账!$C$1:$N$65536,12,0)</f>
        <v>42671.99</v>
      </c>
      <c r="S621" s="227"/>
      <c r="T621" s="228"/>
      <c r="U621" s="229"/>
      <c r="V621" s="219"/>
      <c r="W621" s="231"/>
      <c r="X621" s="210"/>
      <c r="Y621" s="232"/>
    </row>
    <row r="622" s="204" customFormat="1" ht="15" customHeight="1" spans="1:25">
      <c r="A622" s="906" t="s">
        <v>3417</v>
      </c>
      <c r="B622" s="237" t="s">
        <v>3418</v>
      </c>
      <c r="C622" s="237" t="s">
        <v>3336</v>
      </c>
      <c r="D622" s="215" t="s">
        <v>3327</v>
      </c>
      <c r="E622" s="207" t="s">
        <v>2479</v>
      </c>
      <c r="F622" s="210"/>
      <c r="G622" s="211" t="s">
        <v>2131</v>
      </c>
      <c r="H622" s="212"/>
      <c r="I622" s="210" t="s">
        <v>2095</v>
      </c>
      <c r="J622" s="212">
        <v>1</v>
      </c>
      <c r="K622" s="238" t="s">
        <v>3043</v>
      </c>
      <c r="L622" s="217"/>
      <c r="M622" s="220">
        <v>38517</v>
      </c>
      <c r="N622" s="212">
        <v>10</v>
      </c>
      <c r="O622" s="219"/>
      <c r="P622" s="210"/>
      <c r="Q622" s="215">
        <f>VLOOKUP(B:B,[1]帐销案存台账!$C$1:$L$65536,10,0)</f>
        <v>1422399.77</v>
      </c>
      <c r="R622" s="226">
        <f>VLOOKUP(B:B,[1]帐销案存台账!$C$1:$N$65536,12,0)</f>
        <v>42671.99</v>
      </c>
      <c r="S622" s="227"/>
      <c r="T622" s="228"/>
      <c r="U622" s="229"/>
      <c r="V622" s="219"/>
      <c r="W622" s="231"/>
      <c r="X622" s="210"/>
      <c r="Y622" s="232"/>
    </row>
    <row r="623" s="204" customFormat="1" ht="15" customHeight="1" spans="1:25">
      <c r="A623" s="906" t="s">
        <v>3419</v>
      </c>
      <c r="B623" s="237" t="s">
        <v>3420</v>
      </c>
      <c r="C623" s="237" t="s">
        <v>3336</v>
      </c>
      <c r="D623" s="215" t="s">
        <v>3327</v>
      </c>
      <c r="E623" s="207" t="s">
        <v>2479</v>
      </c>
      <c r="F623" s="210"/>
      <c r="G623" s="211" t="s">
        <v>2131</v>
      </c>
      <c r="H623" s="212"/>
      <c r="I623" s="210" t="s">
        <v>2095</v>
      </c>
      <c r="J623" s="212">
        <v>1</v>
      </c>
      <c r="K623" s="238" t="s">
        <v>3043</v>
      </c>
      <c r="L623" s="217"/>
      <c r="M623" s="220">
        <v>38517</v>
      </c>
      <c r="N623" s="212">
        <v>10</v>
      </c>
      <c r="O623" s="219"/>
      <c r="P623" s="210"/>
      <c r="Q623" s="215">
        <f>VLOOKUP(B:B,[1]帐销案存台账!$C$1:$L$65536,10,0)</f>
        <v>1422399.77</v>
      </c>
      <c r="R623" s="226">
        <f>VLOOKUP(B:B,[1]帐销案存台账!$C$1:$N$65536,12,0)</f>
        <v>42671.99</v>
      </c>
      <c r="S623" s="227"/>
      <c r="T623" s="228"/>
      <c r="U623" s="229"/>
      <c r="V623" s="219"/>
      <c r="W623" s="231"/>
      <c r="X623" s="210"/>
      <c r="Y623" s="232"/>
    </row>
    <row r="624" s="204" customFormat="1" ht="15" customHeight="1" spans="1:25">
      <c r="A624" s="906" t="s">
        <v>3421</v>
      </c>
      <c r="B624" s="237" t="s">
        <v>3422</v>
      </c>
      <c r="C624" s="237" t="s">
        <v>3336</v>
      </c>
      <c r="D624" s="215" t="s">
        <v>3327</v>
      </c>
      <c r="E624" s="207" t="s">
        <v>2479</v>
      </c>
      <c r="F624" s="210"/>
      <c r="G624" s="211" t="s">
        <v>2131</v>
      </c>
      <c r="H624" s="212"/>
      <c r="I624" s="210" t="s">
        <v>2095</v>
      </c>
      <c r="J624" s="212">
        <v>1</v>
      </c>
      <c r="K624" s="238" t="s">
        <v>3043</v>
      </c>
      <c r="L624" s="217"/>
      <c r="M624" s="220">
        <v>38517</v>
      </c>
      <c r="N624" s="212">
        <v>10</v>
      </c>
      <c r="O624" s="219"/>
      <c r="P624" s="210"/>
      <c r="Q624" s="215">
        <f>VLOOKUP(B:B,[1]帐销案存台账!$C$1:$L$65536,10,0)</f>
        <v>1422399.77</v>
      </c>
      <c r="R624" s="226">
        <f>VLOOKUP(B:B,[1]帐销案存台账!$C$1:$N$65536,12,0)</f>
        <v>42671.99</v>
      </c>
      <c r="S624" s="227"/>
      <c r="T624" s="228"/>
      <c r="U624" s="229"/>
      <c r="V624" s="219"/>
      <c r="W624" s="231"/>
      <c r="X624" s="210"/>
      <c r="Y624" s="232"/>
    </row>
    <row r="625" s="204" customFormat="1" ht="15" customHeight="1" spans="1:25">
      <c r="A625" s="906" t="s">
        <v>3423</v>
      </c>
      <c r="B625" s="237" t="s">
        <v>3424</v>
      </c>
      <c r="C625" s="237" t="s">
        <v>3336</v>
      </c>
      <c r="D625" s="215" t="s">
        <v>3327</v>
      </c>
      <c r="E625" s="207" t="s">
        <v>2479</v>
      </c>
      <c r="F625" s="210"/>
      <c r="G625" s="211" t="s">
        <v>2131</v>
      </c>
      <c r="H625" s="212"/>
      <c r="I625" s="210" t="s">
        <v>2095</v>
      </c>
      <c r="J625" s="212">
        <v>1</v>
      </c>
      <c r="K625" s="238" t="s">
        <v>3043</v>
      </c>
      <c r="L625" s="217"/>
      <c r="M625" s="220">
        <v>38517</v>
      </c>
      <c r="N625" s="212">
        <v>10</v>
      </c>
      <c r="O625" s="219"/>
      <c r="P625" s="210"/>
      <c r="Q625" s="215">
        <f>VLOOKUP(B:B,[1]帐销案存台账!$C$1:$L$65536,10,0)</f>
        <v>1422399.77</v>
      </c>
      <c r="R625" s="226">
        <f>VLOOKUP(B:B,[1]帐销案存台账!$C$1:$N$65536,12,0)</f>
        <v>42671.99</v>
      </c>
      <c r="S625" s="227"/>
      <c r="T625" s="228"/>
      <c r="U625" s="229"/>
      <c r="V625" s="219"/>
      <c r="W625" s="231"/>
      <c r="X625" s="210"/>
      <c r="Y625" s="232"/>
    </row>
    <row r="626" s="204" customFormat="1" ht="15" customHeight="1" spans="1:25">
      <c r="A626" s="906" t="s">
        <v>3425</v>
      </c>
      <c r="B626" s="237" t="s">
        <v>3426</v>
      </c>
      <c r="C626" s="237" t="s">
        <v>3336</v>
      </c>
      <c r="D626" s="215" t="s">
        <v>3327</v>
      </c>
      <c r="E626" s="207" t="s">
        <v>2479</v>
      </c>
      <c r="F626" s="210"/>
      <c r="G626" s="211" t="s">
        <v>2131</v>
      </c>
      <c r="H626" s="212"/>
      <c r="I626" s="210" t="s">
        <v>2095</v>
      </c>
      <c r="J626" s="212">
        <v>1</v>
      </c>
      <c r="K626" s="238" t="s">
        <v>3043</v>
      </c>
      <c r="L626" s="217"/>
      <c r="M626" s="220">
        <v>38517</v>
      </c>
      <c r="N626" s="212">
        <v>10</v>
      </c>
      <c r="O626" s="219"/>
      <c r="P626" s="210"/>
      <c r="Q626" s="215">
        <f>VLOOKUP(B:B,[1]帐销案存台账!$C$1:$L$65536,10,0)</f>
        <v>1422399.77</v>
      </c>
      <c r="R626" s="226">
        <f>VLOOKUP(B:B,[1]帐销案存台账!$C$1:$N$65536,12,0)</f>
        <v>42671.99</v>
      </c>
      <c r="S626" s="227"/>
      <c r="T626" s="228"/>
      <c r="U626" s="229"/>
      <c r="V626" s="219"/>
      <c r="W626" s="231"/>
      <c r="X626" s="210"/>
      <c r="Y626" s="232"/>
    </row>
    <row r="627" s="204" customFormat="1" ht="15" customHeight="1" spans="1:25">
      <c r="A627" s="906" t="s">
        <v>3427</v>
      </c>
      <c r="B627" s="237" t="s">
        <v>3428</v>
      </c>
      <c r="C627" s="237" t="s">
        <v>3336</v>
      </c>
      <c r="D627" s="215" t="s">
        <v>3327</v>
      </c>
      <c r="E627" s="207" t="s">
        <v>2479</v>
      </c>
      <c r="F627" s="210"/>
      <c r="G627" s="211" t="s">
        <v>2131</v>
      </c>
      <c r="H627" s="212"/>
      <c r="I627" s="210" t="s">
        <v>2095</v>
      </c>
      <c r="J627" s="212">
        <v>1</v>
      </c>
      <c r="K627" s="238" t="s">
        <v>3043</v>
      </c>
      <c r="L627" s="217"/>
      <c r="M627" s="220">
        <v>38517</v>
      </c>
      <c r="N627" s="212">
        <v>10</v>
      </c>
      <c r="O627" s="219"/>
      <c r="P627" s="210"/>
      <c r="Q627" s="215">
        <f>VLOOKUP(B:B,[1]帐销案存台账!$C$1:$L$65536,10,0)</f>
        <v>1422399.77</v>
      </c>
      <c r="R627" s="226">
        <f>VLOOKUP(B:B,[1]帐销案存台账!$C$1:$N$65536,12,0)</f>
        <v>42671.99</v>
      </c>
      <c r="S627" s="227"/>
      <c r="T627" s="228"/>
      <c r="U627" s="229"/>
      <c r="V627" s="219"/>
      <c r="W627" s="231"/>
      <c r="X627" s="210"/>
      <c r="Y627" s="232"/>
    </row>
    <row r="628" s="204" customFormat="1" ht="15" customHeight="1" spans="1:25">
      <c r="A628" s="906" t="s">
        <v>3429</v>
      </c>
      <c r="B628" s="237" t="s">
        <v>3430</v>
      </c>
      <c r="C628" s="237" t="s">
        <v>3336</v>
      </c>
      <c r="D628" s="215" t="s">
        <v>3327</v>
      </c>
      <c r="E628" s="207" t="s">
        <v>2479</v>
      </c>
      <c r="F628" s="210"/>
      <c r="G628" s="211" t="s">
        <v>2131</v>
      </c>
      <c r="H628" s="212"/>
      <c r="I628" s="210" t="s">
        <v>2095</v>
      </c>
      <c r="J628" s="212">
        <v>1</v>
      </c>
      <c r="K628" s="238" t="s">
        <v>3043</v>
      </c>
      <c r="L628" s="217"/>
      <c r="M628" s="220">
        <v>38517</v>
      </c>
      <c r="N628" s="212">
        <v>10</v>
      </c>
      <c r="O628" s="219"/>
      <c r="P628" s="210"/>
      <c r="Q628" s="215">
        <f>VLOOKUP(B:B,[1]帐销案存台账!$C$1:$L$65536,10,0)</f>
        <v>1422399.77</v>
      </c>
      <c r="R628" s="226">
        <f>VLOOKUP(B:B,[1]帐销案存台账!$C$1:$N$65536,12,0)</f>
        <v>42671.99</v>
      </c>
      <c r="S628" s="227"/>
      <c r="T628" s="228"/>
      <c r="U628" s="229"/>
      <c r="V628" s="219"/>
      <c r="W628" s="231"/>
      <c r="X628" s="210"/>
      <c r="Y628" s="232"/>
    </row>
    <row r="629" s="204" customFormat="1" ht="15" customHeight="1" spans="1:25">
      <c r="A629" s="906" t="s">
        <v>3431</v>
      </c>
      <c r="B629" s="237" t="s">
        <v>3432</v>
      </c>
      <c r="C629" s="237" t="s">
        <v>3336</v>
      </c>
      <c r="D629" s="215" t="s">
        <v>3327</v>
      </c>
      <c r="E629" s="207" t="s">
        <v>2479</v>
      </c>
      <c r="F629" s="210"/>
      <c r="G629" s="211" t="s">
        <v>2131</v>
      </c>
      <c r="H629" s="212"/>
      <c r="I629" s="210" t="s">
        <v>2095</v>
      </c>
      <c r="J629" s="212">
        <v>1</v>
      </c>
      <c r="K629" s="238" t="s">
        <v>3043</v>
      </c>
      <c r="L629" s="217"/>
      <c r="M629" s="220">
        <v>38517</v>
      </c>
      <c r="N629" s="212">
        <v>10</v>
      </c>
      <c r="O629" s="219"/>
      <c r="P629" s="210"/>
      <c r="Q629" s="215">
        <f>VLOOKUP(B:B,[1]帐销案存台账!$C$1:$L$65536,10,0)</f>
        <v>1422399.77</v>
      </c>
      <c r="R629" s="226">
        <f>VLOOKUP(B:B,[1]帐销案存台账!$C$1:$N$65536,12,0)</f>
        <v>42671.99</v>
      </c>
      <c r="S629" s="227"/>
      <c r="T629" s="228"/>
      <c r="U629" s="229"/>
      <c r="V629" s="219"/>
      <c r="W629" s="231"/>
      <c r="X629" s="210"/>
      <c r="Y629" s="232"/>
    </row>
    <row r="630" s="204" customFormat="1" ht="15" customHeight="1" spans="1:25">
      <c r="A630" s="906" t="s">
        <v>3433</v>
      </c>
      <c r="B630" s="237" t="s">
        <v>3434</v>
      </c>
      <c r="C630" s="237" t="s">
        <v>3336</v>
      </c>
      <c r="D630" s="215" t="s">
        <v>3327</v>
      </c>
      <c r="E630" s="207" t="s">
        <v>2479</v>
      </c>
      <c r="F630" s="210"/>
      <c r="G630" s="211" t="s">
        <v>2131</v>
      </c>
      <c r="H630" s="212"/>
      <c r="I630" s="210" t="s">
        <v>2095</v>
      </c>
      <c r="J630" s="212">
        <v>1</v>
      </c>
      <c r="K630" s="238" t="s">
        <v>3043</v>
      </c>
      <c r="L630" s="217"/>
      <c r="M630" s="220">
        <v>38517</v>
      </c>
      <c r="N630" s="212">
        <v>10</v>
      </c>
      <c r="O630" s="219"/>
      <c r="P630" s="210"/>
      <c r="Q630" s="215">
        <f>VLOOKUP(B:B,[1]帐销案存台账!$C$1:$L$65536,10,0)</f>
        <v>1422399.77</v>
      </c>
      <c r="R630" s="226">
        <f>VLOOKUP(B:B,[1]帐销案存台账!$C$1:$N$65536,12,0)</f>
        <v>42671.99</v>
      </c>
      <c r="S630" s="227"/>
      <c r="T630" s="228"/>
      <c r="U630" s="229"/>
      <c r="V630" s="219"/>
      <c r="W630" s="231"/>
      <c r="X630" s="210"/>
      <c r="Y630" s="232"/>
    </row>
    <row r="631" s="204" customFormat="1" ht="15" customHeight="1" spans="1:25">
      <c r="A631" s="906" t="s">
        <v>3435</v>
      </c>
      <c r="B631" s="237" t="s">
        <v>3436</v>
      </c>
      <c r="C631" s="237" t="s">
        <v>3336</v>
      </c>
      <c r="D631" s="215" t="s">
        <v>3327</v>
      </c>
      <c r="E631" s="207" t="s">
        <v>2479</v>
      </c>
      <c r="F631" s="210"/>
      <c r="G631" s="211" t="s">
        <v>2131</v>
      </c>
      <c r="H631" s="212"/>
      <c r="I631" s="210" t="s">
        <v>2095</v>
      </c>
      <c r="J631" s="212">
        <v>1</v>
      </c>
      <c r="K631" s="238" t="s">
        <v>3043</v>
      </c>
      <c r="L631" s="217"/>
      <c r="M631" s="220">
        <v>38517</v>
      </c>
      <c r="N631" s="212">
        <v>10</v>
      </c>
      <c r="O631" s="219"/>
      <c r="P631" s="210"/>
      <c r="Q631" s="215">
        <f>VLOOKUP(B:B,[1]帐销案存台账!$C$1:$L$65536,10,0)</f>
        <v>1422399.77</v>
      </c>
      <c r="R631" s="226">
        <f>VLOOKUP(B:B,[1]帐销案存台账!$C$1:$N$65536,12,0)</f>
        <v>42671.99</v>
      </c>
      <c r="S631" s="227"/>
      <c r="T631" s="228"/>
      <c r="U631" s="229"/>
      <c r="V631" s="219"/>
      <c r="W631" s="231"/>
      <c r="X631" s="210"/>
      <c r="Y631" s="232"/>
    </row>
    <row r="632" s="204" customFormat="1" ht="15" customHeight="1" spans="1:25">
      <c r="A632" s="906" t="s">
        <v>3437</v>
      </c>
      <c r="B632" s="237" t="s">
        <v>3438</v>
      </c>
      <c r="C632" s="237" t="s">
        <v>3336</v>
      </c>
      <c r="D632" s="215" t="s">
        <v>3327</v>
      </c>
      <c r="E632" s="207" t="s">
        <v>2479</v>
      </c>
      <c r="F632" s="210"/>
      <c r="G632" s="211" t="s">
        <v>2131</v>
      </c>
      <c r="H632" s="212"/>
      <c r="I632" s="210" t="s">
        <v>2095</v>
      </c>
      <c r="J632" s="212">
        <v>1</v>
      </c>
      <c r="K632" s="238" t="s">
        <v>3043</v>
      </c>
      <c r="L632" s="217"/>
      <c r="M632" s="220">
        <v>38517</v>
      </c>
      <c r="N632" s="212">
        <v>10</v>
      </c>
      <c r="O632" s="219"/>
      <c r="P632" s="210"/>
      <c r="Q632" s="215">
        <f>VLOOKUP(B:B,[1]帐销案存台账!$C$1:$L$65536,10,0)</f>
        <v>1422399.77</v>
      </c>
      <c r="R632" s="226">
        <f>VLOOKUP(B:B,[1]帐销案存台账!$C$1:$N$65536,12,0)</f>
        <v>42671.99</v>
      </c>
      <c r="S632" s="227"/>
      <c r="T632" s="228"/>
      <c r="U632" s="229"/>
      <c r="V632" s="219"/>
      <c r="W632" s="231"/>
      <c r="X632" s="210"/>
      <c r="Y632" s="232"/>
    </row>
    <row r="633" s="204" customFormat="1" ht="15" customHeight="1" spans="1:25">
      <c r="A633" s="906" t="s">
        <v>3439</v>
      </c>
      <c r="B633" s="237" t="s">
        <v>3440</v>
      </c>
      <c r="C633" s="237" t="s">
        <v>3336</v>
      </c>
      <c r="D633" s="215" t="s">
        <v>3327</v>
      </c>
      <c r="E633" s="207" t="s">
        <v>2479</v>
      </c>
      <c r="F633" s="210"/>
      <c r="G633" s="211" t="s">
        <v>2131</v>
      </c>
      <c r="H633" s="212"/>
      <c r="I633" s="210" t="s">
        <v>2095</v>
      </c>
      <c r="J633" s="212">
        <v>1</v>
      </c>
      <c r="K633" s="238" t="s">
        <v>3043</v>
      </c>
      <c r="L633" s="217"/>
      <c r="M633" s="220">
        <v>38517</v>
      </c>
      <c r="N633" s="212">
        <v>10</v>
      </c>
      <c r="O633" s="219"/>
      <c r="P633" s="210"/>
      <c r="Q633" s="215">
        <f>VLOOKUP(B:B,[1]帐销案存台账!$C$1:$L$65536,10,0)</f>
        <v>1422399.77</v>
      </c>
      <c r="R633" s="226">
        <f>VLOOKUP(B:B,[1]帐销案存台账!$C$1:$N$65536,12,0)</f>
        <v>42671.99</v>
      </c>
      <c r="S633" s="227"/>
      <c r="T633" s="228"/>
      <c r="U633" s="229"/>
      <c r="V633" s="219"/>
      <c r="W633" s="231"/>
      <c r="X633" s="210"/>
      <c r="Y633" s="232"/>
    </row>
    <row r="634" s="204" customFormat="1" ht="15" customHeight="1" spans="1:25">
      <c r="A634" s="906" t="s">
        <v>3441</v>
      </c>
      <c r="B634" s="237" t="s">
        <v>3442</v>
      </c>
      <c r="C634" s="237" t="s">
        <v>3336</v>
      </c>
      <c r="D634" s="215" t="s">
        <v>3327</v>
      </c>
      <c r="E634" s="207" t="s">
        <v>2479</v>
      </c>
      <c r="F634" s="210"/>
      <c r="G634" s="211" t="s">
        <v>2131</v>
      </c>
      <c r="H634" s="212"/>
      <c r="I634" s="210" t="s">
        <v>2095</v>
      </c>
      <c r="J634" s="212">
        <v>1</v>
      </c>
      <c r="K634" s="238" t="s">
        <v>3043</v>
      </c>
      <c r="L634" s="217"/>
      <c r="M634" s="220">
        <v>38517</v>
      </c>
      <c r="N634" s="212">
        <v>10</v>
      </c>
      <c r="O634" s="219"/>
      <c r="P634" s="210"/>
      <c r="Q634" s="215">
        <f>VLOOKUP(B:B,[1]帐销案存台账!$C$1:$L$65536,10,0)</f>
        <v>1422399.77</v>
      </c>
      <c r="R634" s="226">
        <f>VLOOKUP(B:B,[1]帐销案存台账!$C$1:$N$65536,12,0)</f>
        <v>42671.99</v>
      </c>
      <c r="S634" s="227"/>
      <c r="T634" s="228"/>
      <c r="U634" s="229"/>
      <c r="V634" s="219"/>
      <c r="W634" s="231"/>
      <c r="X634" s="210"/>
      <c r="Y634" s="232"/>
    </row>
    <row r="635" s="204" customFormat="1" ht="15" customHeight="1" spans="1:25">
      <c r="A635" s="906" t="s">
        <v>3443</v>
      </c>
      <c r="B635" s="237" t="s">
        <v>3444</v>
      </c>
      <c r="C635" s="237" t="s">
        <v>3336</v>
      </c>
      <c r="D635" s="215" t="s">
        <v>3327</v>
      </c>
      <c r="E635" s="207" t="s">
        <v>2479</v>
      </c>
      <c r="F635" s="210"/>
      <c r="G635" s="211" t="s">
        <v>2131</v>
      </c>
      <c r="H635" s="212"/>
      <c r="I635" s="210" t="s">
        <v>2095</v>
      </c>
      <c r="J635" s="212">
        <v>1</v>
      </c>
      <c r="K635" s="238" t="s">
        <v>3043</v>
      </c>
      <c r="L635" s="217"/>
      <c r="M635" s="220">
        <v>38517</v>
      </c>
      <c r="N635" s="212">
        <v>10</v>
      </c>
      <c r="O635" s="219"/>
      <c r="P635" s="210"/>
      <c r="Q635" s="215">
        <f>VLOOKUP(B:B,[1]帐销案存台账!$C$1:$L$65536,10,0)</f>
        <v>1422399.77</v>
      </c>
      <c r="R635" s="226">
        <f>VLOOKUP(B:B,[1]帐销案存台账!$C$1:$N$65536,12,0)</f>
        <v>42671.99</v>
      </c>
      <c r="S635" s="227"/>
      <c r="T635" s="228"/>
      <c r="U635" s="229"/>
      <c r="V635" s="219"/>
      <c r="W635" s="231"/>
      <c r="X635" s="210"/>
      <c r="Y635" s="232"/>
    </row>
    <row r="636" s="204" customFormat="1" ht="15" customHeight="1" spans="1:25">
      <c r="A636" s="906" t="s">
        <v>3445</v>
      </c>
      <c r="B636" s="237" t="s">
        <v>3446</v>
      </c>
      <c r="C636" s="237" t="s">
        <v>3336</v>
      </c>
      <c r="D636" s="215" t="s">
        <v>3327</v>
      </c>
      <c r="E636" s="207" t="s">
        <v>2479</v>
      </c>
      <c r="F636" s="210"/>
      <c r="G636" s="211" t="s">
        <v>2131</v>
      </c>
      <c r="H636" s="212"/>
      <c r="I636" s="210" t="s">
        <v>2095</v>
      </c>
      <c r="J636" s="212">
        <v>1</v>
      </c>
      <c r="K636" s="238" t="s">
        <v>3043</v>
      </c>
      <c r="L636" s="217"/>
      <c r="M636" s="220">
        <v>38517</v>
      </c>
      <c r="N636" s="212">
        <v>10</v>
      </c>
      <c r="O636" s="219"/>
      <c r="P636" s="210"/>
      <c r="Q636" s="215">
        <f>VLOOKUP(B:B,[1]帐销案存台账!$C$1:$L$65536,10,0)</f>
        <v>1422399.77</v>
      </c>
      <c r="R636" s="226">
        <f>VLOOKUP(B:B,[1]帐销案存台账!$C$1:$N$65536,12,0)</f>
        <v>42671.99</v>
      </c>
      <c r="S636" s="227"/>
      <c r="T636" s="228"/>
      <c r="U636" s="229"/>
      <c r="V636" s="219"/>
      <c r="W636" s="231"/>
      <c r="X636" s="210"/>
      <c r="Y636" s="232"/>
    </row>
    <row r="637" s="204" customFormat="1" ht="15" customHeight="1" spans="1:25">
      <c r="A637" s="906" t="s">
        <v>3447</v>
      </c>
      <c r="B637" s="237" t="s">
        <v>3448</v>
      </c>
      <c r="C637" s="237" t="s">
        <v>3336</v>
      </c>
      <c r="D637" s="215" t="s">
        <v>3327</v>
      </c>
      <c r="E637" s="207" t="s">
        <v>2479</v>
      </c>
      <c r="F637" s="210"/>
      <c r="G637" s="211" t="s">
        <v>2131</v>
      </c>
      <c r="H637" s="212"/>
      <c r="I637" s="210" t="s">
        <v>2095</v>
      </c>
      <c r="J637" s="212">
        <v>1</v>
      </c>
      <c r="K637" s="238" t="s">
        <v>3043</v>
      </c>
      <c r="L637" s="217"/>
      <c r="M637" s="220">
        <v>38517</v>
      </c>
      <c r="N637" s="212">
        <v>10</v>
      </c>
      <c r="O637" s="219"/>
      <c r="P637" s="210"/>
      <c r="Q637" s="215">
        <f>VLOOKUP(B:B,[1]帐销案存台账!$C$1:$L$65536,10,0)</f>
        <v>1422399.77</v>
      </c>
      <c r="R637" s="226">
        <f>VLOOKUP(B:B,[1]帐销案存台账!$C$1:$N$65536,12,0)</f>
        <v>42671.99</v>
      </c>
      <c r="S637" s="227"/>
      <c r="T637" s="228"/>
      <c r="U637" s="229"/>
      <c r="V637" s="219"/>
      <c r="W637" s="231"/>
      <c r="X637" s="210"/>
      <c r="Y637" s="232"/>
    </row>
    <row r="638" s="204" customFormat="1" ht="15" customHeight="1" spans="1:25">
      <c r="A638" s="906" t="s">
        <v>3449</v>
      </c>
      <c r="B638" s="237" t="s">
        <v>3450</v>
      </c>
      <c r="C638" s="237" t="s">
        <v>3336</v>
      </c>
      <c r="D638" s="215" t="s">
        <v>3327</v>
      </c>
      <c r="E638" s="207" t="s">
        <v>2479</v>
      </c>
      <c r="F638" s="210"/>
      <c r="G638" s="211" t="s">
        <v>2131</v>
      </c>
      <c r="H638" s="212"/>
      <c r="I638" s="210" t="s">
        <v>2095</v>
      </c>
      <c r="J638" s="212">
        <v>1</v>
      </c>
      <c r="K638" s="238" t="s">
        <v>3043</v>
      </c>
      <c r="L638" s="217"/>
      <c r="M638" s="220">
        <v>38517</v>
      </c>
      <c r="N638" s="212">
        <v>10</v>
      </c>
      <c r="O638" s="219"/>
      <c r="P638" s="210"/>
      <c r="Q638" s="215">
        <f>VLOOKUP(B:B,[1]帐销案存台账!$C$1:$L$65536,10,0)</f>
        <v>1422399.77</v>
      </c>
      <c r="R638" s="226">
        <f>VLOOKUP(B:B,[1]帐销案存台账!$C$1:$N$65536,12,0)</f>
        <v>42671.99</v>
      </c>
      <c r="S638" s="227"/>
      <c r="T638" s="228"/>
      <c r="U638" s="229"/>
      <c r="V638" s="219"/>
      <c r="W638" s="231"/>
      <c r="X638" s="210"/>
      <c r="Y638" s="232"/>
    </row>
    <row r="639" s="204" customFormat="1" ht="15" customHeight="1" spans="1:25">
      <c r="A639" s="906" t="s">
        <v>3451</v>
      </c>
      <c r="B639" s="237" t="s">
        <v>3452</v>
      </c>
      <c r="C639" s="237" t="s">
        <v>3336</v>
      </c>
      <c r="D639" s="215" t="s">
        <v>3327</v>
      </c>
      <c r="E639" s="207" t="s">
        <v>2479</v>
      </c>
      <c r="F639" s="210"/>
      <c r="G639" s="211" t="s">
        <v>2131</v>
      </c>
      <c r="H639" s="212"/>
      <c r="I639" s="210" t="s">
        <v>2095</v>
      </c>
      <c r="J639" s="212">
        <v>1</v>
      </c>
      <c r="K639" s="238" t="s">
        <v>3043</v>
      </c>
      <c r="L639" s="217"/>
      <c r="M639" s="220">
        <v>38517</v>
      </c>
      <c r="N639" s="212">
        <v>10</v>
      </c>
      <c r="O639" s="219"/>
      <c r="P639" s="210"/>
      <c r="Q639" s="215">
        <f>VLOOKUP(B:B,[1]帐销案存台账!$C$1:$L$65536,10,0)</f>
        <v>1422399.77</v>
      </c>
      <c r="R639" s="226">
        <f>VLOOKUP(B:B,[1]帐销案存台账!$C$1:$N$65536,12,0)</f>
        <v>42671.99</v>
      </c>
      <c r="S639" s="227"/>
      <c r="T639" s="228"/>
      <c r="U639" s="229"/>
      <c r="V639" s="219"/>
      <c r="W639" s="231"/>
      <c r="X639" s="210"/>
      <c r="Y639" s="232"/>
    </row>
    <row r="640" s="204" customFormat="1" ht="15" customHeight="1" spans="1:25">
      <c r="A640" s="906" t="s">
        <v>3453</v>
      </c>
      <c r="B640" s="237" t="s">
        <v>3454</v>
      </c>
      <c r="C640" s="237" t="s">
        <v>3336</v>
      </c>
      <c r="D640" s="215" t="s">
        <v>3327</v>
      </c>
      <c r="E640" s="207" t="s">
        <v>2479</v>
      </c>
      <c r="F640" s="210"/>
      <c r="G640" s="211" t="s">
        <v>2131</v>
      </c>
      <c r="H640" s="212"/>
      <c r="I640" s="210" t="s">
        <v>2095</v>
      </c>
      <c r="J640" s="212">
        <v>1</v>
      </c>
      <c r="K640" s="238" t="s">
        <v>3043</v>
      </c>
      <c r="L640" s="217"/>
      <c r="M640" s="220">
        <v>38517</v>
      </c>
      <c r="N640" s="212">
        <v>10</v>
      </c>
      <c r="O640" s="219"/>
      <c r="P640" s="210"/>
      <c r="Q640" s="215">
        <f>VLOOKUP(B:B,[1]帐销案存台账!$C$1:$L$65536,10,0)</f>
        <v>1422399.77</v>
      </c>
      <c r="R640" s="226">
        <f>VLOOKUP(B:B,[1]帐销案存台账!$C$1:$N$65536,12,0)</f>
        <v>42671.99</v>
      </c>
      <c r="S640" s="227"/>
      <c r="T640" s="228"/>
      <c r="U640" s="229"/>
      <c r="V640" s="219"/>
      <c r="W640" s="231"/>
      <c r="X640" s="210"/>
      <c r="Y640" s="232"/>
    </row>
    <row r="641" s="204" customFormat="1" ht="15" customHeight="1" spans="1:25">
      <c r="A641" s="906" t="s">
        <v>3455</v>
      </c>
      <c r="B641" s="237" t="s">
        <v>3456</v>
      </c>
      <c r="C641" s="237" t="s">
        <v>3336</v>
      </c>
      <c r="D641" s="215" t="s">
        <v>3327</v>
      </c>
      <c r="E641" s="207" t="s">
        <v>2479</v>
      </c>
      <c r="F641" s="210"/>
      <c r="G641" s="211" t="s">
        <v>2131</v>
      </c>
      <c r="H641" s="212"/>
      <c r="I641" s="210" t="s">
        <v>2095</v>
      </c>
      <c r="J641" s="212">
        <v>1</v>
      </c>
      <c r="K641" s="238" t="s">
        <v>3043</v>
      </c>
      <c r="L641" s="217"/>
      <c r="M641" s="220">
        <v>38517</v>
      </c>
      <c r="N641" s="212">
        <v>10</v>
      </c>
      <c r="O641" s="219"/>
      <c r="P641" s="210"/>
      <c r="Q641" s="215">
        <f>VLOOKUP(B:B,[1]帐销案存台账!$C$1:$L$65536,10,0)</f>
        <v>1422399.77</v>
      </c>
      <c r="R641" s="226">
        <f>VLOOKUP(B:B,[1]帐销案存台账!$C$1:$N$65536,12,0)</f>
        <v>42671.99</v>
      </c>
      <c r="S641" s="227"/>
      <c r="T641" s="228"/>
      <c r="U641" s="229"/>
      <c r="V641" s="219"/>
      <c r="W641" s="231"/>
      <c r="X641" s="210"/>
      <c r="Y641" s="232"/>
    </row>
    <row r="642" s="204" customFormat="1" ht="15" customHeight="1" spans="1:25">
      <c r="A642" s="906" t="s">
        <v>3457</v>
      </c>
      <c r="B642" s="237" t="s">
        <v>3458</v>
      </c>
      <c r="C642" s="237" t="s">
        <v>3336</v>
      </c>
      <c r="D642" s="215" t="s">
        <v>3327</v>
      </c>
      <c r="E642" s="207" t="s">
        <v>2479</v>
      </c>
      <c r="F642" s="210"/>
      <c r="G642" s="211" t="s">
        <v>2131</v>
      </c>
      <c r="H642" s="212"/>
      <c r="I642" s="210" t="s">
        <v>2095</v>
      </c>
      <c r="J642" s="212">
        <v>1</v>
      </c>
      <c r="K642" s="238" t="s">
        <v>3043</v>
      </c>
      <c r="L642" s="217"/>
      <c r="M642" s="220">
        <v>38517</v>
      </c>
      <c r="N642" s="212">
        <v>10</v>
      </c>
      <c r="O642" s="219"/>
      <c r="P642" s="210"/>
      <c r="Q642" s="215">
        <f>VLOOKUP(B:B,[1]帐销案存台账!$C$1:$L$65536,10,0)</f>
        <v>1422399.77</v>
      </c>
      <c r="R642" s="226">
        <f>VLOOKUP(B:B,[1]帐销案存台账!$C$1:$N$65536,12,0)</f>
        <v>42671.99</v>
      </c>
      <c r="S642" s="227"/>
      <c r="T642" s="228"/>
      <c r="U642" s="229"/>
      <c r="V642" s="219"/>
      <c r="W642" s="231"/>
      <c r="X642" s="210"/>
      <c r="Y642" s="232"/>
    </row>
    <row r="643" s="204" customFormat="1" ht="15" customHeight="1" spans="1:25">
      <c r="A643" s="906" t="s">
        <v>3459</v>
      </c>
      <c r="B643" s="237" t="s">
        <v>3460</v>
      </c>
      <c r="C643" s="237" t="s">
        <v>3336</v>
      </c>
      <c r="D643" s="215" t="s">
        <v>3327</v>
      </c>
      <c r="E643" s="207" t="s">
        <v>2479</v>
      </c>
      <c r="F643" s="210"/>
      <c r="G643" s="211" t="s">
        <v>2131</v>
      </c>
      <c r="H643" s="212"/>
      <c r="I643" s="210" t="s">
        <v>2095</v>
      </c>
      <c r="J643" s="212">
        <v>1</v>
      </c>
      <c r="K643" s="238" t="s">
        <v>3043</v>
      </c>
      <c r="L643" s="217"/>
      <c r="M643" s="220">
        <v>38517</v>
      </c>
      <c r="N643" s="212">
        <v>10</v>
      </c>
      <c r="O643" s="219"/>
      <c r="P643" s="210"/>
      <c r="Q643" s="215">
        <f>VLOOKUP(B:B,[1]帐销案存台账!$C$1:$L$65536,10,0)</f>
        <v>1422399.77</v>
      </c>
      <c r="R643" s="226">
        <f>VLOOKUP(B:B,[1]帐销案存台账!$C$1:$N$65536,12,0)</f>
        <v>42671.99</v>
      </c>
      <c r="S643" s="227"/>
      <c r="T643" s="228"/>
      <c r="U643" s="229"/>
      <c r="V643" s="219"/>
      <c r="W643" s="231"/>
      <c r="X643" s="210"/>
      <c r="Y643" s="232"/>
    </row>
    <row r="644" s="204" customFormat="1" ht="15" customHeight="1" spans="1:25">
      <c r="A644" s="906" t="s">
        <v>3461</v>
      </c>
      <c r="B644" s="237" t="s">
        <v>3462</v>
      </c>
      <c r="C644" s="237" t="s">
        <v>3336</v>
      </c>
      <c r="D644" s="215" t="s">
        <v>3327</v>
      </c>
      <c r="E644" s="207" t="s">
        <v>2479</v>
      </c>
      <c r="F644" s="210"/>
      <c r="G644" s="211" t="s">
        <v>2131</v>
      </c>
      <c r="H644" s="212"/>
      <c r="I644" s="210" t="s">
        <v>2095</v>
      </c>
      <c r="J644" s="212">
        <v>1</v>
      </c>
      <c r="K644" s="238" t="s">
        <v>3043</v>
      </c>
      <c r="L644" s="217"/>
      <c r="M644" s="220">
        <v>38517</v>
      </c>
      <c r="N644" s="212">
        <v>10</v>
      </c>
      <c r="O644" s="219"/>
      <c r="P644" s="210"/>
      <c r="Q644" s="215">
        <f>VLOOKUP(B:B,[1]帐销案存台账!$C$1:$L$65536,10,0)</f>
        <v>1422399.77</v>
      </c>
      <c r="R644" s="226">
        <f>VLOOKUP(B:B,[1]帐销案存台账!$C$1:$N$65536,12,0)</f>
        <v>42671.99</v>
      </c>
      <c r="S644" s="227"/>
      <c r="T644" s="228"/>
      <c r="U644" s="229"/>
      <c r="V644" s="219"/>
      <c r="W644" s="231"/>
      <c r="X644" s="210"/>
      <c r="Y644" s="232"/>
    </row>
    <row r="645" s="204" customFormat="1" ht="15" customHeight="1" spans="1:25">
      <c r="A645" s="906" t="s">
        <v>3463</v>
      </c>
      <c r="B645" s="237" t="s">
        <v>3464</v>
      </c>
      <c r="C645" s="237" t="s">
        <v>3336</v>
      </c>
      <c r="D645" s="215" t="s">
        <v>3327</v>
      </c>
      <c r="E645" s="207" t="s">
        <v>2479</v>
      </c>
      <c r="F645" s="210"/>
      <c r="G645" s="211" t="s">
        <v>2131</v>
      </c>
      <c r="H645" s="212"/>
      <c r="I645" s="210" t="s">
        <v>2095</v>
      </c>
      <c r="J645" s="212">
        <v>1</v>
      </c>
      <c r="K645" s="238" t="s">
        <v>3043</v>
      </c>
      <c r="L645" s="217"/>
      <c r="M645" s="220">
        <v>38517</v>
      </c>
      <c r="N645" s="212">
        <v>10</v>
      </c>
      <c r="O645" s="219"/>
      <c r="P645" s="210"/>
      <c r="Q645" s="215">
        <f>VLOOKUP(B:B,[1]帐销案存台账!$C$1:$L$65536,10,0)</f>
        <v>1422400.99</v>
      </c>
      <c r="R645" s="226">
        <f>VLOOKUP(B:B,[1]帐销案存台账!$C$1:$N$65536,12,0)</f>
        <v>42672.03</v>
      </c>
      <c r="S645" s="227"/>
      <c r="T645" s="228"/>
      <c r="U645" s="229"/>
      <c r="V645" s="219"/>
      <c r="W645" s="231"/>
      <c r="X645" s="210"/>
      <c r="Y645" s="232"/>
    </row>
    <row r="646" s="204" customFormat="1" ht="15" customHeight="1" spans="1:25">
      <c r="A646" s="906" t="s">
        <v>3465</v>
      </c>
      <c r="B646" s="237" t="s">
        <v>3466</v>
      </c>
      <c r="C646" s="237" t="s">
        <v>3336</v>
      </c>
      <c r="D646" s="215" t="s">
        <v>3327</v>
      </c>
      <c r="E646" s="207" t="s">
        <v>2479</v>
      </c>
      <c r="F646" s="210"/>
      <c r="G646" s="211" t="s">
        <v>2131</v>
      </c>
      <c r="H646" s="212"/>
      <c r="I646" s="210" t="s">
        <v>2095</v>
      </c>
      <c r="J646" s="212">
        <v>1</v>
      </c>
      <c r="K646" s="238" t="s">
        <v>3043</v>
      </c>
      <c r="L646" s="217"/>
      <c r="M646" s="220">
        <v>38517</v>
      </c>
      <c r="N646" s="212">
        <v>10</v>
      </c>
      <c r="O646" s="219"/>
      <c r="P646" s="210"/>
      <c r="Q646" s="215">
        <f>VLOOKUP(B:B,[1]帐销案存台账!$C$1:$L$65536,10,0)</f>
        <v>1422399.77</v>
      </c>
      <c r="R646" s="226">
        <f>VLOOKUP(B:B,[1]帐销案存台账!$C$1:$N$65536,12,0)</f>
        <v>42671.99</v>
      </c>
      <c r="S646" s="227"/>
      <c r="T646" s="228"/>
      <c r="U646" s="229"/>
      <c r="V646" s="219"/>
      <c r="W646" s="231"/>
      <c r="X646" s="210"/>
      <c r="Y646" s="232"/>
    </row>
    <row r="647" s="204" customFormat="1" ht="15" customHeight="1" spans="1:25">
      <c r="A647" s="906" t="s">
        <v>3467</v>
      </c>
      <c r="B647" s="237" t="s">
        <v>3468</v>
      </c>
      <c r="C647" s="237" t="s">
        <v>3336</v>
      </c>
      <c r="D647" s="215" t="s">
        <v>3327</v>
      </c>
      <c r="E647" s="207" t="s">
        <v>2479</v>
      </c>
      <c r="F647" s="210"/>
      <c r="G647" s="211" t="s">
        <v>2131</v>
      </c>
      <c r="H647" s="212"/>
      <c r="I647" s="210" t="s">
        <v>2095</v>
      </c>
      <c r="J647" s="212">
        <v>1</v>
      </c>
      <c r="K647" s="238" t="s">
        <v>3043</v>
      </c>
      <c r="L647" s="217"/>
      <c r="M647" s="220">
        <v>38517</v>
      </c>
      <c r="N647" s="212">
        <v>10</v>
      </c>
      <c r="O647" s="219"/>
      <c r="P647" s="210"/>
      <c r="Q647" s="215">
        <f>VLOOKUP(B:B,[1]帐销案存台账!$C$1:$L$65536,10,0)</f>
        <v>1422399.77</v>
      </c>
      <c r="R647" s="226">
        <f>VLOOKUP(B:B,[1]帐销案存台账!$C$1:$N$65536,12,0)</f>
        <v>42671.99</v>
      </c>
      <c r="S647" s="227"/>
      <c r="T647" s="228"/>
      <c r="U647" s="229"/>
      <c r="V647" s="219"/>
      <c r="W647" s="231"/>
      <c r="X647" s="210"/>
      <c r="Y647" s="232"/>
    </row>
    <row r="648" s="204" customFormat="1" ht="15" customHeight="1" spans="1:25">
      <c r="A648" s="906" t="s">
        <v>3469</v>
      </c>
      <c r="B648" s="237" t="s">
        <v>3470</v>
      </c>
      <c r="C648" s="237" t="s">
        <v>3336</v>
      </c>
      <c r="D648" s="215" t="s">
        <v>3327</v>
      </c>
      <c r="E648" s="207" t="s">
        <v>2479</v>
      </c>
      <c r="F648" s="210"/>
      <c r="G648" s="211" t="s">
        <v>2131</v>
      </c>
      <c r="H648" s="212"/>
      <c r="I648" s="210" t="s">
        <v>2095</v>
      </c>
      <c r="J648" s="212">
        <v>1</v>
      </c>
      <c r="K648" s="238" t="s">
        <v>3043</v>
      </c>
      <c r="L648" s="217"/>
      <c r="M648" s="220">
        <v>38517</v>
      </c>
      <c r="N648" s="212">
        <v>10</v>
      </c>
      <c r="O648" s="219"/>
      <c r="P648" s="210"/>
      <c r="Q648" s="215">
        <f>VLOOKUP(B:B,[1]帐销案存台账!$C$1:$L$65536,10,0)</f>
        <v>1422399.77</v>
      </c>
      <c r="R648" s="226">
        <f>VLOOKUP(B:B,[1]帐销案存台账!$C$1:$N$65536,12,0)</f>
        <v>42671.99</v>
      </c>
      <c r="S648" s="227"/>
      <c r="T648" s="228"/>
      <c r="U648" s="229"/>
      <c r="V648" s="219"/>
      <c r="W648" s="231"/>
      <c r="X648" s="210"/>
      <c r="Y648" s="232"/>
    </row>
    <row r="649" s="204" customFormat="1" ht="15" customHeight="1" spans="1:25">
      <c r="A649" s="906" t="s">
        <v>3471</v>
      </c>
      <c r="B649" s="237" t="s">
        <v>3472</v>
      </c>
      <c r="C649" s="237" t="s">
        <v>3336</v>
      </c>
      <c r="D649" s="215" t="s">
        <v>3327</v>
      </c>
      <c r="E649" s="207" t="s">
        <v>2479</v>
      </c>
      <c r="F649" s="210"/>
      <c r="G649" s="211" t="s">
        <v>2131</v>
      </c>
      <c r="H649" s="212"/>
      <c r="I649" s="210" t="s">
        <v>2095</v>
      </c>
      <c r="J649" s="212">
        <v>1</v>
      </c>
      <c r="K649" s="238" t="s">
        <v>3043</v>
      </c>
      <c r="L649" s="217"/>
      <c r="M649" s="220">
        <v>38517</v>
      </c>
      <c r="N649" s="212">
        <v>10</v>
      </c>
      <c r="O649" s="219"/>
      <c r="P649" s="210"/>
      <c r="Q649" s="215">
        <f>VLOOKUP(B:B,[1]帐销案存台账!$C$1:$L$65536,10,0)</f>
        <v>1422399.77</v>
      </c>
      <c r="R649" s="226">
        <f>VLOOKUP(B:B,[1]帐销案存台账!$C$1:$N$65536,12,0)</f>
        <v>42671.99</v>
      </c>
      <c r="S649" s="227"/>
      <c r="T649" s="228"/>
      <c r="U649" s="229"/>
      <c r="V649" s="219"/>
      <c r="W649" s="231"/>
      <c r="X649" s="210"/>
      <c r="Y649" s="232"/>
    </row>
    <row r="650" s="204" customFormat="1" ht="15" customHeight="1" spans="1:25">
      <c r="A650" s="906" t="s">
        <v>3473</v>
      </c>
      <c r="B650" s="237" t="s">
        <v>3474</v>
      </c>
      <c r="C650" s="237" t="s">
        <v>3336</v>
      </c>
      <c r="D650" s="215" t="s">
        <v>3327</v>
      </c>
      <c r="E650" s="207" t="s">
        <v>2479</v>
      </c>
      <c r="F650" s="210"/>
      <c r="G650" s="211" t="s">
        <v>2131</v>
      </c>
      <c r="H650" s="212"/>
      <c r="I650" s="210" t="s">
        <v>2095</v>
      </c>
      <c r="J650" s="212">
        <v>1</v>
      </c>
      <c r="K650" s="238" t="s">
        <v>3043</v>
      </c>
      <c r="L650" s="217"/>
      <c r="M650" s="220">
        <v>38517</v>
      </c>
      <c r="N650" s="212">
        <v>10</v>
      </c>
      <c r="O650" s="219"/>
      <c r="P650" s="210"/>
      <c r="Q650" s="215">
        <f>VLOOKUP(B:B,[1]帐销案存台账!$C$1:$L$65536,10,0)</f>
        <v>1422399.77</v>
      </c>
      <c r="R650" s="226">
        <f>VLOOKUP(B:B,[1]帐销案存台账!$C$1:$N$65536,12,0)</f>
        <v>42671.99</v>
      </c>
      <c r="S650" s="227"/>
      <c r="T650" s="228"/>
      <c r="U650" s="229"/>
      <c r="V650" s="219"/>
      <c r="W650" s="231"/>
      <c r="X650" s="210"/>
      <c r="Y650" s="232"/>
    </row>
    <row r="651" s="204" customFormat="1" ht="15" customHeight="1" spans="1:25">
      <c r="A651" s="906" t="s">
        <v>3475</v>
      </c>
      <c r="B651" s="237" t="s">
        <v>3476</v>
      </c>
      <c r="C651" s="237" t="s">
        <v>3336</v>
      </c>
      <c r="D651" s="215" t="s">
        <v>3327</v>
      </c>
      <c r="E651" s="207" t="s">
        <v>2479</v>
      </c>
      <c r="F651" s="210"/>
      <c r="G651" s="211" t="s">
        <v>2131</v>
      </c>
      <c r="H651" s="212"/>
      <c r="I651" s="210" t="s">
        <v>2095</v>
      </c>
      <c r="J651" s="212">
        <v>1</v>
      </c>
      <c r="K651" s="238" t="s">
        <v>3043</v>
      </c>
      <c r="L651" s="217"/>
      <c r="M651" s="220">
        <v>38517</v>
      </c>
      <c r="N651" s="212">
        <v>10</v>
      </c>
      <c r="O651" s="219"/>
      <c r="P651" s="210"/>
      <c r="Q651" s="215">
        <f>VLOOKUP(B:B,[1]帐销案存台账!$C$1:$L$65536,10,0)</f>
        <v>1422399.77</v>
      </c>
      <c r="R651" s="226">
        <f>VLOOKUP(B:B,[1]帐销案存台账!$C$1:$N$65536,12,0)</f>
        <v>42671.99</v>
      </c>
      <c r="S651" s="227"/>
      <c r="T651" s="228"/>
      <c r="U651" s="229"/>
      <c r="V651" s="219"/>
      <c r="W651" s="231"/>
      <c r="X651" s="210"/>
      <c r="Y651" s="232"/>
    </row>
    <row r="652" s="204" customFormat="1" ht="15" customHeight="1" spans="1:25">
      <c r="A652" s="906" t="s">
        <v>3477</v>
      </c>
      <c r="B652" s="237" t="s">
        <v>3478</v>
      </c>
      <c r="C652" s="237" t="s">
        <v>3336</v>
      </c>
      <c r="D652" s="215" t="s">
        <v>3327</v>
      </c>
      <c r="E652" s="207" t="s">
        <v>2479</v>
      </c>
      <c r="F652" s="210"/>
      <c r="G652" s="211" t="s">
        <v>2131</v>
      </c>
      <c r="H652" s="212"/>
      <c r="I652" s="210" t="s">
        <v>2095</v>
      </c>
      <c r="J652" s="212">
        <v>1</v>
      </c>
      <c r="K652" s="238" t="s">
        <v>3043</v>
      </c>
      <c r="L652" s="217"/>
      <c r="M652" s="220">
        <v>38517</v>
      </c>
      <c r="N652" s="212">
        <v>10</v>
      </c>
      <c r="O652" s="219"/>
      <c r="P652" s="210"/>
      <c r="Q652" s="215">
        <f>VLOOKUP(B:B,[1]帐销案存台账!$C$1:$L$65536,10,0)</f>
        <v>1422399.77</v>
      </c>
      <c r="R652" s="226">
        <f>VLOOKUP(B:B,[1]帐销案存台账!$C$1:$N$65536,12,0)</f>
        <v>42671.99</v>
      </c>
      <c r="S652" s="227"/>
      <c r="T652" s="228"/>
      <c r="U652" s="229"/>
      <c r="V652" s="219"/>
      <c r="W652" s="231"/>
      <c r="X652" s="210"/>
      <c r="Y652" s="232"/>
    </row>
    <row r="653" s="204" customFormat="1" ht="15" customHeight="1" spans="1:25">
      <c r="A653" s="906" t="s">
        <v>3479</v>
      </c>
      <c r="B653" s="237" t="s">
        <v>3480</v>
      </c>
      <c r="C653" s="237" t="s">
        <v>3336</v>
      </c>
      <c r="D653" s="215" t="s">
        <v>3327</v>
      </c>
      <c r="E653" s="207" t="s">
        <v>2479</v>
      </c>
      <c r="F653" s="210"/>
      <c r="G653" s="211" t="s">
        <v>2131</v>
      </c>
      <c r="H653" s="212"/>
      <c r="I653" s="210" t="s">
        <v>2095</v>
      </c>
      <c r="J653" s="212">
        <v>1</v>
      </c>
      <c r="K653" s="238" t="s">
        <v>3043</v>
      </c>
      <c r="L653" s="217"/>
      <c r="M653" s="220">
        <v>38517</v>
      </c>
      <c r="N653" s="212">
        <v>10</v>
      </c>
      <c r="O653" s="219"/>
      <c r="P653" s="210"/>
      <c r="Q653" s="215">
        <f>VLOOKUP(B:B,[1]帐销案存台账!$C$1:$L$65536,10,0)</f>
        <v>1422399.77</v>
      </c>
      <c r="R653" s="226">
        <f>VLOOKUP(B:B,[1]帐销案存台账!$C$1:$N$65536,12,0)</f>
        <v>42671.99</v>
      </c>
      <c r="S653" s="227"/>
      <c r="T653" s="228"/>
      <c r="U653" s="229"/>
      <c r="V653" s="219"/>
      <c r="W653" s="231"/>
      <c r="X653" s="210"/>
      <c r="Y653" s="232"/>
    </row>
    <row r="654" s="204" customFormat="1" ht="15" customHeight="1" spans="1:25">
      <c r="A654" s="906" t="s">
        <v>3481</v>
      </c>
      <c r="B654" s="237" t="s">
        <v>3482</v>
      </c>
      <c r="C654" s="237" t="s">
        <v>3336</v>
      </c>
      <c r="D654" s="215" t="s">
        <v>3327</v>
      </c>
      <c r="E654" s="207" t="s">
        <v>2479</v>
      </c>
      <c r="F654" s="210"/>
      <c r="G654" s="211" t="s">
        <v>2131</v>
      </c>
      <c r="H654" s="212"/>
      <c r="I654" s="210" t="s">
        <v>2095</v>
      </c>
      <c r="J654" s="212">
        <v>1</v>
      </c>
      <c r="K654" s="238" t="s">
        <v>3043</v>
      </c>
      <c r="L654" s="217"/>
      <c r="M654" s="220">
        <v>38517</v>
      </c>
      <c r="N654" s="212">
        <v>10</v>
      </c>
      <c r="O654" s="219"/>
      <c r="P654" s="210"/>
      <c r="Q654" s="215">
        <f>VLOOKUP(B:B,[1]帐销案存台账!$C$1:$L$65536,10,0)</f>
        <v>1422399.77</v>
      </c>
      <c r="R654" s="226">
        <f>VLOOKUP(B:B,[1]帐销案存台账!$C$1:$N$65536,12,0)</f>
        <v>42671.99</v>
      </c>
      <c r="S654" s="227"/>
      <c r="T654" s="228"/>
      <c r="U654" s="229"/>
      <c r="V654" s="219"/>
      <c r="W654" s="231"/>
      <c r="X654" s="210"/>
      <c r="Y654" s="232"/>
    </row>
    <row r="655" s="204" customFormat="1" ht="15" customHeight="1" spans="1:25">
      <c r="A655" s="906" t="s">
        <v>3483</v>
      </c>
      <c r="B655" s="237" t="s">
        <v>3484</v>
      </c>
      <c r="C655" s="237" t="s">
        <v>3336</v>
      </c>
      <c r="D655" s="215" t="s">
        <v>3327</v>
      </c>
      <c r="E655" s="207" t="s">
        <v>2479</v>
      </c>
      <c r="F655" s="210"/>
      <c r="G655" s="211" t="s">
        <v>2131</v>
      </c>
      <c r="H655" s="212"/>
      <c r="I655" s="210" t="s">
        <v>2095</v>
      </c>
      <c r="J655" s="212">
        <v>1</v>
      </c>
      <c r="K655" s="238" t="s">
        <v>3043</v>
      </c>
      <c r="L655" s="217"/>
      <c r="M655" s="220">
        <v>38517</v>
      </c>
      <c r="N655" s="212">
        <v>10</v>
      </c>
      <c r="O655" s="219"/>
      <c r="P655" s="210"/>
      <c r="Q655" s="215">
        <f>VLOOKUP(B:B,[1]帐销案存台账!$C$1:$L$65536,10,0)</f>
        <v>1422399.77</v>
      </c>
      <c r="R655" s="226">
        <f>VLOOKUP(B:B,[1]帐销案存台账!$C$1:$N$65536,12,0)</f>
        <v>42671.99</v>
      </c>
      <c r="S655" s="227"/>
      <c r="T655" s="228"/>
      <c r="U655" s="229"/>
      <c r="V655" s="219"/>
      <c r="W655" s="231"/>
      <c r="X655" s="210"/>
      <c r="Y655" s="232"/>
    </row>
    <row r="656" s="204" customFormat="1" ht="15" customHeight="1" spans="1:25">
      <c r="A656" s="906" t="s">
        <v>3485</v>
      </c>
      <c r="B656" s="237" t="s">
        <v>3486</v>
      </c>
      <c r="C656" s="237" t="s">
        <v>3336</v>
      </c>
      <c r="D656" s="215" t="s">
        <v>3327</v>
      </c>
      <c r="E656" s="207" t="s">
        <v>2479</v>
      </c>
      <c r="F656" s="210"/>
      <c r="G656" s="211" t="s">
        <v>2131</v>
      </c>
      <c r="H656" s="212"/>
      <c r="I656" s="210" t="s">
        <v>2095</v>
      </c>
      <c r="J656" s="212">
        <v>1</v>
      </c>
      <c r="K656" s="238" t="s">
        <v>3043</v>
      </c>
      <c r="L656" s="217"/>
      <c r="M656" s="220">
        <v>38517</v>
      </c>
      <c r="N656" s="212">
        <v>10</v>
      </c>
      <c r="O656" s="219"/>
      <c r="P656" s="210"/>
      <c r="Q656" s="215">
        <f>VLOOKUP(B:B,[1]帐销案存台账!$C$1:$L$65536,10,0)</f>
        <v>1422399.77</v>
      </c>
      <c r="R656" s="226">
        <f>VLOOKUP(B:B,[1]帐销案存台账!$C$1:$N$65536,12,0)</f>
        <v>42671.99</v>
      </c>
      <c r="S656" s="227"/>
      <c r="T656" s="228"/>
      <c r="U656" s="229"/>
      <c r="V656" s="219"/>
      <c r="W656" s="231"/>
      <c r="X656" s="210"/>
      <c r="Y656" s="232"/>
    </row>
    <row r="657" s="204" customFormat="1" ht="15" customHeight="1" spans="1:25">
      <c r="A657" s="906" t="s">
        <v>3487</v>
      </c>
      <c r="B657" s="237" t="s">
        <v>3488</v>
      </c>
      <c r="C657" s="237" t="s">
        <v>3336</v>
      </c>
      <c r="D657" s="215" t="s">
        <v>3327</v>
      </c>
      <c r="E657" s="207" t="s">
        <v>2479</v>
      </c>
      <c r="F657" s="210"/>
      <c r="G657" s="211" t="s">
        <v>2131</v>
      </c>
      <c r="H657" s="212"/>
      <c r="I657" s="210" t="s">
        <v>2095</v>
      </c>
      <c r="J657" s="212">
        <v>1</v>
      </c>
      <c r="K657" s="238" t="s">
        <v>3043</v>
      </c>
      <c r="L657" s="217"/>
      <c r="M657" s="220">
        <v>38517</v>
      </c>
      <c r="N657" s="212">
        <v>10</v>
      </c>
      <c r="O657" s="219"/>
      <c r="P657" s="210"/>
      <c r="Q657" s="215">
        <f>VLOOKUP(B:B,[1]帐销案存台账!$C$1:$L$65536,10,0)</f>
        <v>1422399.77</v>
      </c>
      <c r="R657" s="226">
        <f>VLOOKUP(B:B,[1]帐销案存台账!$C$1:$N$65536,12,0)</f>
        <v>42671.99</v>
      </c>
      <c r="S657" s="227"/>
      <c r="T657" s="228"/>
      <c r="U657" s="229"/>
      <c r="V657" s="219"/>
      <c r="W657" s="231"/>
      <c r="X657" s="210"/>
      <c r="Y657" s="232"/>
    </row>
    <row r="658" s="204" customFormat="1" ht="15" customHeight="1" spans="1:25">
      <c r="A658" s="906" t="s">
        <v>3489</v>
      </c>
      <c r="B658" s="237" t="s">
        <v>3490</v>
      </c>
      <c r="C658" s="237" t="s">
        <v>3336</v>
      </c>
      <c r="D658" s="215" t="s">
        <v>3327</v>
      </c>
      <c r="E658" s="207" t="s">
        <v>2479</v>
      </c>
      <c r="F658" s="210"/>
      <c r="G658" s="211" t="s">
        <v>2131</v>
      </c>
      <c r="H658" s="212"/>
      <c r="I658" s="210" t="s">
        <v>2095</v>
      </c>
      <c r="J658" s="212">
        <v>1</v>
      </c>
      <c r="K658" s="238" t="s">
        <v>3043</v>
      </c>
      <c r="L658" s="217"/>
      <c r="M658" s="220">
        <v>38517</v>
      </c>
      <c r="N658" s="212">
        <v>10</v>
      </c>
      <c r="O658" s="219"/>
      <c r="P658" s="210"/>
      <c r="Q658" s="215">
        <f>VLOOKUP(B:B,[1]帐销案存台账!$C$1:$L$65536,10,0)</f>
        <v>1422399.77</v>
      </c>
      <c r="R658" s="226">
        <f>VLOOKUP(B:B,[1]帐销案存台账!$C$1:$N$65536,12,0)</f>
        <v>42671.99</v>
      </c>
      <c r="S658" s="227"/>
      <c r="T658" s="228"/>
      <c r="U658" s="229"/>
      <c r="V658" s="219"/>
      <c r="W658" s="231"/>
      <c r="X658" s="210"/>
      <c r="Y658" s="232"/>
    </row>
    <row r="659" s="204" customFormat="1" ht="15" customHeight="1" spans="1:25">
      <c r="A659" s="906" t="s">
        <v>3491</v>
      </c>
      <c r="B659" s="237" t="s">
        <v>3492</v>
      </c>
      <c r="C659" s="237" t="s">
        <v>3336</v>
      </c>
      <c r="D659" s="215" t="s">
        <v>3327</v>
      </c>
      <c r="E659" s="207" t="s">
        <v>2479</v>
      </c>
      <c r="F659" s="210"/>
      <c r="G659" s="211" t="s">
        <v>2131</v>
      </c>
      <c r="H659" s="212"/>
      <c r="I659" s="210" t="s">
        <v>2095</v>
      </c>
      <c r="J659" s="212">
        <v>1</v>
      </c>
      <c r="K659" s="238" t="s">
        <v>3043</v>
      </c>
      <c r="L659" s="217"/>
      <c r="M659" s="220">
        <v>38517</v>
      </c>
      <c r="N659" s="212">
        <v>10</v>
      </c>
      <c r="O659" s="219"/>
      <c r="P659" s="210"/>
      <c r="Q659" s="215">
        <f>VLOOKUP(B:B,[1]帐销案存台账!$C$1:$L$65536,10,0)</f>
        <v>1422399.77</v>
      </c>
      <c r="R659" s="226">
        <f>VLOOKUP(B:B,[1]帐销案存台账!$C$1:$N$65536,12,0)</f>
        <v>42671.99</v>
      </c>
      <c r="S659" s="227"/>
      <c r="T659" s="228"/>
      <c r="U659" s="229"/>
      <c r="V659" s="219"/>
      <c r="W659" s="231"/>
      <c r="X659" s="210"/>
      <c r="Y659" s="232"/>
    </row>
    <row r="660" s="204" customFormat="1" ht="15" customHeight="1" spans="1:25">
      <c r="A660" s="906" t="s">
        <v>3493</v>
      </c>
      <c r="B660" s="237" t="s">
        <v>3494</v>
      </c>
      <c r="C660" s="237" t="s">
        <v>3336</v>
      </c>
      <c r="D660" s="215" t="s">
        <v>3327</v>
      </c>
      <c r="E660" s="207" t="s">
        <v>2479</v>
      </c>
      <c r="F660" s="210"/>
      <c r="G660" s="211" t="s">
        <v>2131</v>
      </c>
      <c r="H660" s="212"/>
      <c r="I660" s="210" t="s">
        <v>2095</v>
      </c>
      <c r="J660" s="212">
        <v>1</v>
      </c>
      <c r="K660" s="238" t="s">
        <v>3043</v>
      </c>
      <c r="L660" s="217"/>
      <c r="M660" s="220">
        <v>38517</v>
      </c>
      <c r="N660" s="212">
        <v>10</v>
      </c>
      <c r="O660" s="219"/>
      <c r="P660" s="210"/>
      <c r="Q660" s="215">
        <f>VLOOKUP(B:B,[1]帐销案存台账!$C$1:$L$65536,10,0)</f>
        <v>1422399.77</v>
      </c>
      <c r="R660" s="226">
        <f>VLOOKUP(B:B,[1]帐销案存台账!$C$1:$N$65536,12,0)</f>
        <v>42671.99</v>
      </c>
      <c r="S660" s="227"/>
      <c r="T660" s="228"/>
      <c r="U660" s="229"/>
      <c r="V660" s="219"/>
      <c r="W660" s="231"/>
      <c r="X660" s="210"/>
      <c r="Y660" s="232"/>
    </row>
    <row r="661" s="204" customFormat="1" ht="15" customHeight="1" spans="1:25">
      <c r="A661" s="906" t="s">
        <v>3495</v>
      </c>
      <c r="B661" s="237" t="s">
        <v>3496</v>
      </c>
      <c r="C661" s="237" t="s">
        <v>3336</v>
      </c>
      <c r="D661" s="215" t="s">
        <v>3327</v>
      </c>
      <c r="E661" s="207" t="s">
        <v>2479</v>
      </c>
      <c r="F661" s="210"/>
      <c r="G661" s="211" t="s">
        <v>2131</v>
      </c>
      <c r="H661" s="212"/>
      <c r="I661" s="210" t="s">
        <v>2095</v>
      </c>
      <c r="J661" s="212">
        <v>1</v>
      </c>
      <c r="K661" s="238" t="s">
        <v>3043</v>
      </c>
      <c r="L661" s="217"/>
      <c r="M661" s="220">
        <v>38517</v>
      </c>
      <c r="N661" s="212">
        <v>10</v>
      </c>
      <c r="O661" s="219"/>
      <c r="P661" s="210"/>
      <c r="Q661" s="215">
        <f>VLOOKUP(B:B,[1]帐销案存台账!$C$1:$L$65536,10,0)</f>
        <v>1422399.77</v>
      </c>
      <c r="R661" s="226">
        <f>VLOOKUP(B:B,[1]帐销案存台账!$C$1:$N$65536,12,0)</f>
        <v>42671.99</v>
      </c>
      <c r="S661" s="227"/>
      <c r="T661" s="228"/>
      <c r="U661" s="229"/>
      <c r="V661" s="219"/>
      <c r="W661" s="231"/>
      <c r="X661" s="210"/>
      <c r="Y661" s="232"/>
    </row>
    <row r="662" s="204" customFormat="1" ht="15" customHeight="1" spans="1:25">
      <c r="A662" s="906" t="s">
        <v>3497</v>
      </c>
      <c r="B662" s="237" t="s">
        <v>3498</v>
      </c>
      <c r="C662" s="237" t="s">
        <v>3336</v>
      </c>
      <c r="D662" s="215" t="s">
        <v>3327</v>
      </c>
      <c r="E662" s="207" t="s">
        <v>2479</v>
      </c>
      <c r="F662" s="210"/>
      <c r="G662" s="211" t="s">
        <v>2131</v>
      </c>
      <c r="H662" s="212"/>
      <c r="I662" s="210" t="s">
        <v>2095</v>
      </c>
      <c r="J662" s="212">
        <v>1</v>
      </c>
      <c r="K662" s="238" t="s">
        <v>3043</v>
      </c>
      <c r="L662" s="217"/>
      <c r="M662" s="220">
        <v>38517</v>
      </c>
      <c r="N662" s="212">
        <v>10</v>
      </c>
      <c r="O662" s="219"/>
      <c r="P662" s="210"/>
      <c r="Q662" s="215">
        <f>VLOOKUP(B:B,[1]帐销案存台账!$C$1:$L$65536,10,0)</f>
        <v>1422399.77</v>
      </c>
      <c r="R662" s="226">
        <f>VLOOKUP(B:B,[1]帐销案存台账!$C$1:$N$65536,12,0)</f>
        <v>42671.99</v>
      </c>
      <c r="S662" s="227"/>
      <c r="T662" s="228"/>
      <c r="U662" s="229"/>
      <c r="V662" s="219"/>
      <c r="W662" s="231"/>
      <c r="X662" s="210"/>
      <c r="Y662" s="232"/>
    </row>
    <row r="663" s="204" customFormat="1" ht="15" customHeight="1" spans="1:25">
      <c r="A663" s="906" t="s">
        <v>3499</v>
      </c>
      <c r="B663" s="237" t="s">
        <v>3500</v>
      </c>
      <c r="C663" s="237" t="s">
        <v>3336</v>
      </c>
      <c r="D663" s="215" t="s">
        <v>3327</v>
      </c>
      <c r="E663" s="207" t="s">
        <v>2479</v>
      </c>
      <c r="F663" s="210"/>
      <c r="G663" s="211" t="s">
        <v>2131</v>
      </c>
      <c r="H663" s="212"/>
      <c r="I663" s="210" t="s">
        <v>2095</v>
      </c>
      <c r="J663" s="212">
        <v>1</v>
      </c>
      <c r="K663" s="238" t="s">
        <v>3043</v>
      </c>
      <c r="L663" s="217"/>
      <c r="M663" s="220">
        <v>38517</v>
      </c>
      <c r="N663" s="212">
        <v>10</v>
      </c>
      <c r="O663" s="219"/>
      <c r="P663" s="210"/>
      <c r="Q663" s="215">
        <f>VLOOKUP(B:B,[1]帐销案存台账!$C$1:$L$65536,10,0)</f>
        <v>1422399.77</v>
      </c>
      <c r="R663" s="226">
        <f>VLOOKUP(B:B,[1]帐销案存台账!$C$1:$N$65536,12,0)</f>
        <v>42671.99</v>
      </c>
      <c r="S663" s="227"/>
      <c r="T663" s="228"/>
      <c r="U663" s="229"/>
      <c r="V663" s="219"/>
      <c r="W663" s="231"/>
      <c r="X663" s="210"/>
      <c r="Y663" s="232"/>
    </row>
    <row r="664" s="204" customFormat="1" ht="15" customHeight="1" spans="1:25">
      <c r="A664" s="906" t="s">
        <v>3501</v>
      </c>
      <c r="B664" s="237" t="s">
        <v>3502</v>
      </c>
      <c r="C664" s="237" t="s">
        <v>3336</v>
      </c>
      <c r="D664" s="215" t="s">
        <v>3327</v>
      </c>
      <c r="E664" s="207" t="s">
        <v>2479</v>
      </c>
      <c r="F664" s="210"/>
      <c r="G664" s="211" t="s">
        <v>2131</v>
      </c>
      <c r="H664" s="212"/>
      <c r="I664" s="210" t="s">
        <v>2095</v>
      </c>
      <c r="J664" s="212">
        <v>1</v>
      </c>
      <c r="K664" s="238" t="s">
        <v>3043</v>
      </c>
      <c r="L664" s="217"/>
      <c r="M664" s="220">
        <v>38517</v>
      </c>
      <c r="N664" s="212">
        <v>10</v>
      </c>
      <c r="O664" s="219"/>
      <c r="P664" s="210"/>
      <c r="Q664" s="215">
        <f>VLOOKUP(B:B,[1]帐销案存台账!$C$1:$L$65536,10,0)</f>
        <v>1422399.77</v>
      </c>
      <c r="R664" s="226">
        <f>VLOOKUP(B:B,[1]帐销案存台账!$C$1:$N$65536,12,0)</f>
        <v>42671.99</v>
      </c>
      <c r="S664" s="227"/>
      <c r="T664" s="228"/>
      <c r="U664" s="229"/>
      <c r="V664" s="219"/>
      <c r="W664" s="231"/>
      <c r="X664" s="210"/>
      <c r="Y664" s="232"/>
    </row>
    <row r="665" s="204" customFormat="1" ht="15" customHeight="1" spans="1:25">
      <c r="A665" s="906" t="s">
        <v>3503</v>
      </c>
      <c r="B665" s="237" t="s">
        <v>3504</v>
      </c>
      <c r="C665" s="237" t="s">
        <v>3336</v>
      </c>
      <c r="D665" s="215" t="s">
        <v>3327</v>
      </c>
      <c r="E665" s="207" t="s">
        <v>2479</v>
      </c>
      <c r="F665" s="210"/>
      <c r="G665" s="211" t="s">
        <v>2131</v>
      </c>
      <c r="H665" s="212"/>
      <c r="I665" s="210" t="s">
        <v>2095</v>
      </c>
      <c r="J665" s="212">
        <v>1</v>
      </c>
      <c r="K665" s="238" t="s">
        <v>3043</v>
      </c>
      <c r="L665" s="217"/>
      <c r="M665" s="220">
        <v>38517</v>
      </c>
      <c r="N665" s="212">
        <v>10</v>
      </c>
      <c r="O665" s="219"/>
      <c r="P665" s="210"/>
      <c r="Q665" s="215">
        <f>VLOOKUP(B:B,[1]帐销案存台账!$C$1:$L$65536,10,0)</f>
        <v>1422399.77</v>
      </c>
      <c r="R665" s="226">
        <f>VLOOKUP(B:B,[1]帐销案存台账!$C$1:$N$65536,12,0)</f>
        <v>42671.99</v>
      </c>
      <c r="S665" s="227"/>
      <c r="T665" s="228"/>
      <c r="U665" s="229"/>
      <c r="V665" s="219"/>
      <c r="W665" s="231"/>
      <c r="X665" s="210"/>
      <c r="Y665" s="232"/>
    </row>
    <row r="666" s="204" customFormat="1" ht="15" customHeight="1" spans="1:25">
      <c r="A666" s="906" t="s">
        <v>3505</v>
      </c>
      <c r="B666" s="237" t="s">
        <v>3506</v>
      </c>
      <c r="C666" s="237" t="s">
        <v>3336</v>
      </c>
      <c r="D666" s="215" t="s">
        <v>3327</v>
      </c>
      <c r="E666" s="207" t="s">
        <v>2479</v>
      </c>
      <c r="F666" s="210"/>
      <c r="G666" s="211" t="s">
        <v>2131</v>
      </c>
      <c r="H666" s="212"/>
      <c r="I666" s="210" t="s">
        <v>2095</v>
      </c>
      <c r="J666" s="212">
        <v>1</v>
      </c>
      <c r="K666" s="238" t="s">
        <v>3043</v>
      </c>
      <c r="L666" s="217"/>
      <c r="M666" s="220">
        <v>38517</v>
      </c>
      <c r="N666" s="212">
        <v>10</v>
      </c>
      <c r="O666" s="219"/>
      <c r="P666" s="210"/>
      <c r="Q666" s="215">
        <f>VLOOKUP(B:B,[1]帐销案存台账!$C$1:$L$65536,10,0)</f>
        <v>1422399.77</v>
      </c>
      <c r="R666" s="226">
        <f>VLOOKUP(B:B,[1]帐销案存台账!$C$1:$N$65536,12,0)</f>
        <v>42671.99</v>
      </c>
      <c r="S666" s="227"/>
      <c r="T666" s="228"/>
      <c r="U666" s="229"/>
      <c r="V666" s="219"/>
      <c r="W666" s="231"/>
      <c r="X666" s="210"/>
      <c r="Y666" s="232"/>
    </row>
    <row r="667" s="204" customFormat="1" ht="15" customHeight="1" spans="1:25">
      <c r="A667" s="906" t="s">
        <v>3507</v>
      </c>
      <c r="B667" s="237" t="s">
        <v>3508</v>
      </c>
      <c r="C667" s="237" t="s">
        <v>3336</v>
      </c>
      <c r="D667" s="215" t="s">
        <v>3327</v>
      </c>
      <c r="E667" s="207" t="s">
        <v>2479</v>
      </c>
      <c r="F667" s="210"/>
      <c r="G667" s="211" t="s">
        <v>2131</v>
      </c>
      <c r="H667" s="212"/>
      <c r="I667" s="210" t="s">
        <v>2095</v>
      </c>
      <c r="J667" s="212">
        <v>1</v>
      </c>
      <c r="K667" s="238" t="s">
        <v>3043</v>
      </c>
      <c r="L667" s="217"/>
      <c r="M667" s="220">
        <v>38517</v>
      </c>
      <c r="N667" s="212">
        <v>10</v>
      </c>
      <c r="O667" s="219"/>
      <c r="P667" s="210"/>
      <c r="Q667" s="215">
        <f>VLOOKUP(B:B,[1]帐销案存台账!$C$1:$L$65536,10,0)</f>
        <v>1422399.77</v>
      </c>
      <c r="R667" s="226">
        <f>VLOOKUP(B:B,[1]帐销案存台账!$C$1:$N$65536,12,0)</f>
        <v>42671.99</v>
      </c>
      <c r="S667" s="227"/>
      <c r="T667" s="228"/>
      <c r="U667" s="229"/>
      <c r="V667" s="219"/>
      <c r="W667" s="231"/>
      <c r="X667" s="210"/>
      <c r="Y667" s="232"/>
    </row>
    <row r="668" s="204" customFormat="1" ht="15" customHeight="1" spans="1:25">
      <c r="A668" s="906" t="s">
        <v>3509</v>
      </c>
      <c r="B668" s="237" t="s">
        <v>3510</v>
      </c>
      <c r="C668" s="237" t="s">
        <v>3336</v>
      </c>
      <c r="D668" s="215" t="s">
        <v>3327</v>
      </c>
      <c r="E668" s="207" t="s">
        <v>2479</v>
      </c>
      <c r="F668" s="210"/>
      <c r="G668" s="211" t="s">
        <v>2131</v>
      </c>
      <c r="H668" s="212"/>
      <c r="I668" s="210" t="s">
        <v>2095</v>
      </c>
      <c r="J668" s="212">
        <v>1</v>
      </c>
      <c r="K668" s="238" t="s">
        <v>3043</v>
      </c>
      <c r="L668" s="217"/>
      <c r="M668" s="220">
        <v>38517</v>
      </c>
      <c r="N668" s="212">
        <v>10</v>
      </c>
      <c r="O668" s="219"/>
      <c r="P668" s="210"/>
      <c r="Q668" s="215">
        <f>VLOOKUP(B:B,[1]帐销案存台账!$C$1:$L$65536,10,0)</f>
        <v>1422399.77</v>
      </c>
      <c r="R668" s="226">
        <f>VLOOKUP(B:B,[1]帐销案存台账!$C$1:$N$65536,12,0)</f>
        <v>42671.99</v>
      </c>
      <c r="S668" s="227"/>
      <c r="T668" s="228"/>
      <c r="U668" s="229"/>
      <c r="V668" s="219"/>
      <c r="W668" s="231"/>
      <c r="X668" s="210"/>
      <c r="Y668" s="232"/>
    </row>
    <row r="669" s="204" customFormat="1" ht="15" customHeight="1" spans="1:25">
      <c r="A669" s="906" t="s">
        <v>3511</v>
      </c>
      <c r="B669" s="237" t="s">
        <v>3512</v>
      </c>
      <c r="C669" s="237" t="s">
        <v>3336</v>
      </c>
      <c r="D669" s="215" t="s">
        <v>3327</v>
      </c>
      <c r="E669" s="207" t="s">
        <v>2479</v>
      </c>
      <c r="F669" s="210"/>
      <c r="G669" s="211" t="s">
        <v>2131</v>
      </c>
      <c r="H669" s="212"/>
      <c r="I669" s="210" t="s">
        <v>2095</v>
      </c>
      <c r="J669" s="212">
        <v>1</v>
      </c>
      <c r="K669" s="238" t="s">
        <v>3043</v>
      </c>
      <c r="L669" s="217"/>
      <c r="M669" s="220">
        <v>38517</v>
      </c>
      <c r="N669" s="212">
        <v>10</v>
      </c>
      <c r="O669" s="219"/>
      <c r="P669" s="210"/>
      <c r="Q669" s="215">
        <f>VLOOKUP(B:B,[1]帐销案存台账!$C$1:$L$65536,10,0)</f>
        <v>1422399.77</v>
      </c>
      <c r="R669" s="226">
        <f>VLOOKUP(B:B,[1]帐销案存台账!$C$1:$N$65536,12,0)</f>
        <v>42671.99</v>
      </c>
      <c r="S669" s="227"/>
      <c r="T669" s="228"/>
      <c r="U669" s="229"/>
      <c r="V669" s="219"/>
      <c r="W669" s="231"/>
      <c r="X669" s="210"/>
      <c r="Y669" s="232"/>
    </row>
    <row r="670" s="204" customFormat="1" ht="15" customHeight="1" spans="1:25">
      <c r="A670" s="906" t="s">
        <v>3513</v>
      </c>
      <c r="B670" s="237" t="s">
        <v>3514</v>
      </c>
      <c r="C670" s="237" t="s">
        <v>3336</v>
      </c>
      <c r="D670" s="215" t="s">
        <v>3327</v>
      </c>
      <c r="E670" s="207" t="s">
        <v>2479</v>
      </c>
      <c r="F670" s="210"/>
      <c r="G670" s="211" t="s">
        <v>2131</v>
      </c>
      <c r="H670" s="212"/>
      <c r="I670" s="210" t="s">
        <v>2095</v>
      </c>
      <c r="J670" s="212">
        <v>1</v>
      </c>
      <c r="K670" s="238" t="s">
        <v>3043</v>
      </c>
      <c r="L670" s="217"/>
      <c r="M670" s="220">
        <v>38517</v>
      </c>
      <c r="N670" s="212">
        <v>10</v>
      </c>
      <c r="O670" s="219"/>
      <c r="P670" s="210"/>
      <c r="Q670" s="215">
        <f>VLOOKUP(B:B,[1]帐销案存台账!$C$1:$L$65536,10,0)</f>
        <v>1422399.77</v>
      </c>
      <c r="R670" s="226">
        <f>VLOOKUP(B:B,[1]帐销案存台账!$C$1:$N$65536,12,0)</f>
        <v>42671.99</v>
      </c>
      <c r="S670" s="227"/>
      <c r="T670" s="228"/>
      <c r="U670" s="229"/>
      <c r="V670" s="219"/>
      <c r="W670" s="231"/>
      <c r="X670" s="210"/>
      <c r="Y670" s="232"/>
    </row>
    <row r="671" s="204" customFormat="1" ht="15" customHeight="1" spans="1:25">
      <c r="A671" s="906" t="s">
        <v>3515</v>
      </c>
      <c r="B671" s="237" t="s">
        <v>3516</v>
      </c>
      <c r="C671" s="237" t="s">
        <v>3336</v>
      </c>
      <c r="D671" s="215" t="s">
        <v>3327</v>
      </c>
      <c r="E671" s="207" t="s">
        <v>2479</v>
      </c>
      <c r="F671" s="210"/>
      <c r="G671" s="211" t="s">
        <v>2131</v>
      </c>
      <c r="H671" s="212"/>
      <c r="I671" s="210" t="s">
        <v>2095</v>
      </c>
      <c r="J671" s="212">
        <v>1</v>
      </c>
      <c r="K671" s="238" t="s">
        <v>3043</v>
      </c>
      <c r="L671" s="217"/>
      <c r="M671" s="220">
        <v>38517</v>
      </c>
      <c r="N671" s="212">
        <v>10</v>
      </c>
      <c r="O671" s="219"/>
      <c r="P671" s="210"/>
      <c r="Q671" s="215">
        <f>VLOOKUP(B:B,[1]帐销案存台账!$C$1:$L$65536,10,0)</f>
        <v>1422399.77</v>
      </c>
      <c r="R671" s="226">
        <f>VLOOKUP(B:B,[1]帐销案存台账!$C$1:$N$65536,12,0)</f>
        <v>42671.99</v>
      </c>
      <c r="S671" s="227"/>
      <c r="T671" s="228"/>
      <c r="U671" s="229"/>
      <c r="V671" s="219"/>
      <c r="W671" s="231"/>
      <c r="X671" s="210"/>
      <c r="Y671" s="232"/>
    </row>
    <row r="672" s="204" customFormat="1" ht="15" customHeight="1" spans="1:25">
      <c r="A672" s="906" t="s">
        <v>3517</v>
      </c>
      <c r="B672" s="237" t="s">
        <v>3518</v>
      </c>
      <c r="C672" s="237" t="s">
        <v>3336</v>
      </c>
      <c r="D672" s="215" t="s">
        <v>3327</v>
      </c>
      <c r="E672" s="207" t="s">
        <v>2479</v>
      </c>
      <c r="F672" s="210"/>
      <c r="G672" s="211" t="s">
        <v>2131</v>
      </c>
      <c r="H672" s="212"/>
      <c r="I672" s="210" t="s">
        <v>2095</v>
      </c>
      <c r="J672" s="212">
        <v>1</v>
      </c>
      <c r="K672" s="238" t="s">
        <v>3043</v>
      </c>
      <c r="L672" s="217"/>
      <c r="M672" s="220">
        <v>38517</v>
      </c>
      <c r="N672" s="212">
        <v>10</v>
      </c>
      <c r="O672" s="219"/>
      <c r="P672" s="210"/>
      <c r="Q672" s="215">
        <f>VLOOKUP(B:B,[1]帐销案存台账!$C$1:$L$65536,10,0)</f>
        <v>1422399.77</v>
      </c>
      <c r="R672" s="226">
        <f>VLOOKUP(B:B,[1]帐销案存台账!$C$1:$N$65536,12,0)</f>
        <v>42671.99</v>
      </c>
      <c r="S672" s="227"/>
      <c r="T672" s="228"/>
      <c r="U672" s="229"/>
      <c r="V672" s="219"/>
      <c r="W672" s="231"/>
      <c r="X672" s="210"/>
      <c r="Y672" s="232"/>
    </row>
    <row r="673" s="204" customFormat="1" ht="15" customHeight="1" spans="1:25">
      <c r="A673" s="906" t="s">
        <v>3519</v>
      </c>
      <c r="B673" s="237" t="s">
        <v>3520</v>
      </c>
      <c r="C673" s="237" t="s">
        <v>3336</v>
      </c>
      <c r="D673" s="215" t="s">
        <v>3327</v>
      </c>
      <c r="E673" s="207" t="s">
        <v>2479</v>
      </c>
      <c r="F673" s="210"/>
      <c r="G673" s="211" t="s">
        <v>2131</v>
      </c>
      <c r="H673" s="212"/>
      <c r="I673" s="210" t="s">
        <v>2095</v>
      </c>
      <c r="J673" s="212">
        <v>1</v>
      </c>
      <c r="K673" s="238" t="s">
        <v>3043</v>
      </c>
      <c r="L673" s="217"/>
      <c r="M673" s="220">
        <v>38517</v>
      </c>
      <c r="N673" s="212">
        <v>10</v>
      </c>
      <c r="O673" s="219"/>
      <c r="P673" s="210"/>
      <c r="Q673" s="215">
        <f>VLOOKUP(B:B,[1]帐销案存台账!$C$1:$L$65536,10,0)</f>
        <v>1422399.77</v>
      </c>
      <c r="R673" s="226">
        <f>VLOOKUP(B:B,[1]帐销案存台账!$C$1:$N$65536,12,0)</f>
        <v>42671.99</v>
      </c>
      <c r="S673" s="227"/>
      <c r="T673" s="228"/>
      <c r="U673" s="229"/>
      <c r="V673" s="219"/>
      <c r="W673" s="231"/>
      <c r="X673" s="210"/>
      <c r="Y673" s="232"/>
    </row>
    <row r="674" s="204" customFormat="1" ht="15" customHeight="1" spans="1:25">
      <c r="A674" s="906" t="s">
        <v>3521</v>
      </c>
      <c r="B674" s="237" t="s">
        <v>3522</v>
      </c>
      <c r="C674" s="237" t="s">
        <v>3336</v>
      </c>
      <c r="D674" s="215" t="s">
        <v>3327</v>
      </c>
      <c r="E674" s="207" t="s">
        <v>2479</v>
      </c>
      <c r="F674" s="210"/>
      <c r="G674" s="211" t="s">
        <v>2131</v>
      </c>
      <c r="H674" s="212"/>
      <c r="I674" s="210" t="s">
        <v>2095</v>
      </c>
      <c r="J674" s="212">
        <v>1</v>
      </c>
      <c r="K674" s="238" t="s">
        <v>3043</v>
      </c>
      <c r="L674" s="217"/>
      <c r="M674" s="220">
        <v>38517</v>
      </c>
      <c r="N674" s="212">
        <v>10</v>
      </c>
      <c r="O674" s="219"/>
      <c r="P674" s="210"/>
      <c r="Q674" s="215">
        <f>VLOOKUP(B:B,[1]帐销案存台账!$C$1:$L$65536,10,0)</f>
        <v>1422399.77</v>
      </c>
      <c r="R674" s="226">
        <f>VLOOKUP(B:B,[1]帐销案存台账!$C$1:$N$65536,12,0)</f>
        <v>42671.99</v>
      </c>
      <c r="S674" s="227"/>
      <c r="T674" s="228"/>
      <c r="U674" s="229"/>
      <c r="V674" s="219"/>
      <c r="W674" s="231"/>
      <c r="X674" s="210"/>
      <c r="Y674" s="232"/>
    </row>
    <row r="675" s="204" customFormat="1" ht="15" customHeight="1" spans="1:25">
      <c r="A675" s="906" t="s">
        <v>3523</v>
      </c>
      <c r="B675" s="237" t="s">
        <v>3524</v>
      </c>
      <c r="C675" s="237" t="s">
        <v>3336</v>
      </c>
      <c r="D675" s="215" t="s">
        <v>3327</v>
      </c>
      <c r="E675" s="207" t="s">
        <v>2479</v>
      </c>
      <c r="F675" s="210"/>
      <c r="G675" s="211" t="s">
        <v>2131</v>
      </c>
      <c r="H675" s="212"/>
      <c r="I675" s="210" t="s">
        <v>2095</v>
      </c>
      <c r="J675" s="212">
        <v>1</v>
      </c>
      <c r="K675" s="238" t="s">
        <v>3043</v>
      </c>
      <c r="L675" s="217"/>
      <c r="M675" s="220">
        <v>38517</v>
      </c>
      <c r="N675" s="212">
        <v>10</v>
      </c>
      <c r="O675" s="219"/>
      <c r="P675" s="210"/>
      <c r="Q675" s="215">
        <f>VLOOKUP(B:B,[1]帐销案存台账!$C$1:$L$65536,10,0)</f>
        <v>1422399.77</v>
      </c>
      <c r="R675" s="226">
        <f>VLOOKUP(B:B,[1]帐销案存台账!$C$1:$N$65536,12,0)</f>
        <v>42671.99</v>
      </c>
      <c r="S675" s="227"/>
      <c r="T675" s="228"/>
      <c r="U675" s="229"/>
      <c r="V675" s="219"/>
      <c r="W675" s="231"/>
      <c r="X675" s="210"/>
      <c r="Y675" s="232"/>
    </row>
    <row r="676" s="204" customFormat="1" ht="15" customHeight="1" spans="1:25">
      <c r="A676" s="906" t="s">
        <v>3525</v>
      </c>
      <c r="B676" s="237" t="s">
        <v>3526</v>
      </c>
      <c r="C676" s="237" t="s">
        <v>3336</v>
      </c>
      <c r="D676" s="215" t="s">
        <v>3327</v>
      </c>
      <c r="E676" s="207" t="s">
        <v>2479</v>
      </c>
      <c r="F676" s="210"/>
      <c r="G676" s="211" t="s">
        <v>2131</v>
      </c>
      <c r="H676" s="212"/>
      <c r="I676" s="210" t="s">
        <v>2095</v>
      </c>
      <c r="J676" s="212">
        <v>1</v>
      </c>
      <c r="K676" s="238" t="s">
        <v>3043</v>
      </c>
      <c r="L676" s="217"/>
      <c r="M676" s="220">
        <v>38517</v>
      </c>
      <c r="N676" s="212">
        <v>10</v>
      </c>
      <c r="O676" s="219"/>
      <c r="P676" s="210"/>
      <c r="Q676" s="215">
        <f>VLOOKUP(B:B,[1]帐销案存台账!$C$1:$L$65536,10,0)</f>
        <v>1422399.77</v>
      </c>
      <c r="R676" s="226">
        <f>VLOOKUP(B:B,[1]帐销案存台账!$C$1:$N$65536,12,0)</f>
        <v>42671.99</v>
      </c>
      <c r="S676" s="227"/>
      <c r="T676" s="228"/>
      <c r="U676" s="229"/>
      <c r="V676" s="219"/>
      <c r="W676" s="231"/>
      <c r="X676" s="210"/>
      <c r="Y676" s="232"/>
    </row>
    <row r="677" s="204" customFormat="1" ht="15" customHeight="1" spans="1:25">
      <c r="A677" s="906" t="s">
        <v>3527</v>
      </c>
      <c r="B677" s="237" t="s">
        <v>3528</v>
      </c>
      <c r="C677" s="237" t="s">
        <v>3336</v>
      </c>
      <c r="D677" s="215" t="s">
        <v>3327</v>
      </c>
      <c r="E677" s="207" t="s">
        <v>2479</v>
      </c>
      <c r="F677" s="210"/>
      <c r="G677" s="211" t="s">
        <v>2131</v>
      </c>
      <c r="H677" s="212"/>
      <c r="I677" s="210" t="s">
        <v>2095</v>
      </c>
      <c r="J677" s="212">
        <v>1</v>
      </c>
      <c r="K677" s="238" t="s">
        <v>3043</v>
      </c>
      <c r="L677" s="217"/>
      <c r="M677" s="220">
        <v>38517</v>
      </c>
      <c r="N677" s="212">
        <v>10</v>
      </c>
      <c r="O677" s="219"/>
      <c r="P677" s="210"/>
      <c r="Q677" s="215">
        <f>VLOOKUP(B:B,[1]帐销案存台账!$C$1:$L$65536,10,0)</f>
        <v>1422399.77</v>
      </c>
      <c r="R677" s="226">
        <f>VLOOKUP(B:B,[1]帐销案存台账!$C$1:$N$65536,12,0)</f>
        <v>42671.99</v>
      </c>
      <c r="S677" s="227"/>
      <c r="T677" s="228"/>
      <c r="U677" s="229"/>
      <c r="V677" s="219"/>
      <c r="W677" s="231"/>
      <c r="X677" s="210"/>
      <c r="Y677" s="232"/>
    </row>
    <row r="678" s="204" customFormat="1" ht="15" customHeight="1" spans="1:25">
      <c r="A678" s="906" t="s">
        <v>3529</v>
      </c>
      <c r="B678" s="237" t="s">
        <v>3530</v>
      </c>
      <c r="C678" s="237" t="s">
        <v>3336</v>
      </c>
      <c r="D678" s="215" t="s">
        <v>3327</v>
      </c>
      <c r="E678" s="207" t="s">
        <v>2479</v>
      </c>
      <c r="F678" s="210"/>
      <c r="G678" s="211" t="s">
        <v>2131</v>
      </c>
      <c r="H678" s="212"/>
      <c r="I678" s="210" t="s">
        <v>2095</v>
      </c>
      <c r="J678" s="212">
        <v>1</v>
      </c>
      <c r="K678" s="238" t="s">
        <v>3043</v>
      </c>
      <c r="L678" s="217"/>
      <c r="M678" s="220">
        <v>38517</v>
      </c>
      <c r="N678" s="212">
        <v>10</v>
      </c>
      <c r="O678" s="219"/>
      <c r="P678" s="210"/>
      <c r="Q678" s="215">
        <f>VLOOKUP(B:B,[1]帐销案存台账!$C$1:$L$65536,10,0)</f>
        <v>1422399.77</v>
      </c>
      <c r="R678" s="226">
        <f>VLOOKUP(B:B,[1]帐销案存台账!$C$1:$N$65536,12,0)</f>
        <v>42671.99</v>
      </c>
      <c r="S678" s="227"/>
      <c r="T678" s="228"/>
      <c r="U678" s="229"/>
      <c r="V678" s="219"/>
      <c r="W678" s="231"/>
      <c r="X678" s="210"/>
      <c r="Y678" s="232"/>
    </row>
    <row r="679" s="204" customFormat="1" ht="15" customHeight="1" spans="1:25">
      <c r="A679" s="906" t="s">
        <v>3531</v>
      </c>
      <c r="B679" s="237" t="s">
        <v>3532</v>
      </c>
      <c r="C679" s="237" t="s">
        <v>3336</v>
      </c>
      <c r="D679" s="215" t="s">
        <v>3327</v>
      </c>
      <c r="E679" s="207" t="s">
        <v>2479</v>
      </c>
      <c r="F679" s="210"/>
      <c r="G679" s="211" t="s">
        <v>2131</v>
      </c>
      <c r="H679" s="212"/>
      <c r="I679" s="210" t="s">
        <v>2095</v>
      </c>
      <c r="J679" s="212">
        <v>1</v>
      </c>
      <c r="K679" s="238" t="s">
        <v>3043</v>
      </c>
      <c r="L679" s="217"/>
      <c r="M679" s="220">
        <v>38517</v>
      </c>
      <c r="N679" s="212">
        <v>10</v>
      </c>
      <c r="O679" s="219"/>
      <c r="P679" s="210"/>
      <c r="Q679" s="215">
        <f>VLOOKUP(B:B,[1]帐销案存台账!$C$1:$L$65536,10,0)</f>
        <v>1422399.77</v>
      </c>
      <c r="R679" s="226">
        <f>VLOOKUP(B:B,[1]帐销案存台账!$C$1:$N$65536,12,0)</f>
        <v>42671.99</v>
      </c>
      <c r="S679" s="227"/>
      <c r="T679" s="228"/>
      <c r="U679" s="229"/>
      <c r="V679" s="219"/>
      <c r="W679" s="231"/>
      <c r="X679" s="210"/>
      <c r="Y679" s="232"/>
    </row>
    <row r="680" s="204" customFormat="1" ht="15" customHeight="1" spans="1:25">
      <c r="A680" s="906" t="s">
        <v>3533</v>
      </c>
      <c r="B680" s="237" t="s">
        <v>3534</v>
      </c>
      <c r="C680" s="237" t="s">
        <v>3336</v>
      </c>
      <c r="D680" s="215" t="s">
        <v>3327</v>
      </c>
      <c r="E680" s="207" t="s">
        <v>2479</v>
      </c>
      <c r="F680" s="210"/>
      <c r="G680" s="211" t="s">
        <v>2131</v>
      </c>
      <c r="H680" s="212"/>
      <c r="I680" s="210" t="s">
        <v>2095</v>
      </c>
      <c r="J680" s="212">
        <v>1</v>
      </c>
      <c r="K680" s="238" t="s">
        <v>3043</v>
      </c>
      <c r="L680" s="217"/>
      <c r="M680" s="220">
        <v>38517</v>
      </c>
      <c r="N680" s="212">
        <v>10</v>
      </c>
      <c r="O680" s="219"/>
      <c r="P680" s="210"/>
      <c r="Q680" s="215">
        <f>VLOOKUP(B:B,[1]帐销案存台账!$C$1:$L$65536,10,0)</f>
        <v>1422399.77</v>
      </c>
      <c r="R680" s="226">
        <f>VLOOKUP(B:B,[1]帐销案存台账!$C$1:$N$65536,12,0)</f>
        <v>42671.99</v>
      </c>
      <c r="S680" s="227"/>
      <c r="T680" s="228"/>
      <c r="U680" s="229"/>
      <c r="V680" s="219"/>
      <c r="W680" s="231"/>
      <c r="X680" s="210"/>
      <c r="Y680" s="232"/>
    </row>
    <row r="681" s="204" customFormat="1" ht="15" customHeight="1" spans="1:25">
      <c r="A681" s="906" t="s">
        <v>3535</v>
      </c>
      <c r="B681" s="237" t="s">
        <v>3536</v>
      </c>
      <c r="C681" s="237" t="s">
        <v>3336</v>
      </c>
      <c r="D681" s="215" t="s">
        <v>3327</v>
      </c>
      <c r="E681" s="207" t="s">
        <v>2479</v>
      </c>
      <c r="F681" s="210"/>
      <c r="G681" s="211" t="s">
        <v>2131</v>
      </c>
      <c r="H681" s="212"/>
      <c r="I681" s="210" t="s">
        <v>2095</v>
      </c>
      <c r="J681" s="212">
        <v>1</v>
      </c>
      <c r="K681" s="238" t="s">
        <v>3043</v>
      </c>
      <c r="L681" s="217"/>
      <c r="M681" s="220">
        <v>38517</v>
      </c>
      <c r="N681" s="212">
        <v>10</v>
      </c>
      <c r="O681" s="219"/>
      <c r="P681" s="210"/>
      <c r="Q681" s="215">
        <f>VLOOKUP(B:B,[1]帐销案存台账!$C$1:$L$65536,10,0)</f>
        <v>1422399.77</v>
      </c>
      <c r="R681" s="226">
        <f>VLOOKUP(B:B,[1]帐销案存台账!$C$1:$N$65536,12,0)</f>
        <v>42671.99</v>
      </c>
      <c r="S681" s="227"/>
      <c r="T681" s="228"/>
      <c r="U681" s="229"/>
      <c r="V681" s="219"/>
      <c r="W681" s="231"/>
      <c r="X681" s="210"/>
      <c r="Y681" s="232"/>
    </row>
    <row r="682" s="204" customFormat="1" ht="15" customHeight="1" spans="1:25">
      <c r="A682" s="906" t="s">
        <v>3537</v>
      </c>
      <c r="B682" s="237" t="s">
        <v>3538</v>
      </c>
      <c r="C682" s="237" t="s">
        <v>3336</v>
      </c>
      <c r="D682" s="215" t="s">
        <v>3327</v>
      </c>
      <c r="E682" s="207" t="s">
        <v>2479</v>
      </c>
      <c r="F682" s="210"/>
      <c r="G682" s="211" t="s">
        <v>2131</v>
      </c>
      <c r="H682" s="212"/>
      <c r="I682" s="210" t="s">
        <v>2095</v>
      </c>
      <c r="J682" s="212">
        <v>1</v>
      </c>
      <c r="K682" s="238" t="s">
        <v>3043</v>
      </c>
      <c r="L682" s="217"/>
      <c r="M682" s="220">
        <v>38517</v>
      </c>
      <c r="N682" s="212">
        <v>10</v>
      </c>
      <c r="O682" s="219"/>
      <c r="P682" s="210"/>
      <c r="Q682" s="215">
        <f>VLOOKUP(B:B,[1]帐销案存台账!$C$1:$L$65536,10,0)</f>
        <v>1422399.77</v>
      </c>
      <c r="R682" s="226">
        <f>VLOOKUP(B:B,[1]帐销案存台账!$C$1:$N$65536,12,0)</f>
        <v>42671.99</v>
      </c>
      <c r="S682" s="227"/>
      <c r="T682" s="228"/>
      <c r="U682" s="229"/>
      <c r="V682" s="219"/>
      <c r="W682" s="231"/>
      <c r="X682" s="210"/>
      <c r="Y682" s="232"/>
    </row>
    <row r="683" s="204" customFormat="1" ht="15" customHeight="1" spans="1:25">
      <c r="A683" s="906" t="s">
        <v>3539</v>
      </c>
      <c r="B683" s="237" t="s">
        <v>3540</v>
      </c>
      <c r="C683" s="237" t="s">
        <v>3336</v>
      </c>
      <c r="D683" s="215" t="s">
        <v>3327</v>
      </c>
      <c r="E683" s="207" t="s">
        <v>2479</v>
      </c>
      <c r="F683" s="210"/>
      <c r="G683" s="211" t="s">
        <v>2131</v>
      </c>
      <c r="H683" s="212"/>
      <c r="I683" s="210" t="s">
        <v>2095</v>
      </c>
      <c r="J683" s="212">
        <v>1</v>
      </c>
      <c r="K683" s="238" t="s">
        <v>3043</v>
      </c>
      <c r="L683" s="217"/>
      <c r="M683" s="220">
        <v>38517</v>
      </c>
      <c r="N683" s="212">
        <v>10</v>
      </c>
      <c r="O683" s="219"/>
      <c r="P683" s="210"/>
      <c r="Q683" s="215">
        <f>VLOOKUP(B:B,[1]帐销案存台账!$C$1:$L$65536,10,0)</f>
        <v>1422399.77</v>
      </c>
      <c r="R683" s="226">
        <f>VLOOKUP(B:B,[1]帐销案存台账!$C$1:$N$65536,12,0)</f>
        <v>42671.99</v>
      </c>
      <c r="S683" s="227"/>
      <c r="T683" s="228"/>
      <c r="U683" s="229"/>
      <c r="V683" s="219"/>
      <c r="W683" s="231"/>
      <c r="X683" s="210"/>
      <c r="Y683" s="232"/>
    </row>
    <row r="684" s="204" customFormat="1" ht="15" customHeight="1" spans="1:25">
      <c r="A684" s="906" t="s">
        <v>3541</v>
      </c>
      <c r="B684" s="237" t="s">
        <v>3542</v>
      </c>
      <c r="C684" s="237" t="s">
        <v>3336</v>
      </c>
      <c r="D684" s="215" t="s">
        <v>3327</v>
      </c>
      <c r="E684" s="207" t="s">
        <v>2479</v>
      </c>
      <c r="F684" s="210"/>
      <c r="G684" s="211" t="s">
        <v>2131</v>
      </c>
      <c r="H684" s="212"/>
      <c r="I684" s="210" t="s">
        <v>2095</v>
      </c>
      <c r="J684" s="212">
        <v>1</v>
      </c>
      <c r="K684" s="238" t="s">
        <v>3043</v>
      </c>
      <c r="L684" s="217"/>
      <c r="M684" s="220">
        <v>38517</v>
      </c>
      <c r="N684" s="212">
        <v>10</v>
      </c>
      <c r="O684" s="219"/>
      <c r="P684" s="210"/>
      <c r="Q684" s="215">
        <f>VLOOKUP(B:B,[1]帐销案存台账!$C$1:$L$65536,10,0)</f>
        <v>1422399.77</v>
      </c>
      <c r="R684" s="226">
        <f>VLOOKUP(B:B,[1]帐销案存台账!$C$1:$N$65536,12,0)</f>
        <v>42671.99</v>
      </c>
      <c r="S684" s="227"/>
      <c r="T684" s="228"/>
      <c r="U684" s="229"/>
      <c r="V684" s="219"/>
      <c r="W684" s="231"/>
      <c r="X684" s="210"/>
      <c r="Y684" s="232"/>
    </row>
    <row r="685" s="204" customFormat="1" ht="15" customHeight="1" spans="1:25">
      <c r="A685" s="906" t="s">
        <v>3543</v>
      </c>
      <c r="B685" s="237" t="s">
        <v>3544</v>
      </c>
      <c r="C685" s="237" t="s">
        <v>3336</v>
      </c>
      <c r="D685" s="215" t="s">
        <v>3327</v>
      </c>
      <c r="E685" s="207" t="s">
        <v>2479</v>
      </c>
      <c r="F685" s="210"/>
      <c r="G685" s="211" t="s">
        <v>2131</v>
      </c>
      <c r="H685" s="212"/>
      <c r="I685" s="210" t="s">
        <v>2095</v>
      </c>
      <c r="J685" s="212">
        <v>1</v>
      </c>
      <c r="K685" s="238" t="s">
        <v>3043</v>
      </c>
      <c r="L685" s="217"/>
      <c r="M685" s="220">
        <v>38517</v>
      </c>
      <c r="N685" s="212">
        <v>10</v>
      </c>
      <c r="O685" s="219"/>
      <c r="P685" s="210"/>
      <c r="Q685" s="215">
        <f>VLOOKUP(B:B,[1]帐销案存台账!$C$1:$L$65536,10,0)</f>
        <v>1422399.77</v>
      </c>
      <c r="R685" s="226">
        <f>VLOOKUP(B:B,[1]帐销案存台账!$C$1:$N$65536,12,0)</f>
        <v>42671.99</v>
      </c>
      <c r="S685" s="227"/>
      <c r="T685" s="228"/>
      <c r="U685" s="229"/>
      <c r="V685" s="219"/>
      <c r="W685" s="231"/>
      <c r="X685" s="210"/>
      <c r="Y685" s="232"/>
    </row>
    <row r="686" s="204" customFormat="1" ht="15" customHeight="1" spans="1:25">
      <c r="A686" s="906" t="s">
        <v>3545</v>
      </c>
      <c r="B686" s="237" t="s">
        <v>3546</v>
      </c>
      <c r="C686" s="237" t="s">
        <v>3336</v>
      </c>
      <c r="D686" s="215" t="s">
        <v>3327</v>
      </c>
      <c r="E686" s="207" t="s">
        <v>2479</v>
      </c>
      <c r="F686" s="210"/>
      <c r="G686" s="211" t="s">
        <v>2131</v>
      </c>
      <c r="H686" s="212"/>
      <c r="I686" s="210" t="s">
        <v>2095</v>
      </c>
      <c r="J686" s="212">
        <v>1</v>
      </c>
      <c r="K686" s="238" t="s">
        <v>3043</v>
      </c>
      <c r="L686" s="217"/>
      <c r="M686" s="220">
        <v>38517</v>
      </c>
      <c r="N686" s="212">
        <v>10</v>
      </c>
      <c r="O686" s="219"/>
      <c r="P686" s="210"/>
      <c r="Q686" s="215">
        <f>VLOOKUP(B:B,[1]帐销案存台账!$C$1:$L$65536,10,0)</f>
        <v>1422399.77</v>
      </c>
      <c r="R686" s="226">
        <f>VLOOKUP(B:B,[1]帐销案存台账!$C$1:$N$65536,12,0)</f>
        <v>42671.99</v>
      </c>
      <c r="S686" s="227"/>
      <c r="T686" s="228"/>
      <c r="U686" s="229"/>
      <c r="V686" s="219"/>
      <c r="W686" s="231"/>
      <c r="X686" s="210"/>
      <c r="Y686" s="232"/>
    </row>
    <row r="687" s="204" customFormat="1" ht="15" customHeight="1" spans="1:25">
      <c r="A687" s="906" t="s">
        <v>3547</v>
      </c>
      <c r="B687" s="237" t="s">
        <v>3548</v>
      </c>
      <c r="C687" s="237" t="s">
        <v>3336</v>
      </c>
      <c r="D687" s="215" t="s">
        <v>3327</v>
      </c>
      <c r="E687" s="207" t="s">
        <v>2479</v>
      </c>
      <c r="F687" s="210"/>
      <c r="G687" s="211" t="s">
        <v>2131</v>
      </c>
      <c r="H687" s="212"/>
      <c r="I687" s="210" t="s">
        <v>2095</v>
      </c>
      <c r="J687" s="212">
        <v>1</v>
      </c>
      <c r="K687" s="238" t="s">
        <v>3043</v>
      </c>
      <c r="L687" s="217"/>
      <c r="M687" s="220">
        <v>38517</v>
      </c>
      <c r="N687" s="212">
        <v>10</v>
      </c>
      <c r="O687" s="219"/>
      <c r="P687" s="210"/>
      <c r="Q687" s="215">
        <f>VLOOKUP(B:B,[1]帐销案存台账!$C$1:$L$65536,10,0)</f>
        <v>1422399.77</v>
      </c>
      <c r="R687" s="226">
        <f>VLOOKUP(B:B,[1]帐销案存台账!$C$1:$N$65536,12,0)</f>
        <v>42671.99</v>
      </c>
      <c r="S687" s="227"/>
      <c r="T687" s="228"/>
      <c r="U687" s="229"/>
      <c r="V687" s="219"/>
      <c r="W687" s="231"/>
      <c r="X687" s="210"/>
      <c r="Y687" s="232"/>
    </row>
    <row r="688" s="204" customFormat="1" ht="15" customHeight="1" spans="1:25">
      <c r="A688" s="906" t="s">
        <v>3549</v>
      </c>
      <c r="B688" s="237" t="s">
        <v>3550</v>
      </c>
      <c r="C688" s="237" t="s">
        <v>3336</v>
      </c>
      <c r="D688" s="215" t="s">
        <v>3327</v>
      </c>
      <c r="E688" s="207" t="s">
        <v>2479</v>
      </c>
      <c r="F688" s="210"/>
      <c r="G688" s="211" t="s">
        <v>2131</v>
      </c>
      <c r="H688" s="212"/>
      <c r="I688" s="210" t="s">
        <v>2095</v>
      </c>
      <c r="J688" s="212">
        <v>1</v>
      </c>
      <c r="K688" s="238" t="s">
        <v>3043</v>
      </c>
      <c r="L688" s="217"/>
      <c r="M688" s="220">
        <v>38517</v>
      </c>
      <c r="N688" s="212">
        <v>10</v>
      </c>
      <c r="O688" s="219"/>
      <c r="P688" s="210"/>
      <c r="Q688" s="215">
        <f>VLOOKUP(B:B,[1]帐销案存台账!$C$1:$L$65536,10,0)</f>
        <v>1422399.77</v>
      </c>
      <c r="R688" s="226">
        <f>VLOOKUP(B:B,[1]帐销案存台账!$C$1:$N$65536,12,0)</f>
        <v>42671.99</v>
      </c>
      <c r="S688" s="227"/>
      <c r="T688" s="228"/>
      <c r="U688" s="229"/>
      <c r="V688" s="219"/>
      <c r="W688" s="231"/>
      <c r="X688" s="210"/>
      <c r="Y688" s="232"/>
    </row>
    <row r="689" s="204" customFormat="1" ht="15" customHeight="1" spans="1:25">
      <c r="A689" s="906" t="s">
        <v>3551</v>
      </c>
      <c r="B689" s="237" t="s">
        <v>3552</v>
      </c>
      <c r="C689" s="237" t="s">
        <v>3326</v>
      </c>
      <c r="D689" s="215" t="s">
        <v>3327</v>
      </c>
      <c r="E689" s="207" t="s">
        <v>2479</v>
      </c>
      <c r="F689" s="210"/>
      <c r="G689" s="211" t="s">
        <v>2131</v>
      </c>
      <c r="H689" s="212"/>
      <c r="I689" s="210" t="s">
        <v>2095</v>
      </c>
      <c r="J689" s="212">
        <v>1</v>
      </c>
      <c r="K689" s="238" t="s">
        <v>3043</v>
      </c>
      <c r="L689" s="217"/>
      <c r="M689" s="220">
        <v>38517</v>
      </c>
      <c r="N689" s="212">
        <v>10</v>
      </c>
      <c r="O689" s="219"/>
      <c r="P689" s="210"/>
      <c r="Q689" s="215">
        <f>VLOOKUP(B:B,[1]帐销案存台账!$C$1:$L$65536,10,0)</f>
        <v>1527334.53</v>
      </c>
      <c r="R689" s="226">
        <f>VLOOKUP(B:B,[1]帐销案存台账!$C$1:$N$65536,12,0)</f>
        <v>45820.04</v>
      </c>
      <c r="S689" s="227"/>
      <c r="T689" s="228"/>
      <c r="U689" s="229"/>
      <c r="V689" s="219"/>
      <c r="W689" s="231"/>
      <c r="X689" s="210"/>
      <c r="Y689" s="232"/>
    </row>
    <row r="690" s="204" customFormat="1" ht="15" customHeight="1" spans="1:25">
      <c r="A690" s="906" t="s">
        <v>3553</v>
      </c>
      <c r="B690" s="237" t="s">
        <v>3554</v>
      </c>
      <c r="C690" s="237" t="s">
        <v>3336</v>
      </c>
      <c r="D690" s="215" t="s">
        <v>3327</v>
      </c>
      <c r="E690" s="207" t="s">
        <v>2479</v>
      </c>
      <c r="F690" s="210"/>
      <c r="G690" s="211" t="s">
        <v>2131</v>
      </c>
      <c r="H690" s="212"/>
      <c r="I690" s="210" t="s">
        <v>2095</v>
      </c>
      <c r="J690" s="212">
        <v>1</v>
      </c>
      <c r="K690" s="238" t="s">
        <v>3043</v>
      </c>
      <c r="L690" s="217"/>
      <c r="M690" s="220">
        <v>38517</v>
      </c>
      <c r="N690" s="212">
        <v>10</v>
      </c>
      <c r="O690" s="219"/>
      <c r="P690" s="210"/>
      <c r="Q690" s="215">
        <f>VLOOKUP(B:B,[1]帐销案存台账!$C$1:$L$65536,10,0)</f>
        <v>1422399.77</v>
      </c>
      <c r="R690" s="226">
        <f>VLOOKUP(B:B,[1]帐销案存台账!$C$1:$N$65536,12,0)</f>
        <v>42671.99</v>
      </c>
      <c r="S690" s="227"/>
      <c r="T690" s="228"/>
      <c r="U690" s="229"/>
      <c r="V690" s="219"/>
      <c r="W690" s="231"/>
      <c r="X690" s="210"/>
      <c r="Y690" s="232"/>
    </row>
    <row r="691" s="204" customFormat="1" ht="15" customHeight="1" spans="1:25">
      <c r="A691" s="906" t="s">
        <v>3555</v>
      </c>
      <c r="B691" s="237" t="s">
        <v>3556</v>
      </c>
      <c r="C691" s="237" t="s">
        <v>3336</v>
      </c>
      <c r="D691" s="215" t="s">
        <v>3327</v>
      </c>
      <c r="E691" s="207" t="s">
        <v>2479</v>
      </c>
      <c r="F691" s="210"/>
      <c r="G691" s="211" t="s">
        <v>2131</v>
      </c>
      <c r="H691" s="212"/>
      <c r="I691" s="210" t="s">
        <v>2095</v>
      </c>
      <c r="J691" s="212">
        <v>1</v>
      </c>
      <c r="K691" s="238" t="s">
        <v>3043</v>
      </c>
      <c r="L691" s="217"/>
      <c r="M691" s="220">
        <v>38517</v>
      </c>
      <c r="N691" s="212">
        <v>10</v>
      </c>
      <c r="O691" s="219"/>
      <c r="P691" s="210"/>
      <c r="Q691" s="215">
        <f>VLOOKUP(B:B,[1]帐销案存台账!$C$1:$L$65536,10,0)</f>
        <v>1422399.77</v>
      </c>
      <c r="R691" s="226">
        <f>VLOOKUP(B:B,[1]帐销案存台账!$C$1:$N$65536,12,0)</f>
        <v>42671.99</v>
      </c>
      <c r="S691" s="227"/>
      <c r="T691" s="228"/>
      <c r="U691" s="229"/>
      <c r="V691" s="219"/>
      <c r="W691" s="231"/>
      <c r="X691" s="210"/>
      <c r="Y691" s="232"/>
    </row>
    <row r="692" s="204" customFormat="1" ht="15" customHeight="1" spans="1:25">
      <c r="A692" s="906" t="s">
        <v>3557</v>
      </c>
      <c r="B692" s="237" t="s">
        <v>3558</v>
      </c>
      <c r="C692" s="237" t="s">
        <v>3326</v>
      </c>
      <c r="D692" s="215" t="s">
        <v>3327</v>
      </c>
      <c r="E692" s="207" t="s">
        <v>2479</v>
      </c>
      <c r="F692" s="210"/>
      <c r="G692" s="211" t="s">
        <v>2131</v>
      </c>
      <c r="H692" s="212"/>
      <c r="I692" s="210" t="s">
        <v>2095</v>
      </c>
      <c r="J692" s="212">
        <v>1</v>
      </c>
      <c r="K692" s="238" t="s">
        <v>3043</v>
      </c>
      <c r="L692" s="217"/>
      <c r="M692" s="220">
        <v>38517</v>
      </c>
      <c r="N692" s="212">
        <v>10</v>
      </c>
      <c r="O692" s="219"/>
      <c r="P692" s="210"/>
      <c r="Q692" s="215">
        <f>VLOOKUP(B:B,[1]帐销案存台账!$C$1:$L$65536,10,0)</f>
        <v>1527334.53</v>
      </c>
      <c r="R692" s="226">
        <f>VLOOKUP(B:B,[1]帐销案存台账!$C$1:$N$65536,12,0)</f>
        <v>45820.04</v>
      </c>
      <c r="S692" s="227"/>
      <c r="T692" s="228"/>
      <c r="U692" s="229"/>
      <c r="V692" s="219"/>
      <c r="W692" s="231"/>
      <c r="X692" s="210"/>
      <c r="Y692" s="232"/>
    </row>
    <row r="693" s="204" customFormat="1" ht="15" customHeight="1" spans="1:25">
      <c r="A693" s="906" t="s">
        <v>3559</v>
      </c>
      <c r="B693" s="237" t="s">
        <v>3560</v>
      </c>
      <c r="C693" s="237" t="s">
        <v>3336</v>
      </c>
      <c r="D693" s="215" t="s">
        <v>3327</v>
      </c>
      <c r="E693" s="207" t="s">
        <v>2479</v>
      </c>
      <c r="F693" s="210"/>
      <c r="G693" s="211" t="s">
        <v>2131</v>
      </c>
      <c r="H693" s="212"/>
      <c r="I693" s="210" t="s">
        <v>2095</v>
      </c>
      <c r="J693" s="212">
        <v>1</v>
      </c>
      <c r="K693" s="238" t="s">
        <v>3043</v>
      </c>
      <c r="L693" s="217"/>
      <c r="M693" s="220">
        <v>38517</v>
      </c>
      <c r="N693" s="212">
        <v>10</v>
      </c>
      <c r="O693" s="219"/>
      <c r="P693" s="210"/>
      <c r="Q693" s="215">
        <f>VLOOKUP(B:B,[1]帐销案存台账!$C$1:$L$65536,10,0)</f>
        <v>1422399.77</v>
      </c>
      <c r="R693" s="226">
        <f>VLOOKUP(B:B,[1]帐销案存台账!$C$1:$N$65536,12,0)</f>
        <v>42671.99</v>
      </c>
      <c r="S693" s="227"/>
      <c r="T693" s="228"/>
      <c r="U693" s="229"/>
      <c r="V693" s="219"/>
      <c r="W693" s="231"/>
      <c r="X693" s="210"/>
      <c r="Y693" s="232"/>
    </row>
    <row r="694" s="204" customFormat="1" ht="15" customHeight="1" spans="1:25">
      <c r="A694" s="906" t="s">
        <v>3561</v>
      </c>
      <c r="B694" s="237" t="s">
        <v>3562</v>
      </c>
      <c r="C694" s="237" t="s">
        <v>3336</v>
      </c>
      <c r="D694" s="215" t="s">
        <v>3327</v>
      </c>
      <c r="E694" s="207" t="s">
        <v>2479</v>
      </c>
      <c r="F694" s="210"/>
      <c r="G694" s="211" t="s">
        <v>2131</v>
      </c>
      <c r="H694" s="212"/>
      <c r="I694" s="210" t="s">
        <v>2095</v>
      </c>
      <c r="J694" s="212">
        <v>1</v>
      </c>
      <c r="K694" s="238" t="s">
        <v>3043</v>
      </c>
      <c r="L694" s="217"/>
      <c r="M694" s="220">
        <v>38517</v>
      </c>
      <c r="N694" s="212">
        <v>10</v>
      </c>
      <c r="O694" s="219"/>
      <c r="P694" s="210"/>
      <c r="Q694" s="215">
        <f>VLOOKUP(B:B,[1]帐销案存台账!$C$1:$L$65536,10,0)</f>
        <v>1422399.77</v>
      </c>
      <c r="R694" s="226">
        <f>VLOOKUP(B:B,[1]帐销案存台账!$C$1:$N$65536,12,0)</f>
        <v>42671.99</v>
      </c>
      <c r="S694" s="227"/>
      <c r="T694" s="228"/>
      <c r="U694" s="229"/>
      <c r="V694" s="219"/>
      <c r="W694" s="231"/>
      <c r="X694" s="210"/>
      <c r="Y694" s="232"/>
    </row>
    <row r="695" s="204" customFormat="1" ht="15" customHeight="1" spans="1:25">
      <c r="A695" s="906" t="s">
        <v>3563</v>
      </c>
      <c r="B695" s="237" t="s">
        <v>3564</v>
      </c>
      <c r="C695" s="237" t="s">
        <v>3336</v>
      </c>
      <c r="D695" s="215" t="s">
        <v>3327</v>
      </c>
      <c r="E695" s="207" t="s">
        <v>2479</v>
      </c>
      <c r="F695" s="210"/>
      <c r="G695" s="211" t="s">
        <v>2131</v>
      </c>
      <c r="H695" s="212"/>
      <c r="I695" s="210" t="s">
        <v>2095</v>
      </c>
      <c r="J695" s="212">
        <v>1</v>
      </c>
      <c r="K695" s="238" t="s">
        <v>3043</v>
      </c>
      <c r="L695" s="217"/>
      <c r="M695" s="220">
        <v>38517</v>
      </c>
      <c r="N695" s="212">
        <v>10</v>
      </c>
      <c r="O695" s="219"/>
      <c r="P695" s="210"/>
      <c r="Q695" s="215">
        <f>VLOOKUP(B:B,[1]帐销案存台账!$C$1:$L$65536,10,0)</f>
        <v>1422399.77</v>
      </c>
      <c r="R695" s="226">
        <f>VLOOKUP(B:B,[1]帐销案存台账!$C$1:$N$65536,12,0)</f>
        <v>42671.99</v>
      </c>
      <c r="S695" s="227"/>
      <c r="T695" s="228"/>
      <c r="U695" s="229"/>
      <c r="V695" s="219"/>
      <c r="W695" s="231"/>
      <c r="X695" s="210"/>
      <c r="Y695" s="232"/>
    </row>
    <row r="696" s="204" customFormat="1" ht="15" customHeight="1" spans="1:25">
      <c r="A696" s="906" t="s">
        <v>3565</v>
      </c>
      <c r="B696" s="237" t="s">
        <v>3566</v>
      </c>
      <c r="C696" s="237" t="s">
        <v>3336</v>
      </c>
      <c r="D696" s="215" t="s">
        <v>3327</v>
      </c>
      <c r="E696" s="207" t="s">
        <v>2479</v>
      </c>
      <c r="F696" s="210"/>
      <c r="G696" s="211" t="s">
        <v>2131</v>
      </c>
      <c r="H696" s="212"/>
      <c r="I696" s="210" t="s">
        <v>2095</v>
      </c>
      <c r="J696" s="212">
        <v>1</v>
      </c>
      <c r="K696" s="238" t="s">
        <v>3043</v>
      </c>
      <c r="L696" s="217"/>
      <c r="M696" s="220">
        <v>38517</v>
      </c>
      <c r="N696" s="212">
        <v>10</v>
      </c>
      <c r="O696" s="219"/>
      <c r="P696" s="210"/>
      <c r="Q696" s="215">
        <f>VLOOKUP(B:B,[1]帐销案存台账!$C$1:$L$65536,10,0)</f>
        <v>1422399.77</v>
      </c>
      <c r="R696" s="226">
        <f>VLOOKUP(B:B,[1]帐销案存台账!$C$1:$N$65536,12,0)</f>
        <v>42671.99</v>
      </c>
      <c r="S696" s="227"/>
      <c r="T696" s="228"/>
      <c r="U696" s="229"/>
      <c r="V696" s="219"/>
      <c r="W696" s="231"/>
      <c r="X696" s="210"/>
      <c r="Y696" s="232"/>
    </row>
    <row r="697" s="204" customFormat="1" ht="15" customHeight="1" spans="1:25">
      <c r="A697" s="906" t="s">
        <v>3567</v>
      </c>
      <c r="B697" s="237" t="s">
        <v>3568</v>
      </c>
      <c r="C697" s="237" t="s">
        <v>3336</v>
      </c>
      <c r="D697" s="215" t="s">
        <v>3327</v>
      </c>
      <c r="E697" s="207" t="s">
        <v>2479</v>
      </c>
      <c r="F697" s="210"/>
      <c r="G697" s="211" t="s">
        <v>2131</v>
      </c>
      <c r="H697" s="212"/>
      <c r="I697" s="210" t="s">
        <v>2095</v>
      </c>
      <c r="J697" s="212">
        <v>1</v>
      </c>
      <c r="K697" s="238" t="s">
        <v>3043</v>
      </c>
      <c r="L697" s="217"/>
      <c r="M697" s="220">
        <v>38517</v>
      </c>
      <c r="N697" s="212">
        <v>10</v>
      </c>
      <c r="O697" s="219"/>
      <c r="P697" s="210"/>
      <c r="Q697" s="215">
        <f>VLOOKUP(B:B,[1]帐销案存台账!$C$1:$L$65536,10,0)</f>
        <v>1422399.77</v>
      </c>
      <c r="R697" s="226">
        <f>VLOOKUP(B:B,[1]帐销案存台账!$C$1:$N$65536,12,0)</f>
        <v>42671.99</v>
      </c>
      <c r="S697" s="227"/>
      <c r="T697" s="228"/>
      <c r="U697" s="229"/>
      <c r="V697" s="219"/>
      <c r="W697" s="231"/>
      <c r="X697" s="210"/>
      <c r="Y697" s="232"/>
    </row>
    <row r="698" s="204" customFormat="1" ht="15" customHeight="1" spans="1:25">
      <c r="A698" s="906" t="s">
        <v>3569</v>
      </c>
      <c r="B698" s="237" t="s">
        <v>3570</v>
      </c>
      <c r="C698" s="237" t="s">
        <v>3336</v>
      </c>
      <c r="D698" s="215" t="s">
        <v>3327</v>
      </c>
      <c r="E698" s="207" t="s">
        <v>2479</v>
      </c>
      <c r="F698" s="210"/>
      <c r="G698" s="211" t="s">
        <v>2131</v>
      </c>
      <c r="H698" s="212"/>
      <c r="I698" s="210" t="s">
        <v>2095</v>
      </c>
      <c r="J698" s="212">
        <v>1</v>
      </c>
      <c r="K698" s="238" t="s">
        <v>3043</v>
      </c>
      <c r="L698" s="217"/>
      <c r="M698" s="220">
        <v>38517</v>
      </c>
      <c r="N698" s="212">
        <v>10</v>
      </c>
      <c r="O698" s="219"/>
      <c r="P698" s="210"/>
      <c r="Q698" s="215">
        <f>VLOOKUP(B:B,[1]帐销案存台账!$C$1:$L$65536,10,0)</f>
        <v>1422399.77</v>
      </c>
      <c r="R698" s="226">
        <f>VLOOKUP(B:B,[1]帐销案存台账!$C$1:$N$65536,12,0)</f>
        <v>42671.99</v>
      </c>
      <c r="S698" s="227"/>
      <c r="T698" s="228"/>
      <c r="U698" s="229"/>
      <c r="V698" s="219"/>
      <c r="W698" s="231"/>
      <c r="X698" s="210"/>
      <c r="Y698" s="232"/>
    </row>
    <row r="699" s="204" customFormat="1" ht="15" customHeight="1" spans="1:25">
      <c r="A699" s="906" t="s">
        <v>3571</v>
      </c>
      <c r="B699" s="237" t="s">
        <v>3572</v>
      </c>
      <c r="C699" s="237" t="s">
        <v>3336</v>
      </c>
      <c r="D699" s="215" t="s">
        <v>3327</v>
      </c>
      <c r="E699" s="207" t="s">
        <v>2479</v>
      </c>
      <c r="F699" s="210"/>
      <c r="G699" s="211" t="s">
        <v>2131</v>
      </c>
      <c r="H699" s="212"/>
      <c r="I699" s="210" t="s">
        <v>2095</v>
      </c>
      <c r="J699" s="212">
        <v>1</v>
      </c>
      <c r="K699" s="238" t="s">
        <v>3043</v>
      </c>
      <c r="L699" s="217"/>
      <c r="M699" s="220">
        <v>38517</v>
      </c>
      <c r="N699" s="212">
        <v>10</v>
      </c>
      <c r="O699" s="219"/>
      <c r="P699" s="210"/>
      <c r="Q699" s="215">
        <f>VLOOKUP(B:B,[1]帐销案存台账!$C$1:$L$65536,10,0)</f>
        <v>1422399.77</v>
      </c>
      <c r="R699" s="226">
        <f>VLOOKUP(B:B,[1]帐销案存台账!$C$1:$N$65536,12,0)</f>
        <v>42671.99</v>
      </c>
      <c r="S699" s="227"/>
      <c r="T699" s="228"/>
      <c r="U699" s="229"/>
      <c r="V699" s="219"/>
      <c r="W699" s="231"/>
      <c r="X699" s="210"/>
      <c r="Y699" s="232"/>
    </row>
    <row r="700" s="204" customFormat="1" ht="15" customHeight="1" spans="1:25">
      <c r="A700" s="906" t="s">
        <v>3573</v>
      </c>
      <c r="B700" s="237" t="s">
        <v>3574</v>
      </c>
      <c r="C700" s="237" t="s">
        <v>3336</v>
      </c>
      <c r="D700" s="215" t="s">
        <v>3327</v>
      </c>
      <c r="E700" s="207" t="s">
        <v>2479</v>
      </c>
      <c r="F700" s="210"/>
      <c r="G700" s="211" t="s">
        <v>2131</v>
      </c>
      <c r="H700" s="212"/>
      <c r="I700" s="210" t="s">
        <v>2095</v>
      </c>
      <c r="J700" s="212">
        <v>1</v>
      </c>
      <c r="K700" s="238" t="s">
        <v>3043</v>
      </c>
      <c r="L700" s="217"/>
      <c r="M700" s="220">
        <v>38517</v>
      </c>
      <c r="N700" s="212">
        <v>10</v>
      </c>
      <c r="O700" s="219"/>
      <c r="P700" s="210"/>
      <c r="Q700" s="215">
        <f>VLOOKUP(B:B,[1]帐销案存台账!$C$1:$L$65536,10,0)</f>
        <v>1422399.77</v>
      </c>
      <c r="R700" s="226">
        <f>VLOOKUP(B:B,[1]帐销案存台账!$C$1:$N$65536,12,0)</f>
        <v>42671.99</v>
      </c>
      <c r="S700" s="227"/>
      <c r="T700" s="228"/>
      <c r="U700" s="229"/>
      <c r="V700" s="219"/>
      <c r="W700" s="231"/>
      <c r="X700" s="210"/>
      <c r="Y700" s="232"/>
    </row>
    <row r="701" s="204" customFormat="1" ht="15" customHeight="1" spans="1:25">
      <c r="A701" s="906" t="s">
        <v>3575</v>
      </c>
      <c r="B701" s="237" t="s">
        <v>3576</v>
      </c>
      <c r="C701" s="237" t="s">
        <v>3336</v>
      </c>
      <c r="D701" s="215" t="s">
        <v>3327</v>
      </c>
      <c r="E701" s="207" t="s">
        <v>2479</v>
      </c>
      <c r="F701" s="210"/>
      <c r="G701" s="211" t="s">
        <v>2131</v>
      </c>
      <c r="H701" s="212"/>
      <c r="I701" s="210" t="s">
        <v>2095</v>
      </c>
      <c r="J701" s="212">
        <v>1</v>
      </c>
      <c r="K701" s="238" t="s">
        <v>3043</v>
      </c>
      <c r="L701" s="217"/>
      <c r="M701" s="220">
        <v>38517</v>
      </c>
      <c r="N701" s="212">
        <v>10</v>
      </c>
      <c r="O701" s="219"/>
      <c r="P701" s="210"/>
      <c r="Q701" s="215">
        <f>VLOOKUP(B:B,[1]帐销案存台账!$C$1:$L$65536,10,0)</f>
        <v>1422399.77</v>
      </c>
      <c r="R701" s="226">
        <f>VLOOKUP(B:B,[1]帐销案存台账!$C$1:$N$65536,12,0)</f>
        <v>42671.99</v>
      </c>
      <c r="S701" s="227"/>
      <c r="T701" s="228"/>
      <c r="U701" s="229"/>
      <c r="V701" s="219"/>
      <c r="W701" s="231"/>
      <c r="X701" s="210"/>
      <c r="Y701" s="232"/>
    </row>
    <row r="702" s="204" customFormat="1" ht="15" customHeight="1" spans="1:25">
      <c r="A702" s="906" t="s">
        <v>3577</v>
      </c>
      <c r="B702" s="237" t="s">
        <v>3578</v>
      </c>
      <c r="C702" s="237" t="s">
        <v>3336</v>
      </c>
      <c r="D702" s="215" t="s">
        <v>3327</v>
      </c>
      <c r="E702" s="207" t="s">
        <v>2479</v>
      </c>
      <c r="F702" s="210"/>
      <c r="G702" s="211" t="s">
        <v>2131</v>
      </c>
      <c r="H702" s="212"/>
      <c r="I702" s="210" t="s">
        <v>2095</v>
      </c>
      <c r="J702" s="212">
        <v>1</v>
      </c>
      <c r="K702" s="238" t="s">
        <v>3043</v>
      </c>
      <c r="L702" s="217"/>
      <c r="M702" s="220">
        <v>38517</v>
      </c>
      <c r="N702" s="212">
        <v>10</v>
      </c>
      <c r="O702" s="219"/>
      <c r="P702" s="210"/>
      <c r="Q702" s="215">
        <f>VLOOKUP(B:B,[1]帐销案存台账!$C$1:$L$65536,10,0)</f>
        <v>1422399.77</v>
      </c>
      <c r="R702" s="226">
        <f>VLOOKUP(B:B,[1]帐销案存台账!$C$1:$N$65536,12,0)</f>
        <v>42671.99</v>
      </c>
      <c r="S702" s="227"/>
      <c r="T702" s="228"/>
      <c r="U702" s="229"/>
      <c r="V702" s="219"/>
      <c r="W702" s="231"/>
      <c r="X702" s="210"/>
      <c r="Y702" s="232"/>
    </row>
    <row r="703" s="204" customFormat="1" ht="15" customHeight="1" spans="1:25">
      <c r="A703" s="906" t="s">
        <v>3579</v>
      </c>
      <c r="B703" s="237" t="s">
        <v>3580</v>
      </c>
      <c r="C703" s="237" t="s">
        <v>3336</v>
      </c>
      <c r="D703" s="215" t="s">
        <v>3327</v>
      </c>
      <c r="E703" s="207" t="s">
        <v>2479</v>
      </c>
      <c r="F703" s="210"/>
      <c r="G703" s="211" t="s">
        <v>2131</v>
      </c>
      <c r="H703" s="212"/>
      <c r="I703" s="210" t="s">
        <v>2095</v>
      </c>
      <c r="J703" s="212">
        <v>1</v>
      </c>
      <c r="K703" s="238" t="s">
        <v>3043</v>
      </c>
      <c r="L703" s="217"/>
      <c r="M703" s="220">
        <v>38517</v>
      </c>
      <c r="N703" s="212">
        <v>10</v>
      </c>
      <c r="O703" s="219"/>
      <c r="P703" s="210"/>
      <c r="Q703" s="215">
        <f>VLOOKUP(B:B,[1]帐销案存台账!$C$1:$L$65536,10,0)</f>
        <v>1422399.77</v>
      </c>
      <c r="R703" s="226">
        <f>VLOOKUP(B:B,[1]帐销案存台账!$C$1:$N$65536,12,0)</f>
        <v>42671.99</v>
      </c>
      <c r="S703" s="227"/>
      <c r="T703" s="228"/>
      <c r="U703" s="229"/>
      <c r="V703" s="219"/>
      <c r="W703" s="231"/>
      <c r="X703" s="210"/>
      <c r="Y703" s="232"/>
    </row>
    <row r="704" s="204" customFormat="1" ht="15" customHeight="1" spans="1:25">
      <c r="A704" s="906" t="s">
        <v>3581</v>
      </c>
      <c r="B704" s="237" t="s">
        <v>3582</v>
      </c>
      <c r="C704" s="237" t="s">
        <v>3336</v>
      </c>
      <c r="D704" s="215" t="s">
        <v>3327</v>
      </c>
      <c r="E704" s="207" t="s">
        <v>2479</v>
      </c>
      <c r="F704" s="210"/>
      <c r="G704" s="211" t="s">
        <v>2131</v>
      </c>
      <c r="H704" s="212"/>
      <c r="I704" s="210" t="s">
        <v>2095</v>
      </c>
      <c r="J704" s="212">
        <v>1</v>
      </c>
      <c r="K704" s="238" t="s">
        <v>3043</v>
      </c>
      <c r="L704" s="217"/>
      <c r="M704" s="220">
        <v>38517</v>
      </c>
      <c r="N704" s="212">
        <v>10</v>
      </c>
      <c r="O704" s="219"/>
      <c r="P704" s="210"/>
      <c r="Q704" s="215">
        <f>VLOOKUP(B:B,[1]帐销案存台账!$C$1:$L$65536,10,0)</f>
        <v>1422399.77</v>
      </c>
      <c r="R704" s="226">
        <f>VLOOKUP(B:B,[1]帐销案存台账!$C$1:$N$65536,12,0)</f>
        <v>42671.99</v>
      </c>
      <c r="S704" s="227"/>
      <c r="T704" s="228"/>
      <c r="U704" s="229"/>
      <c r="V704" s="219"/>
      <c r="W704" s="231"/>
      <c r="X704" s="210"/>
      <c r="Y704" s="232"/>
    </row>
    <row r="705" s="204" customFormat="1" ht="15" customHeight="1" spans="1:25">
      <c r="A705" s="906" t="s">
        <v>3583</v>
      </c>
      <c r="B705" s="237" t="s">
        <v>3584</v>
      </c>
      <c r="C705" s="237" t="s">
        <v>3336</v>
      </c>
      <c r="D705" s="215" t="s">
        <v>3327</v>
      </c>
      <c r="E705" s="207" t="s">
        <v>2479</v>
      </c>
      <c r="F705" s="210"/>
      <c r="G705" s="211" t="s">
        <v>2131</v>
      </c>
      <c r="H705" s="212"/>
      <c r="I705" s="210" t="s">
        <v>2095</v>
      </c>
      <c r="J705" s="212">
        <v>1</v>
      </c>
      <c r="K705" s="238" t="s">
        <v>3043</v>
      </c>
      <c r="L705" s="217"/>
      <c r="M705" s="220">
        <v>38517</v>
      </c>
      <c r="N705" s="212">
        <v>10</v>
      </c>
      <c r="O705" s="219"/>
      <c r="P705" s="210"/>
      <c r="Q705" s="215">
        <f>VLOOKUP(B:B,[1]帐销案存台账!$C$1:$L$65536,10,0)</f>
        <v>1422399.77</v>
      </c>
      <c r="R705" s="226">
        <f>VLOOKUP(B:B,[1]帐销案存台账!$C$1:$N$65536,12,0)</f>
        <v>42671.99</v>
      </c>
      <c r="S705" s="227"/>
      <c r="T705" s="228"/>
      <c r="U705" s="229"/>
      <c r="V705" s="219"/>
      <c r="W705" s="231"/>
      <c r="X705" s="210"/>
      <c r="Y705" s="232"/>
    </row>
    <row r="706" s="204" customFormat="1" ht="15" customHeight="1" spans="1:25">
      <c r="A706" s="906" t="s">
        <v>3585</v>
      </c>
      <c r="B706" s="237" t="s">
        <v>3586</v>
      </c>
      <c r="C706" s="237" t="s">
        <v>3336</v>
      </c>
      <c r="D706" s="215" t="s">
        <v>3327</v>
      </c>
      <c r="E706" s="207" t="s">
        <v>2479</v>
      </c>
      <c r="F706" s="210"/>
      <c r="G706" s="211" t="s">
        <v>2131</v>
      </c>
      <c r="H706" s="212"/>
      <c r="I706" s="210" t="s">
        <v>2095</v>
      </c>
      <c r="J706" s="212">
        <v>1</v>
      </c>
      <c r="K706" s="238" t="s">
        <v>3043</v>
      </c>
      <c r="L706" s="217"/>
      <c r="M706" s="220">
        <v>38517</v>
      </c>
      <c r="N706" s="212">
        <v>10</v>
      </c>
      <c r="O706" s="219"/>
      <c r="P706" s="210"/>
      <c r="Q706" s="215">
        <f>VLOOKUP(B:B,[1]帐销案存台账!$C$1:$L$65536,10,0)</f>
        <v>1422399.77</v>
      </c>
      <c r="R706" s="226">
        <f>VLOOKUP(B:B,[1]帐销案存台账!$C$1:$N$65536,12,0)</f>
        <v>42671.99</v>
      </c>
      <c r="S706" s="227"/>
      <c r="T706" s="228"/>
      <c r="U706" s="229"/>
      <c r="V706" s="219"/>
      <c r="W706" s="231"/>
      <c r="X706" s="210"/>
      <c r="Y706" s="232"/>
    </row>
    <row r="707" s="204" customFormat="1" ht="15" customHeight="1" spans="1:25">
      <c r="A707" s="906" t="s">
        <v>3587</v>
      </c>
      <c r="B707" s="237" t="s">
        <v>3588</v>
      </c>
      <c r="C707" s="237" t="s">
        <v>3336</v>
      </c>
      <c r="D707" s="215" t="s">
        <v>3327</v>
      </c>
      <c r="E707" s="207" t="s">
        <v>2479</v>
      </c>
      <c r="F707" s="210"/>
      <c r="G707" s="211" t="s">
        <v>2131</v>
      </c>
      <c r="H707" s="212"/>
      <c r="I707" s="210" t="s">
        <v>2095</v>
      </c>
      <c r="J707" s="212">
        <v>1</v>
      </c>
      <c r="K707" s="238" t="s">
        <v>3043</v>
      </c>
      <c r="L707" s="217"/>
      <c r="M707" s="220">
        <v>38517</v>
      </c>
      <c r="N707" s="212">
        <v>10</v>
      </c>
      <c r="O707" s="219"/>
      <c r="P707" s="210"/>
      <c r="Q707" s="215">
        <f>VLOOKUP(B:B,[1]帐销案存台账!$C$1:$L$65536,10,0)</f>
        <v>1422399.77</v>
      </c>
      <c r="R707" s="226">
        <f>VLOOKUP(B:B,[1]帐销案存台账!$C$1:$N$65536,12,0)</f>
        <v>42671.99</v>
      </c>
      <c r="S707" s="227"/>
      <c r="T707" s="228"/>
      <c r="U707" s="229"/>
      <c r="V707" s="219"/>
      <c r="W707" s="231"/>
      <c r="X707" s="210"/>
      <c r="Y707" s="232"/>
    </row>
    <row r="708" s="204" customFormat="1" ht="15" customHeight="1" spans="1:25">
      <c r="A708" s="906" t="s">
        <v>3589</v>
      </c>
      <c r="B708" s="239" t="s">
        <v>3590</v>
      </c>
      <c r="C708" s="239" t="s">
        <v>3336</v>
      </c>
      <c r="D708" s="209" t="s">
        <v>3327</v>
      </c>
      <c r="E708" s="207" t="s">
        <v>2479</v>
      </c>
      <c r="F708" s="210"/>
      <c r="G708" s="211" t="s">
        <v>2131</v>
      </c>
      <c r="H708" s="212"/>
      <c r="I708" s="210" t="s">
        <v>2095</v>
      </c>
      <c r="J708" s="212">
        <v>1</v>
      </c>
      <c r="K708" s="247" t="s">
        <v>3043</v>
      </c>
      <c r="L708" s="217"/>
      <c r="M708" s="218">
        <v>38517</v>
      </c>
      <c r="N708" s="212">
        <v>10</v>
      </c>
      <c r="O708" s="219"/>
      <c r="P708" s="210"/>
      <c r="Q708" s="215">
        <f>VLOOKUP(B:B,[1]帐销案存台账!$C$1:$L$65536,10,0)</f>
        <v>1422399.77</v>
      </c>
      <c r="R708" s="226">
        <f>VLOOKUP(B:B,[1]帐销案存台账!$C$1:$N$65536,12,0)</f>
        <v>42671.99</v>
      </c>
      <c r="S708" s="227"/>
      <c r="T708" s="228"/>
      <c r="U708" s="229"/>
      <c r="V708" s="219"/>
      <c r="W708" s="231"/>
      <c r="X708" s="210"/>
      <c r="Y708" s="232"/>
    </row>
    <row r="709" s="204" customFormat="1" ht="15" customHeight="1" spans="1:25">
      <c r="A709" s="906" t="s">
        <v>3591</v>
      </c>
      <c r="B709" s="239" t="s">
        <v>3592</v>
      </c>
      <c r="C709" s="239" t="s">
        <v>3336</v>
      </c>
      <c r="D709" s="209" t="s">
        <v>3327</v>
      </c>
      <c r="E709" s="207" t="s">
        <v>2479</v>
      </c>
      <c r="F709" s="210"/>
      <c r="G709" s="211" t="s">
        <v>2131</v>
      </c>
      <c r="H709" s="212"/>
      <c r="I709" s="210" t="s">
        <v>2095</v>
      </c>
      <c r="J709" s="212">
        <v>1</v>
      </c>
      <c r="K709" s="247" t="s">
        <v>3043</v>
      </c>
      <c r="L709" s="217"/>
      <c r="M709" s="218">
        <v>38517</v>
      </c>
      <c r="N709" s="212">
        <v>10</v>
      </c>
      <c r="O709" s="219"/>
      <c r="P709" s="210"/>
      <c r="Q709" s="215">
        <f>VLOOKUP(B:B,[1]帐销案存台账!$C$1:$L$65536,10,0)</f>
        <v>1422399.77</v>
      </c>
      <c r="R709" s="226">
        <f>VLOOKUP(B:B,[1]帐销案存台账!$C$1:$N$65536,12,0)</f>
        <v>42671.99</v>
      </c>
      <c r="S709" s="227"/>
      <c r="T709" s="228"/>
      <c r="U709" s="229"/>
      <c r="V709" s="219"/>
      <c r="W709" s="231"/>
      <c r="X709" s="210"/>
      <c r="Y709" s="232"/>
    </row>
    <row r="710" s="204" customFormat="1" ht="15" customHeight="1" spans="1:25">
      <c r="A710" s="906" t="s">
        <v>3593</v>
      </c>
      <c r="B710" s="239" t="s">
        <v>3594</v>
      </c>
      <c r="C710" s="239" t="s">
        <v>3336</v>
      </c>
      <c r="D710" s="209" t="s">
        <v>3327</v>
      </c>
      <c r="E710" s="207" t="s">
        <v>2479</v>
      </c>
      <c r="F710" s="210"/>
      <c r="G710" s="211" t="s">
        <v>2131</v>
      </c>
      <c r="H710" s="212"/>
      <c r="I710" s="210" t="s">
        <v>2095</v>
      </c>
      <c r="J710" s="212">
        <v>1</v>
      </c>
      <c r="K710" s="247" t="s">
        <v>3043</v>
      </c>
      <c r="L710" s="217"/>
      <c r="M710" s="218">
        <v>38517</v>
      </c>
      <c r="N710" s="212">
        <v>10</v>
      </c>
      <c r="O710" s="219"/>
      <c r="P710" s="210"/>
      <c r="Q710" s="215">
        <f>VLOOKUP(B:B,[1]帐销案存台账!$C$1:$L$65536,10,0)</f>
        <v>1422399.77</v>
      </c>
      <c r="R710" s="226">
        <f>VLOOKUP(B:B,[1]帐销案存台账!$C$1:$N$65536,12,0)</f>
        <v>42671.99</v>
      </c>
      <c r="S710" s="227"/>
      <c r="T710" s="228"/>
      <c r="U710" s="229"/>
      <c r="V710" s="219"/>
      <c r="W710" s="231"/>
      <c r="X710" s="210"/>
      <c r="Y710" s="232"/>
    </row>
    <row r="711" s="204" customFormat="1" ht="15" customHeight="1" spans="1:25">
      <c r="A711" s="906" t="s">
        <v>3595</v>
      </c>
      <c r="B711" s="239" t="s">
        <v>3596</v>
      </c>
      <c r="C711" s="239" t="s">
        <v>3336</v>
      </c>
      <c r="D711" s="209" t="s">
        <v>3327</v>
      </c>
      <c r="E711" s="207" t="s">
        <v>2479</v>
      </c>
      <c r="F711" s="210"/>
      <c r="G711" s="211" t="s">
        <v>2131</v>
      </c>
      <c r="H711" s="212"/>
      <c r="I711" s="210" t="s">
        <v>2095</v>
      </c>
      <c r="J711" s="212">
        <v>1</v>
      </c>
      <c r="K711" s="247" t="s">
        <v>3043</v>
      </c>
      <c r="L711" s="217"/>
      <c r="M711" s="218">
        <v>38517</v>
      </c>
      <c r="N711" s="212">
        <v>10</v>
      </c>
      <c r="O711" s="219"/>
      <c r="P711" s="210"/>
      <c r="Q711" s="215">
        <f>VLOOKUP(B:B,[1]帐销案存台账!$C$1:$L$65536,10,0)</f>
        <v>1422399.77</v>
      </c>
      <c r="R711" s="226">
        <f>VLOOKUP(B:B,[1]帐销案存台账!$C$1:$N$65536,12,0)</f>
        <v>42671.99</v>
      </c>
      <c r="S711" s="227"/>
      <c r="T711" s="228"/>
      <c r="U711" s="229"/>
      <c r="V711" s="219"/>
      <c r="W711" s="231"/>
      <c r="X711" s="210"/>
      <c r="Y711" s="232"/>
    </row>
    <row r="712" s="204" customFormat="1" ht="15" customHeight="1" spans="1:25">
      <c r="A712" s="906" t="s">
        <v>3597</v>
      </c>
      <c r="B712" s="239" t="s">
        <v>3598</v>
      </c>
      <c r="C712" s="239" t="s">
        <v>3336</v>
      </c>
      <c r="D712" s="209" t="s">
        <v>3327</v>
      </c>
      <c r="E712" s="207" t="s">
        <v>2479</v>
      </c>
      <c r="F712" s="210"/>
      <c r="G712" s="211" t="s">
        <v>2131</v>
      </c>
      <c r="H712" s="212"/>
      <c r="I712" s="210" t="s">
        <v>2095</v>
      </c>
      <c r="J712" s="212">
        <v>1</v>
      </c>
      <c r="K712" s="247" t="s">
        <v>3043</v>
      </c>
      <c r="L712" s="217"/>
      <c r="M712" s="218">
        <v>38517</v>
      </c>
      <c r="N712" s="212">
        <v>10</v>
      </c>
      <c r="O712" s="219"/>
      <c r="P712" s="210"/>
      <c r="Q712" s="215">
        <f>VLOOKUP(B:B,[1]帐销案存台账!$C$1:$L$65536,10,0)</f>
        <v>1447436.95</v>
      </c>
      <c r="R712" s="226">
        <f>VLOOKUP(B:B,[1]帐销案存台账!$C$1:$N$65536,12,0)</f>
        <v>43423.1099999999</v>
      </c>
      <c r="S712" s="227"/>
      <c r="T712" s="228"/>
      <c r="U712" s="229"/>
      <c r="V712" s="219"/>
      <c r="W712" s="231"/>
      <c r="X712" s="210"/>
      <c r="Y712" s="232"/>
    </row>
    <row r="713" s="204" customFormat="1" ht="15" customHeight="1" spans="1:25">
      <c r="A713" s="906" t="s">
        <v>3599</v>
      </c>
      <c r="B713" s="239" t="s">
        <v>3600</v>
      </c>
      <c r="C713" s="239" t="s">
        <v>3336</v>
      </c>
      <c r="D713" s="209" t="s">
        <v>3327</v>
      </c>
      <c r="E713" s="207" t="s">
        <v>2479</v>
      </c>
      <c r="F713" s="210"/>
      <c r="G713" s="211" t="s">
        <v>2131</v>
      </c>
      <c r="H713" s="212"/>
      <c r="I713" s="210" t="s">
        <v>2095</v>
      </c>
      <c r="J713" s="212">
        <v>1</v>
      </c>
      <c r="K713" s="247" t="s">
        <v>3043</v>
      </c>
      <c r="L713" s="217"/>
      <c r="M713" s="218">
        <v>38517</v>
      </c>
      <c r="N713" s="212">
        <v>10</v>
      </c>
      <c r="O713" s="219"/>
      <c r="P713" s="210"/>
      <c r="Q713" s="215">
        <f>VLOOKUP(B:B,[1]帐销案存台账!$C$1:$L$65536,10,0)</f>
        <v>1422399.77</v>
      </c>
      <c r="R713" s="226">
        <f>VLOOKUP(B:B,[1]帐销案存台账!$C$1:$N$65536,12,0)</f>
        <v>42671.99</v>
      </c>
      <c r="S713" s="227"/>
      <c r="T713" s="228"/>
      <c r="U713" s="229"/>
      <c r="V713" s="219"/>
      <c r="W713" s="231"/>
      <c r="X713" s="210"/>
      <c r="Y713" s="232"/>
    </row>
    <row r="714" s="204" customFormat="1" ht="15" customHeight="1" spans="1:25">
      <c r="A714" s="906" t="s">
        <v>3601</v>
      </c>
      <c r="B714" s="239" t="s">
        <v>3602</v>
      </c>
      <c r="C714" s="239" t="s">
        <v>3336</v>
      </c>
      <c r="D714" s="209" t="s">
        <v>3327</v>
      </c>
      <c r="E714" s="207" t="s">
        <v>2479</v>
      </c>
      <c r="F714" s="210"/>
      <c r="G714" s="211" t="s">
        <v>2131</v>
      </c>
      <c r="H714" s="212"/>
      <c r="I714" s="210" t="s">
        <v>2095</v>
      </c>
      <c r="J714" s="212">
        <v>1</v>
      </c>
      <c r="K714" s="247" t="s">
        <v>3043</v>
      </c>
      <c r="L714" s="217"/>
      <c r="M714" s="218">
        <v>38517</v>
      </c>
      <c r="N714" s="212">
        <v>10</v>
      </c>
      <c r="O714" s="219"/>
      <c r="P714" s="210"/>
      <c r="Q714" s="215">
        <f>VLOOKUP(B:B,[1]帐销案存台账!$C$1:$L$65536,10,0)</f>
        <v>1422399.77</v>
      </c>
      <c r="R714" s="226">
        <f>VLOOKUP(B:B,[1]帐销案存台账!$C$1:$N$65536,12,0)</f>
        <v>42671.99</v>
      </c>
      <c r="S714" s="227"/>
      <c r="T714" s="228"/>
      <c r="U714" s="229"/>
      <c r="V714" s="219"/>
      <c r="W714" s="231"/>
      <c r="X714" s="210"/>
      <c r="Y714" s="232"/>
    </row>
    <row r="715" s="204" customFormat="1" ht="15" customHeight="1" spans="1:25">
      <c r="A715" s="906" t="s">
        <v>3603</v>
      </c>
      <c r="B715" s="239" t="s">
        <v>3604</v>
      </c>
      <c r="C715" s="239" t="s">
        <v>3336</v>
      </c>
      <c r="D715" s="209" t="s">
        <v>3327</v>
      </c>
      <c r="E715" s="207" t="s">
        <v>2479</v>
      </c>
      <c r="F715" s="210"/>
      <c r="G715" s="211" t="s">
        <v>2131</v>
      </c>
      <c r="H715" s="212"/>
      <c r="I715" s="210" t="s">
        <v>2095</v>
      </c>
      <c r="J715" s="212">
        <v>1</v>
      </c>
      <c r="K715" s="247" t="s">
        <v>3043</v>
      </c>
      <c r="L715" s="217"/>
      <c r="M715" s="218">
        <v>38517</v>
      </c>
      <c r="N715" s="212">
        <v>10</v>
      </c>
      <c r="O715" s="219"/>
      <c r="P715" s="210"/>
      <c r="Q715" s="215">
        <f>VLOOKUP(B:B,[1]帐销案存台账!$C$1:$L$65536,10,0)</f>
        <v>1422399.77</v>
      </c>
      <c r="R715" s="226">
        <f>VLOOKUP(B:B,[1]帐销案存台账!$C$1:$N$65536,12,0)</f>
        <v>42671.99</v>
      </c>
      <c r="S715" s="227"/>
      <c r="T715" s="228"/>
      <c r="U715" s="229"/>
      <c r="V715" s="219"/>
      <c r="W715" s="231"/>
      <c r="X715" s="210"/>
      <c r="Y715" s="232"/>
    </row>
    <row r="716" s="204" customFormat="1" ht="15" customHeight="1" spans="1:25">
      <c r="A716" s="906" t="s">
        <v>3605</v>
      </c>
      <c r="B716" s="239" t="s">
        <v>3606</v>
      </c>
      <c r="C716" s="239" t="s">
        <v>3336</v>
      </c>
      <c r="D716" s="209" t="s">
        <v>3327</v>
      </c>
      <c r="E716" s="207" t="s">
        <v>2479</v>
      </c>
      <c r="F716" s="210"/>
      <c r="G716" s="211" t="s">
        <v>2131</v>
      </c>
      <c r="H716" s="212"/>
      <c r="I716" s="210" t="s">
        <v>2095</v>
      </c>
      <c r="J716" s="212">
        <v>1</v>
      </c>
      <c r="K716" s="247" t="s">
        <v>3043</v>
      </c>
      <c r="L716" s="217"/>
      <c r="M716" s="218">
        <v>38517</v>
      </c>
      <c r="N716" s="212">
        <v>10</v>
      </c>
      <c r="O716" s="219"/>
      <c r="P716" s="210"/>
      <c r="Q716" s="215">
        <f>VLOOKUP(B:B,[1]帐销案存台账!$C$1:$L$65536,10,0)</f>
        <v>1422399.77</v>
      </c>
      <c r="R716" s="226">
        <f>VLOOKUP(B:B,[1]帐销案存台账!$C$1:$N$65536,12,0)</f>
        <v>42671.99</v>
      </c>
      <c r="S716" s="227"/>
      <c r="T716" s="228"/>
      <c r="U716" s="229"/>
      <c r="V716" s="219"/>
      <c r="W716" s="231"/>
      <c r="X716" s="210"/>
      <c r="Y716" s="232"/>
    </row>
    <row r="717" s="204" customFormat="1" ht="15" customHeight="1" spans="1:25">
      <c r="A717" s="906" t="s">
        <v>3607</v>
      </c>
      <c r="B717" s="239" t="s">
        <v>3608</v>
      </c>
      <c r="C717" s="239" t="s">
        <v>3336</v>
      </c>
      <c r="D717" s="209" t="s">
        <v>3327</v>
      </c>
      <c r="E717" s="207" t="s">
        <v>2479</v>
      </c>
      <c r="F717" s="210"/>
      <c r="G717" s="211" t="s">
        <v>2131</v>
      </c>
      <c r="H717" s="212"/>
      <c r="I717" s="210" t="s">
        <v>2095</v>
      </c>
      <c r="J717" s="212">
        <v>1</v>
      </c>
      <c r="K717" s="247" t="s">
        <v>3043</v>
      </c>
      <c r="L717" s="217"/>
      <c r="M717" s="218">
        <v>38517</v>
      </c>
      <c r="N717" s="212">
        <v>10</v>
      </c>
      <c r="O717" s="219"/>
      <c r="P717" s="210"/>
      <c r="Q717" s="215">
        <f>VLOOKUP(B:B,[1]帐销案存台账!$C$1:$L$65536,10,0)</f>
        <v>1422399.77</v>
      </c>
      <c r="R717" s="226">
        <f>VLOOKUP(B:B,[1]帐销案存台账!$C$1:$N$65536,12,0)</f>
        <v>42671.99</v>
      </c>
      <c r="S717" s="227"/>
      <c r="T717" s="228"/>
      <c r="U717" s="229"/>
      <c r="V717" s="219"/>
      <c r="W717" s="231"/>
      <c r="X717" s="210"/>
      <c r="Y717" s="232"/>
    </row>
    <row r="718" s="204" customFormat="1" ht="15" customHeight="1" spans="1:25">
      <c r="A718" s="906" t="s">
        <v>3609</v>
      </c>
      <c r="B718" s="239" t="s">
        <v>3610</v>
      </c>
      <c r="C718" s="239" t="s">
        <v>3336</v>
      </c>
      <c r="D718" s="209" t="s">
        <v>3327</v>
      </c>
      <c r="E718" s="207" t="s">
        <v>2479</v>
      </c>
      <c r="F718" s="210"/>
      <c r="G718" s="211" t="s">
        <v>2131</v>
      </c>
      <c r="H718" s="212"/>
      <c r="I718" s="210" t="s">
        <v>2095</v>
      </c>
      <c r="J718" s="212">
        <v>1</v>
      </c>
      <c r="K718" s="247" t="s">
        <v>3043</v>
      </c>
      <c r="L718" s="217"/>
      <c r="M718" s="218">
        <v>38517</v>
      </c>
      <c r="N718" s="212">
        <v>10</v>
      </c>
      <c r="O718" s="219"/>
      <c r="P718" s="210"/>
      <c r="Q718" s="215">
        <f>VLOOKUP(B:B,[1]帐销案存台账!$C$1:$L$65536,10,0)</f>
        <v>1422399.77</v>
      </c>
      <c r="R718" s="226">
        <f>VLOOKUP(B:B,[1]帐销案存台账!$C$1:$N$65536,12,0)</f>
        <v>42671.99</v>
      </c>
      <c r="S718" s="227"/>
      <c r="T718" s="228"/>
      <c r="U718" s="229"/>
      <c r="V718" s="219"/>
      <c r="W718" s="231"/>
      <c r="X718" s="210"/>
      <c r="Y718" s="232"/>
    </row>
    <row r="719" s="204" customFormat="1" ht="15" customHeight="1" spans="1:25">
      <c r="A719" s="906" t="s">
        <v>3611</v>
      </c>
      <c r="B719" s="239" t="s">
        <v>3612</v>
      </c>
      <c r="C719" s="239" t="s">
        <v>3336</v>
      </c>
      <c r="D719" s="209" t="s">
        <v>3327</v>
      </c>
      <c r="E719" s="207" t="s">
        <v>2479</v>
      </c>
      <c r="F719" s="210"/>
      <c r="G719" s="211" t="s">
        <v>2131</v>
      </c>
      <c r="H719" s="212"/>
      <c r="I719" s="210" t="s">
        <v>2095</v>
      </c>
      <c r="J719" s="212">
        <v>1</v>
      </c>
      <c r="K719" s="247" t="s">
        <v>3043</v>
      </c>
      <c r="L719" s="217"/>
      <c r="M719" s="218">
        <v>38517</v>
      </c>
      <c r="N719" s="212">
        <v>10</v>
      </c>
      <c r="O719" s="219"/>
      <c r="P719" s="210"/>
      <c r="Q719" s="215">
        <f>VLOOKUP(B:B,[1]帐销案存台账!$C$1:$L$65536,10,0)</f>
        <v>1422399.77</v>
      </c>
      <c r="R719" s="226">
        <f>VLOOKUP(B:B,[1]帐销案存台账!$C$1:$N$65536,12,0)</f>
        <v>42671.99</v>
      </c>
      <c r="S719" s="227"/>
      <c r="T719" s="228"/>
      <c r="U719" s="229"/>
      <c r="V719" s="219"/>
      <c r="W719" s="231"/>
      <c r="X719" s="210"/>
      <c r="Y719" s="232"/>
    </row>
    <row r="720" s="204" customFormat="1" ht="15" customHeight="1" spans="1:25">
      <c r="A720" s="906" t="s">
        <v>3613</v>
      </c>
      <c r="B720" s="239" t="s">
        <v>3614</v>
      </c>
      <c r="C720" s="239" t="s">
        <v>3336</v>
      </c>
      <c r="D720" s="209" t="s">
        <v>3327</v>
      </c>
      <c r="E720" s="207" t="s">
        <v>2479</v>
      </c>
      <c r="F720" s="210"/>
      <c r="G720" s="211" t="s">
        <v>2131</v>
      </c>
      <c r="H720" s="212"/>
      <c r="I720" s="210" t="s">
        <v>2095</v>
      </c>
      <c r="J720" s="212">
        <v>1</v>
      </c>
      <c r="K720" s="247" t="s">
        <v>3043</v>
      </c>
      <c r="L720" s="217"/>
      <c r="M720" s="218">
        <v>38517</v>
      </c>
      <c r="N720" s="212">
        <v>10</v>
      </c>
      <c r="O720" s="219"/>
      <c r="P720" s="210"/>
      <c r="Q720" s="215">
        <f>VLOOKUP(B:B,[1]帐销案存台账!$C$1:$L$65536,10,0)</f>
        <v>1422399.77</v>
      </c>
      <c r="R720" s="226">
        <f>VLOOKUP(B:B,[1]帐销案存台账!$C$1:$N$65536,12,0)</f>
        <v>42671.99</v>
      </c>
      <c r="S720" s="227"/>
      <c r="T720" s="228"/>
      <c r="U720" s="229"/>
      <c r="V720" s="219"/>
      <c r="W720" s="231"/>
      <c r="X720" s="210"/>
      <c r="Y720" s="232"/>
    </row>
    <row r="721" s="204" customFormat="1" ht="15" customHeight="1" spans="1:25">
      <c r="A721" s="906" t="s">
        <v>3615</v>
      </c>
      <c r="B721" s="239" t="s">
        <v>3616</v>
      </c>
      <c r="C721" s="239" t="s">
        <v>3336</v>
      </c>
      <c r="D721" s="209" t="s">
        <v>3327</v>
      </c>
      <c r="E721" s="207" t="s">
        <v>2479</v>
      </c>
      <c r="F721" s="210"/>
      <c r="G721" s="211" t="s">
        <v>2131</v>
      </c>
      <c r="H721" s="212"/>
      <c r="I721" s="210" t="s">
        <v>2095</v>
      </c>
      <c r="J721" s="212">
        <v>1</v>
      </c>
      <c r="K721" s="247" t="s">
        <v>3043</v>
      </c>
      <c r="L721" s="217"/>
      <c r="M721" s="218">
        <v>38517</v>
      </c>
      <c r="N721" s="212">
        <v>10</v>
      </c>
      <c r="O721" s="219"/>
      <c r="P721" s="210"/>
      <c r="Q721" s="215">
        <f>VLOOKUP(B:B,[1]帐销案存台账!$C$1:$L$65536,10,0)</f>
        <v>1422399.77</v>
      </c>
      <c r="R721" s="226">
        <f>VLOOKUP(B:B,[1]帐销案存台账!$C$1:$N$65536,12,0)</f>
        <v>42671.99</v>
      </c>
      <c r="S721" s="227"/>
      <c r="T721" s="228"/>
      <c r="U721" s="229"/>
      <c r="V721" s="219"/>
      <c r="W721" s="231"/>
      <c r="X721" s="210"/>
      <c r="Y721" s="232"/>
    </row>
    <row r="722" s="204" customFormat="1" ht="15" customHeight="1" spans="1:25">
      <c r="A722" s="906" t="s">
        <v>3617</v>
      </c>
      <c r="B722" s="239" t="s">
        <v>3618</v>
      </c>
      <c r="C722" s="239" t="s">
        <v>3336</v>
      </c>
      <c r="D722" s="209" t="s">
        <v>3327</v>
      </c>
      <c r="E722" s="207" t="s">
        <v>2479</v>
      </c>
      <c r="F722" s="210"/>
      <c r="G722" s="211" t="s">
        <v>2131</v>
      </c>
      <c r="H722" s="212"/>
      <c r="I722" s="210" t="s">
        <v>2095</v>
      </c>
      <c r="J722" s="212">
        <v>1</v>
      </c>
      <c r="K722" s="247" t="s">
        <v>3043</v>
      </c>
      <c r="L722" s="217"/>
      <c r="M722" s="218">
        <v>38517</v>
      </c>
      <c r="N722" s="212">
        <v>10</v>
      </c>
      <c r="O722" s="219"/>
      <c r="P722" s="210"/>
      <c r="Q722" s="215">
        <f>VLOOKUP(B:B,[1]帐销案存台账!$C$1:$L$65536,10,0)</f>
        <v>1422399.77</v>
      </c>
      <c r="R722" s="226">
        <f>VLOOKUP(B:B,[1]帐销案存台账!$C$1:$N$65536,12,0)</f>
        <v>42671.99</v>
      </c>
      <c r="S722" s="227"/>
      <c r="T722" s="228"/>
      <c r="U722" s="229"/>
      <c r="V722" s="219"/>
      <c r="W722" s="231"/>
      <c r="X722" s="210"/>
      <c r="Y722" s="232"/>
    </row>
    <row r="723" s="204" customFormat="1" ht="15" customHeight="1" spans="1:25">
      <c r="A723" s="906" t="s">
        <v>3619</v>
      </c>
      <c r="B723" s="239" t="s">
        <v>3620</v>
      </c>
      <c r="C723" s="239" t="s">
        <v>3336</v>
      </c>
      <c r="D723" s="209" t="s">
        <v>3327</v>
      </c>
      <c r="E723" s="207" t="s">
        <v>2479</v>
      </c>
      <c r="F723" s="210"/>
      <c r="G723" s="211" t="s">
        <v>2131</v>
      </c>
      <c r="H723" s="212"/>
      <c r="I723" s="210" t="s">
        <v>2095</v>
      </c>
      <c r="J723" s="212">
        <v>1</v>
      </c>
      <c r="K723" s="247" t="s">
        <v>3043</v>
      </c>
      <c r="L723" s="217"/>
      <c r="M723" s="218">
        <v>38517</v>
      </c>
      <c r="N723" s="212">
        <v>10</v>
      </c>
      <c r="O723" s="219"/>
      <c r="P723" s="210"/>
      <c r="Q723" s="215">
        <f>VLOOKUP(B:B,[1]帐销案存台账!$C$1:$L$65536,10,0)</f>
        <v>1422399.77</v>
      </c>
      <c r="R723" s="226">
        <f>VLOOKUP(B:B,[1]帐销案存台账!$C$1:$N$65536,12,0)</f>
        <v>42671.99</v>
      </c>
      <c r="S723" s="227"/>
      <c r="T723" s="228"/>
      <c r="U723" s="229"/>
      <c r="V723" s="219"/>
      <c r="W723" s="231"/>
      <c r="X723" s="210"/>
      <c r="Y723" s="232"/>
    </row>
    <row r="724" s="204" customFormat="1" ht="15" customHeight="1" spans="1:25">
      <c r="A724" s="906" t="s">
        <v>3621</v>
      </c>
      <c r="B724" s="239" t="s">
        <v>3622</v>
      </c>
      <c r="C724" s="239" t="s">
        <v>3336</v>
      </c>
      <c r="D724" s="209" t="s">
        <v>3327</v>
      </c>
      <c r="E724" s="207" t="s">
        <v>2479</v>
      </c>
      <c r="F724" s="210"/>
      <c r="G724" s="211" t="s">
        <v>2131</v>
      </c>
      <c r="H724" s="212"/>
      <c r="I724" s="210" t="s">
        <v>2095</v>
      </c>
      <c r="J724" s="212">
        <v>1</v>
      </c>
      <c r="K724" s="247" t="s">
        <v>3043</v>
      </c>
      <c r="L724" s="217"/>
      <c r="M724" s="218">
        <v>38517</v>
      </c>
      <c r="N724" s="212">
        <v>10</v>
      </c>
      <c r="O724" s="219"/>
      <c r="P724" s="210"/>
      <c r="Q724" s="215">
        <f>VLOOKUP(B:B,[1]帐销案存台账!$C$1:$L$65536,10,0)</f>
        <v>1422399.77</v>
      </c>
      <c r="R724" s="226">
        <f>VLOOKUP(B:B,[1]帐销案存台账!$C$1:$N$65536,12,0)</f>
        <v>42671.99</v>
      </c>
      <c r="S724" s="227"/>
      <c r="T724" s="228"/>
      <c r="U724" s="229"/>
      <c r="V724" s="219"/>
      <c r="W724" s="231"/>
      <c r="X724" s="210"/>
      <c r="Y724" s="232"/>
    </row>
    <row r="725" s="204" customFormat="1" ht="15" customHeight="1" spans="1:25">
      <c r="A725" s="906" t="s">
        <v>3623</v>
      </c>
      <c r="B725" s="239" t="s">
        <v>3624</v>
      </c>
      <c r="C725" s="239" t="s">
        <v>3326</v>
      </c>
      <c r="D725" s="209" t="s">
        <v>3327</v>
      </c>
      <c r="E725" s="207" t="s">
        <v>2479</v>
      </c>
      <c r="F725" s="210"/>
      <c r="G725" s="211" t="s">
        <v>2131</v>
      </c>
      <c r="H725" s="212"/>
      <c r="I725" s="210" t="s">
        <v>2095</v>
      </c>
      <c r="J725" s="212">
        <v>1</v>
      </c>
      <c r="K725" s="247" t="s">
        <v>3043</v>
      </c>
      <c r="L725" s="217"/>
      <c r="M725" s="218">
        <v>38517</v>
      </c>
      <c r="N725" s="212">
        <v>10</v>
      </c>
      <c r="O725" s="219"/>
      <c r="P725" s="210"/>
      <c r="Q725" s="215">
        <f>VLOOKUP(B:B,[1]帐销案存台账!$C$1:$L$65536,10,0)</f>
        <v>1527334.53</v>
      </c>
      <c r="R725" s="226">
        <f>VLOOKUP(B:B,[1]帐销案存台账!$C$1:$N$65536,12,0)</f>
        <v>45820.04</v>
      </c>
      <c r="S725" s="227"/>
      <c r="T725" s="228"/>
      <c r="U725" s="229"/>
      <c r="V725" s="219"/>
      <c r="W725" s="231"/>
      <c r="X725" s="210"/>
      <c r="Y725" s="232"/>
    </row>
    <row r="726" s="204" customFormat="1" ht="15" customHeight="1" spans="1:25">
      <c r="A726" s="906" t="s">
        <v>3625</v>
      </c>
      <c r="B726" s="207" t="s">
        <v>3626</v>
      </c>
      <c r="C726" s="240" t="s">
        <v>3627</v>
      </c>
      <c r="D726" s="209" t="s">
        <v>3628</v>
      </c>
      <c r="E726" s="207" t="s">
        <v>2479</v>
      </c>
      <c r="F726" s="210"/>
      <c r="G726" s="211" t="s">
        <v>2131</v>
      </c>
      <c r="H726" s="212"/>
      <c r="I726" s="210" t="s">
        <v>2095</v>
      </c>
      <c r="J726" s="212">
        <v>1</v>
      </c>
      <c r="K726" s="248" t="s">
        <v>3629</v>
      </c>
      <c r="L726" s="217"/>
      <c r="M726" s="218" t="s">
        <v>3630</v>
      </c>
      <c r="N726" s="212">
        <v>7</v>
      </c>
      <c r="O726" s="219"/>
      <c r="P726" s="210"/>
      <c r="Q726" s="215">
        <f>VLOOKUP(B:B,[1]帐销案存台账!$C$1:$L$65536,10,0)</f>
        <v>20647265.86</v>
      </c>
      <c r="R726" s="226">
        <f>VLOOKUP(B:B,[1]帐销案存台账!$C$1:$N$65536,12,0)</f>
        <v>3348963.14</v>
      </c>
      <c r="S726" s="227"/>
      <c r="T726" s="228"/>
      <c r="U726" s="229"/>
      <c r="V726" s="219"/>
      <c r="W726" s="231"/>
      <c r="X726" s="210"/>
      <c r="Y726" s="232"/>
    </row>
    <row r="727" s="204" customFormat="1" ht="15" customHeight="1" spans="1:25">
      <c r="A727" s="906" t="s">
        <v>3631</v>
      </c>
      <c r="B727" s="207" t="s">
        <v>3632</v>
      </c>
      <c r="C727" s="241" t="s">
        <v>3633</v>
      </c>
      <c r="D727" s="209" t="s">
        <v>3634</v>
      </c>
      <c r="E727" s="207" t="s">
        <v>3635</v>
      </c>
      <c r="F727" s="210"/>
      <c r="G727" s="211" t="s">
        <v>2131</v>
      </c>
      <c r="H727" s="212"/>
      <c r="I727" s="210" t="s">
        <v>2095</v>
      </c>
      <c r="J727" s="212">
        <v>1</v>
      </c>
      <c r="K727" s="239" t="s">
        <v>3636</v>
      </c>
      <c r="L727" s="217"/>
      <c r="M727" s="218">
        <v>39447</v>
      </c>
      <c r="N727" s="212">
        <v>7</v>
      </c>
      <c r="O727" s="219"/>
      <c r="P727" s="210"/>
      <c r="Q727" s="215">
        <f>VLOOKUP(B:B,[1]帐销案存台账!$C$1:$L$65536,10,0)</f>
        <v>11071830</v>
      </c>
      <c r="R727" s="226">
        <f>VLOOKUP(B:B,[1]帐销案存台账!$C$1:$N$65536,12,0)</f>
        <v>6040922.97</v>
      </c>
      <c r="S727" s="227"/>
      <c r="T727" s="228"/>
      <c r="U727" s="229"/>
      <c r="V727" s="219"/>
      <c r="W727" s="231"/>
      <c r="X727" s="210"/>
      <c r="Y727" s="232"/>
    </row>
    <row r="728" s="204" customFormat="1" ht="15" customHeight="1" spans="1:25">
      <c r="A728" s="906" t="s">
        <v>3637</v>
      </c>
      <c r="B728" s="241" t="s">
        <v>3638</v>
      </c>
      <c r="C728" s="241" t="s">
        <v>3639</v>
      </c>
      <c r="D728" s="209" t="s">
        <v>3640</v>
      </c>
      <c r="E728" s="207" t="s">
        <v>3635</v>
      </c>
      <c r="F728" s="210"/>
      <c r="G728" s="211" t="s">
        <v>2131</v>
      </c>
      <c r="H728" s="212"/>
      <c r="I728" s="210" t="s">
        <v>2095</v>
      </c>
      <c r="J728" s="212">
        <v>1</v>
      </c>
      <c r="K728" s="239" t="s">
        <v>3636</v>
      </c>
      <c r="L728" s="217"/>
      <c r="M728" s="218">
        <v>39447</v>
      </c>
      <c r="N728" s="212">
        <v>7</v>
      </c>
      <c r="O728" s="219"/>
      <c r="P728" s="210"/>
      <c r="Q728" s="215">
        <f>VLOOKUP(B:B,[1]帐销案存台账!$C$1:$L$65536,10,0)</f>
        <v>9160000</v>
      </c>
      <c r="R728" s="226">
        <f>VLOOKUP(B:B,[1]帐销案存台账!$C$1:$N$65536,12,0)</f>
        <v>274800</v>
      </c>
      <c r="S728" s="227"/>
      <c r="T728" s="228"/>
      <c r="U728" s="229"/>
      <c r="V728" s="219"/>
      <c r="W728" s="231"/>
      <c r="X728" s="210"/>
      <c r="Y728" s="232"/>
    </row>
    <row r="729" s="204" customFormat="1" ht="15" customHeight="1" spans="1:25">
      <c r="A729" s="906" t="s">
        <v>3641</v>
      </c>
      <c r="B729" s="242" t="s">
        <v>3642</v>
      </c>
      <c r="C729" s="242" t="s">
        <v>3633</v>
      </c>
      <c r="D729" s="209" t="s">
        <v>3643</v>
      </c>
      <c r="E729" s="207" t="s">
        <v>3644</v>
      </c>
      <c r="F729" s="210"/>
      <c r="G729" s="211" t="s">
        <v>2131</v>
      </c>
      <c r="H729" s="212"/>
      <c r="I729" s="210" t="s">
        <v>2095</v>
      </c>
      <c r="J729" s="212">
        <v>1</v>
      </c>
      <c r="K729" s="239" t="s">
        <v>3636</v>
      </c>
      <c r="L729" s="217"/>
      <c r="M729" s="218">
        <v>38804</v>
      </c>
      <c r="N729" s="212">
        <v>7</v>
      </c>
      <c r="O729" s="219"/>
      <c r="P729" s="210"/>
      <c r="Q729" s="215">
        <f>VLOOKUP(B:B,[1]帐销案存台账!$C$1:$L$65536,10,0)</f>
        <v>5787286</v>
      </c>
      <c r="R729" s="226">
        <f>VLOOKUP(B:B,[1]帐销案存台账!$C$1:$N$65536,12,0)</f>
        <v>173618.58</v>
      </c>
      <c r="S729" s="227"/>
      <c r="T729" s="228"/>
      <c r="U729" s="229"/>
      <c r="V729" s="219"/>
      <c r="W729" s="231"/>
      <c r="X729" s="210"/>
      <c r="Y729" s="232"/>
    </row>
    <row r="730" s="204" customFormat="1" ht="15" customHeight="1" spans="1:25">
      <c r="A730" s="906" t="s">
        <v>3645</v>
      </c>
      <c r="B730" s="241" t="s">
        <v>3646</v>
      </c>
      <c r="C730" s="241" t="s">
        <v>3633</v>
      </c>
      <c r="D730" s="209" t="s">
        <v>3647</v>
      </c>
      <c r="E730" s="207" t="s">
        <v>3648</v>
      </c>
      <c r="F730" s="210"/>
      <c r="G730" s="211" t="s">
        <v>2131</v>
      </c>
      <c r="H730" s="212"/>
      <c r="I730" s="210" t="s">
        <v>2095</v>
      </c>
      <c r="J730" s="212">
        <v>1</v>
      </c>
      <c r="K730" s="239" t="s">
        <v>3636</v>
      </c>
      <c r="L730" s="217"/>
      <c r="M730" s="218">
        <v>39447</v>
      </c>
      <c r="N730" s="212">
        <v>7</v>
      </c>
      <c r="O730" s="219"/>
      <c r="P730" s="210"/>
      <c r="Q730" s="215">
        <f>VLOOKUP(B:B,[1]帐销案存台账!$C$1:$L$65536,10,0)</f>
        <v>5500000</v>
      </c>
      <c r="R730" s="226">
        <f>VLOOKUP(B:B,[1]帐销案存台账!$C$1:$N$65536,12,0)</f>
        <v>5155985.26</v>
      </c>
      <c r="S730" s="227"/>
      <c r="T730" s="228"/>
      <c r="U730" s="229"/>
      <c r="V730" s="219"/>
      <c r="W730" s="231"/>
      <c r="X730" s="210"/>
      <c r="Y730" s="232"/>
    </row>
    <row r="731" s="204" customFormat="1" ht="15" customHeight="1" spans="1:25">
      <c r="A731" s="906" t="s">
        <v>3649</v>
      </c>
      <c r="B731" s="243" t="s">
        <v>3650</v>
      </c>
      <c r="C731" s="244" t="s">
        <v>3633</v>
      </c>
      <c r="D731" s="245" t="s">
        <v>3651</v>
      </c>
      <c r="E731" s="207" t="s">
        <v>2479</v>
      </c>
      <c r="F731" s="210"/>
      <c r="G731" s="211" t="s">
        <v>2131</v>
      </c>
      <c r="H731" s="212"/>
      <c r="I731" s="210" t="s">
        <v>2095</v>
      </c>
      <c r="J731" s="212">
        <v>1</v>
      </c>
      <c r="K731" s="239" t="s">
        <v>3629</v>
      </c>
      <c r="L731" s="217"/>
      <c r="M731" s="218">
        <v>37271</v>
      </c>
      <c r="N731" s="212">
        <v>7</v>
      </c>
      <c r="O731" s="219"/>
      <c r="P731" s="210"/>
      <c r="Q731" s="215">
        <f>VLOOKUP(B:B,[1]帐销案存台账!$C$1:$L$65536,10,0)</f>
        <v>19713900</v>
      </c>
      <c r="R731" s="226">
        <f>VLOOKUP(B:B,[1]帐销案存台账!$C$1:$N$65536,12,0)</f>
        <v>1001679.24</v>
      </c>
      <c r="S731" s="249"/>
      <c r="T731" s="228"/>
      <c r="U731" s="229"/>
      <c r="V731" s="219"/>
      <c r="W731" s="231"/>
      <c r="X731" s="210"/>
      <c r="Y731" s="232"/>
    </row>
    <row r="732" s="204" customFormat="1" ht="15" customHeight="1" spans="1:25">
      <c r="A732" s="906" t="s">
        <v>3652</v>
      </c>
      <c r="B732" s="243" t="s">
        <v>3653</v>
      </c>
      <c r="C732" s="244" t="s">
        <v>3633</v>
      </c>
      <c r="D732" s="245" t="s">
        <v>3651</v>
      </c>
      <c r="E732" s="207" t="s">
        <v>2479</v>
      </c>
      <c r="F732" s="210"/>
      <c r="G732" s="211" t="s">
        <v>2131</v>
      </c>
      <c r="H732" s="212"/>
      <c r="I732" s="210" t="s">
        <v>2095</v>
      </c>
      <c r="J732" s="212">
        <v>1</v>
      </c>
      <c r="K732" s="239" t="s">
        <v>3629</v>
      </c>
      <c r="L732" s="217"/>
      <c r="M732" s="218">
        <v>37909</v>
      </c>
      <c r="N732" s="212">
        <v>7</v>
      </c>
      <c r="O732" s="219"/>
      <c r="P732" s="210"/>
      <c r="Q732" s="215">
        <f>VLOOKUP(B:B,[1]帐销案存台账!$C$1:$L$65536,10,0)</f>
        <v>736200</v>
      </c>
      <c r="R732" s="226">
        <f>VLOOKUP(B:B,[1]帐销案存台账!$C$1:$N$65536,12,0)</f>
        <v>22086</v>
      </c>
      <c r="S732" s="249"/>
      <c r="T732" s="228"/>
      <c r="U732" s="229"/>
      <c r="V732" s="219"/>
      <c r="W732" s="231"/>
      <c r="X732" s="210"/>
      <c r="Y732" s="232"/>
    </row>
    <row r="733" s="204" customFormat="1" ht="15" customHeight="1" spans="1:25">
      <c r="A733" s="906" t="s">
        <v>3654</v>
      </c>
      <c r="B733" s="207" t="s">
        <v>3655</v>
      </c>
      <c r="C733" s="241" t="s">
        <v>3656</v>
      </c>
      <c r="D733" s="209" t="s">
        <v>3657</v>
      </c>
      <c r="E733" s="207" t="s">
        <v>2479</v>
      </c>
      <c r="F733" s="210"/>
      <c r="G733" s="211" t="s">
        <v>2131</v>
      </c>
      <c r="H733" s="212"/>
      <c r="I733" s="210" t="s">
        <v>2095</v>
      </c>
      <c r="J733" s="212">
        <v>1</v>
      </c>
      <c r="K733" s="247" t="s">
        <v>3043</v>
      </c>
      <c r="L733" s="217"/>
      <c r="M733" s="218">
        <v>38990</v>
      </c>
      <c r="N733" s="212">
        <v>10</v>
      </c>
      <c r="O733" s="219"/>
      <c r="P733" s="210"/>
      <c r="Q733" s="215">
        <f>VLOOKUP(B:B,[1]帐销案存台账!$C$1:$L$65536,10,0)</f>
        <v>66918555.33</v>
      </c>
      <c r="R733" s="226">
        <f>VLOOKUP(B:B,[1]帐销案存台账!$C$1:$N$65536,12,0)</f>
        <v>2007556.66</v>
      </c>
      <c r="S733" s="227"/>
      <c r="T733" s="228"/>
      <c r="U733" s="229"/>
      <c r="V733" s="219"/>
      <c r="W733" s="231"/>
      <c r="X733" s="210"/>
      <c r="Y733" s="232"/>
    </row>
    <row r="734" s="204" customFormat="1" ht="15" customHeight="1" spans="1:25">
      <c r="A734" s="906" t="s">
        <v>3658</v>
      </c>
      <c r="B734" s="207" t="s">
        <v>3659</v>
      </c>
      <c r="C734" s="241" t="s">
        <v>3660</v>
      </c>
      <c r="D734" s="209" t="s">
        <v>3657</v>
      </c>
      <c r="E734" s="207" t="s">
        <v>2479</v>
      </c>
      <c r="F734" s="210"/>
      <c r="G734" s="211" t="s">
        <v>2131</v>
      </c>
      <c r="H734" s="212"/>
      <c r="I734" s="210" t="s">
        <v>2095</v>
      </c>
      <c r="J734" s="212">
        <v>1</v>
      </c>
      <c r="K734" s="236" t="s">
        <v>3661</v>
      </c>
      <c r="L734" s="217"/>
      <c r="M734" s="218">
        <v>38990</v>
      </c>
      <c r="N734" s="212">
        <v>5</v>
      </c>
      <c r="O734" s="219"/>
      <c r="P734" s="210"/>
      <c r="Q734" s="215">
        <f>VLOOKUP(B:B,[1]帐销案存台账!$C$1:$L$65536,10,0)</f>
        <v>11355957.41</v>
      </c>
      <c r="R734" s="226">
        <f>VLOOKUP(B:B,[1]帐销案存台账!$C$1:$N$65536,12,0)</f>
        <v>340678.720000001</v>
      </c>
      <c r="S734" s="227"/>
      <c r="T734" s="228"/>
      <c r="U734" s="229"/>
      <c r="V734" s="219"/>
      <c r="W734" s="231"/>
      <c r="X734" s="210"/>
      <c r="Y734" s="232"/>
    </row>
    <row r="735" s="204" customFormat="1" ht="15" customHeight="1" spans="1:25">
      <c r="A735" s="906" t="s">
        <v>3662</v>
      </c>
      <c r="B735" s="207" t="s">
        <v>3663</v>
      </c>
      <c r="C735" s="241" t="s">
        <v>3664</v>
      </c>
      <c r="D735" s="209" t="s">
        <v>3657</v>
      </c>
      <c r="E735" s="207" t="s">
        <v>2479</v>
      </c>
      <c r="F735" s="210"/>
      <c r="G735" s="211" t="s">
        <v>2131</v>
      </c>
      <c r="H735" s="212"/>
      <c r="I735" s="210" t="s">
        <v>2095</v>
      </c>
      <c r="J735" s="212">
        <v>1</v>
      </c>
      <c r="K735" s="236" t="s">
        <v>3661</v>
      </c>
      <c r="L735" s="217"/>
      <c r="M735" s="218">
        <v>38990</v>
      </c>
      <c r="N735" s="212">
        <v>5</v>
      </c>
      <c r="O735" s="219"/>
      <c r="P735" s="210"/>
      <c r="Q735" s="215">
        <f>VLOOKUP(B:B,[1]帐销案存台账!$C$1:$L$65536,10,0)</f>
        <v>9488458.54</v>
      </c>
      <c r="R735" s="226">
        <f>VLOOKUP(B:B,[1]帐销案存台账!$C$1:$N$65536,12,0)</f>
        <v>284653.76</v>
      </c>
      <c r="S735" s="227"/>
      <c r="T735" s="228"/>
      <c r="U735" s="229"/>
      <c r="V735" s="219"/>
      <c r="W735" s="231"/>
      <c r="X735" s="210"/>
      <c r="Y735" s="232"/>
    </row>
    <row r="736" s="204" customFormat="1" ht="15" customHeight="1" spans="1:25">
      <c r="A736" s="906" t="s">
        <v>3665</v>
      </c>
      <c r="B736" s="241" t="s">
        <v>3666</v>
      </c>
      <c r="C736" s="241" t="s">
        <v>3667</v>
      </c>
      <c r="D736" s="209" t="s">
        <v>3668</v>
      </c>
      <c r="E736" s="207" t="s">
        <v>3669</v>
      </c>
      <c r="F736" s="210"/>
      <c r="G736" s="211" t="s">
        <v>2131</v>
      </c>
      <c r="H736" s="212"/>
      <c r="I736" s="210" t="s">
        <v>2095</v>
      </c>
      <c r="J736" s="212">
        <v>1</v>
      </c>
      <c r="K736" s="247" t="s">
        <v>3043</v>
      </c>
      <c r="L736" s="217"/>
      <c r="M736" s="218">
        <v>39446</v>
      </c>
      <c r="N736" s="212">
        <v>5</v>
      </c>
      <c r="O736" s="219"/>
      <c r="P736" s="210"/>
      <c r="Q736" s="215">
        <f>VLOOKUP(B:B,[1]帐销案存台账!$C$1:$L$65536,10,0)</f>
        <v>2180000</v>
      </c>
      <c r="R736" s="226">
        <f>VLOOKUP(B:B,[1]帐销案存台账!$C$1:$N$65536,12,0)</f>
        <v>65400</v>
      </c>
      <c r="S736" s="227"/>
      <c r="T736" s="228"/>
      <c r="U736" s="229"/>
      <c r="V736" s="219"/>
      <c r="W736" s="231"/>
      <c r="X736" s="210"/>
      <c r="Y736" s="232"/>
    </row>
    <row r="737" s="204" customFormat="1" ht="15" customHeight="1" spans="1:25">
      <c r="A737" s="906" t="s">
        <v>3670</v>
      </c>
      <c r="B737" s="241" t="s">
        <v>3671</v>
      </c>
      <c r="C737" s="241" t="s">
        <v>3672</v>
      </c>
      <c r="D737" s="209" t="s">
        <v>3668</v>
      </c>
      <c r="E737" s="207" t="s">
        <v>3669</v>
      </c>
      <c r="F737" s="210"/>
      <c r="G737" s="211" t="s">
        <v>2131</v>
      </c>
      <c r="H737" s="212"/>
      <c r="I737" s="210" t="s">
        <v>2095</v>
      </c>
      <c r="J737" s="212">
        <v>1</v>
      </c>
      <c r="K737" s="247" t="s">
        <v>3043</v>
      </c>
      <c r="L737" s="217"/>
      <c r="M737" s="218">
        <v>39446</v>
      </c>
      <c r="N737" s="212">
        <v>5</v>
      </c>
      <c r="O737" s="219"/>
      <c r="P737" s="210"/>
      <c r="Q737" s="215">
        <f>VLOOKUP(B:B,[1]帐销案存台账!$C$1:$L$65536,10,0)</f>
        <v>5689400</v>
      </c>
      <c r="R737" s="226">
        <f>VLOOKUP(B:B,[1]帐销案存台账!$C$1:$N$65536,12,0)</f>
        <v>170682</v>
      </c>
      <c r="S737" s="227"/>
      <c r="T737" s="228"/>
      <c r="U737" s="229"/>
      <c r="V737" s="219"/>
      <c r="W737" s="231"/>
      <c r="X737" s="210"/>
      <c r="Y737" s="232"/>
    </row>
    <row r="738" s="204" customFormat="1" ht="15" customHeight="1" spans="1:25">
      <c r="A738" s="906" t="s">
        <v>3673</v>
      </c>
      <c r="B738" s="241" t="s">
        <v>3674</v>
      </c>
      <c r="C738" s="241" t="s">
        <v>3675</v>
      </c>
      <c r="D738" s="209" t="s">
        <v>3668</v>
      </c>
      <c r="E738" s="207" t="s">
        <v>3669</v>
      </c>
      <c r="F738" s="210"/>
      <c r="G738" s="211" t="s">
        <v>2131</v>
      </c>
      <c r="H738" s="212"/>
      <c r="I738" s="210" t="s">
        <v>2095</v>
      </c>
      <c r="J738" s="212">
        <v>1</v>
      </c>
      <c r="K738" s="247" t="s">
        <v>3043</v>
      </c>
      <c r="L738" s="217"/>
      <c r="M738" s="218">
        <v>39330</v>
      </c>
      <c r="N738" s="212">
        <v>10</v>
      </c>
      <c r="O738" s="219"/>
      <c r="P738" s="210"/>
      <c r="Q738" s="215">
        <f>VLOOKUP(B:B,[1]帐销案存台账!$C$1:$L$65536,10,0)</f>
        <v>27946574</v>
      </c>
      <c r="R738" s="226">
        <f>VLOOKUP(B:B,[1]帐销案存台账!$C$1:$N$65536,12,0)</f>
        <v>838397.219999999</v>
      </c>
      <c r="S738" s="227"/>
      <c r="T738" s="228"/>
      <c r="U738" s="229"/>
      <c r="V738" s="219"/>
      <c r="W738" s="231"/>
      <c r="X738" s="210"/>
      <c r="Y738" s="232"/>
    </row>
    <row r="739" s="204" customFormat="1" ht="15" customHeight="1" spans="1:25">
      <c r="A739" s="906" t="s">
        <v>3676</v>
      </c>
      <c r="B739" s="241" t="s">
        <v>3677</v>
      </c>
      <c r="C739" s="241" t="s">
        <v>3678</v>
      </c>
      <c r="D739" s="209" t="s">
        <v>3668</v>
      </c>
      <c r="E739" s="207" t="s">
        <v>3669</v>
      </c>
      <c r="F739" s="210"/>
      <c r="G739" s="211" t="s">
        <v>2131</v>
      </c>
      <c r="H739" s="212"/>
      <c r="I739" s="210" t="s">
        <v>2095</v>
      </c>
      <c r="J739" s="212">
        <v>1</v>
      </c>
      <c r="K739" s="247" t="s">
        <v>3043</v>
      </c>
      <c r="L739" s="217"/>
      <c r="M739" s="218">
        <v>39447</v>
      </c>
      <c r="N739" s="212">
        <v>10</v>
      </c>
      <c r="O739" s="219"/>
      <c r="P739" s="210"/>
      <c r="Q739" s="215">
        <f>VLOOKUP(B:B,[1]帐销案存台账!$C$1:$L$65536,10,0)</f>
        <v>2470000</v>
      </c>
      <c r="R739" s="226">
        <f>VLOOKUP(B:B,[1]帐销案存台账!$C$1:$N$65536,12,0)</f>
        <v>74100</v>
      </c>
      <c r="S739" s="227"/>
      <c r="T739" s="228"/>
      <c r="U739" s="229"/>
      <c r="V739" s="219"/>
      <c r="W739" s="231"/>
      <c r="X739" s="210"/>
      <c r="Y739" s="232"/>
    </row>
    <row r="740" s="204" customFormat="1" ht="15" customHeight="1" spans="1:25">
      <c r="A740" s="906" t="s">
        <v>3679</v>
      </c>
      <c r="B740" s="239" t="s">
        <v>3680</v>
      </c>
      <c r="C740" s="239" t="s">
        <v>3656</v>
      </c>
      <c r="D740" s="209" t="s">
        <v>3681</v>
      </c>
      <c r="E740" s="207" t="s">
        <v>2130</v>
      </c>
      <c r="F740" s="210"/>
      <c r="G740" s="211" t="s">
        <v>2131</v>
      </c>
      <c r="H740" s="212"/>
      <c r="I740" s="210" t="s">
        <v>2095</v>
      </c>
      <c r="J740" s="212">
        <v>1</v>
      </c>
      <c r="K740" s="247" t="s">
        <v>3043</v>
      </c>
      <c r="L740" s="217"/>
      <c r="M740" s="218">
        <v>39082</v>
      </c>
      <c r="N740" s="212">
        <v>10</v>
      </c>
      <c r="O740" s="219"/>
      <c r="P740" s="210"/>
      <c r="Q740" s="215">
        <v>44130102.7</v>
      </c>
      <c r="R740" s="226">
        <v>0</v>
      </c>
      <c r="S740" s="227"/>
      <c r="T740" s="228"/>
      <c r="U740" s="229"/>
      <c r="V740" s="219"/>
      <c r="W740" s="231"/>
      <c r="X740" s="210"/>
      <c r="Y740" s="232"/>
    </row>
    <row r="741" s="204" customFormat="1" ht="15" customHeight="1" spans="1:25">
      <c r="A741" s="906" t="s">
        <v>3682</v>
      </c>
      <c r="B741" s="239" t="s">
        <v>3683</v>
      </c>
      <c r="C741" s="239" t="s">
        <v>3660</v>
      </c>
      <c r="D741" s="209" t="s">
        <v>3684</v>
      </c>
      <c r="E741" s="207" t="s">
        <v>2130</v>
      </c>
      <c r="F741" s="210"/>
      <c r="G741" s="211" t="s">
        <v>2131</v>
      </c>
      <c r="H741" s="212"/>
      <c r="I741" s="210" t="s">
        <v>2095</v>
      </c>
      <c r="J741" s="212">
        <v>1</v>
      </c>
      <c r="K741" s="247" t="s">
        <v>3043</v>
      </c>
      <c r="L741" s="217"/>
      <c r="M741" s="218">
        <v>39082</v>
      </c>
      <c r="N741" s="212">
        <v>5</v>
      </c>
      <c r="O741" s="219"/>
      <c r="P741" s="210"/>
      <c r="Q741" s="215">
        <v>6472269.7</v>
      </c>
      <c r="R741" s="226">
        <v>194168.09</v>
      </c>
      <c r="S741" s="227"/>
      <c r="T741" s="228"/>
      <c r="U741" s="229"/>
      <c r="V741" s="219"/>
      <c r="W741" s="231"/>
      <c r="X741" s="210"/>
      <c r="Y741" s="232"/>
    </row>
    <row r="742" s="204" customFormat="1" ht="15" customHeight="1" spans="1:25">
      <c r="A742" s="906" t="s">
        <v>3685</v>
      </c>
      <c r="B742" s="239" t="s">
        <v>3686</v>
      </c>
      <c r="C742" s="239" t="s">
        <v>3664</v>
      </c>
      <c r="D742" s="209" t="s">
        <v>3684</v>
      </c>
      <c r="E742" s="207" t="s">
        <v>2130</v>
      </c>
      <c r="F742" s="210"/>
      <c r="G742" s="211" t="s">
        <v>2131</v>
      </c>
      <c r="H742" s="212"/>
      <c r="I742" s="210" t="s">
        <v>2095</v>
      </c>
      <c r="J742" s="212">
        <v>1</v>
      </c>
      <c r="K742" s="247" t="s">
        <v>3043</v>
      </c>
      <c r="L742" s="217"/>
      <c r="M742" s="218">
        <v>39082</v>
      </c>
      <c r="N742" s="212">
        <v>5</v>
      </c>
      <c r="O742" s="219"/>
      <c r="P742" s="210"/>
      <c r="Q742" s="215">
        <v>6130674.1</v>
      </c>
      <c r="R742" s="226">
        <v>183920.22</v>
      </c>
      <c r="S742" s="227"/>
      <c r="T742" s="228"/>
      <c r="U742" s="229"/>
      <c r="V742" s="219"/>
      <c r="W742" s="231"/>
      <c r="X742" s="210"/>
      <c r="Y742" s="232"/>
    </row>
    <row r="743" s="204" customFormat="1" ht="15" customHeight="1" spans="1:25">
      <c r="A743" s="906" t="s">
        <v>3687</v>
      </c>
      <c r="B743" s="207" t="s">
        <v>3688</v>
      </c>
      <c r="C743" s="243" t="s">
        <v>3689</v>
      </c>
      <c r="D743" s="209" t="s">
        <v>3690</v>
      </c>
      <c r="E743" s="207" t="s">
        <v>3691</v>
      </c>
      <c r="F743" s="210"/>
      <c r="G743" s="211" t="s">
        <v>2131</v>
      </c>
      <c r="H743" s="212"/>
      <c r="I743" s="210" t="s">
        <v>2095</v>
      </c>
      <c r="J743" s="212">
        <v>1</v>
      </c>
      <c r="K743" s="236" t="s">
        <v>3692</v>
      </c>
      <c r="L743" s="217"/>
      <c r="M743" s="218" t="s">
        <v>2133</v>
      </c>
      <c r="N743" s="212">
        <v>5</v>
      </c>
      <c r="O743" s="219"/>
      <c r="P743" s="210"/>
      <c r="Q743" s="215">
        <f>VLOOKUP(B:B,[1]帐销案存台账!$C$1:$L$65536,10,0)</f>
        <v>1120000</v>
      </c>
      <c r="R743" s="226">
        <f>VLOOKUP(B:B,[1]帐销案存台账!$C$1:$N$65536,12,0)</f>
        <v>559497.64</v>
      </c>
      <c r="S743" s="227"/>
      <c r="T743" s="228"/>
      <c r="U743" s="229"/>
      <c r="V743" s="219"/>
      <c r="W743" s="231"/>
      <c r="X743" s="210"/>
      <c r="Y743" s="232"/>
    </row>
    <row r="744" s="204" customFormat="1" ht="15" customHeight="1" spans="1:25">
      <c r="A744" s="906" t="s">
        <v>3693</v>
      </c>
      <c r="B744" s="207" t="s">
        <v>3694</v>
      </c>
      <c r="C744" s="243" t="s">
        <v>3689</v>
      </c>
      <c r="D744" s="209" t="s">
        <v>3690</v>
      </c>
      <c r="E744" s="207" t="s">
        <v>3691</v>
      </c>
      <c r="F744" s="210"/>
      <c r="G744" s="211" t="s">
        <v>2131</v>
      </c>
      <c r="H744" s="212"/>
      <c r="I744" s="210" t="s">
        <v>2095</v>
      </c>
      <c r="J744" s="212">
        <v>1</v>
      </c>
      <c r="K744" s="236" t="s">
        <v>3692</v>
      </c>
      <c r="L744" s="217"/>
      <c r="M744" s="218" t="s">
        <v>2133</v>
      </c>
      <c r="N744" s="212">
        <v>5</v>
      </c>
      <c r="O744" s="219"/>
      <c r="P744" s="210"/>
      <c r="Q744" s="215">
        <f>VLOOKUP(B:B,[1]帐销案存台账!$C$1:$L$65536,10,0)</f>
        <v>1120000</v>
      </c>
      <c r="R744" s="226">
        <f>VLOOKUP(B:B,[1]帐销案存台账!$C$1:$N$65536,12,0)</f>
        <v>559497.64</v>
      </c>
      <c r="S744" s="227"/>
      <c r="T744" s="228"/>
      <c r="U744" s="229"/>
      <c r="V744" s="219"/>
      <c r="W744" s="231"/>
      <c r="X744" s="210"/>
      <c r="Y744" s="232"/>
    </row>
    <row r="745" s="204" customFormat="1" ht="15" customHeight="1" spans="1:25">
      <c r="A745" s="906" t="s">
        <v>3695</v>
      </c>
      <c r="B745" s="207" t="s">
        <v>3696</v>
      </c>
      <c r="C745" s="243" t="s">
        <v>3689</v>
      </c>
      <c r="D745" s="209" t="s">
        <v>3690</v>
      </c>
      <c r="E745" s="207" t="s">
        <v>3691</v>
      </c>
      <c r="F745" s="210"/>
      <c r="G745" s="211" t="s">
        <v>2131</v>
      </c>
      <c r="H745" s="212"/>
      <c r="I745" s="210" t="s">
        <v>2095</v>
      </c>
      <c r="J745" s="212">
        <v>1</v>
      </c>
      <c r="K745" s="236" t="s">
        <v>3692</v>
      </c>
      <c r="L745" s="217"/>
      <c r="M745" s="218" t="s">
        <v>2133</v>
      </c>
      <c r="N745" s="212">
        <v>5</v>
      </c>
      <c r="O745" s="219"/>
      <c r="P745" s="210"/>
      <c r="Q745" s="215">
        <f>VLOOKUP(B:B,[1]帐销案存台账!$C$1:$L$65536,10,0)</f>
        <v>1120000</v>
      </c>
      <c r="R745" s="226">
        <f>VLOOKUP(B:B,[1]帐销案存台账!$C$1:$N$65536,12,0)</f>
        <v>559497.64</v>
      </c>
      <c r="S745" s="227"/>
      <c r="T745" s="228"/>
      <c r="U745" s="229"/>
      <c r="V745" s="219"/>
      <c r="W745" s="231"/>
      <c r="X745" s="210"/>
      <c r="Y745" s="232"/>
    </row>
    <row r="746" s="204" customFormat="1" ht="15" customHeight="1" spans="1:25">
      <c r="A746" s="906" t="s">
        <v>3697</v>
      </c>
      <c r="B746" s="243" t="s">
        <v>3698</v>
      </c>
      <c r="C746" s="243" t="s">
        <v>3699</v>
      </c>
      <c r="D746" s="209" t="s">
        <v>3700</v>
      </c>
      <c r="E746" s="207" t="s">
        <v>3691</v>
      </c>
      <c r="F746" s="210"/>
      <c r="G746" s="211" t="s">
        <v>2131</v>
      </c>
      <c r="H746" s="212"/>
      <c r="I746" s="210" t="s">
        <v>2095</v>
      </c>
      <c r="J746" s="212">
        <v>1</v>
      </c>
      <c r="K746" s="239" t="s">
        <v>3692</v>
      </c>
      <c r="L746" s="217"/>
      <c r="M746" s="218" t="s">
        <v>2133</v>
      </c>
      <c r="N746" s="212">
        <v>5</v>
      </c>
      <c r="O746" s="219"/>
      <c r="P746" s="210"/>
      <c r="Q746" s="215">
        <f>VLOOKUP(B:B,[1]帐销案存台账!$C$1:$L$65536,10,0)</f>
        <v>1010000</v>
      </c>
      <c r="R746" s="226">
        <f>VLOOKUP(B:B,[1]帐销案存台账!$C$1:$N$65536,12,0)</f>
        <v>524802.28</v>
      </c>
      <c r="S746" s="227"/>
      <c r="T746" s="228"/>
      <c r="U746" s="229"/>
      <c r="V746" s="219"/>
      <c r="W746" s="231"/>
      <c r="X746" s="210"/>
      <c r="Y746" s="232"/>
    </row>
    <row r="747" s="204" customFormat="1" ht="15" customHeight="1" spans="1:25">
      <c r="A747" s="906" t="s">
        <v>3701</v>
      </c>
      <c r="B747" s="243" t="s">
        <v>3702</v>
      </c>
      <c r="C747" s="243" t="s">
        <v>3699</v>
      </c>
      <c r="D747" s="209" t="s">
        <v>3700</v>
      </c>
      <c r="E747" s="207" t="s">
        <v>3691</v>
      </c>
      <c r="F747" s="210"/>
      <c r="G747" s="211" t="s">
        <v>2131</v>
      </c>
      <c r="H747" s="212"/>
      <c r="I747" s="210" t="s">
        <v>2095</v>
      </c>
      <c r="J747" s="212">
        <v>1</v>
      </c>
      <c r="K747" s="239" t="s">
        <v>3692</v>
      </c>
      <c r="L747" s="217"/>
      <c r="M747" s="218" t="s">
        <v>2133</v>
      </c>
      <c r="N747" s="212">
        <v>5</v>
      </c>
      <c r="O747" s="219"/>
      <c r="P747" s="210"/>
      <c r="Q747" s="215">
        <f>VLOOKUP(B:B,[1]帐销案存台账!$C$1:$L$65536,10,0)</f>
        <v>1010000</v>
      </c>
      <c r="R747" s="226">
        <f>VLOOKUP(B:B,[1]帐销案存台账!$C$1:$N$65536,12,0)</f>
        <v>524802.28</v>
      </c>
      <c r="S747" s="227"/>
      <c r="T747" s="228"/>
      <c r="U747" s="229"/>
      <c r="V747" s="219"/>
      <c r="W747" s="231"/>
      <c r="X747" s="210"/>
      <c r="Y747" s="232"/>
    </row>
    <row r="748" s="204" customFormat="1" ht="15" customHeight="1" spans="1:25">
      <c r="A748" s="906" t="s">
        <v>3703</v>
      </c>
      <c r="B748" s="243" t="s">
        <v>3704</v>
      </c>
      <c r="C748" s="243" t="s">
        <v>3699</v>
      </c>
      <c r="D748" s="209" t="s">
        <v>3700</v>
      </c>
      <c r="E748" s="207" t="s">
        <v>3691</v>
      </c>
      <c r="F748" s="210"/>
      <c r="G748" s="211" t="s">
        <v>2131</v>
      </c>
      <c r="H748" s="212"/>
      <c r="I748" s="210" t="s">
        <v>2095</v>
      </c>
      <c r="J748" s="212">
        <v>1</v>
      </c>
      <c r="K748" s="239" t="s">
        <v>3692</v>
      </c>
      <c r="L748" s="217"/>
      <c r="M748" s="218" t="s">
        <v>3705</v>
      </c>
      <c r="N748" s="212">
        <v>5</v>
      </c>
      <c r="O748" s="219"/>
      <c r="P748" s="210"/>
      <c r="Q748" s="215">
        <f>VLOOKUP(B:B,[1]帐销案存台账!$C$1:$L$65536,10,0)</f>
        <v>13900</v>
      </c>
      <c r="R748" s="226">
        <f>VLOOKUP(B:B,[1]帐销案存台账!$C$1:$N$65536,12,0)</f>
        <v>8616.3</v>
      </c>
      <c r="S748" s="227"/>
      <c r="T748" s="228"/>
      <c r="U748" s="229"/>
      <c r="V748" s="219"/>
      <c r="W748" s="231"/>
      <c r="X748" s="210"/>
      <c r="Y748" s="232"/>
    </row>
    <row r="749" s="204" customFormat="1" ht="15" customHeight="1" spans="1:25">
      <c r="A749" s="906" t="s">
        <v>3706</v>
      </c>
      <c r="B749" s="207" t="s">
        <v>3707</v>
      </c>
      <c r="C749" s="243" t="s">
        <v>3689</v>
      </c>
      <c r="D749" s="209" t="s">
        <v>3708</v>
      </c>
      <c r="E749" s="207" t="s">
        <v>3691</v>
      </c>
      <c r="F749" s="210"/>
      <c r="G749" s="211" t="s">
        <v>2131</v>
      </c>
      <c r="H749" s="212"/>
      <c r="I749" s="210" t="s">
        <v>2095</v>
      </c>
      <c r="J749" s="212">
        <v>1</v>
      </c>
      <c r="K749" s="239" t="s">
        <v>3692</v>
      </c>
      <c r="L749" s="217"/>
      <c r="M749" s="218" t="s">
        <v>3709</v>
      </c>
      <c r="N749" s="212">
        <v>5</v>
      </c>
      <c r="O749" s="219"/>
      <c r="P749" s="210"/>
      <c r="Q749" s="215">
        <f>VLOOKUP(B:B,[1]帐销案存台账!$C$1:$L$65536,10,0)</f>
        <v>1687000</v>
      </c>
      <c r="R749" s="226">
        <f>VLOOKUP(B:B,[1]帐销案存台账!$C$1:$N$65536,12,0)</f>
        <v>553429.82</v>
      </c>
      <c r="S749" s="227"/>
      <c r="T749" s="228"/>
      <c r="U749" s="229"/>
      <c r="V749" s="219"/>
      <c r="W749" s="231"/>
      <c r="X749" s="210"/>
      <c r="Y749" s="232"/>
    </row>
    <row r="750" s="204" customFormat="1" ht="15" customHeight="1" spans="1:25">
      <c r="A750" s="906" t="s">
        <v>3710</v>
      </c>
      <c r="B750" s="207" t="s">
        <v>3711</v>
      </c>
      <c r="C750" s="243" t="s">
        <v>3689</v>
      </c>
      <c r="D750" s="209" t="s">
        <v>3708</v>
      </c>
      <c r="E750" s="207" t="s">
        <v>3691</v>
      </c>
      <c r="F750" s="210"/>
      <c r="G750" s="211" t="s">
        <v>2131</v>
      </c>
      <c r="H750" s="212"/>
      <c r="I750" s="210" t="s">
        <v>2095</v>
      </c>
      <c r="J750" s="212">
        <v>1</v>
      </c>
      <c r="K750" s="239" t="s">
        <v>3692</v>
      </c>
      <c r="L750" s="217"/>
      <c r="M750" s="218" t="s">
        <v>3709</v>
      </c>
      <c r="N750" s="212">
        <v>5</v>
      </c>
      <c r="O750" s="219"/>
      <c r="P750" s="210"/>
      <c r="Q750" s="215">
        <f>VLOOKUP(B:B,[1]帐销案存台账!$C$1:$L$65536,10,0)</f>
        <v>1705500</v>
      </c>
      <c r="R750" s="226">
        <f>VLOOKUP(B:B,[1]帐销案存台账!$C$1:$N$65536,12,0)</f>
        <v>560988.99</v>
      </c>
      <c r="S750" s="227"/>
      <c r="T750" s="228"/>
      <c r="U750" s="229"/>
      <c r="V750" s="219"/>
      <c r="W750" s="231"/>
      <c r="X750" s="210"/>
      <c r="Y750" s="232"/>
    </row>
    <row r="751" s="204" customFormat="1" ht="15" customHeight="1" spans="1:25">
      <c r="A751" s="906" t="s">
        <v>3712</v>
      </c>
      <c r="B751" s="207" t="s">
        <v>3713</v>
      </c>
      <c r="C751" s="243" t="s">
        <v>3699</v>
      </c>
      <c r="D751" s="209" t="s">
        <v>3700</v>
      </c>
      <c r="E751" s="207" t="s">
        <v>3691</v>
      </c>
      <c r="F751" s="210"/>
      <c r="G751" s="211" t="s">
        <v>2131</v>
      </c>
      <c r="H751" s="212"/>
      <c r="I751" s="210" t="s">
        <v>2095</v>
      </c>
      <c r="J751" s="212">
        <v>1</v>
      </c>
      <c r="K751" s="239" t="s">
        <v>3692</v>
      </c>
      <c r="L751" s="217"/>
      <c r="M751" s="218" t="s">
        <v>3709</v>
      </c>
      <c r="N751" s="212">
        <v>5</v>
      </c>
      <c r="O751" s="219"/>
      <c r="P751" s="210"/>
      <c r="Q751" s="215">
        <f>VLOOKUP(B:B,[1]帐销案存台账!$C$1:$L$65536,10,0)</f>
        <v>1705500</v>
      </c>
      <c r="R751" s="226">
        <f>VLOOKUP(B:B,[1]帐销案存台账!$C$1:$N$65536,12,0)</f>
        <v>560988.99</v>
      </c>
      <c r="S751" s="227"/>
      <c r="T751" s="228"/>
      <c r="U751" s="229"/>
      <c r="V751" s="219"/>
      <c r="W751" s="231"/>
      <c r="X751" s="210"/>
      <c r="Y751" s="232"/>
    </row>
    <row r="752" s="204" customFormat="1" ht="15" customHeight="1" spans="1:25">
      <c r="A752" s="906" t="s">
        <v>3714</v>
      </c>
      <c r="B752" s="207" t="s">
        <v>3715</v>
      </c>
      <c r="C752" s="243" t="s">
        <v>3699</v>
      </c>
      <c r="D752" s="209" t="s">
        <v>3700</v>
      </c>
      <c r="E752" s="207" t="s">
        <v>3691</v>
      </c>
      <c r="F752" s="210"/>
      <c r="G752" s="211" t="s">
        <v>2131</v>
      </c>
      <c r="H752" s="212"/>
      <c r="I752" s="210" t="s">
        <v>2095</v>
      </c>
      <c r="J752" s="212">
        <v>1</v>
      </c>
      <c r="K752" s="239" t="s">
        <v>3692</v>
      </c>
      <c r="L752" s="217"/>
      <c r="M752" s="218" t="s">
        <v>3709</v>
      </c>
      <c r="N752" s="212">
        <v>5</v>
      </c>
      <c r="O752" s="219"/>
      <c r="P752" s="210"/>
      <c r="Q752" s="215">
        <f>VLOOKUP(B:B,[1]帐销案存台账!$C$1:$L$65536,10,0)</f>
        <v>1705500</v>
      </c>
      <c r="R752" s="226">
        <f>VLOOKUP(B:B,[1]帐销案存台账!$C$1:$N$65536,12,0)</f>
        <v>560988.99</v>
      </c>
      <c r="S752" s="227"/>
      <c r="T752" s="228"/>
      <c r="U752" s="229"/>
      <c r="V752" s="219"/>
      <c r="W752" s="231"/>
      <c r="X752" s="210"/>
      <c r="Y752" s="232"/>
    </row>
    <row r="753" s="204" customFormat="1" ht="15" customHeight="1" spans="1:25">
      <c r="A753" s="906" t="s">
        <v>3716</v>
      </c>
      <c r="B753" s="243" t="s">
        <v>3713</v>
      </c>
      <c r="C753" s="243" t="s">
        <v>3717</v>
      </c>
      <c r="D753" s="209" t="s">
        <v>3708</v>
      </c>
      <c r="E753" s="207" t="s">
        <v>3691</v>
      </c>
      <c r="F753" s="210"/>
      <c r="G753" s="211" t="s">
        <v>2131</v>
      </c>
      <c r="H753" s="212"/>
      <c r="I753" s="210" t="s">
        <v>2095</v>
      </c>
      <c r="J753" s="212">
        <v>1</v>
      </c>
      <c r="K753" s="239" t="s">
        <v>3692</v>
      </c>
      <c r="L753" s="217"/>
      <c r="M753" s="218" t="s">
        <v>3709</v>
      </c>
      <c r="N753" s="212">
        <v>5</v>
      </c>
      <c r="O753" s="219"/>
      <c r="P753" s="210"/>
      <c r="Q753" s="215">
        <f>VLOOKUP(B:B,[1]帐销案存台账!$C$1:$L$65536,10,0)</f>
        <v>1705500</v>
      </c>
      <c r="R753" s="226">
        <f>VLOOKUP(B:B,[1]帐销案存台账!$C$1:$N$65536,12,0)</f>
        <v>560988.99</v>
      </c>
      <c r="S753" s="227"/>
      <c r="T753" s="228"/>
      <c r="U753" s="229"/>
      <c r="V753" s="219"/>
      <c r="W753" s="231"/>
      <c r="X753" s="210"/>
      <c r="Y753" s="232"/>
    </row>
    <row r="754" s="204" customFormat="1" ht="15" customHeight="1" spans="1:25">
      <c r="A754" s="906" t="s">
        <v>3718</v>
      </c>
      <c r="B754" s="243" t="s">
        <v>3719</v>
      </c>
      <c r="C754" s="243" t="s">
        <v>3720</v>
      </c>
      <c r="D754" s="209" t="s">
        <v>3700</v>
      </c>
      <c r="E754" s="207" t="s">
        <v>3691</v>
      </c>
      <c r="F754" s="210"/>
      <c r="G754" s="211" t="s">
        <v>2131</v>
      </c>
      <c r="H754" s="212"/>
      <c r="I754" s="210" t="s">
        <v>2095</v>
      </c>
      <c r="J754" s="212">
        <v>1</v>
      </c>
      <c r="K754" s="239" t="s">
        <v>3692</v>
      </c>
      <c r="L754" s="217"/>
      <c r="M754" s="218" t="s">
        <v>3709</v>
      </c>
      <c r="N754" s="212">
        <v>5</v>
      </c>
      <c r="O754" s="219"/>
      <c r="P754" s="210"/>
      <c r="Q754" s="215">
        <f>VLOOKUP(B:B,[1]帐销案存台账!$C$1:$L$65536,10,0)</f>
        <v>1705500</v>
      </c>
      <c r="R754" s="226">
        <f>VLOOKUP(B:B,[1]帐销案存台账!$C$1:$N$65536,12,0)</f>
        <v>560988.99</v>
      </c>
      <c r="S754" s="227"/>
      <c r="T754" s="228"/>
      <c r="U754" s="229"/>
      <c r="V754" s="219"/>
      <c r="W754" s="231"/>
      <c r="X754" s="210"/>
      <c r="Y754" s="232"/>
    </row>
    <row r="755" s="204" customFormat="1" ht="15" customHeight="1" spans="1:25">
      <c r="A755" s="906" t="s">
        <v>3721</v>
      </c>
      <c r="B755" s="234" t="s">
        <v>3722</v>
      </c>
      <c r="C755" s="234" t="s">
        <v>3689</v>
      </c>
      <c r="D755" s="246" t="s">
        <v>3708</v>
      </c>
      <c r="E755" s="207" t="s">
        <v>3691</v>
      </c>
      <c r="F755" s="210"/>
      <c r="G755" s="211" t="s">
        <v>2131</v>
      </c>
      <c r="H755" s="212"/>
      <c r="I755" s="210" t="s">
        <v>2095</v>
      </c>
      <c r="J755" s="212">
        <v>1</v>
      </c>
      <c r="K755" s="239" t="s">
        <v>3692</v>
      </c>
      <c r="L755" s="217"/>
      <c r="M755" s="218" t="s">
        <v>3723</v>
      </c>
      <c r="N755" s="212">
        <v>5</v>
      </c>
      <c r="O755" s="219"/>
      <c r="P755" s="210"/>
      <c r="Q755" s="215">
        <f>VLOOKUP(B:B,[1]帐销案存台账!$C$1:$L$65536,10,0)</f>
        <v>661057.14</v>
      </c>
      <c r="R755" s="226">
        <f>VLOOKUP(B:B,[1]帐销案存台账!$C$1:$N$65536,12,0)</f>
        <v>267036.19</v>
      </c>
      <c r="S755" s="227"/>
      <c r="T755" s="228"/>
      <c r="U755" s="229"/>
      <c r="V755" s="219"/>
      <c r="W755" s="231"/>
      <c r="X755" s="210"/>
      <c r="Y755" s="232"/>
    </row>
    <row r="756" s="204" customFormat="1" ht="15" customHeight="1" spans="1:25">
      <c r="A756" s="906" t="s">
        <v>3724</v>
      </c>
      <c r="B756" s="234" t="s">
        <v>3725</v>
      </c>
      <c r="C756" s="234" t="s">
        <v>3689</v>
      </c>
      <c r="D756" s="246" t="s">
        <v>3708</v>
      </c>
      <c r="E756" s="207" t="s">
        <v>3691</v>
      </c>
      <c r="F756" s="210"/>
      <c r="G756" s="211" t="s">
        <v>2131</v>
      </c>
      <c r="H756" s="212"/>
      <c r="I756" s="210" t="s">
        <v>2095</v>
      </c>
      <c r="J756" s="212">
        <v>1</v>
      </c>
      <c r="K756" s="239" t="s">
        <v>3692</v>
      </c>
      <c r="L756" s="217"/>
      <c r="M756" s="218" t="s">
        <v>3723</v>
      </c>
      <c r="N756" s="212">
        <v>5</v>
      </c>
      <c r="O756" s="219"/>
      <c r="P756" s="210"/>
      <c r="Q756" s="215">
        <f>VLOOKUP(B:B,[1]帐销案存台账!$C$1:$L$65536,10,0)</f>
        <v>677057.14</v>
      </c>
      <c r="R756" s="226">
        <f>VLOOKUP(B:B,[1]帐销案存台账!$C$1:$N$65536,12,0)</f>
        <v>215304.09</v>
      </c>
      <c r="S756" s="227"/>
      <c r="T756" s="228"/>
      <c r="U756" s="229"/>
      <c r="V756" s="219"/>
      <c r="W756" s="231"/>
      <c r="X756" s="210"/>
      <c r="Y756" s="232"/>
    </row>
    <row r="757" s="204" customFormat="1" ht="15" customHeight="1" spans="1:25">
      <c r="A757" s="906" t="s">
        <v>3726</v>
      </c>
      <c r="B757" s="234" t="s">
        <v>3727</v>
      </c>
      <c r="C757" s="234" t="s">
        <v>3689</v>
      </c>
      <c r="D757" s="246" t="s">
        <v>3708</v>
      </c>
      <c r="E757" s="207" t="s">
        <v>3691</v>
      </c>
      <c r="F757" s="210"/>
      <c r="G757" s="211" t="s">
        <v>2131</v>
      </c>
      <c r="H757" s="212"/>
      <c r="I757" s="210" t="s">
        <v>2095</v>
      </c>
      <c r="J757" s="212">
        <v>1</v>
      </c>
      <c r="K757" s="239" t="s">
        <v>3692</v>
      </c>
      <c r="L757" s="217"/>
      <c r="M757" s="218" t="s">
        <v>3723</v>
      </c>
      <c r="N757" s="212">
        <v>5</v>
      </c>
      <c r="O757" s="219"/>
      <c r="P757" s="210"/>
      <c r="Q757" s="215">
        <f>VLOOKUP(B:B,[1]帐销案存台账!$C$1:$L$65536,10,0)</f>
        <v>677057.14</v>
      </c>
      <c r="R757" s="226">
        <f>VLOOKUP(B:B,[1]帐销案存台账!$C$1:$N$65536,12,0)</f>
        <v>215304.09</v>
      </c>
      <c r="S757" s="227"/>
      <c r="T757" s="228"/>
      <c r="U757" s="229"/>
      <c r="V757" s="219"/>
      <c r="W757" s="231"/>
      <c r="X757" s="210"/>
      <c r="Y757" s="232"/>
    </row>
    <row r="758" s="204" customFormat="1" ht="15" customHeight="1" spans="1:25">
      <c r="A758" s="906" t="s">
        <v>3728</v>
      </c>
      <c r="B758" s="234" t="s">
        <v>3729</v>
      </c>
      <c r="C758" s="234" t="s">
        <v>3717</v>
      </c>
      <c r="D758" s="246" t="s">
        <v>3708</v>
      </c>
      <c r="E758" s="207" t="s">
        <v>3691</v>
      </c>
      <c r="F758" s="210"/>
      <c r="G758" s="211" t="s">
        <v>2131</v>
      </c>
      <c r="H758" s="212"/>
      <c r="I758" s="210" t="s">
        <v>2095</v>
      </c>
      <c r="J758" s="212">
        <v>1</v>
      </c>
      <c r="K758" s="239" t="s">
        <v>3692</v>
      </c>
      <c r="L758" s="217"/>
      <c r="M758" s="218" t="s">
        <v>3723</v>
      </c>
      <c r="N758" s="212">
        <v>5</v>
      </c>
      <c r="O758" s="219"/>
      <c r="P758" s="210"/>
      <c r="Q758" s="215">
        <f>VLOOKUP(B:B,[1]帐销案存台账!$C$1:$L$65536,10,0)</f>
        <v>677057.14</v>
      </c>
      <c r="R758" s="226">
        <f>VLOOKUP(B:B,[1]帐销案存台账!$C$1:$N$65536,12,0)</f>
        <v>215304.09</v>
      </c>
      <c r="S758" s="227"/>
      <c r="T758" s="228"/>
      <c r="U758" s="229"/>
      <c r="V758" s="219"/>
      <c r="W758" s="231"/>
      <c r="X758" s="210"/>
      <c r="Y758" s="232"/>
    </row>
    <row r="759" s="204" customFormat="1" ht="15" customHeight="1" spans="1:25">
      <c r="A759" s="906" t="s">
        <v>3730</v>
      </c>
      <c r="B759" s="234" t="s">
        <v>3731</v>
      </c>
      <c r="C759" s="234" t="s">
        <v>3699</v>
      </c>
      <c r="D759" s="246" t="s">
        <v>3700</v>
      </c>
      <c r="E759" s="207" t="s">
        <v>3691</v>
      </c>
      <c r="F759" s="210"/>
      <c r="G759" s="211" t="s">
        <v>2131</v>
      </c>
      <c r="H759" s="212"/>
      <c r="I759" s="210" t="s">
        <v>2095</v>
      </c>
      <c r="J759" s="212">
        <v>1</v>
      </c>
      <c r="K759" s="239" t="s">
        <v>3692</v>
      </c>
      <c r="L759" s="217"/>
      <c r="M759" s="218" t="s">
        <v>3723</v>
      </c>
      <c r="N759" s="212">
        <v>5</v>
      </c>
      <c r="O759" s="219"/>
      <c r="P759" s="210"/>
      <c r="Q759" s="215">
        <f>VLOOKUP(B:B,[1]帐销案存台账!$C$1:$L$65536,10,0)</f>
        <v>677057.14</v>
      </c>
      <c r="R759" s="226">
        <f>VLOOKUP(B:B,[1]帐销案存台账!$C$1:$N$65536,12,0)</f>
        <v>215304.09</v>
      </c>
      <c r="S759" s="227"/>
      <c r="T759" s="228"/>
      <c r="U759" s="229"/>
      <c r="V759" s="219"/>
      <c r="W759" s="231"/>
      <c r="X759" s="210"/>
      <c r="Y759" s="232"/>
    </row>
    <row r="760" s="204" customFormat="1" ht="15" customHeight="1" spans="1:25">
      <c r="A760" s="906" t="s">
        <v>3732</v>
      </c>
      <c r="B760" s="234" t="s">
        <v>3733</v>
      </c>
      <c r="C760" s="234" t="s">
        <v>3699</v>
      </c>
      <c r="D760" s="246" t="s">
        <v>3700</v>
      </c>
      <c r="E760" s="207" t="s">
        <v>3691</v>
      </c>
      <c r="F760" s="210"/>
      <c r="G760" s="211" t="s">
        <v>2131</v>
      </c>
      <c r="H760" s="212"/>
      <c r="I760" s="210" t="s">
        <v>2095</v>
      </c>
      <c r="J760" s="212">
        <v>1</v>
      </c>
      <c r="K760" s="239" t="s">
        <v>3692</v>
      </c>
      <c r="L760" s="217"/>
      <c r="M760" s="218" t="s">
        <v>3723</v>
      </c>
      <c r="N760" s="212">
        <v>5</v>
      </c>
      <c r="O760" s="219"/>
      <c r="P760" s="210"/>
      <c r="Q760" s="215">
        <f>VLOOKUP(B:B,[1]帐销案存台账!$C$1:$L$65536,10,0)</f>
        <v>677057.14</v>
      </c>
      <c r="R760" s="226">
        <f>VLOOKUP(B:B,[1]帐销案存台账!$C$1:$N$65536,12,0)</f>
        <v>215304.09</v>
      </c>
      <c r="S760" s="227"/>
      <c r="T760" s="228"/>
      <c r="U760" s="229"/>
      <c r="V760" s="219"/>
      <c r="W760" s="231"/>
      <c r="X760" s="210"/>
      <c r="Y760" s="232"/>
    </row>
    <row r="761" s="204" customFormat="1" ht="15" customHeight="1" spans="1:25">
      <c r="A761" s="906" t="s">
        <v>3734</v>
      </c>
      <c r="B761" s="234" t="s">
        <v>3735</v>
      </c>
      <c r="C761" s="234" t="s">
        <v>3720</v>
      </c>
      <c r="D761" s="246" t="s">
        <v>3700</v>
      </c>
      <c r="E761" s="207" t="s">
        <v>3691</v>
      </c>
      <c r="F761" s="210"/>
      <c r="G761" s="211" t="s">
        <v>2131</v>
      </c>
      <c r="H761" s="212"/>
      <c r="I761" s="210" t="s">
        <v>2095</v>
      </c>
      <c r="J761" s="212">
        <v>1</v>
      </c>
      <c r="K761" s="239" t="s">
        <v>3692</v>
      </c>
      <c r="L761" s="217"/>
      <c r="M761" s="218" t="s">
        <v>3723</v>
      </c>
      <c r="N761" s="212">
        <v>5</v>
      </c>
      <c r="O761" s="219"/>
      <c r="P761" s="210"/>
      <c r="Q761" s="215">
        <f>VLOOKUP(B:B,[1]帐销案存台账!$C$1:$L$65536,10,0)</f>
        <v>757057.16</v>
      </c>
      <c r="R761" s="226">
        <f>VLOOKUP(B:B,[1]帐销案存台账!$C$1:$N$65536,12,0)</f>
        <v>213096.09</v>
      </c>
      <c r="S761" s="227"/>
      <c r="T761" s="228"/>
      <c r="U761" s="229"/>
      <c r="V761" s="219"/>
      <c r="W761" s="231"/>
      <c r="X761" s="210"/>
      <c r="Y761" s="232"/>
    </row>
    <row r="762" s="204" customFormat="1" ht="15" customHeight="1" spans="1:25">
      <c r="A762" s="906" t="s">
        <v>3736</v>
      </c>
      <c r="B762" s="234" t="s">
        <v>3737</v>
      </c>
      <c r="C762" s="234" t="s">
        <v>3689</v>
      </c>
      <c r="D762" s="246" t="s">
        <v>3708</v>
      </c>
      <c r="E762" s="207" t="s">
        <v>3691</v>
      </c>
      <c r="F762" s="210"/>
      <c r="G762" s="211" t="s">
        <v>2131</v>
      </c>
      <c r="H762" s="212"/>
      <c r="I762" s="210" t="s">
        <v>2095</v>
      </c>
      <c r="J762" s="212">
        <v>1</v>
      </c>
      <c r="K762" s="239" t="s">
        <v>3692</v>
      </c>
      <c r="L762" s="217"/>
      <c r="M762" s="218" t="s">
        <v>3723</v>
      </c>
      <c r="N762" s="212">
        <v>5</v>
      </c>
      <c r="O762" s="219"/>
      <c r="P762" s="210"/>
      <c r="Q762" s="215">
        <f>VLOOKUP(B:B,[1]帐销案存台账!$C$1:$L$65536,10,0)</f>
        <v>661057.14</v>
      </c>
      <c r="R762" s="226">
        <f>VLOOKUP(B:B,[1]帐销案存台账!$C$1:$N$65536,12,0)</f>
        <v>267036.19</v>
      </c>
      <c r="S762" s="227"/>
      <c r="T762" s="228"/>
      <c r="U762" s="229"/>
      <c r="V762" s="219"/>
      <c r="W762" s="231"/>
      <c r="X762" s="210"/>
      <c r="Y762" s="232"/>
    </row>
    <row r="763" s="204" customFormat="1" ht="15" customHeight="1" spans="1:25">
      <c r="A763" s="906" t="s">
        <v>3738</v>
      </c>
      <c r="B763" s="234" t="s">
        <v>3739</v>
      </c>
      <c r="C763" s="234" t="s">
        <v>3689</v>
      </c>
      <c r="D763" s="246" t="s">
        <v>3708</v>
      </c>
      <c r="E763" s="207" t="s">
        <v>3691</v>
      </c>
      <c r="F763" s="210"/>
      <c r="G763" s="211" t="s">
        <v>2131</v>
      </c>
      <c r="H763" s="212"/>
      <c r="I763" s="210" t="s">
        <v>2095</v>
      </c>
      <c r="J763" s="212">
        <v>1</v>
      </c>
      <c r="K763" s="239" t="s">
        <v>3692</v>
      </c>
      <c r="L763" s="217"/>
      <c r="M763" s="218" t="s">
        <v>3723</v>
      </c>
      <c r="N763" s="212">
        <v>5</v>
      </c>
      <c r="O763" s="219"/>
      <c r="P763" s="210"/>
      <c r="Q763" s="215">
        <f>VLOOKUP(B:B,[1]帐销案存台账!$C$1:$L$65536,10,0)</f>
        <v>679557.14</v>
      </c>
      <c r="R763" s="226">
        <f>VLOOKUP(B:B,[1]帐销案存台账!$C$1:$N$65536,12,0)</f>
        <v>216099.09</v>
      </c>
      <c r="S763" s="227"/>
      <c r="T763" s="228"/>
      <c r="U763" s="229"/>
      <c r="V763" s="219"/>
      <c r="W763" s="231"/>
      <c r="X763" s="210"/>
      <c r="Y763" s="232"/>
    </row>
    <row r="764" s="204" customFormat="1" ht="15" customHeight="1" spans="1:25">
      <c r="A764" s="906" t="s">
        <v>3740</v>
      </c>
      <c r="B764" s="234" t="s">
        <v>3741</v>
      </c>
      <c r="C764" s="234" t="s">
        <v>3689</v>
      </c>
      <c r="D764" s="246" t="s">
        <v>3708</v>
      </c>
      <c r="E764" s="207" t="s">
        <v>3691</v>
      </c>
      <c r="F764" s="210"/>
      <c r="G764" s="211" t="s">
        <v>2131</v>
      </c>
      <c r="H764" s="212"/>
      <c r="I764" s="210" t="s">
        <v>2095</v>
      </c>
      <c r="J764" s="212">
        <v>1</v>
      </c>
      <c r="K764" s="239" t="s">
        <v>3692</v>
      </c>
      <c r="L764" s="217"/>
      <c r="M764" s="218" t="s">
        <v>3723</v>
      </c>
      <c r="N764" s="212">
        <v>5</v>
      </c>
      <c r="O764" s="219"/>
      <c r="P764" s="210"/>
      <c r="Q764" s="215">
        <f>VLOOKUP(B:B,[1]帐销案存台账!$C$1:$L$65536,10,0)</f>
        <v>679557.14</v>
      </c>
      <c r="R764" s="226">
        <f>VLOOKUP(B:B,[1]帐销案存台账!$C$1:$N$65536,12,0)</f>
        <v>216099.09</v>
      </c>
      <c r="S764" s="227"/>
      <c r="T764" s="228"/>
      <c r="U764" s="229"/>
      <c r="V764" s="219"/>
      <c r="W764" s="231"/>
      <c r="X764" s="210"/>
      <c r="Y764" s="232"/>
    </row>
    <row r="765" s="204" customFormat="1" ht="15" customHeight="1" spans="1:25">
      <c r="A765" s="906" t="s">
        <v>3742</v>
      </c>
      <c r="B765" s="234" t="s">
        <v>3743</v>
      </c>
      <c r="C765" s="234" t="s">
        <v>3717</v>
      </c>
      <c r="D765" s="246" t="s">
        <v>3708</v>
      </c>
      <c r="E765" s="207" t="s">
        <v>3691</v>
      </c>
      <c r="F765" s="210"/>
      <c r="G765" s="211" t="s">
        <v>2131</v>
      </c>
      <c r="H765" s="212"/>
      <c r="I765" s="210" t="s">
        <v>2095</v>
      </c>
      <c r="J765" s="212">
        <v>1</v>
      </c>
      <c r="K765" s="239" t="s">
        <v>3692</v>
      </c>
      <c r="L765" s="217"/>
      <c r="M765" s="218" t="s">
        <v>3723</v>
      </c>
      <c r="N765" s="212">
        <v>5</v>
      </c>
      <c r="O765" s="219"/>
      <c r="P765" s="210"/>
      <c r="Q765" s="215">
        <f>VLOOKUP(B:B,[1]帐销案存台账!$C$1:$L$65536,10,0)</f>
        <v>679557.14</v>
      </c>
      <c r="R765" s="226">
        <f>VLOOKUP(B:B,[1]帐销案存台账!$C$1:$N$65536,12,0)</f>
        <v>216099.09</v>
      </c>
      <c r="S765" s="227"/>
      <c r="T765" s="228"/>
      <c r="U765" s="229"/>
      <c r="V765" s="219"/>
      <c r="W765" s="231"/>
      <c r="X765" s="210"/>
      <c r="Y765" s="232"/>
    </row>
    <row r="766" s="204" customFormat="1" ht="15" customHeight="1" spans="1:25">
      <c r="A766" s="906" t="s">
        <v>3744</v>
      </c>
      <c r="B766" s="234" t="s">
        <v>3745</v>
      </c>
      <c r="C766" s="234" t="s">
        <v>3699</v>
      </c>
      <c r="D766" s="246" t="s">
        <v>3700</v>
      </c>
      <c r="E766" s="207" t="s">
        <v>3691</v>
      </c>
      <c r="F766" s="210"/>
      <c r="G766" s="211" t="s">
        <v>2131</v>
      </c>
      <c r="H766" s="212"/>
      <c r="I766" s="210" t="s">
        <v>2095</v>
      </c>
      <c r="J766" s="212">
        <v>1</v>
      </c>
      <c r="K766" s="239" t="s">
        <v>3692</v>
      </c>
      <c r="L766" s="217"/>
      <c r="M766" s="218" t="s">
        <v>3723</v>
      </c>
      <c r="N766" s="212">
        <v>5</v>
      </c>
      <c r="O766" s="219"/>
      <c r="P766" s="210"/>
      <c r="Q766" s="215">
        <f>VLOOKUP(B:B,[1]帐销案存台账!$C$1:$L$65536,10,0)</f>
        <v>677057.14</v>
      </c>
      <c r="R766" s="226">
        <f>VLOOKUP(B:B,[1]帐销案存台账!$C$1:$N$65536,12,0)</f>
        <v>215304.09</v>
      </c>
      <c r="S766" s="227"/>
      <c r="T766" s="228"/>
      <c r="U766" s="229"/>
      <c r="V766" s="219"/>
      <c r="W766" s="231"/>
      <c r="X766" s="210"/>
      <c r="Y766" s="232"/>
    </row>
    <row r="767" s="204" customFormat="1" ht="15" customHeight="1" spans="1:25">
      <c r="A767" s="906" t="s">
        <v>3746</v>
      </c>
      <c r="B767" s="234" t="s">
        <v>3747</v>
      </c>
      <c r="C767" s="234" t="s">
        <v>3699</v>
      </c>
      <c r="D767" s="246" t="s">
        <v>3700</v>
      </c>
      <c r="E767" s="207" t="s">
        <v>3691</v>
      </c>
      <c r="F767" s="210"/>
      <c r="G767" s="211" t="s">
        <v>2131</v>
      </c>
      <c r="H767" s="212"/>
      <c r="I767" s="210" t="s">
        <v>2095</v>
      </c>
      <c r="J767" s="212">
        <v>1</v>
      </c>
      <c r="K767" s="239" t="s">
        <v>3692</v>
      </c>
      <c r="L767" s="217"/>
      <c r="M767" s="218" t="s">
        <v>3723</v>
      </c>
      <c r="N767" s="212">
        <v>5</v>
      </c>
      <c r="O767" s="219"/>
      <c r="P767" s="210"/>
      <c r="Q767" s="215">
        <f>VLOOKUP(B:B,[1]帐销案存台账!$C$1:$L$65536,10,0)</f>
        <v>677057.14</v>
      </c>
      <c r="R767" s="226">
        <f>VLOOKUP(B:B,[1]帐销案存台账!$C$1:$N$65536,12,0)</f>
        <v>215304.09</v>
      </c>
      <c r="S767" s="227"/>
      <c r="T767" s="228"/>
      <c r="U767" s="229"/>
      <c r="V767" s="219"/>
      <c r="W767" s="231"/>
      <c r="X767" s="210"/>
      <c r="Y767" s="232"/>
    </row>
    <row r="768" s="204" customFormat="1" ht="15" customHeight="1" spans="1:25">
      <c r="A768" s="906" t="s">
        <v>3748</v>
      </c>
      <c r="B768" s="234" t="s">
        <v>3749</v>
      </c>
      <c r="C768" s="234" t="s">
        <v>3720</v>
      </c>
      <c r="D768" s="246" t="s">
        <v>3700</v>
      </c>
      <c r="E768" s="207" t="s">
        <v>3691</v>
      </c>
      <c r="F768" s="210"/>
      <c r="G768" s="211" t="s">
        <v>2131</v>
      </c>
      <c r="H768" s="212"/>
      <c r="I768" s="210" t="s">
        <v>2095</v>
      </c>
      <c r="J768" s="212">
        <v>1</v>
      </c>
      <c r="K768" s="239" t="s">
        <v>3692</v>
      </c>
      <c r="L768" s="217"/>
      <c r="M768" s="218" t="s">
        <v>3723</v>
      </c>
      <c r="N768" s="212">
        <v>5</v>
      </c>
      <c r="O768" s="219"/>
      <c r="P768" s="210"/>
      <c r="Q768" s="215">
        <f>VLOOKUP(B:B,[1]帐销案存台账!$C$1:$L$65536,10,0)</f>
        <v>677057.16</v>
      </c>
      <c r="R768" s="226">
        <f>VLOOKUP(B:B,[1]帐销案存台账!$C$1:$N$65536,12,0)</f>
        <v>215304.09</v>
      </c>
      <c r="S768" s="227"/>
      <c r="T768" s="228"/>
      <c r="U768" s="229"/>
      <c r="V768" s="219"/>
      <c r="W768" s="231"/>
      <c r="X768" s="210"/>
      <c r="Y768" s="232"/>
    </row>
    <row r="769" s="204" customFormat="1" ht="15" customHeight="1" spans="1:25">
      <c r="A769" s="906" t="s">
        <v>3750</v>
      </c>
      <c r="B769" s="207" t="s">
        <v>3751</v>
      </c>
      <c r="C769" s="241" t="s">
        <v>3717</v>
      </c>
      <c r="D769" s="241" t="s">
        <v>3708</v>
      </c>
      <c r="E769" s="207" t="s">
        <v>3691</v>
      </c>
      <c r="F769" s="210"/>
      <c r="G769" s="211" t="s">
        <v>2131</v>
      </c>
      <c r="H769" s="212"/>
      <c r="I769" s="210" t="s">
        <v>2095</v>
      </c>
      <c r="J769" s="212">
        <v>1</v>
      </c>
      <c r="K769" s="236" t="s">
        <v>3629</v>
      </c>
      <c r="L769" s="217"/>
      <c r="M769" s="218">
        <v>38352</v>
      </c>
      <c r="N769" s="212">
        <v>5</v>
      </c>
      <c r="O769" s="219"/>
      <c r="P769" s="210"/>
      <c r="Q769" s="215">
        <f>VLOOKUP(B:B,[1]帐销案存台账!$C$1:$L$65536,10,0)</f>
        <v>336618.91</v>
      </c>
      <c r="R769" s="226">
        <f>VLOOKUP(B:B,[1]帐销案存台账!$C$1:$N$65536,12,0)</f>
        <v>10098.5699999999</v>
      </c>
      <c r="S769" s="227"/>
      <c r="T769" s="228"/>
      <c r="U769" s="229"/>
      <c r="V769" s="219"/>
      <c r="W769" s="231"/>
      <c r="X769" s="210"/>
      <c r="Y769" s="232"/>
    </row>
    <row r="770" s="204" customFormat="1" ht="15" customHeight="1" spans="1:25">
      <c r="A770" s="906" t="s">
        <v>3752</v>
      </c>
      <c r="B770" s="207" t="s">
        <v>3753</v>
      </c>
      <c r="C770" s="241" t="s">
        <v>3699</v>
      </c>
      <c r="D770" s="241" t="s">
        <v>3700</v>
      </c>
      <c r="E770" s="207" t="s">
        <v>3691</v>
      </c>
      <c r="F770" s="210"/>
      <c r="G770" s="211" t="s">
        <v>2131</v>
      </c>
      <c r="H770" s="212"/>
      <c r="I770" s="210" t="s">
        <v>2095</v>
      </c>
      <c r="J770" s="212">
        <v>1</v>
      </c>
      <c r="K770" s="236" t="s">
        <v>3629</v>
      </c>
      <c r="L770" s="217"/>
      <c r="M770" s="218">
        <v>38352</v>
      </c>
      <c r="N770" s="212">
        <v>5</v>
      </c>
      <c r="O770" s="219"/>
      <c r="P770" s="210"/>
      <c r="Q770" s="215">
        <f>VLOOKUP(B:B,[1]帐销案存台账!$C$1:$L$65536,10,0)</f>
        <v>743077.15</v>
      </c>
      <c r="R770" s="226">
        <f>VLOOKUP(B:B,[1]帐销案存台账!$C$1:$N$65536,12,0)</f>
        <v>22292.3100000001</v>
      </c>
      <c r="S770" s="227"/>
      <c r="T770" s="228"/>
      <c r="U770" s="229"/>
      <c r="V770" s="219"/>
      <c r="W770" s="231"/>
      <c r="X770" s="210"/>
      <c r="Y770" s="232"/>
    </row>
    <row r="771" s="204" customFormat="1" ht="15" customHeight="1" spans="1:25">
      <c r="A771" s="906" t="s">
        <v>3754</v>
      </c>
      <c r="B771" s="207" t="s">
        <v>3755</v>
      </c>
      <c r="C771" s="241" t="s">
        <v>3756</v>
      </c>
      <c r="D771" s="241" t="s">
        <v>3708</v>
      </c>
      <c r="E771" s="207" t="s">
        <v>3691</v>
      </c>
      <c r="F771" s="210"/>
      <c r="G771" s="211" t="s">
        <v>2131</v>
      </c>
      <c r="H771" s="212"/>
      <c r="I771" s="210" t="s">
        <v>2095</v>
      </c>
      <c r="J771" s="212">
        <v>1</v>
      </c>
      <c r="K771" s="236" t="s">
        <v>3629</v>
      </c>
      <c r="L771" s="217"/>
      <c r="M771" s="218">
        <v>38352</v>
      </c>
      <c r="N771" s="212">
        <v>5</v>
      </c>
      <c r="O771" s="219"/>
      <c r="P771" s="210"/>
      <c r="Q771" s="215">
        <f>VLOOKUP(B:B,[1]帐销案存台账!$C$1:$L$65536,10,0)</f>
        <v>761577.08</v>
      </c>
      <c r="R771" s="226">
        <f>VLOOKUP(B:B,[1]帐销案存台账!$C$1:$N$65536,12,0)</f>
        <v>22847.3099999999</v>
      </c>
      <c r="S771" s="227"/>
      <c r="T771" s="228"/>
      <c r="U771" s="229"/>
      <c r="V771" s="219"/>
      <c r="W771" s="231"/>
      <c r="X771" s="210"/>
      <c r="Y771" s="232"/>
    </row>
    <row r="772" s="204" customFormat="1" ht="15" customHeight="1" spans="1:25">
      <c r="A772" s="906" t="s">
        <v>3757</v>
      </c>
      <c r="B772" s="207" t="s">
        <v>3758</v>
      </c>
      <c r="C772" s="241" t="s">
        <v>3720</v>
      </c>
      <c r="D772" s="241" t="s">
        <v>3700</v>
      </c>
      <c r="E772" s="207" t="s">
        <v>3691</v>
      </c>
      <c r="F772" s="210"/>
      <c r="G772" s="211" t="s">
        <v>2131</v>
      </c>
      <c r="H772" s="212"/>
      <c r="I772" s="210" t="s">
        <v>2095</v>
      </c>
      <c r="J772" s="212">
        <v>1</v>
      </c>
      <c r="K772" s="236" t="s">
        <v>3629</v>
      </c>
      <c r="L772" s="217"/>
      <c r="M772" s="218">
        <v>38352</v>
      </c>
      <c r="N772" s="212">
        <v>5</v>
      </c>
      <c r="O772" s="219"/>
      <c r="P772" s="210"/>
      <c r="Q772" s="215">
        <f>VLOOKUP(B:B,[1]帐销案存台账!$C$1:$L$65536,10,0)</f>
        <v>757804.14</v>
      </c>
      <c r="R772" s="226">
        <f>VLOOKUP(B:B,[1]帐销案存台账!$C$1:$N$65536,12,0)</f>
        <v>22292.3100000001</v>
      </c>
      <c r="S772" s="227"/>
      <c r="T772" s="228"/>
      <c r="U772" s="229"/>
      <c r="V772" s="219"/>
      <c r="W772" s="231"/>
      <c r="X772" s="210"/>
      <c r="Y772" s="232"/>
    </row>
    <row r="773" s="204" customFormat="1" ht="15" customHeight="1" spans="1:25">
      <c r="A773" s="906" t="s">
        <v>3759</v>
      </c>
      <c r="B773" s="207" t="s">
        <v>3760</v>
      </c>
      <c r="C773" s="241" t="s">
        <v>3756</v>
      </c>
      <c r="D773" s="241" t="s">
        <v>3708</v>
      </c>
      <c r="E773" s="207" t="s">
        <v>3691</v>
      </c>
      <c r="F773" s="210"/>
      <c r="G773" s="211" t="s">
        <v>2131</v>
      </c>
      <c r="H773" s="212"/>
      <c r="I773" s="210" t="s">
        <v>2095</v>
      </c>
      <c r="J773" s="212">
        <v>1</v>
      </c>
      <c r="K773" s="236" t="s">
        <v>3629</v>
      </c>
      <c r="L773" s="217"/>
      <c r="M773" s="218">
        <v>38352</v>
      </c>
      <c r="N773" s="212">
        <v>5</v>
      </c>
      <c r="O773" s="219"/>
      <c r="P773" s="210"/>
      <c r="Q773" s="215">
        <f>VLOOKUP(B:B,[1]帐销案存台账!$C$1:$L$65536,10,0)</f>
        <v>768649.07</v>
      </c>
      <c r="R773" s="226">
        <f>VLOOKUP(B:B,[1]帐销案存台账!$C$1:$N$65536,12,0)</f>
        <v>22292.3099999999</v>
      </c>
      <c r="S773" s="227"/>
      <c r="T773" s="228"/>
      <c r="U773" s="229"/>
      <c r="V773" s="219"/>
      <c r="W773" s="231"/>
      <c r="X773" s="210"/>
      <c r="Y773" s="232"/>
    </row>
    <row r="774" s="204" customFormat="1" ht="15" customHeight="1" spans="1:25">
      <c r="A774" s="906" t="s">
        <v>3761</v>
      </c>
      <c r="B774" s="207" t="s">
        <v>3762</v>
      </c>
      <c r="C774" s="241" t="s">
        <v>3756</v>
      </c>
      <c r="D774" s="241" t="s">
        <v>3708</v>
      </c>
      <c r="E774" s="207" t="s">
        <v>3691</v>
      </c>
      <c r="F774" s="210"/>
      <c r="G774" s="211" t="s">
        <v>2131</v>
      </c>
      <c r="H774" s="212"/>
      <c r="I774" s="210" t="s">
        <v>2095</v>
      </c>
      <c r="J774" s="212">
        <v>1</v>
      </c>
      <c r="K774" s="236" t="s">
        <v>3629</v>
      </c>
      <c r="L774" s="217"/>
      <c r="M774" s="218">
        <v>38352</v>
      </c>
      <c r="N774" s="212">
        <v>5</v>
      </c>
      <c r="O774" s="219"/>
      <c r="P774" s="210"/>
      <c r="Q774" s="215">
        <f>VLOOKUP(B:B,[1]帐销案存台账!$C$1:$L$65536,10,0)</f>
        <v>768649.07</v>
      </c>
      <c r="R774" s="226">
        <f>VLOOKUP(B:B,[1]帐销案存台账!$C$1:$N$65536,12,0)</f>
        <v>22292.3099999999</v>
      </c>
      <c r="S774" s="227"/>
      <c r="T774" s="228"/>
      <c r="U774" s="229"/>
      <c r="V774" s="219"/>
      <c r="W774" s="231"/>
      <c r="X774" s="210"/>
      <c r="Y774" s="232"/>
    </row>
    <row r="775" s="204" customFormat="1" ht="15" customHeight="1" spans="1:25">
      <c r="A775" s="906" t="s">
        <v>3763</v>
      </c>
      <c r="B775" s="207" t="s">
        <v>3764</v>
      </c>
      <c r="C775" s="241" t="s">
        <v>3756</v>
      </c>
      <c r="D775" s="241" t="s">
        <v>3708</v>
      </c>
      <c r="E775" s="207" t="s">
        <v>3691</v>
      </c>
      <c r="F775" s="210"/>
      <c r="G775" s="211" t="s">
        <v>2131</v>
      </c>
      <c r="H775" s="212"/>
      <c r="I775" s="210" t="s">
        <v>2095</v>
      </c>
      <c r="J775" s="212">
        <v>1</v>
      </c>
      <c r="K775" s="236" t="s">
        <v>3629</v>
      </c>
      <c r="L775" s="217"/>
      <c r="M775" s="218">
        <v>38352</v>
      </c>
      <c r="N775" s="212">
        <v>5</v>
      </c>
      <c r="O775" s="219"/>
      <c r="P775" s="210"/>
      <c r="Q775" s="215">
        <f>VLOOKUP(B:B,[1]帐销案存台账!$C$1:$L$65536,10,0)</f>
        <v>768649.07</v>
      </c>
      <c r="R775" s="226">
        <f>VLOOKUP(B:B,[1]帐销案存台账!$C$1:$N$65536,12,0)</f>
        <v>22292.3099999999</v>
      </c>
      <c r="S775" s="227"/>
      <c r="T775" s="228"/>
      <c r="U775" s="229"/>
      <c r="V775" s="219"/>
      <c r="W775" s="231"/>
      <c r="X775" s="210"/>
      <c r="Y775" s="232"/>
    </row>
    <row r="776" s="204" customFormat="1" ht="15" customHeight="1" spans="1:25">
      <c r="A776" s="906" t="s">
        <v>3765</v>
      </c>
      <c r="B776" s="207" t="s">
        <v>3766</v>
      </c>
      <c r="C776" s="241" t="s">
        <v>3699</v>
      </c>
      <c r="D776" s="241" t="s">
        <v>3700</v>
      </c>
      <c r="E776" s="207" t="s">
        <v>3691</v>
      </c>
      <c r="F776" s="210"/>
      <c r="G776" s="211" t="s">
        <v>2131</v>
      </c>
      <c r="H776" s="212"/>
      <c r="I776" s="210" t="s">
        <v>2095</v>
      </c>
      <c r="J776" s="212">
        <v>1</v>
      </c>
      <c r="K776" s="236" t="s">
        <v>3629</v>
      </c>
      <c r="L776" s="217"/>
      <c r="M776" s="218">
        <v>38352</v>
      </c>
      <c r="N776" s="212">
        <v>5</v>
      </c>
      <c r="O776" s="219"/>
      <c r="P776" s="210"/>
      <c r="Q776" s="215">
        <f>VLOOKUP(B:B,[1]帐销案存台账!$C$1:$L$65536,10,0)</f>
        <v>768649.07</v>
      </c>
      <c r="R776" s="226">
        <f>VLOOKUP(B:B,[1]帐销案存台账!$C$1:$N$65536,12,0)</f>
        <v>22292.3099999999</v>
      </c>
      <c r="S776" s="227"/>
      <c r="T776" s="228"/>
      <c r="U776" s="229"/>
      <c r="V776" s="219"/>
      <c r="W776" s="231"/>
      <c r="X776" s="210"/>
      <c r="Y776" s="232"/>
    </row>
    <row r="777" s="204" customFormat="1" ht="15" customHeight="1" spans="1:25">
      <c r="A777" s="906" t="s">
        <v>3767</v>
      </c>
      <c r="B777" s="239" t="s">
        <v>3768</v>
      </c>
      <c r="C777" s="239" t="s">
        <v>3769</v>
      </c>
      <c r="D777" s="239" t="s">
        <v>3770</v>
      </c>
      <c r="E777" s="207" t="s">
        <v>3771</v>
      </c>
      <c r="F777" s="210"/>
      <c r="G777" s="211" t="s">
        <v>2131</v>
      </c>
      <c r="H777" s="212"/>
      <c r="I777" s="210" t="s">
        <v>2095</v>
      </c>
      <c r="J777" s="212">
        <v>1</v>
      </c>
      <c r="K777" s="236" t="s">
        <v>3629</v>
      </c>
      <c r="L777" s="217"/>
      <c r="M777" s="218">
        <v>40359</v>
      </c>
      <c r="N777" s="212">
        <v>5</v>
      </c>
      <c r="O777" s="219"/>
      <c r="P777" s="210"/>
      <c r="Q777" s="215">
        <v>3917741.56</v>
      </c>
      <c r="R777" s="226">
        <v>117532.25</v>
      </c>
      <c r="S777" s="227"/>
      <c r="T777" s="228"/>
      <c r="U777" s="229"/>
      <c r="V777" s="219"/>
      <c r="W777" s="231"/>
      <c r="X777" s="210"/>
      <c r="Y777" s="232"/>
    </row>
    <row r="778" s="204" customFormat="1" ht="15" customHeight="1" spans="1:25">
      <c r="A778" s="906" t="s">
        <v>3772</v>
      </c>
      <c r="B778" s="239" t="s">
        <v>3773</v>
      </c>
      <c r="C778" s="239" t="s">
        <v>3769</v>
      </c>
      <c r="D778" s="239" t="s">
        <v>3770</v>
      </c>
      <c r="E778" s="207" t="s">
        <v>3771</v>
      </c>
      <c r="F778" s="210"/>
      <c r="G778" s="211" t="s">
        <v>2131</v>
      </c>
      <c r="H778" s="212"/>
      <c r="I778" s="210" t="s">
        <v>2095</v>
      </c>
      <c r="J778" s="212">
        <v>1</v>
      </c>
      <c r="K778" s="236" t="s">
        <v>3629</v>
      </c>
      <c r="L778" s="217"/>
      <c r="M778" s="218">
        <v>40359</v>
      </c>
      <c r="N778" s="212">
        <v>5</v>
      </c>
      <c r="O778" s="219"/>
      <c r="P778" s="210"/>
      <c r="Q778" s="215">
        <v>3917741.56</v>
      </c>
      <c r="R778" s="226">
        <v>117532.25</v>
      </c>
      <c r="S778" s="227"/>
      <c r="T778" s="228"/>
      <c r="U778" s="229"/>
      <c r="V778" s="219"/>
      <c r="W778" s="231"/>
      <c r="X778" s="210"/>
      <c r="Y778" s="232"/>
    </row>
    <row r="779" s="204" customFormat="1" ht="15" customHeight="1" spans="1:25">
      <c r="A779" s="906" t="s">
        <v>3774</v>
      </c>
      <c r="B779" s="239" t="s">
        <v>3775</v>
      </c>
      <c r="C779" s="239" t="s">
        <v>3776</v>
      </c>
      <c r="D779" s="239" t="s">
        <v>3770</v>
      </c>
      <c r="E779" s="207" t="s">
        <v>3771</v>
      </c>
      <c r="F779" s="210"/>
      <c r="G779" s="211" t="s">
        <v>2131</v>
      </c>
      <c r="H779" s="212"/>
      <c r="I779" s="210" t="s">
        <v>2095</v>
      </c>
      <c r="J779" s="212">
        <v>1</v>
      </c>
      <c r="K779" s="236" t="s">
        <v>3629</v>
      </c>
      <c r="L779" s="217"/>
      <c r="M779" s="218">
        <v>40359</v>
      </c>
      <c r="N779" s="212">
        <v>5</v>
      </c>
      <c r="O779" s="219"/>
      <c r="P779" s="210"/>
      <c r="Q779" s="215">
        <v>2261899.07</v>
      </c>
      <c r="R779" s="226">
        <v>67856.9699999997</v>
      </c>
      <c r="S779" s="227"/>
      <c r="T779" s="228"/>
      <c r="U779" s="229"/>
      <c r="V779" s="219"/>
      <c r="W779" s="231"/>
      <c r="X779" s="210"/>
      <c r="Y779" s="232"/>
    </row>
    <row r="780" s="204" customFormat="1" ht="15" customHeight="1" spans="1:25">
      <c r="A780" s="906" t="s">
        <v>3777</v>
      </c>
      <c r="B780" s="239" t="s">
        <v>3778</v>
      </c>
      <c r="C780" s="239" t="s">
        <v>3776</v>
      </c>
      <c r="D780" s="239" t="s">
        <v>3770</v>
      </c>
      <c r="E780" s="207" t="s">
        <v>3771</v>
      </c>
      <c r="F780" s="210"/>
      <c r="G780" s="211" t="s">
        <v>2131</v>
      </c>
      <c r="H780" s="212"/>
      <c r="I780" s="210" t="s">
        <v>2095</v>
      </c>
      <c r="J780" s="212">
        <v>1</v>
      </c>
      <c r="K780" s="236" t="s">
        <v>3629</v>
      </c>
      <c r="L780" s="217"/>
      <c r="M780" s="218">
        <v>40359</v>
      </c>
      <c r="N780" s="212">
        <v>5</v>
      </c>
      <c r="O780" s="219"/>
      <c r="P780" s="210"/>
      <c r="Q780" s="215">
        <v>2261899.07</v>
      </c>
      <c r="R780" s="226">
        <v>67856.9699999997</v>
      </c>
      <c r="S780" s="227"/>
      <c r="T780" s="228"/>
      <c r="U780" s="229"/>
      <c r="V780" s="219"/>
      <c r="W780" s="231"/>
      <c r="X780" s="210"/>
      <c r="Y780" s="232"/>
    </row>
    <row r="781" s="204" customFormat="1" ht="15" customHeight="1" spans="1:25">
      <c r="A781" s="906" t="s">
        <v>3779</v>
      </c>
      <c r="B781" s="241" t="s">
        <v>3780</v>
      </c>
      <c r="C781" s="241" t="s">
        <v>3781</v>
      </c>
      <c r="D781" s="241" t="s">
        <v>3782</v>
      </c>
      <c r="E781" s="207" t="s">
        <v>3783</v>
      </c>
      <c r="F781" s="210"/>
      <c r="G781" s="211" t="s">
        <v>2131</v>
      </c>
      <c r="H781" s="212"/>
      <c r="I781" s="210" t="s">
        <v>2095</v>
      </c>
      <c r="J781" s="212">
        <v>1</v>
      </c>
      <c r="K781" s="239" t="s">
        <v>3784</v>
      </c>
      <c r="L781" s="217"/>
      <c r="M781" s="218">
        <v>38442</v>
      </c>
      <c r="N781" s="212">
        <v>10</v>
      </c>
      <c r="O781" s="219"/>
      <c r="P781" s="210"/>
      <c r="Q781" s="215">
        <f>VLOOKUP(B:B,[1]帐销案存台账!$C$1:$L$65536,10,0)</f>
        <v>1983392.76</v>
      </c>
      <c r="R781" s="226">
        <f>VLOOKUP(B:B,[1]帐销案存台账!$C$1:$N$65536,12,0)</f>
        <v>246254.07</v>
      </c>
      <c r="S781" s="227"/>
      <c r="T781" s="228"/>
      <c r="U781" s="229"/>
      <c r="V781" s="219"/>
      <c r="W781" s="231"/>
      <c r="X781" s="210"/>
      <c r="Y781" s="232"/>
    </row>
    <row r="782" s="204" customFormat="1" ht="15" customHeight="1" spans="1:25">
      <c r="A782" s="906" t="s">
        <v>3785</v>
      </c>
      <c r="B782" s="250" t="s">
        <v>3786</v>
      </c>
      <c r="C782" s="250" t="s">
        <v>3787</v>
      </c>
      <c r="D782" s="250" t="s">
        <v>3788</v>
      </c>
      <c r="E782" s="207" t="s">
        <v>3789</v>
      </c>
      <c r="F782" s="210"/>
      <c r="G782" s="211" t="s">
        <v>2131</v>
      </c>
      <c r="H782" s="212"/>
      <c r="I782" s="210" t="s">
        <v>2095</v>
      </c>
      <c r="J782" s="212">
        <v>1</v>
      </c>
      <c r="K782" s="239" t="s">
        <v>3784</v>
      </c>
      <c r="L782" s="217"/>
      <c r="M782" s="218" t="s">
        <v>3723</v>
      </c>
      <c r="N782" s="212">
        <v>10</v>
      </c>
      <c r="O782" s="219"/>
      <c r="P782" s="210"/>
      <c r="Q782" s="215">
        <f>VLOOKUP(B:B,[1]帐销案存台账!$C$1:$L$65536,10,0)</f>
        <v>5284648.3</v>
      </c>
      <c r="R782" s="226">
        <f>VLOOKUP(B:B,[1]帐销案存台账!$C$1:$N$65536,12,0)</f>
        <v>156266.95</v>
      </c>
      <c r="S782" s="227"/>
      <c r="T782" s="228"/>
      <c r="U782" s="229"/>
      <c r="V782" s="219"/>
      <c r="W782" s="231"/>
      <c r="X782" s="210"/>
      <c r="Y782" s="232"/>
    </row>
    <row r="783" s="204" customFormat="1" ht="15" customHeight="1" spans="1:25">
      <c r="A783" s="906" t="s">
        <v>3790</v>
      </c>
      <c r="B783" s="250" t="s">
        <v>3791</v>
      </c>
      <c r="C783" s="250" t="s">
        <v>3787</v>
      </c>
      <c r="D783" s="250" t="s">
        <v>3792</v>
      </c>
      <c r="E783" s="207" t="s">
        <v>3789</v>
      </c>
      <c r="F783" s="210"/>
      <c r="G783" s="211" t="s">
        <v>2131</v>
      </c>
      <c r="H783" s="212"/>
      <c r="I783" s="210" t="s">
        <v>2095</v>
      </c>
      <c r="J783" s="212">
        <v>1</v>
      </c>
      <c r="K783" s="239" t="s">
        <v>3784</v>
      </c>
      <c r="L783" s="217"/>
      <c r="M783" s="218" t="s">
        <v>3723</v>
      </c>
      <c r="N783" s="212">
        <v>10</v>
      </c>
      <c r="O783" s="219"/>
      <c r="P783" s="210"/>
      <c r="Q783" s="215">
        <f>VLOOKUP(B:B,[1]帐销案存台账!$C$1:$L$65536,10,0)</f>
        <v>21168578</v>
      </c>
      <c r="R783" s="226">
        <f>VLOOKUP(B:B,[1]帐销案存台账!$C$1:$N$65536,12,0)</f>
        <v>12828158.36</v>
      </c>
      <c r="S783" s="227"/>
      <c r="T783" s="228"/>
      <c r="U783" s="229"/>
      <c r="V783" s="219"/>
      <c r="W783" s="231"/>
      <c r="X783" s="210"/>
      <c r="Y783" s="232"/>
    </row>
    <row r="784" s="204" customFormat="1" ht="15" customHeight="1" spans="1:25">
      <c r="A784" s="906" t="s">
        <v>3793</v>
      </c>
      <c r="B784" s="240" t="s">
        <v>3794</v>
      </c>
      <c r="C784" s="240" t="s">
        <v>3787</v>
      </c>
      <c r="D784" s="240" t="s">
        <v>3795</v>
      </c>
      <c r="E784" s="207" t="s">
        <v>3789</v>
      </c>
      <c r="F784" s="210"/>
      <c r="G784" s="211" t="s">
        <v>2131</v>
      </c>
      <c r="H784" s="212"/>
      <c r="I784" s="210" t="s">
        <v>2095</v>
      </c>
      <c r="J784" s="212">
        <v>1</v>
      </c>
      <c r="K784" s="239" t="s">
        <v>3784</v>
      </c>
      <c r="L784" s="217"/>
      <c r="M784" s="218" t="s">
        <v>3630</v>
      </c>
      <c r="N784" s="212">
        <v>10</v>
      </c>
      <c r="O784" s="219"/>
      <c r="P784" s="210"/>
      <c r="Q784" s="215">
        <f>VLOOKUP(B:B,[1]帐销案存台账!$C$1:$L$65536,10,0)</f>
        <v>20468413.81</v>
      </c>
      <c r="R784" s="226">
        <f>VLOOKUP(B:B,[1]帐销案存台账!$C$1:$N$65536,12,0)</f>
        <v>0</v>
      </c>
      <c r="S784" s="227"/>
      <c r="T784" s="228"/>
      <c r="U784" s="229"/>
      <c r="V784" s="219"/>
      <c r="W784" s="231"/>
      <c r="X784" s="210"/>
      <c r="Y784" s="232"/>
    </row>
    <row r="785" s="204" customFormat="1" ht="15" customHeight="1" spans="1:25">
      <c r="A785" s="906" t="s">
        <v>3796</v>
      </c>
      <c r="B785" s="240" t="s">
        <v>3797</v>
      </c>
      <c r="C785" s="240" t="s">
        <v>3787</v>
      </c>
      <c r="D785" s="240" t="s">
        <v>3795</v>
      </c>
      <c r="E785" s="207" t="s">
        <v>3789</v>
      </c>
      <c r="F785" s="210"/>
      <c r="G785" s="211" t="s">
        <v>2131</v>
      </c>
      <c r="H785" s="212"/>
      <c r="I785" s="210" t="s">
        <v>2095</v>
      </c>
      <c r="J785" s="212">
        <v>1</v>
      </c>
      <c r="K785" s="239" t="s">
        <v>3784</v>
      </c>
      <c r="L785" s="217"/>
      <c r="M785" s="218" t="s">
        <v>3630</v>
      </c>
      <c r="N785" s="212">
        <v>10</v>
      </c>
      <c r="O785" s="219"/>
      <c r="P785" s="210"/>
      <c r="Q785" s="215">
        <f>VLOOKUP(B:B,[1]帐销案存台账!$C$1:$L$65536,10,0)</f>
        <v>20814648.28</v>
      </c>
      <c r="R785" s="226">
        <f>VLOOKUP(B:B,[1]帐销案存台账!$C$1:$N$65536,12,0)</f>
        <v>0</v>
      </c>
      <c r="S785" s="227"/>
      <c r="T785" s="228"/>
      <c r="U785" s="229"/>
      <c r="V785" s="219"/>
      <c r="W785" s="231"/>
      <c r="X785" s="210"/>
      <c r="Y785" s="232"/>
    </row>
    <row r="786" s="204" customFormat="1" ht="15" customHeight="1" spans="1:25">
      <c r="A786" s="906" t="s">
        <v>3798</v>
      </c>
      <c r="B786" s="243" t="s">
        <v>3799</v>
      </c>
      <c r="C786" s="243" t="s">
        <v>3800</v>
      </c>
      <c r="D786" s="209" t="s">
        <v>3801</v>
      </c>
      <c r="E786" s="207" t="s">
        <v>2479</v>
      </c>
      <c r="F786" s="210"/>
      <c r="G786" s="211" t="s">
        <v>2131</v>
      </c>
      <c r="H786" s="212"/>
      <c r="I786" s="210" t="s">
        <v>2095</v>
      </c>
      <c r="J786" s="212">
        <v>1</v>
      </c>
      <c r="K786" s="239" t="s">
        <v>3802</v>
      </c>
      <c r="L786" s="217"/>
      <c r="M786" s="218" t="s">
        <v>2133</v>
      </c>
      <c r="N786" s="212">
        <v>7</v>
      </c>
      <c r="O786" s="219"/>
      <c r="P786" s="210"/>
      <c r="Q786" s="215">
        <f>VLOOKUP(B:B,[1]帐销案存台账!$C$1:$L$65536,10,0)</f>
        <v>12357500</v>
      </c>
      <c r="R786" s="226">
        <f>VLOOKUP(B:B,[1]帐销案存台账!$C$1:$N$65536,12,0)</f>
        <v>429196.74</v>
      </c>
      <c r="S786" s="227"/>
      <c r="T786" s="228"/>
      <c r="U786" s="229"/>
      <c r="V786" s="219"/>
      <c r="W786" s="231"/>
      <c r="X786" s="210"/>
      <c r="Y786" s="232"/>
    </row>
    <row r="787" s="204" customFormat="1" ht="15" customHeight="1" spans="1:25">
      <c r="A787" s="906" t="s">
        <v>3803</v>
      </c>
      <c r="B787" s="243" t="s">
        <v>3804</v>
      </c>
      <c r="C787" s="243" t="s">
        <v>3800</v>
      </c>
      <c r="D787" s="209" t="s">
        <v>3801</v>
      </c>
      <c r="E787" s="207" t="s">
        <v>2479</v>
      </c>
      <c r="F787" s="210"/>
      <c r="G787" s="211" t="s">
        <v>2131</v>
      </c>
      <c r="H787" s="212"/>
      <c r="I787" s="210" t="s">
        <v>2095</v>
      </c>
      <c r="J787" s="212">
        <v>1</v>
      </c>
      <c r="K787" s="239" t="s">
        <v>3784</v>
      </c>
      <c r="L787" s="217"/>
      <c r="M787" s="218" t="s">
        <v>2133</v>
      </c>
      <c r="N787" s="212">
        <v>7</v>
      </c>
      <c r="O787" s="219"/>
      <c r="P787" s="210"/>
      <c r="Q787" s="215">
        <f>VLOOKUP(B:B,[1]帐销案存台账!$C$1:$L$65536,10,0)</f>
        <v>12357500</v>
      </c>
      <c r="R787" s="226">
        <f>VLOOKUP(B:B,[1]帐销案存台账!$C$1:$N$65536,12,0)</f>
        <v>429196.74</v>
      </c>
      <c r="S787" s="227"/>
      <c r="T787" s="228"/>
      <c r="U787" s="229"/>
      <c r="V787" s="219"/>
      <c r="W787" s="231"/>
      <c r="X787" s="210"/>
      <c r="Y787" s="232"/>
    </row>
    <row r="788" s="204" customFormat="1" ht="15" customHeight="1" spans="1:25">
      <c r="A788" s="906" t="s">
        <v>3805</v>
      </c>
      <c r="B788" s="243" t="s">
        <v>3806</v>
      </c>
      <c r="C788" s="243" t="s">
        <v>3800</v>
      </c>
      <c r="D788" s="209" t="s">
        <v>3801</v>
      </c>
      <c r="E788" s="207" t="s">
        <v>2479</v>
      </c>
      <c r="F788" s="210"/>
      <c r="G788" s="211" t="s">
        <v>2131</v>
      </c>
      <c r="H788" s="212"/>
      <c r="I788" s="210" t="s">
        <v>2095</v>
      </c>
      <c r="J788" s="212">
        <v>1</v>
      </c>
      <c r="K788" s="239" t="s">
        <v>3802</v>
      </c>
      <c r="L788" s="217"/>
      <c r="M788" s="218" t="s">
        <v>2473</v>
      </c>
      <c r="N788" s="212">
        <v>7</v>
      </c>
      <c r="O788" s="219"/>
      <c r="P788" s="210"/>
      <c r="Q788" s="215">
        <f>VLOOKUP(B:B,[1]帐销案存台账!$C$1:$L$65536,10,0)</f>
        <v>12357500</v>
      </c>
      <c r="R788" s="226">
        <f>VLOOKUP(B:B,[1]帐销案存台账!$C$1:$N$65536,12,0)</f>
        <v>429196.74</v>
      </c>
      <c r="S788" s="227"/>
      <c r="T788" s="228"/>
      <c r="U788" s="229"/>
      <c r="V788" s="219"/>
      <c r="W788" s="231"/>
      <c r="X788" s="210"/>
      <c r="Y788" s="232"/>
    </row>
    <row r="789" s="204" customFormat="1" ht="15" customHeight="1" spans="1:25">
      <c r="A789" s="906" t="s">
        <v>3807</v>
      </c>
      <c r="B789" s="239" t="s">
        <v>3808</v>
      </c>
      <c r="C789" s="239" t="s">
        <v>3800</v>
      </c>
      <c r="D789" s="239" t="s">
        <v>3809</v>
      </c>
      <c r="E789" s="207" t="s">
        <v>2479</v>
      </c>
      <c r="F789" s="210"/>
      <c r="G789" s="211" t="s">
        <v>2131</v>
      </c>
      <c r="H789" s="212"/>
      <c r="I789" s="210" t="s">
        <v>2095</v>
      </c>
      <c r="J789" s="212">
        <v>1</v>
      </c>
      <c r="K789" s="259" t="s">
        <v>3784</v>
      </c>
      <c r="L789" s="217"/>
      <c r="M789" s="218">
        <v>37986</v>
      </c>
      <c r="N789" s="212">
        <v>7</v>
      </c>
      <c r="O789" s="219"/>
      <c r="P789" s="210"/>
      <c r="Q789" s="215">
        <v>14621648.13</v>
      </c>
      <c r="R789" s="226">
        <v>438649.440000001</v>
      </c>
      <c r="S789" s="227"/>
      <c r="T789" s="228"/>
      <c r="U789" s="229"/>
      <c r="V789" s="219"/>
      <c r="W789" s="231"/>
      <c r="X789" s="210"/>
      <c r="Y789" s="232"/>
    </row>
    <row r="790" s="204" customFormat="1" ht="15" customHeight="1" spans="1:25">
      <c r="A790" s="906" t="s">
        <v>3810</v>
      </c>
      <c r="B790" s="239" t="s">
        <v>3811</v>
      </c>
      <c r="C790" s="239" t="s">
        <v>3812</v>
      </c>
      <c r="D790" s="239" t="s">
        <v>3809</v>
      </c>
      <c r="E790" s="207" t="s">
        <v>2479</v>
      </c>
      <c r="F790" s="210"/>
      <c r="G790" s="211" t="s">
        <v>2131</v>
      </c>
      <c r="H790" s="212"/>
      <c r="I790" s="210" t="s">
        <v>2095</v>
      </c>
      <c r="J790" s="212">
        <v>1</v>
      </c>
      <c r="K790" s="259" t="s">
        <v>3629</v>
      </c>
      <c r="L790" s="217"/>
      <c r="M790" s="218">
        <v>37986</v>
      </c>
      <c r="N790" s="212">
        <v>7</v>
      </c>
      <c r="O790" s="219"/>
      <c r="P790" s="210"/>
      <c r="Q790" s="215">
        <v>15071648.13</v>
      </c>
      <c r="R790" s="226">
        <v>452149.440000001</v>
      </c>
      <c r="S790" s="227"/>
      <c r="T790" s="228"/>
      <c r="U790" s="229"/>
      <c r="V790" s="219"/>
      <c r="W790" s="231"/>
      <c r="X790" s="210"/>
      <c r="Y790" s="232"/>
    </row>
    <row r="791" s="204" customFormat="1" ht="15" customHeight="1" spans="1:25">
      <c r="A791" s="906" t="s">
        <v>3813</v>
      </c>
      <c r="B791" s="244" t="s">
        <v>3814</v>
      </c>
      <c r="C791" s="244" t="s">
        <v>3815</v>
      </c>
      <c r="D791" s="244" t="s">
        <v>3816</v>
      </c>
      <c r="E791" s="207" t="s">
        <v>2479</v>
      </c>
      <c r="F791" s="210"/>
      <c r="G791" s="211" t="s">
        <v>2131</v>
      </c>
      <c r="H791" s="212"/>
      <c r="I791" s="210" t="s">
        <v>2095</v>
      </c>
      <c r="J791" s="212">
        <v>1</v>
      </c>
      <c r="K791" s="244" t="s">
        <v>3692</v>
      </c>
      <c r="L791" s="217"/>
      <c r="M791" s="218" t="s">
        <v>3817</v>
      </c>
      <c r="N791" s="212">
        <v>5</v>
      </c>
      <c r="O791" s="219"/>
      <c r="P791" s="210"/>
      <c r="Q791" s="215">
        <f>VLOOKUP(B:B,[1]帐销案存台账!$C$1:$L$65536,10,0)</f>
        <v>22681340.35</v>
      </c>
      <c r="R791" s="226">
        <f>VLOOKUP(B:B,[1]帐销案存台账!$C$1:$N$65536,12,0)</f>
        <v>0</v>
      </c>
      <c r="S791" s="227"/>
      <c r="T791" s="228"/>
      <c r="U791" s="229"/>
      <c r="V791" s="219"/>
      <c r="W791" s="231"/>
      <c r="X791" s="210"/>
      <c r="Y791" s="232"/>
    </row>
    <row r="792" s="204" customFormat="1" ht="15" customHeight="1" spans="1:25">
      <c r="A792" s="906" t="s">
        <v>3818</v>
      </c>
      <c r="B792" s="207" t="s">
        <v>3819</v>
      </c>
      <c r="C792" s="244" t="s">
        <v>3815</v>
      </c>
      <c r="D792" s="244" t="s">
        <v>3820</v>
      </c>
      <c r="E792" s="207" t="s">
        <v>2479</v>
      </c>
      <c r="F792" s="210"/>
      <c r="G792" s="211" t="s">
        <v>2131</v>
      </c>
      <c r="H792" s="212"/>
      <c r="I792" s="210" t="s">
        <v>2095</v>
      </c>
      <c r="J792" s="212">
        <v>1</v>
      </c>
      <c r="K792" s="244" t="s">
        <v>3692</v>
      </c>
      <c r="L792" s="217"/>
      <c r="M792" s="218" t="s">
        <v>3723</v>
      </c>
      <c r="N792" s="212">
        <v>5</v>
      </c>
      <c r="O792" s="219"/>
      <c r="P792" s="210"/>
      <c r="Q792" s="215">
        <f>VLOOKUP(B:B,[1]帐销案存台账!$C$1:$L$65536,10,0)</f>
        <v>16053200</v>
      </c>
      <c r="R792" s="226">
        <f>VLOOKUP(B:B,[1]帐销案存台账!$C$1:$N$65536,12,0)</f>
        <v>0</v>
      </c>
      <c r="S792" s="227"/>
      <c r="T792" s="228"/>
      <c r="U792" s="229"/>
      <c r="V792" s="219"/>
      <c r="W792" s="231"/>
      <c r="X792" s="210"/>
      <c r="Y792" s="232"/>
    </row>
    <row r="793" s="204" customFormat="1" ht="15" customHeight="1" spans="1:25">
      <c r="A793" s="906" t="s">
        <v>3821</v>
      </c>
      <c r="B793" s="241" t="s">
        <v>3822</v>
      </c>
      <c r="C793" s="241" t="s">
        <v>3815</v>
      </c>
      <c r="D793" s="241" t="s">
        <v>3823</v>
      </c>
      <c r="E793" s="207" t="s">
        <v>3824</v>
      </c>
      <c r="F793" s="210"/>
      <c r="G793" s="211" t="s">
        <v>2131</v>
      </c>
      <c r="H793" s="212"/>
      <c r="I793" s="210" t="s">
        <v>2095</v>
      </c>
      <c r="J793" s="212">
        <v>1</v>
      </c>
      <c r="K793" s="239" t="s">
        <v>3784</v>
      </c>
      <c r="L793" s="217"/>
      <c r="M793" s="218">
        <v>39933</v>
      </c>
      <c r="N793" s="212">
        <v>5</v>
      </c>
      <c r="O793" s="219"/>
      <c r="P793" s="210"/>
      <c r="Q793" s="215">
        <f>VLOOKUP(B:B,[1]帐销案存台账!$C$1:$L$65536,10,0)</f>
        <v>18844012.8</v>
      </c>
      <c r="R793" s="226">
        <f>VLOOKUP(B:B,[1]帐销案存台账!$C$1:$N$65536,12,0)</f>
        <v>565320.379999999</v>
      </c>
      <c r="S793" s="227"/>
      <c r="T793" s="228"/>
      <c r="U793" s="229"/>
      <c r="V793" s="219"/>
      <c r="W793" s="231"/>
      <c r="X793" s="210"/>
      <c r="Y793" s="232"/>
    </row>
    <row r="794" s="204" customFormat="1" ht="15" customHeight="1" spans="1:25">
      <c r="A794" s="906" t="s">
        <v>3825</v>
      </c>
      <c r="B794" s="239" t="s">
        <v>3826</v>
      </c>
      <c r="C794" s="239" t="s">
        <v>3815</v>
      </c>
      <c r="D794" s="239" t="s">
        <v>3827</v>
      </c>
      <c r="E794" s="207" t="s">
        <v>3824</v>
      </c>
      <c r="F794" s="210"/>
      <c r="G794" s="211" t="s">
        <v>2131</v>
      </c>
      <c r="H794" s="212"/>
      <c r="I794" s="210" t="s">
        <v>2095</v>
      </c>
      <c r="J794" s="212">
        <v>1</v>
      </c>
      <c r="K794" s="239" t="s">
        <v>3784</v>
      </c>
      <c r="L794" s="217"/>
      <c r="M794" s="218">
        <v>40296</v>
      </c>
      <c r="N794" s="212">
        <v>5</v>
      </c>
      <c r="O794" s="219"/>
      <c r="P794" s="210"/>
      <c r="Q794" s="215">
        <f>VLOOKUP(B:B,[1]帐销案存台账!$C$1:$L$65536,10,0)</f>
        <v>24175757.13</v>
      </c>
      <c r="R794" s="226">
        <f>VLOOKUP(B:B,[1]帐销案存台账!$C$1:$N$65536,12,0)</f>
        <v>725272.709999997</v>
      </c>
      <c r="S794" s="227"/>
      <c r="T794" s="228"/>
      <c r="U794" s="229"/>
      <c r="V794" s="219"/>
      <c r="W794" s="231"/>
      <c r="X794" s="210"/>
      <c r="Y794" s="232"/>
    </row>
    <row r="795" s="204" customFormat="1" ht="15" customHeight="1" spans="1:25">
      <c r="A795" s="906" t="s">
        <v>3828</v>
      </c>
      <c r="B795" s="239" t="s">
        <v>3829</v>
      </c>
      <c r="C795" s="239" t="s">
        <v>3815</v>
      </c>
      <c r="D795" s="239" t="s">
        <v>3830</v>
      </c>
      <c r="E795" s="207" t="s">
        <v>3824</v>
      </c>
      <c r="F795" s="210"/>
      <c r="G795" s="211" t="s">
        <v>2131</v>
      </c>
      <c r="H795" s="212"/>
      <c r="I795" s="210" t="s">
        <v>2095</v>
      </c>
      <c r="J795" s="212">
        <v>1</v>
      </c>
      <c r="K795" s="239" t="s">
        <v>3784</v>
      </c>
      <c r="L795" s="217"/>
      <c r="M795" s="218">
        <v>39660</v>
      </c>
      <c r="N795" s="212">
        <v>5</v>
      </c>
      <c r="O795" s="219"/>
      <c r="P795" s="210"/>
      <c r="Q795" s="215">
        <f>VLOOKUP(B:B,[1]帐销案存台账!$C$1:$L$65536,10,0)</f>
        <v>30047144.64</v>
      </c>
      <c r="R795" s="226">
        <f>VLOOKUP(B:B,[1]帐销案存台账!$C$1:$N$65536,12,0)</f>
        <v>901414.34</v>
      </c>
      <c r="S795" s="227"/>
      <c r="T795" s="228"/>
      <c r="U795" s="229"/>
      <c r="V795" s="219"/>
      <c r="W795" s="231"/>
      <c r="X795" s="210"/>
      <c r="Y795" s="232"/>
    </row>
    <row r="796" s="204" customFormat="1" ht="15" customHeight="1" spans="1:25">
      <c r="A796" s="906" t="s">
        <v>3831</v>
      </c>
      <c r="B796" s="207" t="s">
        <v>3832</v>
      </c>
      <c r="C796" s="243" t="s">
        <v>3833</v>
      </c>
      <c r="D796" s="209" t="s">
        <v>3834</v>
      </c>
      <c r="E796" s="207" t="s">
        <v>3835</v>
      </c>
      <c r="F796" s="210"/>
      <c r="G796" s="211" t="s">
        <v>2131</v>
      </c>
      <c r="H796" s="212"/>
      <c r="I796" s="210" t="s">
        <v>2095</v>
      </c>
      <c r="J796" s="212">
        <v>1</v>
      </c>
      <c r="K796" s="236" t="s">
        <v>3043</v>
      </c>
      <c r="L796" s="217"/>
      <c r="M796" s="218" t="s">
        <v>3836</v>
      </c>
      <c r="N796" s="212">
        <v>8</v>
      </c>
      <c r="O796" s="219"/>
      <c r="P796" s="210"/>
      <c r="Q796" s="215">
        <f>VLOOKUP(B:B,[1]帐销案存台账!$C$1:$L$65536,10,0)</f>
        <v>1553000</v>
      </c>
      <c r="R796" s="226">
        <f>VLOOKUP(B:B,[1]帐销案存台账!$C$1:$N$65536,12,0)</f>
        <v>46590</v>
      </c>
      <c r="S796" s="227"/>
      <c r="T796" s="228"/>
      <c r="U796" s="229"/>
      <c r="V796" s="219"/>
      <c r="W796" s="231"/>
      <c r="X796" s="210"/>
      <c r="Y796" s="232"/>
    </row>
    <row r="797" s="204" customFormat="1" ht="15" customHeight="1" spans="1:25">
      <c r="A797" s="906" t="s">
        <v>3837</v>
      </c>
      <c r="B797" s="234" t="s">
        <v>3838</v>
      </c>
      <c r="C797" s="234" t="s">
        <v>3833</v>
      </c>
      <c r="D797" s="246" t="s">
        <v>3839</v>
      </c>
      <c r="E797" s="207" t="s">
        <v>3840</v>
      </c>
      <c r="F797" s="210"/>
      <c r="G797" s="211" t="s">
        <v>2131</v>
      </c>
      <c r="H797" s="212"/>
      <c r="I797" s="210" t="s">
        <v>2095</v>
      </c>
      <c r="J797" s="212">
        <v>1</v>
      </c>
      <c r="K797" s="236" t="s">
        <v>3043</v>
      </c>
      <c r="L797" s="217"/>
      <c r="M797" s="218" t="s">
        <v>3630</v>
      </c>
      <c r="N797" s="212">
        <v>8</v>
      </c>
      <c r="O797" s="219"/>
      <c r="P797" s="210"/>
      <c r="Q797" s="215">
        <f>VLOOKUP(B:B,[1]帐销案存台账!$C$1:$L$65536,10,0)</f>
        <v>1818000</v>
      </c>
      <c r="R797" s="226">
        <f>VLOOKUP(B:B,[1]帐销案存台账!$C$1:$N$65536,12,0)</f>
        <v>0</v>
      </c>
      <c r="S797" s="227"/>
      <c r="T797" s="228"/>
      <c r="U797" s="229"/>
      <c r="V797" s="219"/>
      <c r="W797" s="231"/>
      <c r="X797" s="210"/>
      <c r="Y797" s="232"/>
    </row>
    <row r="798" s="204" customFormat="1" ht="15" customHeight="1" spans="1:25">
      <c r="A798" s="906" t="s">
        <v>3841</v>
      </c>
      <c r="B798" s="234" t="s">
        <v>3842</v>
      </c>
      <c r="C798" s="234" t="s">
        <v>3833</v>
      </c>
      <c r="D798" s="246" t="s">
        <v>3843</v>
      </c>
      <c r="E798" s="207" t="s">
        <v>3844</v>
      </c>
      <c r="F798" s="210"/>
      <c r="G798" s="211" t="s">
        <v>2131</v>
      </c>
      <c r="H798" s="212"/>
      <c r="I798" s="210" t="s">
        <v>2095</v>
      </c>
      <c r="J798" s="212">
        <v>1</v>
      </c>
      <c r="K798" s="236" t="s">
        <v>3043</v>
      </c>
      <c r="L798" s="217"/>
      <c r="M798" s="218" t="s">
        <v>3845</v>
      </c>
      <c r="N798" s="212">
        <v>8</v>
      </c>
      <c r="O798" s="219"/>
      <c r="P798" s="210"/>
      <c r="Q798" s="215">
        <f>VLOOKUP(B:B,[1]帐销案存台账!$C$1:$L$65536,10,0)</f>
        <v>2360000</v>
      </c>
      <c r="R798" s="226">
        <f>VLOOKUP(B:B,[1]帐销案存台账!$C$1:$N$65536,12,0)</f>
        <v>1810527.2</v>
      </c>
      <c r="S798" s="227"/>
      <c r="T798" s="228"/>
      <c r="U798" s="229"/>
      <c r="V798" s="219"/>
      <c r="W798" s="231"/>
      <c r="X798" s="210"/>
      <c r="Y798" s="232"/>
    </row>
    <row r="799" s="204" customFormat="1" ht="15" customHeight="1" spans="1:25">
      <c r="A799" s="906" t="s">
        <v>3846</v>
      </c>
      <c r="B799" s="207" t="s">
        <v>3847</v>
      </c>
      <c r="C799" s="234" t="s">
        <v>3833</v>
      </c>
      <c r="D799" s="246" t="s">
        <v>3843</v>
      </c>
      <c r="E799" s="207" t="s">
        <v>3844</v>
      </c>
      <c r="F799" s="210"/>
      <c r="G799" s="211" t="s">
        <v>2131</v>
      </c>
      <c r="H799" s="212"/>
      <c r="I799" s="210" t="s">
        <v>2095</v>
      </c>
      <c r="J799" s="212">
        <v>1</v>
      </c>
      <c r="K799" s="236" t="s">
        <v>3043</v>
      </c>
      <c r="L799" s="217"/>
      <c r="M799" s="218" t="s">
        <v>3848</v>
      </c>
      <c r="N799" s="212">
        <v>8</v>
      </c>
      <c r="O799" s="219"/>
      <c r="P799" s="210"/>
      <c r="Q799" s="215">
        <f>VLOOKUP(B:B,[1]帐销案存台账!$C$1:$L$65536,10,0)</f>
        <v>2360000</v>
      </c>
      <c r="R799" s="226">
        <f>VLOOKUP(B:B,[1]帐销案存台账!$C$1:$N$65536,12,0)</f>
        <v>2072048.7</v>
      </c>
      <c r="S799" s="227"/>
      <c r="T799" s="228"/>
      <c r="U799" s="229"/>
      <c r="V799" s="219"/>
      <c r="W799" s="231"/>
      <c r="X799" s="210"/>
      <c r="Y799" s="232"/>
    </row>
    <row r="800" s="204" customFormat="1" ht="15" customHeight="1" spans="1:25">
      <c r="A800" s="906" t="s">
        <v>3849</v>
      </c>
      <c r="B800" s="207" t="s">
        <v>3850</v>
      </c>
      <c r="C800" s="244" t="s">
        <v>3833</v>
      </c>
      <c r="D800" s="244" t="s">
        <v>3851</v>
      </c>
      <c r="E800" s="207" t="s">
        <v>3844</v>
      </c>
      <c r="F800" s="210"/>
      <c r="G800" s="211" t="s">
        <v>2131</v>
      </c>
      <c r="H800" s="212"/>
      <c r="I800" s="210" t="s">
        <v>2095</v>
      </c>
      <c r="J800" s="212">
        <v>1</v>
      </c>
      <c r="K800" s="236" t="s">
        <v>3043</v>
      </c>
      <c r="L800" s="217"/>
      <c r="M800" s="218" t="s">
        <v>3852</v>
      </c>
      <c r="N800" s="212">
        <v>8</v>
      </c>
      <c r="O800" s="219"/>
      <c r="P800" s="210"/>
      <c r="Q800" s="215">
        <f>VLOOKUP(B:B,[1]帐销案存台账!$C$1:$L$65536,10,0)</f>
        <v>3876997.91</v>
      </c>
      <c r="R800" s="226">
        <f>VLOOKUP(B:B,[1]帐销案存台账!$C$1:$N$65536,12,0)</f>
        <v>746276.22</v>
      </c>
      <c r="S800" s="227"/>
      <c r="T800" s="228"/>
      <c r="U800" s="229"/>
      <c r="V800" s="219"/>
      <c r="W800" s="231"/>
      <c r="X800" s="210"/>
      <c r="Y800" s="232"/>
    </row>
    <row r="801" s="204" customFormat="1" ht="15" customHeight="1" spans="1:25">
      <c r="A801" s="906" t="s">
        <v>3853</v>
      </c>
      <c r="B801" s="207" t="s">
        <v>3854</v>
      </c>
      <c r="C801" s="244" t="s">
        <v>3833</v>
      </c>
      <c r="D801" s="244" t="s">
        <v>3851</v>
      </c>
      <c r="E801" s="207" t="s">
        <v>3844</v>
      </c>
      <c r="F801" s="210"/>
      <c r="G801" s="211" t="s">
        <v>2131</v>
      </c>
      <c r="H801" s="212"/>
      <c r="I801" s="210" t="s">
        <v>2095</v>
      </c>
      <c r="J801" s="212">
        <v>1</v>
      </c>
      <c r="K801" s="236" t="s">
        <v>3043</v>
      </c>
      <c r="L801" s="217"/>
      <c r="M801" s="218" t="s">
        <v>3852</v>
      </c>
      <c r="N801" s="212">
        <v>8</v>
      </c>
      <c r="O801" s="219"/>
      <c r="P801" s="210"/>
      <c r="Q801" s="215">
        <f>VLOOKUP(B:B,[1]帐销案存台账!$C$1:$L$65536,10,0)</f>
        <v>3876997.91</v>
      </c>
      <c r="R801" s="226">
        <f>VLOOKUP(B:B,[1]帐销案存台账!$C$1:$N$65536,12,0)</f>
        <v>746276.62</v>
      </c>
      <c r="S801" s="227"/>
      <c r="T801" s="228"/>
      <c r="U801" s="229"/>
      <c r="V801" s="219"/>
      <c r="W801" s="231"/>
      <c r="X801" s="210"/>
      <c r="Y801" s="232"/>
    </row>
    <row r="802" s="204" customFormat="1" ht="15" customHeight="1" spans="1:25">
      <c r="A802" s="906" t="s">
        <v>3855</v>
      </c>
      <c r="B802" s="207" t="s">
        <v>3856</v>
      </c>
      <c r="C802" s="244" t="s">
        <v>3833</v>
      </c>
      <c r="D802" s="244" t="s">
        <v>3851</v>
      </c>
      <c r="E802" s="207" t="s">
        <v>3844</v>
      </c>
      <c r="F802" s="210"/>
      <c r="G802" s="211" t="s">
        <v>2131</v>
      </c>
      <c r="H802" s="212"/>
      <c r="I802" s="210" t="s">
        <v>2095</v>
      </c>
      <c r="J802" s="212">
        <v>1</v>
      </c>
      <c r="K802" s="236" t="s">
        <v>3043</v>
      </c>
      <c r="L802" s="217"/>
      <c r="M802" s="218" t="s">
        <v>3852</v>
      </c>
      <c r="N802" s="212">
        <v>8</v>
      </c>
      <c r="O802" s="219"/>
      <c r="P802" s="210"/>
      <c r="Q802" s="215">
        <f>VLOOKUP(B:B,[1]帐销案存台账!$C$1:$L$65536,10,0)</f>
        <v>3876997.9</v>
      </c>
      <c r="R802" s="226">
        <f>VLOOKUP(B:B,[1]帐销案存台账!$C$1:$N$65536,12,0)</f>
        <v>746276.11</v>
      </c>
      <c r="S802" s="227"/>
      <c r="T802" s="228"/>
      <c r="U802" s="229"/>
      <c r="V802" s="219"/>
      <c r="W802" s="231"/>
      <c r="X802" s="210"/>
      <c r="Y802" s="232"/>
    </row>
    <row r="803" s="204" customFormat="1" ht="15" customHeight="1" spans="1:25">
      <c r="A803" s="906" t="s">
        <v>3857</v>
      </c>
      <c r="B803" s="207" t="s">
        <v>3858</v>
      </c>
      <c r="C803" s="234" t="s">
        <v>3859</v>
      </c>
      <c r="D803" s="246" t="s">
        <v>3851</v>
      </c>
      <c r="E803" s="207" t="s">
        <v>3844</v>
      </c>
      <c r="F803" s="210"/>
      <c r="G803" s="211" t="s">
        <v>2131</v>
      </c>
      <c r="H803" s="212"/>
      <c r="I803" s="210" t="s">
        <v>2095</v>
      </c>
      <c r="J803" s="212">
        <v>1</v>
      </c>
      <c r="K803" s="236" t="s">
        <v>3043</v>
      </c>
      <c r="L803" s="217"/>
      <c r="M803" s="218" t="s">
        <v>3860</v>
      </c>
      <c r="N803" s="212">
        <v>8</v>
      </c>
      <c r="O803" s="219"/>
      <c r="P803" s="210"/>
      <c r="Q803" s="215">
        <f>VLOOKUP(B:B,[1]帐销案存台账!$C$1:$L$65536,10,0)</f>
        <v>2360000</v>
      </c>
      <c r="R803" s="226">
        <f>VLOOKUP(B:B,[1]帐销案存台账!$C$1:$N$65536,12,0)</f>
        <v>1928851.39</v>
      </c>
      <c r="S803" s="227"/>
      <c r="T803" s="228"/>
      <c r="U803" s="229"/>
      <c r="V803" s="219"/>
      <c r="W803" s="231"/>
      <c r="X803" s="210"/>
      <c r="Y803" s="232"/>
    </row>
    <row r="804" s="204" customFormat="1" ht="15" customHeight="1" spans="1:25">
      <c r="A804" s="906" t="s">
        <v>3861</v>
      </c>
      <c r="B804" s="207" t="s">
        <v>3862</v>
      </c>
      <c r="C804" s="234" t="s">
        <v>3859</v>
      </c>
      <c r="D804" s="246" t="s">
        <v>3851</v>
      </c>
      <c r="E804" s="207" t="s">
        <v>3844</v>
      </c>
      <c r="F804" s="210"/>
      <c r="G804" s="211" t="s">
        <v>2131</v>
      </c>
      <c r="H804" s="212"/>
      <c r="I804" s="210" t="s">
        <v>2095</v>
      </c>
      <c r="J804" s="212">
        <v>1</v>
      </c>
      <c r="K804" s="236" t="s">
        <v>3043</v>
      </c>
      <c r="L804" s="217"/>
      <c r="M804" s="218" t="s">
        <v>3860</v>
      </c>
      <c r="N804" s="212">
        <v>8</v>
      </c>
      <c r="O804" s="219"/>
      <c r="P804" s="210"/>
      <c r="Q804" s="215">
        <f>VLOOKUP(B:B,[1]帐销案存台账!$C$1:$L$65536,10,0)</f>
        <v>2360000</v>
      </c>
      <c r="R804" s="226">
        <f>VLOOKUP(B:B,[1]帐销案存台账!$C$1:$N$65536,12,0)</f>
        <v>1928851.39</v>
      </c>
      <c r="S804" s="227"/>
      <c r="T804" s="228"/>
      <c r="U804" s="229"/>
      <c r="V804" s="219"/>
      <c r="W804" s="231"/>
      <c r="X804" s="210"/>
      <c r="Y804" s="232"/>
    </row>
    <row r="805" s="204" customFormat="1" ht="15" customHeight="1" spans="1:25">
      <c r="A805" s="906" t="s">
        <v>3863</v>
      </c>
      <c r="B805" s="207">
        <v>2531990040</v>
      </c>
      <c r="C805" s="234" t="s">
        <v>3859</v>
      </c>
      <c r="D805" s="246" t="s">
        <v>3851</v>
      </c>
      <c r="E805" s="207" t="s">
        <v>3844</v>
      </c>
      <c r="F805" s="210"/>
      <c r="G805" s="211" t="s">
        <v>2131</v>
      </c>
      <c r="H805" s="212"/>
      <c r="I805" s="210" t="s">
        <v>2095</v>
      </c>
      <c r="J805" s="212">
        <v>1</v>
      </c>
      <c r="K805" s="236" t="s">
        <v>3043</v>
      </c>
      <c r="L805" s="217"/>
      <c r="M805" s="218" t="s">
        <v>3852</v>
      </c>
      <c r="N805" s="212">
        <v>8</v>
      </c>
      <c r="O805" s="219"/>
      <c r="P805" s="210"/>
      <c r="Q805" s="215">
        <f>VLOOKUP(B:B,[1]帐销案存台账!$C$1:$L$65536,10,0)</f>
        <v>4720000</v>
      </c>
      <c r="R805" s="226">
        <f>VLOOKUP(B:B,[1]帐销案存台账!$C$1:$N$65536,12,0)</f>
        <v>2854128.46</v>
      </c>
      <c r="S805" s="227"/>
      <c r="T805" s="228"/>
      <c r="U805" s="229"/>
      <c r="V805" s="219"/>
      <c r="W805" s="231"/>
      <c r="X805" s="210"/>
      <c r="Y805" s="232"/>
    </row>
    <row r="806" s="204" customFormat="1" ht="15" customHeight="1" spans="1:25">
      <c r="A806" s="906" t="s">
        <v>3864</v>
      </c>
      <c r="B806" s="207" t="s">
        <v>3865</v>
      </c>
      <c r="C806" s="234" t="s">
        <v>3859</v>
      </c>
      <c r="D806" s="246" t="s">
        <v>3851</v>
      </c>
      <c r="E806" s="207" t="s">
        <v>3844</v>
      </c>
      <c r="F806" s="210"/>
      <c r="G806" s="211" t="s">
        <v>2131</v>
      </c>
      <c r="H806" s="212"/>
      <c r="I806" s="210" t="s">
        <v>2095</v>
      </c>
      <c r="J806" s="212">
        <v>1</v>
      </c>
      <c r="K806" s="236" t="s">
        <v>3043</v>
      </c>
      <c r="L806" s="217"/>
      <c r="M806" s="218" t="s">
        <v>3852</v>
      </c>
      <c r="N806" s="212">
        <v>8</v>
      </c>
      <c r="O806" s="219"/>
      <c r="P806" s="210"/>
      <c r="Q806" s="215">
        <f>VLOOKUP(B:B,[1]帐销案存台账!$C$1:$L$65536,10,0)</f>
        <v>2360000</v>
      </c>
      <c r="R806" s="226">
        <f>VLOOKUP(B:B,[1]帐销案存台账!$C$1:$N$65536,12,0)</f>
        <v>1526084.49</v>
      </c>
      <c r="S806" s="227"/>
      <c r="T806" s="228"/>
      <c r="U806" s="229"/>
      <c r="V806" s="219"/>
      <c r="W806" s="231"/>
      <c r="X806" s="210"/>
      <c r="Y806" s="232"/>
    </row>
    <row r="807" s="204" customFormat="1" ht="15" customHeight="1" spans="1:25">
      <c r="A807" s="906" t="s">
        <v>3866</v>
      </c>
      <c r="B807" s="207">
        <v>2531990042</v>
      </c>
      <c r="C807" s="234" t="s">
        <v>3859</v>
      </c>
      <c r="D807" s="246" t="s">
        <v>3851</v>
      </c>
      <c r="E807" s="207" t="s">
        <v>3844</v>
      </c>
      <c r="F807" s="210"/>
      <c r="G807" s="211" t="s">
        <v>2131</v>
      </c>
      <c r="H807" s="212"/>
      <c r="I807" s="210" t="s">
        <v>2095</v>
      </c>
      <c r="J807" s="212">
        <v>1</v>
      </c>
      <c r="K807" s="236" t="s">
        <v>3043</v>
      </c>
      <c r="L807" s="217"/>
      <c r="M807" s="218" t="s">
        <v>3852</v>
      </c>
      <c r="N807" s="212">
        <v>8</v>
      </c>
      <c r="O807" s="219"/>
      <c r="P807" s="210"/>
      <c r="Q807" s="215">
        <f>VLOOKUP(B:B,[1]帐销案存台账!$C$1:$L$65536,10,0)</f>
        <v>2360000</v>
      </c>
      <c r="R807" s="226">
        <f>VLOOKUP(B:B,[1]帐销案存台账!$C$1:$N$65536,12,0)</f>
        <v>1526084.49</v>
      </c>
      <c r="S807" s="227"/>
      <c r="T807" s="228"/>
      <c r="U807" s="229"/>
      <c r="V807" s="219"/>
      <c r="W807" s="231"/>
      <c r="X807" s="210"/>
      <c r="Y807" s="232"/>
    </row>
    <row r="808" s="204" customFormat="1" ht="15" customHeight="1" spans="1:25">
      <c r="A808" s="906" t="s">
        <v>3867</v>
      </c>
      <c r="B808" s="207" t="s">
        <v>3868</v>
      </c>
      <c r="C808" s="244" t="s">
        <v>3859</v>
      </c>
      <c r="D808" s="244" t="s">
        <v>3851</v>
      </c>
      <c r="E808" s="207" t="s">
        <v>3844</v>
      </c>
      <c r="F808" s="210"/>
      <c r="G808" s="211" t="s">
        <v>2131</v>
      </c>
      <c r="H808" s="212"/>
      <c r="I808" s="210" t="s">
        <v>2095</v>
      </c>
      <c r="J808" s="212">
        <v>1</v>
      </c>
      <c r="K808" s="236" t="s">
        <v>3043</v>
      </c>
      <c r="L808" s="217"/>
      <c r="M808" s="218" t="s">
        <v>3860</v>
      </c>
      <c r="N808" s="212">
        <v>8</v>
      </c>
      <c r="O808" s="219"/>
      <c r="P808" s="210"/>
      <c r="Q808" s="215">
        <f>VLOOKUP(B:B,[1]帐销案存台账!$C$1:$L$65536,10,0)</f>
        <v>2360000</v>
      </c>
      <c r="R808" s="226">
        <f>VLOOKUP(B:B,[1]帐销案存台账!$C$1:$N$65536,12,0)</f>
        <v>1487539.42</v>
      </c>
      <c r="S808" s="227"/>
      <c r="T808" s="228"/>
      <c r="U808" s="229"/>
      <c r="V808" s="219"/>
      <c r="W808" s="231"/>
      <c r="X808" s="210"/>
      <c r="Y808" s="232"/>
    </row>
    <row r="809" s="204" customFormat="1" ht="15" customHeight="1" spans="1:25">
      <c r="A809" s="906" t="s">
        <v>3869</v>
      </c>
      <c r="B809" s="207" t="s">
        <v>3870</v>
      </c>
      <c r="C809" s="244" t="s">
        <v>3859</v>
      </c>
      <c r="D809" s="244" t="s">
        <v>3871</v>
      </c>
      <c r="E809" s="207" t="s">
        <v>3872</v>
      </c>
      <c r="F809" s="210"/>
      <c r="G809" s="211" t="s">
        <v>2131</v>
      </c>
      <c r="H809" s="212"/>
      <c r="I809" s="210" t="s">
        <v>2095</v>
      </c>
      <c r="J809" s="212">
        <v>1</v>
      </c>
      <c r="K809" s="236" t="s">
        <v>3043</v>
      </c>
      <c r="L809" s="217"/>
      <c r="M809" s="218" t="s">
        <v>3873</v>
      </c>
      <c r="N809" s="212">
        <v>8</v>
      </c>
      <c r="O809" s="219"/>
      <c r="P809" s="210"/>
      <c r="Q809" s="215">
        <f>VLOOKUP(B:B,[1]帐销案存台账!$C$1:$L$65536,10,0)</f>
        <v>2084954.65</v>
      </c>
      <c r="R809" s="226">
        <f>VLOOKUP(B:B,[1]帐销案存台账!$C$1:$N$65536,12,0)</f>
        <v>875795.23</v>
      </c>
      <c r="S809" s="227"/>
      <c r="T809" s="228"/>
      <c r="U809" s="229"/>
      <c r="V809" s="219"/>
      <c r="W809" s="231"/>
      <c r="X809" s="210"/>
      <c r="Y809" s="232"/>
    </row>
    <row r="810" s="204" customFormat="1" ht="15" customHeight="1" spans="1:25">
      <c r="A810" s="906" t="s">
        <v>3874</v>
      </c>
      <c r="B810" s="207" t="s">
        <v>3875</v>
      </c>
      <c r="C810" s="244" t="s">
        <v>3876</v>
      </c>
      <c r="D810" s="244" t="s">
        <v>3871</v>
      </c>
      <c r="E810" s="207" t="s">
        <v>3872</v>
      </c>
      <c r="F810" s="210"/>
      <c r="G810" s="211" t="s">
        <v>2131</v>
      </c>
      <c r="H810" s="212"/>
      <c r="I810" s="210" t="s">
        <v>2095</v>
      </c>
      <c r="J810" s="212">
        <v>1</v>
      </c>
      <c r="K810" s="236" t="s">
        <v>3043</v>
      </c>
      <c r="L810" s="217"/>
      <c r="M810" s="218" t="s">
        <v>3877</v>
      </c>
      <c r="N810" s="212">
        <v>8</v>
      </c>
      <c r="O810" s="219"/>
      <c r="P810" s="210"/>
      <c r="Q810" s="215">
        <f>VLOOKUP(B:B,[1]帐销案存台账!$C$1:$L$65536,10,0)</f>
        <v>2084954.65</v>
      </c>
      <c r="R810" s="226">
        <f>VLOOKUP(B:B,[1]帐销案存台账!$C$1:$N$65536,12,0)</f>
        <v>875795.23</v>
      </c>
      <c r="S810" s="227"/>
      <c r="T810" s="228"/>
      <c r="U810" s="229"/>
      <c r="V810" s="219"/>
      <c r="W810" s="231"/>
      <c r="X810" s="210"/>
      <c r="Y810" s="232"/>
    </row>
    <row r="811" s="204" customFormat="1" ht="15" customHeight="1" spans="1:25">
      <c r="A811" s="906" t="s">
        <v>3878</v>
      </c>
      <c r="B811" s="241" t="s">
        <v>3879</v>
      </c>
      <c r="C811" s="241" t="s">
        <v>3859</v>
      </c>
      <c r="D811" s="241" t="s">
        <v>3843</v>
      </c>
      <c r="E811" s="207" t="s">
        <v>3844</v>
      </c>
      <c r="F811" s="210"/>
      <c r="G811" s="211" t="s">
        <v>2131</v>
      </c>
      <c r="H811" s="212"/>
      <c r="I811" s="210" t="s">
        <v>2095</v>
      </c>
      <c r="J811" s="212">
        <v>1</v>
      </c>
      <c r="K811" s="236" t="s">
        <v>3043</v>
      </c>
      <c r="L811" s="217"/>
      <c r="M811" s="218" t="s">
        <v>3848</v>
      </c>
      <c r="N811" s="212">
        <v>8</v>
      </c>
      <c r="O811" s="219"/>
      <c r="P811" s="210"/>
      <c r="Q811" s="215">
        <f>VLOOKUP(B:B,[1]帐销案存台账!$C$1:$L$65536,10,0)</f>
        <v>2360000</v>
      </c>
      <c r="R811" s="226">
        <f>VLOOKUP(B:B,[1]帐销案存台账!$C$1:$N$65536,12,0)</f>
        <v>2072048.7</v>
      </c>
      <c r="S811" s="227"/>
      <c r="T811" s="228"/>
      <c r="U811" s="229"/>
      <c r="V811" s="219"/>
      <c r="W811" s="231"/>
      <c r="X811" s="210"/>
      <c r="Y811" s="232"/>
    </row>
    <row r="812" s="204" customFormat="1" ht="15" customHeight="1" spans="1:25">
      <c r="A812" s="906" t="s">
        <v>3880</v>
      </c>
      <c r="B812" s="207" t="s">
        <v>3881</v>
      </c>
      <c r="C812" s="241" t="s">
        <v>3859</v>
      </c>
      <c r="D812" s="241" t="s">
        <v>3851</v>
      </c>
      <c r="E812" s="207" t="s">
        <v>3844</v>
      </c>
      <c r="F812" s="210"/>
      <c r="G812" s="211" t="s">
        <v>2131</v>
      </c>
      <c r="H812" s="212"/>
      <c r="I812" s="210" t="s">
        <v>2095</v>
      </c>
      <c r="J812" s="212">
        <v>1</v>
      </c>
      <c r="K812" s="236" t="s">
        <v>3043</v>
      </c>
      <c r="L812" s="217"/>
      <c r="M812" s="218" t="s">
        <v>3848</v>
      </c>
      <c r="N812" s="212">
        <v>8</v>
      </c>
      <c r="O812" s="219"/>
      <c r="P812" s="210"/>
      <c r="Q812" s="215">
        <f>VLOOKUP(B:B,[1]帐销案存台账!$C$1:$L$65536,10,0)</f>
        <v>2360000</v>
      </c>
      <c r="R812" s="226">
        <f>VLOOKUP(B:B,[1]帐销案存台账!$C$1:$N$65536,12,0)</f>
        <v>2018203.43</v>
      </c>
      <c r="S812" s="227"/>
      <c r="T812" s="228"/>
      <c r="U812" s="229"/>
      <c r="V812" s="219"/>
      <c r="W812" s="231"/>
      <c r="X812" s="210"/>
      <c r="Y812" s="232"/>
    </row>
    <row r="813" s="205" customFormat="1" ht="15" customHeight="1" spans="1:25">
      <c r="A813" s="907" t="s">
        <v>3882</v>
      </c>
      <c r="B813" s="252" t="s">
        <v>3842</v>
      </c>
      <c r="C813" s="253" t="s">
        <v>3859</v>
      </c>
      <c r="D813" s="253" t="s">
        <v>3851</v>
      </c>
      <c r="E813" s="252" t="s">
        <v>3844</v>
      </c>
      <c r="F813" s="254"/>
      <c r="G813" s="255" t="s">
        <v>2131</v>
      </c>
      <c r="H813" s="256"/>
      <c r="I813" s="254" t="s">
        <v>2095</v>
      </c>
      <c r="J813" s="256">
        <v>1</v>
      </c>
      <c r="K813" s="260" t="s">
        <v>3043</v>
      </c>
      <c r="L813" s="261"/>
      <c r="M813" s="262">
        <v>39447</v>
      </c>
      <c r="N813" s="256">
        <v>8</v>
      </c>
      <c r="O813" s="263"/>
      <c r="P813" s="254"/>
      <c r="Q813" s="267">
        <v>2777086.23</v>
      </c>
      <c r="R813" s="226">
        <f>VLOOKUP(B:B,[1]帐销案存台账!$C$1:$N$65536,12,0)</f>
        <v>1810527.2</v>
      </c>
      <c r="S813" s="268"/>
      <c r="T813" s="269"/>
      <c r="U813" s="270"/>
      <c r="V813" s="263"/>
      <c r="W813" s="271"/>
      <c r="X813" s="254"/>
      <c r="Y813" s="272"/>
    </row>
    <row r="814" s="205" customFormat="1" ht="15" customHeight="1" spans="1:25">
      <c r="A814" s="907" t="s">
        <v>3883</v>
      </c>
      <c r="B814" s="252" t="s">
        <v>3881</v>
      </c>
      <c r="C814" s="257" t="s">
        <v>3859</v>
      </c>
      <c r="D814" s="258" t="s">
        <v>3851</v>
      </c>
      <c r="E814" s="252" t="s">
        <v>3844</v>
      </c>
      <c r="F814" s="254"/>
      <c r="G814" s="255" t="s">
        <v>2131</v>
      </c>
      <c r="H814" s="256"/>
      <c r="I814" s="254" t="s">
        <v>2095</v>
      </c>
      <c r="J814" s="256">
        <v>1</v>
      </c>
      <c r="K814" s="260" t="s">
        <v>3043</v>
      </c>
      <c r="L814" s="261"/>
      <c r="M814" s="262">
        <v>39447</v>
      </c>
      <c r="N814" s="256">
        <v>8</v>
      </c>
      <c r="O814" s="263"/>
      <c r="P814" s="254"/>
      <c r="Q814" s="267">
        <v>2777086.23</v>
      </c>
      <c r="R814" s="226">
        <f>VLOOKUP(B:B,[1]帐销案存台账!$C$1:$N$65536,12,0)</f>
        <v>2018203.43</v>
      </c>
      <c r="S814" s="268"/>
      <c r="T814" s="269"/>
      <c r="U814" s="270"/>
      <c r="V814" s="263"/>
      <c r="W814" s="271"/>
      <c r="X814" s="254"/>
      <c r="Y814" s="272"/>
    </row>
    <row r="815" s="204" customFormat="1" ht="15" customHeight="1" spans="1:25">
      <c r="A815" s="906" t="s">
        <v>3884</v>
      </c>
      <c r="B815" s="207" t="s">
        <v>3885</v>
      </c>
      <c r="C815" s="240" t="s">
        <v>3886</v>
      </c>
      <c r="D815" s="240" t="s">
        <v>3887</v>
      </c>
      <c r="E815" s="207" t="s">
        <v>3888</v>
      </c>
      <c r="F815" s="210"/>
      <c r="G815" s="211" t="s">
        <v>2131</v>
      </c>
      <c r="H815" s="212"/>
      <c r="I815" s="210" t="s">
        <v>2095</v>
      </c>
      <c r="J815" s="212">
        <v>1</v>
      </c>
      <c r="K815" s="244" t="s">
        <v>3889</v>
      </c>
      <c r="L815" s="217"/>
      <c r="M815" s="218" t="s">
        <v>2133</v>
      </c>
      <c r="N815" s="212">
        <v>8</v>
      </c>
      <c r="O815" s="219"/>
      <c r="P815" s="210"/>
      <c r="Q815" s="215">
        <f>VLOOKUP(B:B,[1]帐销案存台账!$C$1:$L$65536,10,0)</f>
        <v>29548.13</v>
      </c>
      <c r="R815" s="226">
        <f>VLOOKUP(B:B,[1]帐销案存台账!$C$1:$N$65536,12,0)</f>
        <v>461.990000000002</v>
      </c>
      <c r="S815" s="227"/>
      <c r="T815" s="228"/>
      <c r="U815" s="229"/>
      <c r="V815" s="219"/>
      <c r="W815" s="231"/>
      <c r="X815" s="210"/>
      <c r="Y815" s="232"/>
    </row>
    <row r="816" s="204" customFormat="1" ht="15" customHeight="1" spans="1:25">
      <c r="A816" s="906" t="s">
        <v>3890</v>
      </c>
      <c r="B816" s="207" t="s">
        <v>3891</v>
      </c>
      <c r="C816" s="240" t="s">
        <v>3886</v>
      </c>
      <c r="D816" s="240" t="s">
        <v>3887</v>
      </c>
      <c r="E816" s="207" t="s">
        <v>3888</v>
      </c>
      <c r="F816" s="210"/>
      <c r="G816" s="211" t="s">
        <v>2131</v>
      </c>
      <c r="H816" s="212"/>
      <c r="I816" s="210" t="s">
        <v>2095</v>
      </c>
      <c r="J816" s="212">
        <v>1</v>
      </c>
      <c r="K816" s="264" t="s">
        <v>3629</v>
      </c>
      <c r="L816" s="217"/>
      <c r="M816" s="218" t="s">
        <v>2133</v>
      </c>
      <c r="N816" s="212">
        <v>8</v>
      </c>
      <c r="O816" s="219"/>
      <c r="P816" s="210"/>
      <c r="Q816" s="215">
        <f>VLOOKUP(B:B,[1]帐销案存台账!$C$1:$L$65536,10,0)</f>
        <v>29548.13</v>
      </c>
      <c r="R816" s="226">
        <f>VLOOKUP(B:B,[1]帐销案存台账!$C$1:$N$65536,12,0)</f>
        <v>461.990000000002</v>
      </c>
      <c r="S816" s="227"/>
      <c r="T816" s="228"/>
      <c r="U816" s="229"/>
      <c r="V816" s="219"/>
      <c r="W816" s="231"/>
      <c r="X816" s="210"/>
      <c r="Y816" s="232"/>
    </row>
    <row r="817" s="204" customFormat="1" ht="15" customHeight="1" spans="1:25">
      <c r="A817" s="906" t="s">
        <v>3892</v>
      </c>
      <c r="B817" s="239" t="s">
        <v>3893</v>
      </c>
      <c r="C817" s="239" t="s">
        <v>3886</v>
      </c>
      <c r="D817" s="239" t="s">
        <v>3894</v>
      </c>
      <c r="E817" s="207" t="s">
        <v>3888</v>
      </c>
      <c r="F817" s="210"/>
      <c r="G817" s="211" t="s">
        <v>2131</v>
      </c>
      <c r="H817" s="212"/>
      <c r="I817" s="210" t="s">
        <v>2095</v>
      </c>
      <c r="J817" s="212">
        <v>1</v>
      </c>
      <c r="K817" s="264" t="s">
        <v>3629</v>
      </c>
      <c r="L817" s="217"/>
      <c r="M817" s="218">
        <v>38686</v>
      </c>
      <c r="N817" s="212">
        <v>8</v>
      </c>
      <c r="O817" s="219"/>
      <c r="P817" s="210"/>
      <c r="Q817" s="215">
        <f>VLOOKUP(B:B,[1]帐销案存台账!$C$1:$L$65536,10,0)</f>
        <v>5923519.68</v>
      </c>
      <c r="R817" s="226">
        <f>VLOOKUP(B:B,[1]帐销案存台账!$C$1:$N$65536,12,0)</f>
        <v>177705.59</v>
      </c>
      <c r="S817" s="227"/>
      <c r="T817" s="228"/>
      <c r="U817" s="229"/>
      <c r="V817" s="219"/>
      <c r="W817" s="231"/>
      <c r="X817" s="210"/>
      <c r="Y817" s="232"/>
    </row>
    <row r="818" s="204" customFormat="1" ht="15" customHeight="1" spans="1:25">
      <c r="A818" s="906" t="s">
        <v>3895</v>
      </c>
      <c r="B818" s="239" t="s">
        <v>3896</v>
      </c>
      <c r="C818" s="239" t="s">
        <v>3897</v>
      </c>
      <c r="D818" s="239" t="s">
        <v>3898</v>
      </c>
      <c r="E818" s="207" t="s">
        <v>3635</v>
      </c>
      <c r="F818" s="210"/>
      <c r="G818" s="211" t="s">
        <v>2131</v>
      </c>
      <c r="H818" s="212"/>
      <c r="I818" s="210" t="s">
        <v>2095</v>
      </c>
      <c r="J818" s="212">
        <v>1</v>
      </c>
      <c r="K818" s="244" t="s">
        <v>3899</v>
      </c>
      <c r="L818" s="217"/>
      <c r="M818" s="218">
        <v>40147</v>
      </c>
      <c r="N818" s="212">
        <v>8</v>
      </c>
      <c r="O818" s="219"/>
      <c r="P818" s="210"/>
      <c r="Q818" s="215">
        <v>2991453</v>
      </c>
      <c r="R818" s="226">
        <v>0</v>
      </c>
      <c r="S818" s="227"/>
      <c r="T818" s="228"/>
      <c r="U818" s="229"/>
      <c r="V818" s="219"/>
      <c r="W818" s="231"/>
      <c r="X818" s="210"/>
      <c r="Y818" s="232"/>
    </row>
    <row r="819" s="204" customFormat="1" ht="15" customHeight="1" spans="1:25">
      <c r="A819" s="906" t="s">
        <v>3900</v>
      </c>
      <c r="B819" s="239" t="s">
        <v>3901</v>
      </c>
      <c r="C819" s="239" t="s">
        <v>3902</v>
      </c>
      <c r="D819" s="239" t="s">
        <v>3903</v>
      </c>
      <c r="E819" s="207" t="s">
        <v>3824</v>
      </c>
      <c r="F819" s="210"/>
      <c r="G819" s="211" t="s">
        <v>2131</v>
      </c>
      <c r="H819" s="212"/>
      <c r="I819" s="210" t="s">
        <v>2095</v>
      </c>
      <c r="J819" s="212">
        <v>1</v>
      </c>
      <c r="K819" s="265" t="s">
        <v>3904</v>
      </c>
      <c r="L819" s="217"/>
      <c r="M819" s="218">
        <v>40178</v>
      </c>
      <c r="N819" s="212">
        <v>5</v>
      </c>
      <c r="O819" s="219"/>
      <c r="P819" s="210"/>
      <c r="Q819" s="215">
        <f>VLOOKUP(B:B,[1]帐销案存台账!$C$1:$L$65536,10,0)</f>
        <v>6087495.72</v>
      </c>
      <c r="R819" s="226">
        <f>VLOOKUP(B:B,[1]帐销案存台账!$C$1:$N$65536,12,0)</f>
        <v>182624.87</v>
      </c>
      <c r="S819" s="227"/>
      <c r="T819" s="228"/>
      <c r="U819" s="229"/>
      <c r="V819" s="219"/>
      <c r="W819" s="231"/>
      <c r="X819" s="210"/>
      <c r="Y819" s="232"/>
    </row>
    <row r="820" s="204" customFormat="1" ht="15" customHeight="1" spans="1:25">
      <c r="A820" s="906" t="s">
        <v>3905</v>
      </c>
      <c r="B820" s="239" t="s">
        <v>3906</v>
      </c>
      <c r="C820" s="239" t="s">
        <v>3902</v>
      </c>
      <c r="D820" s="239" t="s">
        <v>3903</v>
      </c>
      <c r="E820" s="207" t="s">
        <v>3824</v>
      </c>
      <c r="F820" s="210"/>
      <c r="G820" s="211" t="s">
        <v>2131</v>
      </c>
      <c r="H820" s="212"/>
      <c r="I820" s="210" t="s">
        <v>2095</v>
      </c>
      <c r="J820" s="212">
        <v>1</v>
      </c>
      <c r="K820" s="265" t="s">
        <v>3904</v>
      </c>
      <c r="L820" s="217"/>
      <c r="M820" s="218">
        <v>40178</v>
      </c>
      <c r="N820" s="212">
        <v>5</v>
      </c>
      <c r="O820" s="219"/>
      <c r="P820" s="210"/>
      <c r="Q820" s="215">
        <f>VLOOKUP(B:B,[1]帐销案存台账!$C$1:$L$65536,10,0)</f>
        <v>6087495.72</v>
      </c>
      <c r="R820" s="226">
        <f>VLOOKUP(B:B,[1]帐销案存台账!$C$1:$N$65536,12,0)</f>
        <v>182624.87</v>
      </c>
      <c r="S820" s="227"/>
      <c r="T820" s="228"/>
      <c r="U820" s="229"/>
      <c r="V820" s="219"/>
      <c r="W820" s="231"/>
      <c r="X820" s="210"/>
      <c r="Y820" s="232"/>
    </row>
    <row r="821" s="204" customFormat="1" ht="15" customHeight="1" spans="1:25">
      <c r="A821" s="906" t="s">
        <v>3907</v>
      </c>
      <c r="B821" s="207" t="s">
        <v>3908</v>
      </c>
      <c r="C821" s="239" t="s">
        <v>3902</v>
      </c>
      <c r="D821" s="246" t="s">
        <v>3909</v>
      </c>
      <c r="E821" s="207" t="s">
        <v>2479</v>
      </c>
      <c r="F821" s="210"/>
      <c r="G821" s="211" t="s">
        <v>2131</v>
      </c>
      <c r="H821" s="212"/>
      <c r="I821" s="210" t="s">
        <v>2095</v>
      </c>
      <c r="J821" s="212">
        <v>1</v>
      </c>
      <c r="K821" s="266" t="s">
        <v>3802</v>
      </c>
      <c r="L821" s="217"/>
      <c r="M821" s="218">
        <v>37284</v>
      </c>
      <c r="N821" s="212">
        <v>5</v>
      </c>
      <c r="O821" s="219"/>
      <c r="P821" s="210"/>
      <c r="Q821" s="215">
        <f>VLOOKUP(B:B,[1]帐销案存台账!$C$1:$L$65536,10,0)</f>
        <v>3842400</v>
      </c>
      <c r="R821" s="226">
        <f>VLOOKUP(B:B,[1]帐销案存台账!$C$1:$N$65536,12,0)</f>
        <v>123183.2</v>
      </c>
      <c r="S821" s="249">
        <v>7911.2</v>
      </c>
      <c r="T821" s="228"/>
      <c r="U821" s="229"/>
      <c r="V821" s="219"/>
      <c r="W821" s="231"/>
      <c r="X821" s="210"/>
      <c r="Y821" s="232"/>
    </row>
    <row r="822" s="204" customFormat="1" ht="15" customHeight="1" spans="1:25">
      <c r="A822" s="906" t="s">
        <v>3910</v>
      </c>
      <c r="B822" s="207" t="s">
        <v>3911</v>
      </c>
      <c r="C822" s="239" t="s">
        <v>3902</v>
      </c>
      <c r="D822" s="246" t="s">
        <v>3909</v>
      </c>
      <c r="E822" s="207" t="s">
        <v>2479</v>
      </c>
      <c r="F822" s="210"/>
      <c r="G822" s="211" t="s">
        <v>2131</v>
      </c>
      <c r="H822" s="212"/>
      <c r="I822" s="210" t="s">
        <v>2095</v>
      </c>
      <c r="J822" s="212">
        <v>1</v>
      </c>
      <c r="K822" s="266" t="s">
        <v>3802</v>
      </c>
      <c r="L822" s="217"/>
      <c r="M822" s="218">
        <v>37284</v>
      </c>
      <c r="N822" s="212">
        <v>5</v>
      </c>
      <c r="O822" s="219"/>
      <c r="P822" s="210"/>
      <c r="Q822" s="215">
        <f>VLOOKUP(B:B,[1]帐销案存台账!$C$1:$L$65536,10,0)</f>
        <v>3894600</v>
      </c>
      <c r="R822" s="226">
        <f>VLOOKUP(B:B,[1]帐销案存台账!$C$1:$N$65536,12,0)</f>
        <v>116838</v>
      </c>
      <c r="S822" s="249"/>
      <c r="T822" s="228"/>
      <c r="U822" s="229"/>
      <c r="V822" s="219"/>
      <c r="W822" s="231"/>
      <c r="X822" s="210"/>
      <c r="Y822" s="232"/>
    </row>
    <row r="823" s="204" customFormat="1" ht="15" customHeight="1" spans="1:25">
      <c r="A823" s="906" t="s">
        <v>3912</v>
      </c>
      <c r="B823" s="244" t="s">
        <v>3913</v>
      </c>
      <c r="C823" s="244" t="s">
        <v>3914</v>
      </c>
      <c r="D823" s="244" t="s">
        <v>3915</v>
      </c>
      <c r="E823" s="207" t="s">
        <v>3783</v>
      </c>
      <c r="F823" s="210"/>
      <c r="G823" s="211" t="s">
        <v>2131</v>
      </c>
      <c r="H823" s="212"/>
      <c r="I823" s="210" t="s">
        <v>2095</v>
      </c>
      <c r="J823" s="212">
        <v>1</v>
      </c>
      <c r="K823" s="266" t="s">
        <v>3629</v>
      </c>
      <c r="L823" s="217"/>
      <c r="M823" s="218" t="s">
        <v>3916</v>
      </c>
      <c r="N823" s="212">
        <v>5</v>
      </c>
      <c r="O823" s="219"/>
      <c r="P823" s="210"/>
      <c r="Q823" s="215">
        <f>VLOOKUP(B:B,[1]帐销案存台账!$C$1:$L$65536,10,0)</f>
        <v>3666000</v>
      </c>
      <c r="R823" s="226">
        <f>VLOOKUP(B:B,[1]帐销案存台账!$C$1:$N$65536,12,0)</f>
        <v>109980</v>
      </c>
      <c r="S823" s="227"/>
      <c r="T823" s="228"/>
      <c r="U823" s="229"/>
      <c r="V823" s="219"/>
      <c r="W823" s="231"/>
      <c r="X823" s="210"/>
      <c r="Y823" s="232"/>
    </row>
    <row r="824" s="204" customFormat="1" ht="15" customHeight="1" spans="1:25">
      <c r="A824" s="906" t="s">
        <v>3917</v>
      </c>
      <c r="B824" s="244" t="s">
        <v>3918</v>
      </c>
      <c r="C824" s="244" t="s">
        <v>3914</v>
      </c>
      <c r="D824" s="244" t="s">
        <v>3915</v>
      </c>
      <c r="E824" s="207" t="s">
        <v>3783</v>
      </c>
      <c r="F824" s="210"/>
      <c r="G824" s="211" t="s">
        <v>2131</v>
      </c>
      <c r="H824" s="212"/>
      <c r="I824" s="210" t="s">
        <v>2095</v>
      </c>
      <c r="J824" s="212">
        <v>1</v>
      </c>
      <c r="K824" s="266" t="s">
        <v>3802</v>
      </c>
      <c r="L824" s="217"/>
      <c r="M824" s="218" t="s">
        <v>2473</v>
      </c>
      <c r="N824" s="212">
        <v>5</v>
      </c>
      <c r="O824" s="219"/>
      <c r="P824" s="210"/>
      <c r="Q824" s="215">
        <f>VLOOKUP(B:B,[1]帐销案存台账!$C$1:$L$65536,10,0)</f>
        <v>3666000</v>
      </c>
      <c r="R824" s="226">
        <f>VLOOKUP(B:B,[1]帐销案存台账!$C$1:$N$65536,12,0)</f>
        <v>109980</v>
      </c>
      <c r="S824" s="227"/>
      <c r="T824" s="228"/>
      <c r="U824" s="229"/>
      <c r="V824" s="219"/>
      <c r="W824" s="231"/>
      <c r="X824" s="210"/>
      <c r="Y824" s="232"/>
    </row>
    <row r="825" s="204" customFormat="1" ht="15" customHeight="1" spans="1:25">
      <c r="A825" s="906" t="s">
        <v>3919</v>
      </c>
      <c r="B825" s="244" t="s">
        <v>3920</v>
      </c>
      <c r="C825" s="244" t="s">
        <v>3914</v>
      </c>
      <c r="D825" s="244" t="s">
        <v>3915</v>
      </c>
      <c r="E825" s="207" t="s">
        <v>3783</v>
      </c>
      <c r="F825" s="210"/>
      <c r="G825" s="211" t="s">
        <v>2131</v>
      </c>
      <c r="H825" s="212"/>
      <c r="I825" s="210" t="s">
        <v>2095</v>
      </c>
      <c r="J825" s="212">
        <v>1</v>
      </c>
      <c r="K825" s="266" t="s">
        <v>3802</v>
      </c>
      <c r="L825" s="217"/>
      <c r="M825" s="218" t="s">
        <v>3921</v>
      </c>
      <c r="N825" s="212">
        <v>5</v>
      </c>
      <c r="O825" s="219"/>
      <c r="P825" s="210"/>
      <c r="Q825" s="215">
        <f>VLOOKUP(B:B,[1]帐销案存台账!$C$1:$L$65536,10,0)</f>
        <v>3680148.13</v>
      </c>
      <c r="R825" s="226">
        <f>VLOOKUP(B:B,[1]帐销案存台账!$C$1:$N$65536,12,0)</f>
        <v>109977.55</v>
      </c>
      <c r="S825" s="227"/>
      <c r="T825" s="228"/>
      <c r="U825" s="229"/>
      <c r="V825" s="219"/>
      <c r="W825" s="231"/>
      <c r="X825" s="210"/>
      <c r="Y825" s="232"/>
    </row>
    <row r="826" s="204" customFormat="1" ht="15" customHeight="1" spans="1:25">
      <c r="A826" s="906" t="s">
        <v>3922</v>
      </c>
      <c r="B826" s="244" t="s">
        <v>3923</v>
      </c>
      <c r="C826" s="244" t="s">
        <v>3914</v>
      </c>
      <c r="D826" s="244" t="s">
        <v>3915</v>
      </c>
      <c r="E826" s="207" t="s">
        <v>3783</v>
      </c>
      <c r="F826" s="210"/>
      <c r="G826" s="211" t="s">
        <v>2131</v>
      </c>
      <c r="H826" s="212"/>
      <c r="I826" s="210" t="s">
        <v>2095</v>
      </c>
      <c r="J826" s="212">
        <v>1</v>
      </c>
      <c r="K826" s="266" t="s">
        <v>3802</v>
      </c>
      <c r="L826" s="217"/>
      <c r="M826" s="218" t="s">
        <v>2133</v>
      </c>
      <c r="N826" s="212">
        <v>5</v>
      </c>
      <c r="O826" s="219"/>
      <c r="P826" s="210"/>
      <c r="Q826" s="215">
        <f>VLOOKUP(B:B,[1]帐销案存台账!$C$1:$L$65536,10,0)</f>
        <v>3680148.13</v>
      </c>
      <c r="R826" s="226">
        <f>VLOOKUP(B:B,[1]帐销案存台账!$C$1:$N$65536,12,0)</f>
        <v>109977.55</v>
      </c>
      <c r="S826" s="227"/>
      <c r="T826" s="228"/>
      <c r="U826" s="229"/>
      <c r="V826" s="219"/>
      <c r="W826" s="231"/>
      <c r="X826" s="210"/>
      <c r="Y826" s="232"/>
    </row>
    <row r="827" s="204" customFormat="1" ht="15" customHeight="1" spans="1:25">
      <c r="A827" s="906" t="s">
        <v>3924</v>
      </c>
      <c r="B827" s="244" t="s">
        <v>3925</v>
      </c>
      <c r="C827" s="244" t="s">
        <v>3914</v>
      </c>
      <c r="D827" s="244" t="s">
        <v>3915</v>
      </c>
      <c r="E827" s="207" t="s">
        <v>3783</v>
      </c>
      <c r="F827" s="210"/>
      <c r="G827" s="211" t="s">
        <v>2131</v>
      </c>
      <c r="H827" s="212"/>
      <c r="I827" s="210" t="s">
        <v>2095</v>
      </c>
      <c r="J827" s="212">
        <v>1</v>
      </c>
      <c r="K827" s="236" t="s">
        <v>3043</v>
      </c>
      <c r="L827" s="217"/>
      <c r="M827" s="218" t="s">
        <v>2473</v>
      </c>
      <c r="N827" s="212">
        <v>5</v>
      </c>
      <c r="O827" s="219"/>
      <c r="P827" s="210"/>
      <c r="Q827" s="215">
        <f>VLOOKUP(B:B,[1]帐销案存台账!$C$1:$L$65536,10,0)</f>
        <v>3680148.13</v>
      </c>
      <c r="R827" s="226">
        <f>VLOOKUP(B:B,[1]帐销案存台账!$C$1:$N$65536,12,0)</f>
        <v>109977.55</v>
      </c>
      <c r="S827" s="227"/>
      <c r="T827" s="228"/>
      <c r="U827" s="229"/>
      <c r="V827" s="219"/>
      <c r="W827" s="231"/>
      <c r="X827" s="210"/>
      <c r="Y827" s="232"/>
    </row>
    <row r="828" s="204" customFormat="1" ht="15" customHeight="1" spans="1:25">
      <c r="A828" s="906" t="s">
        <v>3926</v>
      </c>
      <c r="B828" s="244" t="s">
        <v>3927</v>
      </c>
      <c r="C828" s="244" t="s">
        <v>3914</v>
      </c>
      <c r="D828" s="244" t="s">
        <v>3915</v>
      </c>
      <c r="E828" s="207" t="s">
        <v>3783</v>
      </c>
      <c r="F828" s="210"/>
      <c r="G828" s="211" t="s">
        <v>2131</v>
      </c>
      <c r="H828" s="212"/>
      <c r="I828" s="210" t="s">
        <v>2095</v>
      </c>
      <c r="J828" s="212">
        <v>1</v>
      </c>
      <c r="K828" s="266" t="s">
        <v>3802</v>
      </c>
      <c r="L828" s="217"/>
      <c r="M828" s="218" t="s">
        <v>2133</v>
      </c>
      <c r="N828" s="212">
        <v>5</v>
      </c>
      <c r="O828" s="219"/>
      <c r="P828" s="210"/>
      <c r="Q828" s="215">
        <f>VLOOKUP(B:B,[1]帐销案存台账!$C$1:$L$65536,10,0)</f>
        <v>3680148.13</v>
      </c>
      <c r="R828" s="226">
        <f>VLOOKUP(B:B,[1]帐销案存台账!$C$1:$N$65536,12,0)</f>
        <v>109977.55</v>
      </c>
      <c r="S828" s="227"/>
      <c r="T828" s="228"/>
      <c r="U828" s="229"/>
      <c r="V828" s="219"/>
      <c r="W828" s="231"/>
      <c r="X828" s="210"/>
      <c r="Y828" s="232"/>
    </row>
    <row r="829" s="204" customFormat="1" ht="15" customHeight="1" spans="1:25">
      <c r="A829" s="906" t="s">
        <v>3928</v>
      </c>
      <c r="B829" s="244" t="s">
        <v>3929</v>
      </c>
      <c r="C829" s="244" t="s">
        <v>3914</v>
      </c>
      <c r="D829" s="244" t="s">
        <v>3915</v>
      </c>
      <c r="E829" s="207" t="s">
        <v>3783</v>
      </c>
      <c r="F829" s="210"/>
      <c r="G829" s="211" t="s">
        <v>2131</v>
      </c>
      <c r="H829" s="212"/>
      <c r="I829" s="210" t="s">
        <v>2095</v>
      </c>
      <c r="J829" s="212">
        <v>1</v>
      </c>
      <c r="K829" s="266" t="s">
        <v>3802</v>
      </c>
      <c r="L829" s="217"/>
      <c r="M829" s="218" t="s">
        <v>2133</v>
      </c>
      <c r="N829" s="212">
        <v>5</v>
      </c>
      <c r="O829" s="219"/>
      <c r="P829" s="210"/>
      <c r="Q829" s="215">
        <f>VLOOKUP(B:B,[1]帐销案存台账!$C$1:$L$65536,10,0)</f>
        <v>3680148.13</v>
      </c>
      <c r="R829" s="226">
        <f>VLOOKUP(B:B,[1]帐销案存台账!$C$1:$N$65536,12,0)</f>
        <v>109977.55</v>
      </c>
      <c r="S829" s="227"/>
      <c r="T829" s="228"/>
      <c r="U829" s="229"/>
      <c r="V829" s="219"/>
      <c r="W829" s="231"/>
      <c r="X829" s="210"/>
      <c r="Y829" s="232"/>
    </row>
    <row r="830" s="204" customFormat="1" ht="15" customHeight="1" spans="1:25">
      <c r="A830" s="906" t="s">
        <v>3930</v>
      </c>
      <c r="B830" s="244" t="s">
        <v>3931</v>
      </c>
      <c r="C830" s="244" t="s">
        <v>3914</v>
      </c>
      <c r="D830" s="244" t="s">
        <v>3915</v>
      </c>
      <c r="E830" s="207" t="s">
        <v>3783</v>
      </c>
      <c r="F830" s="210"/>
      <c r="G830" s="211" t="s">
        <v>2131</v>
      </c>
      <c r="H830" s="212"/>
      <c r="I830" s="210" t="s">
        <v>2095</v>
      </c>
      <c r="J830" s="212">
        <v>1</v>
      </c>
      <c r="K830" s="266" t="s">
        <v>3802</v>
      </c>
      <c r="L830" s="217"/>
      <c r="M830" s="218" t="s">
        <v>2133</v>
      </c>
      <c r="N830" s="212">
        <v>5</v>
      </c>
      <c r="O830" s="219"/>
      <c r="P830" s="210"/>
      <c r="Q830" s="215">
        <f>VLOOKUP(B:B,[1]帐销案存台账!$C$1:$L$65536,10,0)</f>
        <v>3680148.13</v>
      </c>
      <c r="R830" s="226">
        <f>VLOOKUP(B:B,[1]帐销案存台账!$C$1:$N$65536,12,0)</f>
        <v>109977.55</v>
      </c>
      <c r="S830" s="227"/>
      <c r="T830" s="228"/>
      <c r="U830" s="229"/>
      <c r="V830" s="219"/>
      <c r="W830" s="231"/>
      <c r="X830" s="210"/>
      <c r="Y830" s="232"/>
    </row>
    <row r="831" s="204" customFormat="1" ht="15" customHeight="1" spans="1:25">
      <c r="A831" s="906" t="s">
        <v>3932</v>
      </c>
      <c r="B831" s="207" t="s">
        <v>3933</v>
      </c>
      <c r="C831" s="208" t="s">
        <v>3914</v>
      </c>
      <c r="D831" s="209" t="s">
        <v>3915</v>
      </c>
      <c r="E831" s="207" t="s">
        <v>3783</v>
      </c>
      <c r="F831" s="210"/>
      <c r="G831" s="211" t="s">
        <v>2131</v>
      </c>
      <c r="H831" s="212"/>
      <c r="I831" s="210" t="s">
        <v>2095</v>
      </c>
      <c r="J831" s="212">
        <v>1</v>
      </c>
      <c r="K831" s="239" t="s">
        <v>3629</v>
      </c>
      <c r="L831" s="217"/>
      <c r="M831" s="218" t="s">
        <v>3934</v>
      </c>
      <c r="N831" s="212">
        <v>5</v>
      </c>
      <c r="O831" s="219"/>
      <c r="P831" s="210"/>
      <c r="Q831" s="215">
        <f>VLOOKUP(B:B,[1]帐销案存台账!$C$1:$L$65536,10,0)</f>
        <v>3666000</v>
      </c>
      <c r="R831" s="226">
        <f>VLOOKUP(B:B,[1]帐销案存台账!$C$1:$N$65536,12,0)</f>
        <v>109980</v>
      </c>
      <c r="S831" s="227"/>
      <c r="T831" s="228"/>
      <c r="U831" s="229"/>
      <c r="V831" s="219"/>
      <c r="W831" s="231"/>
      <c r="X831" s="210"/>
      <c r="Y831" s="232"/>
    </row>
    <row r="832" s="204" customFormat="1" ht="15" customHeight="1" spans="1:25">
      <c r="A832" s="906" t="s">
        <v>3935</v>
      </c>
      <c r="B832" s="207" t="s">
        <v>3936</v>
      </c>
      <c r="C832" s="243" t="s">
        <v>3914</v>
      </c>
      <c r="D832" s="209" t="s">
        <v>3915</v>
      </c>
      <c r="E832" s="207" t="s">
        <v>3783</v>
      </c>
      <c r="F832" s="210"/>
      <c r="G832" s="211" t="s">
        <v>2131</v>
      </c>
      <c r="H832" s="212"/>
      <c r="I832" s="210" t="s">
        <v>2095</v>
      </c>
      <c r="J832" s="212">
        <v>1</v>
      </c>
      <c r="K832" s="239" t="s">
        <v>3802</v>
      </c>
      <c r="L832" s="217"/>
      <c r="M832" s="218" t="s">
        <v>2133</v>
      </c>
      <c r="N832" s="212">
        <v>5</v>
      </c>
      <c r="O832" s="219"/>
      <c r="P832" s="210"/>
      <c r="Q832" s="215">
        <f>VLOOKUP(B:B,[1]帐销案存台账!$C$1:$L$65536,10,0)</f>
        <v>3666000</v>
      </c>
      <c r="R832" s="226">
        <f>VLOOKUP(B:B,[1]帐销案存台账!$C$1:$N$65536,12,0)</f>
        <v>135832.62</v>
      </c>
      <c r="S832" s="227"/>
      <c r="T832" s="228"/>
      <c r="U832" s="229"/>
      <c r="V832" s="219"/>
      <c r="W832" s="231"/>
      <c r="X832" s="210"/>
      <c r="Y832" s="232"/>
    </row>
    <row r="833" s="204" customFormat="1" ht="15" customHeight="1" spans="1:25">
      <c r="A833" s="906" t="s">
        <v>3937</v>
      </c>
      <c r="B833" s="247" t="s">
        <v>3938</v>
      </c>
      <c r="C833" s="243" t="s">
        <v>3914</v>
      </c>
      <c r="D833" s="209" t="s">
        <v>3915</v>
      </c>
      <c r="E833" s="207" t="s">
        <v>3783</v>
      </c>
      <c r="F833" s="210"/>
      <c r="G833" s="211" t="s">
        <v>2131</v>
      </c>
      <c r="H833" s="212"/>
      <c r="I833" s="210" t="s">
        <v>2095</v>
      </c>
      <c r="J833" s="212">
        <v>1</v>
      </c>
      <c r="K833" s="239" t="s">
        <v>3802</v>
      </c>
      <c r="L833" s="217"/>
      <c r="M833" s="218">
        <v>37986</v>
      </c>
      <c r="N833" s="212">
        <v>5</v>
      </c>
      <c r="O833" s="219"/>
      <c r="P833" s="210"/>
      <c r="Q833" s="215">
        <f>VLOOKUP(B:B,[1]帐销案存台账!$C$1:$L$65536,10,0)</f>
        <v>3023881.41</v>
      </c>
      <c r="R833" s="226">
        <f>VLOOKUP(B:B,[1]帐销案存台账!$C$1:$N$65536,12,0)</f>
        <v>0</v>
      </c>
      <c r="S833" s="227"/>
      <c r="T833" s="228"/>
      <c r="U833" s="229"/>
      <c r="V833" s="219"/>
      <c r="W833" s="231"/>
      <c r="X833" s="210"/>
      <c r="Y833" s="232"/>
    </row>
    <row r="834" s="204" customFormat="1" ht="15" customHeight="1" spans="1:25">
      <c r="A834" s="906" t="s">
        <v>3939</v>
      </c>
      <c r="B834" s="247" t="s">
        <v>3940</v>
      </c>
      <c r="C834" s="243" t="s">
        <v>3914</v>
      </c>
      <c r="D834" s="209" t="s">
        <v>3915</v>
      </c>
      <c r="E834" s="207" t="s">
        <v>3783</v>
      </c>
      <c r="F834" s="210"/>
      <c r="G834" s="211" t="s">
        <v>2131</v>
      </c>
      <c r="H834" s="212"/>
      <c r="I834" s="210" t="s">
        <v>2095</v>
      </c>
      <c r="J834" s="212">
        <v>1</v>
      </c>
      <c r="K834" s="239" t="s">
        <v>3802</v>
      </c>
      <c r="L834" s="217"/>
      <c r="M834" s="218">
        <v>37986</v>
      </c>
      <c r="N834" s="212">
        <v>5</v>
      </c>
      <c r="O834" s="219"/>
      <c r="P834" s="210"/>
      <c r="Q834" s="215">
        <f>VLOOKUP(B:B,[1]帐销案存台账!$C$1:$L$65536,10,0)</f>
        <v>3023881.41</v>
      </c>
      <c r="R834" s="226">
        <f>VLOOKUP(B:B,[1]帐销案存台账!$C$1:$N$65536,12,0)</f>
        <v>0</v>
      </c>
      <c r="S834" s="227"/>
      <c r="T834" s="228"/>
      <c r="U834" s="229"/>
      <c r="V834" s="219"/>
      <c r="W834" s="231"/>
      <c r="X834" s="210"/>
      <c r="Y834" s="232"/>
    </row>
    <row r="835" s="204" customFormat="1" ht="15" customHeight="1" spans="1:25">
      <c r="A835" s="906" t="s">
        <v>3941</v>
      </c>
      <c r="B835" s="207" t="s">
        <v>3942</v>
      </c>
      <c r="C835" s="240" t="s">
        <v>3943</v>
      </c>
      <c r="D835" s="240" t="s">
        <v>3944</v>
      </c>
      <c r="E835" s="207" t="s">
        <v>3783</v>
      </c>
      <c r="F835" s="210"/>
      <c r="G835" s="211" t="s">
        <v>2131</v>
      </c>
      <c r="H835" s="212"/>
      <c r="I835" s="210" t="s">
        <v>2095</v>
      </c>
      <c r="J835" s="212">
        <v>1</v>
      </c>
      <c r="K835" s="239" t="s">
        <v>3945</v>
      </c>
      <c r="L835" s="217"/>
      <c r="M835" s="218" t="s">
        <v>2133</v>
      </c>
      <c r="N835" s="212">
        <v>5</v>
      </c>
      <c r="O835" s="219"/>
      <c r="P835" s="210"/>
      <c r="Q835" s="215">
        <f>VLOOKUP(B:B,[1]帐销案存台账!$C$1:$L$65536,10,0)</f>
        <v>116600</v>
      </c>
      <c r="R835" s="226">
        <f>VLOOKUP(B:B,[1]帐销案存台账!$C$1:$N$65536,12,0)</f>
        <v>3498</v>
      </c>
      <c r="S835" s="227"/>
      <c r="T835" s="228"/>
      <c r="U835" s="229"/>
      <c r="V835" s="219"/>
      <c r="W835" s="231"/>
      <c r="X835" s="210"/>
      <c r="Y835" s="232"/>
    </row>
    <row r="836" s="204" customFormat="1" ht="15" customHeight="1" spans="1:25">
      <c r="A836" s="906" t="s">
        <v>3946</v>
      </c>
      <c r="B836" s="207" t="s">
        <v>3947</v>
      </c>
      <c r="C836" s="240" t="s">
        <v>3943</v>
      </c>
      <c r="D836" s="240" t="s">
        <v>3944</v>
      </c>
      <c r="E836" s="207" t="s">
        <v>3783</v>
      </c>
      <c r="F836" s="210"/>
      <c r="G836" s="211" t="s">
        <v>2131</v>
      </c>
      <c r="H836" s="212"/>
      <c r="I836" s="210" t="s">
        <v>2095</v>
      </c>
      <c r="J836" s="212">
        <v>1</v>
      </c>
      <c r="K836" s="239" t="s">
        <v>3899</v>
      </c>
      <c r="L836" s="217"/>
      <c r="M836" s="218" t="s">
        <v>2133</v>
      </c>
      <c r="N836" s="212">
        <v>5</v>
      </c>
      <c r="O836" s="219"/>
      <c r="P836" s="210"/>
      <c r="Q836" s="215">
        <f>VLOOKUP(B:B,[1]帐销案存台账!$C$1:$L$65536,10,0)</f>
        <v>132300</v>
      </c>
      <c r="R836" s="226">
        <f>VLOOKUP(B:B,[1]帐销案存台账!$C$1:$N$65536,12,0)</f>
        <v>3969</v>
      </c>
      <c r="S836" s="227"/>
      <c r="T836" s="228"/>
      <c r="U836" s="229"/>
      <c r="V836" s="219"/>
      <c r="W836" s="231"/>
      <c r="X836" s="210"/>
      <c r="Y836" s="232"/>
    </row>
    <row r="837" s="204" customFormat="1" ht="15" customHeight="1" spans="1:25">
      <c r="A837" s="906" t="s">
        <v>3948</v>
      </c>
      <c r="B837" s="207" t="s">
        <v>3949</v>
      </c>
      <c r="C837" s="240" t="s">
        <v>3943</v>
      </c>
      <c r="D837" s="240" t="s">
        <v>3944</v>
      </c>
      <c r="E837" s="207" t="s">
        <v>3783</v>
      </c>
      <c r="F837" s="210"/>
      <c r="G837" s="211" t="s">
        <v>2131</v>
      </c>
      <c r="H837" s="212"/>
      <c r="I837" s="210" t="s">
        <v>2095</v>
      </c>
      <c r="J837" s="212">
        <v>1</v>
      </c>
      <c r="K837" s="239" t="s">
        <v>3950</v>
      </c>
      <c r="L837" s="217"/>
      <c r="M837" s="218" t="s">
        <v>2133</v>
      </c>
      <c r="N837" s="212">
        <v>5</v>
      </c>
      <c r="O837" s="219"/>
      <c r="P837" s="210"/>
      <c r="Q837" s="215">
        <f>VLOOKUP(B:B,[1]帐销案存台账!$C$1:$L$65536,10,0)</f>
        <v>11400</v>
      </c>
      <c r="R837" s="226">
        <f>VLOOKUP(B:B,[1]帐销案存台账!$C$1:$N$65536,12,0)</f>
        <v>342</v>
      </c>
      <c r="S837" s="227"/>
      <c r="T837" s="228"/>
      <c r="U837" s="229"/>
      <c r="V837" s="219"/>
      <c r="W837" s="231"/>
      <c r="X837" s="210"/>
      <c r="Y837" s="232"/>
    </row>
    <row r="838" s="204" customFormat="1" ht="15" customHeight="1" spans="1:25">
      <c r="A838" s="906" t="s">
        <v>3951</v>
      </c>
      <c r="B838" s="207" t="s">
        <v>3952</v>
      </c>
      <c r="C838" s="240" t="s">
        <v>3943</v>
      </c>
      <c r="D838" s="240" t="s">
        <v>3944</v>
      </c>
      <c r="E838" s="207" t="s">
        <v>3783</v>
      </c>
      <c r="F838" s="210"/>
      <c r="G838" s="211" t="s">
        <v>2131</v>
      </c>
      <c r="H838" s="212"/>
      <c r="I838" s="210" t="s">
        <v>2095</v>
      </c>
      <c r="J838" s="212">
        <v>1</v>
      </c>
      <c r="K838" s="239" t="s">
        <v>3950</v>
      </c>
      <c r="L838" s="217"/>
      <c r="M838" s="218" t="s">
        <v>2473</v>
      </c>
      <c r="N838" s="212">
        <v>5</v>
      </c>
      <c r="O838" s="219"/>
      <c r="P838" s="210"/>
      <c r="Q838" s="215">
        <f>VLOOKUP(B:B,[1]帐销案存台账!$C$1:$L$65536,10,0)</f>
        <v>52500</v>
      </c>
      <c r="R838" s="226">
        <f>VLOOKUP(B:B,[1]帐销案存台账!$C$1:$N$65536,12,0)</f>
        <v>1575</v>
      </c>
      <c r="S838" s="227"/>
      <c r="T838" s="228"/>
      <c r="U838" s="229"/>
      <c r="V838" s="219"/>
      <c r="W838" s="231"/>
      <c r="X838" s="210"/>
      <c r="Y838" s="232"/>
    </row>
    <row r="839" s="204" customFormat="1" ht="15" customHeight="1" spans="1:25">
      <c r="A839" s="906" t="s">
        <v>3953</v>
      </c>
      <c r="B839" s="207" t="s">
        <v>3954</v>
      </c>
      <c r="C839" s="908" t="s">
        <v>3955</v>
      </c>
      <c r="D839" s="240" t="s">
        <v>3956</v>
      </c>
      <c r="E839" s="207" t="s">
        <v>3783</v>
      </c>
      <c r="F839" s="210"/>
      <c r="G839" s="211" t="s">
        <v>2131</v>
      </c>
      <c r="H839" s="212"/>
      <c r="I839" s="210" t="s">
        <v>2095</v>
      </c>
      <c r="J839" s="212">
        <v>1</v>
      </c>
      <c r="K839" s="239" t="s">
        <v>3043</v>
      </c>
      <c r="L839" s="217"/>
      <c r="M839" s="909" t="s">
        <v>3957</v>
      </c>
      <c r="N839" s="212">
        <v>5</v>
      </c>
      <c r="O839" s="219"/>
      <c r="P839" s="210"/>
      <c r="Q839" s="215">
        <f>VLOOKUP(B:B,[1]帐销案存台账!$C$1:$L$65536,10,0)</f>
        <v>88200</v>
      </c>
      <c r="R839" s="226">
        <f>VLOOKUP(B:B,[1]帐销案存台账!$C$1:$N$65536,12,0)</f>
        <v>2646</v>
      </c>
      <c r="S839" s="227"/>
      <c r="T839" s="228"/>
      <c r="U839" s="229"/>
      <c r="V839" s="219"/>
      <c r="W839" s="231"/>
      <c r="X839" s="210"/>
      <c r="Y839" s="232"/>
    </row>
    <row r="840" s="204" customFormat="1" ht="15" customHeight="1" spans="1:25">
      <c r="A840" s="906" t="s">
        <v>3958</v>
      </c>
      <c r="B840" s="240" t="s">
        <v>3959</v>
      </c>
      <c r="C840" s="240" t="s">
        <v>3955</v>
      </c>
      <c r="D840" s="240" t="s">
        <v>3956</v>
      </c>
      <c r="E840" s="207" t="s">
        <v>3783</v>
      </c>
      <c r="F840" s="210"/>
      <c r="G840" s="211" t="s">
        <v>2131</v>
      </c>
      <c r="H840" s="212"/>
      <c r="I840" s="210" t="s">
        <v>2095</v>
      </c>
      <c r="J840" s="212">
        <v>1</v>
      </c>
      <c r="K840" s="239" t="s">
        <v>3784</v>
      </c>
      <c r="L840" s="217"/>
      <c r="M840" s="218" t="s">
        <v>3723</v>
      </c>
      <c r="N840" s="212">
        <v>5</v>
      </c>
      <c r="O840" s="219"/>
      <c r="P840" s="210"/>
      <c r="Q840" s="215">
        <f>VLOOKUP(B:B,[1]帐销案存台账!$C$1:$L$65536,10,0)</f>
        <v>2919768.2</v>
      </c>
      <c r="R840" s="226">
        <f>VLOOKUP(B:B,[1]帐销案存台账!$C$1:$N$65536,12,0)</f>
        <v>0</v>
      </c>
      <c r="S840" s="227"/>
      <c r="T840" s="228"/>
      <c r="U840" s="229"/>
      <c r="V840" s="219"/>
      <c r="W840" s="231"/>
      <c r="X840" s="210"/>
      <c r="Y840" s="232"/>
    </row>
    <row r="841" s="204" customFormat="1" ht="15" customHeight="1" spans="1:25">
      <c r="A841" s="906" t="s">
        <v>3960</v>
      </c>
      <c r="B841" s="207" t="s">
        <v>3961</v>
      </c>
      <c r="C841" s="908" t="s">
        <v>3955</v>
      </c>
      <c r="D841" s="240" t="s">
        <v>3956</v>
      </c>
      <c r="E841" s="207" t="s">
        <v>3783</v>
      </c>
      <c r="F841" s="210"/>
      <c r="G841" s="211" t="s">
        <v>2131</v>
      </c>
      <c r="H841" s="212"/>
      <c r="I841" s="210" t="s">
        <v>2095</v>
      </c>
      <c r="J841" s="212">
        <v>1</v>
      </c>
      <c r="K841" s="239" t="s">
        <v>3043</v>
      </c>
      <c r="L841" s="217"/>
      <c r="M841" s="218">
        <v>37286</v>
      </c>
      <c r="N841" s="212">
        <v>5</v>
      </c>
      <c r="O841" s="219"/>
      <c r="P841" s="210"/>
      <c r="Q841" s="215">
        <f>VLOOKUP(B:B,[1]帐销案存台账!$C$1:$L$65536,10,0)</f>
        <v>2845300</v>
      </c>
      <c r="R841" s="226">
        <f>VLOOKUP(B:B,[1]帐销案存台账!$C$1:$N$65536,12,0)</f>
        <v>92431.1600000001</v>
      </c>
      <c r="S841" s="249">
        <v>7072.16</v>
      </c>
      <c r="T841" s="228"/>
      <c r="U841" s="229"/>
      <c r="V841" s="219"/>
      <c r="W841" s="231"/>
      <c r="X841" s="210"/>
      <c r="Y841" s="232"/>
    </row>
    <row r="842" s="204" customFormat="1" ht="15" customHeight="1" spans="1:25">
      <c r="A842" s="906" t="s">
        <v>3962</v>
      </c>
      <c r="B842" s="239" t="s">
        <v>3963</v>
      </c>
      <c r="C842" s="908" t="s">
        <v>3955</v>
      </c>
      <c r="D842" s="240" t="s">
        <v>3956</v>
      </c>
      <c r="E842" s="207" t="s">
        <v>3783</v>
      </c>
      <c r="F842" s="210"/>
      <c r="G842" s="211" t="s">
        <v>2131</v>
      </c>
      <c r="H842" s="212"/>
      <c r="I842" s="210" t="s">
        <v>2095</v>
      </c>
      <c r="J842" s="212">
        <v>1</v>
      </c>
      <c r="K842" s="239" t="s">
        <v>3784</v>
      </c>
      <c r="L842" s="217"/>
      <c r="M842" s="218">
        <v>37312</v>
      </c>
      <c r="N842" s="212">
        <v>5</v>
      </c>
      <c r="O842" s="219"/>
      <c r="P842" s="210"/>
      <c r="Q842" s="215">
        <f>VLOOKUP(B:B,[1]帐销案存台账!$C$1:$L$65536,10,0)</f>
        <v>2845300</v>
      </c>
      <c r="R842" s="226">
        <f>VLOOKUP(B:B,[1]帐销案存台账!$C$1:$N$65536,12,0)</f>
        <v>95142.46</v>
      </c>
      <c r="S842" s="249">
        <v>9783.46</v>
      </c>
      <c r="T842" s="228"/>
      <c r="U842" s="229"/>
      <c r="V842" s="219"/>
      <c r="W842" s="231"/>
      <c r="X842" s="210"/>
      <c r="Y842" s="232"/>
    </row>
    <row r="843" s="204" customFormat="1" ht="15" customHeight="1" spans="1:25">
      <c r="A843" s="906" t="s">
        <v>3964</v>
      </c>
      <c r="B843" s="207" t="s">
        <v>3965</v>
      </c>
      <c r="C843" s="243" t="s">
        <v>3966</v>
      </c>
      <c r="D843" s="209" t="s">
        <v>3967</v>
      </c>
      <c r="E843" s="273" t="s">
        <v>3968</v>
      </c>
      <c r="F843" s="210"/>
      <c r="G843" s="211" t="s">
        <v>2131</v>
      </c>
      <c r="H843" s="212"/>
      <c r="I843" s="210" t="s">
        <v>2095</v>
      </c>
      <c r="J843" s="212">
        <v>1</v>
      </c>
      <c r="K843" s="236" t="s">
        <v>3969</v>
      </c>
      <c r="L843" s="217"/>
      <c r="M843" s="218" t="s">
        <v>3970</v>
      </c>
      <c r="N843" s="212">
        <v>8</v>
      </c>
      <c r="O843" s="219"/>
      <c r="P843" s="210"/>
      <c r="Q843" s="215">
        <f>VLOOKUP(B:B,[1]帐销案存台账!$C$1:$L$65536,10,0)</f>
        <v>1372000</v>
      </c>
      <c r="R843" s="226">
        <f>VLOOKUP(B:B,[1]帐销案存台账!$C$1:$N$65536,12,0)</f>
        <v>54880</v>
      </c>
      <c r="S843" s="227"/>
      <c r="T843" s="228"/>
      <c r="U843" s="229"/>
      <c r="V843" s="219"/>
      <c r="W843" s="231"/>
      <c r="X843" s="210"/>
      <c r="Y843" s="232"/>
    </row>
    <row r="844" s="204" customFormat="1" ht="15" customHeight="1" spans="1:25">
      <c r="A844" s="906" t="s">
        <v>3971</v>
      </c>
      <c r="B844" s="213" t="s">
        <v>3972</v>
      </c>
      <c r="C844" s="274" t="s">
        <v>3966</v>
      </c>
      <c r="D844" s="215" t="s">
        <v>3967</v>
      </c>
      <c r="E844" s="273" t="s">
        <v>3968</v>
      </c>
      <c r="F844" s="210"/>
      <c r="G844" s="211" t="s">
        <v>2131</v>
      </c>
      <c r="H844" s="212"/>
      <c r="I844" s="210" t="s">
        <v>2095</v>
      </c>
      <c r="J844" s="212">
        <v>1</v>
      </c>
      <c r="K844" s="235" t="s">
        <v>3969</v>
      </c>
      <c r="L844" s="217"/>
      <c r="M844" s="220" t="s">
        <v>3973</v>
      </c>
      <c r="N844" s="212">
        <v>8</v>
      </c>
      <c r="O844" s="219"/>
      <c r="P844" s="210"/>
      <c r="Q844" s="215">
        <f>VLOOKUP(B:B,[1]帐销案存台账!$C$1:$L$65536,10,0)</f>
        <v>1372000</v>
      </c>
      <c r="R844" s="226">
        <f>VLOOKUP(B:B,[1]帐销案存台账!$C$1:$N$65536,12,0)</f>
        <v>54880</v>
      </c>
      <c r="S844" s="227"/>
      <c r="T844" s="228"/>
      <c r="U844" s="229"/>
      <c r="V844" s="219"/>
      <c r="W844" s="231"/>
      <c r="X844" s="210"/>
      <c r="Y844" s="232"/>
    </row>
    <row r="845" s="204" customFormat="1" ht="15" customHeight="1" spans="1:25">
      <c r="A845" s="906" t="s">
        <v>3974</v>
      </c>
      <c r="B845" s="275" t="s">
        <v>3975</v>
      </c>
      <c r="C845" s="274" t="s">
        <v>3976</v>
      </c>
      <c r="D845" s="215" t="s">
        <v>3977</v>
      </c>
      <c r="E845" s="207" t="s">
        <v>3978</v>
      </c>
      <c r="F845" s="210"/>
      <c r="G845" s="211" t="s">
        <v>2131</v>
      </c>
      <c r="H845" s="212"/>
      <c r="I845" s="210" t="s">
        <v>2095</v>
      </c>
      <c r="J845" s="212">
        <v>1</v>
      </c>
      <c r="K845" s="245" t="s">
        <v>3629</v>
      </c>
      <c r="L845" s="217"/>
      <c r="M845" s="220" t="s">
        <v>3723</v>
      </c>
      <c r="N845" s="212">
        <v>10</v>
      </c>
      <c r="O845" s="219"/>
      <c r="P845" s="210"/>
      <c r="Q845" s="215">
        <f>VLOOKUP(B:B,[1]帐销案存台账!$C$1:$L$65536,10,0)</f>
        <v>300000</v>
      </c>
      <c r="R845" s="226">
        <f>VLOOKUP(B:B,[1]帐销案存台账!$C$1:$N$65536,12,0)</f>
        <v>211800</v>
      </c>
      <c r="S845" s="227"/>
      <c r="T845" s="228"/>
      <c r="U845" s="229"/>
      <c r="V845" s="219"/>
      <c r="W845" s="231"/>
      <c r="X845" s="210"/>
      <c r="Y845" s="232"/>
    </row>
    <row r="846" s="204" customFormat="1" ht="15" customHeight="1" spans="1:25">
      <c r="A846" s="906" t="s">
        <v>3979</v>
      </c>
      <c r="B846" s="213" t="s">
        <v>3980</v>
      </c>
      <c r="C846" s="276" t="s">
        <v>3976</v>
      </c>
      <c r="D846" s="276" t="s">
        <v>3981</v>
      </c>
      <c r="E846" s="207" t="s">
        <v>3982</v>
      </c>
      <c r="F846" s="210"/>
      <c r="G846" s="211" t="s">
        <v>2131</v>
      </c>
      <c r="H846" s="212"/>
      <c r="I846" s="210" t="s">
        <v>2095</v>
      </c>
      <c r="J846" s="212">
        <v>1</v>
      </c>
      <c r="K846" s="239" t="s">
        <v>3629</v>
      </c>
      <c r="L846" s="217"/>
      <c r="M846" s="220">
        <v>37986</v>
      </c>
      <c r="N846" s="212">
        <v>10</v>
      </c>
      <c r="O846" s="219"/>
      <c r="P846" s="210"/>
      <c r="Q846" s="215">
        <f>VLOOKUP(B:B,[1]帐销案存台账!$C$1:$L$65536,10,0)</f>
        <v>2314300</v>
      </c>
      <c r="R846" s="226">
        <f>VLOOKUP(B:B,[1]帐销案存台账!$C$1:$N$65536,12,0)</f>
        <v>69429</v>
      </c>
      <c r="S846" s="227"/>
      <c r="T846" s="228"/>
      <c r="U846" s="229"/>
      <c r="V846" s="219"/>
      <c r="W846" s="231"/>
      <c r="X846" s="210"/>
      <c r="Y846" s="232"/>
    </row>
    <row r="847" s="204" customFormat="1" ht="15" customHeight="1" spans="1:25">
      <c r="A847" s="906" t="s">
        <v>3983</v>
      </c>
      <c r="B847" s="213" t="s">
        <v>3984</v>
      </c>
      <c r="C847" s="276" t="s">
        <v>3976</v>
      </c>
      <c r="D847" s="276" t="s">
        <v>3981</v>
      </c>
      <c r="E847" s="207" t="s">
        <v>3982</v>
      </c>
      <c r="F847" s="210"/>
      <c r="G847" s="211" t="s">
        <v>2131</v>
      </c>
      <c r="H847" s="212"/>
      <c r="I847" s="210" t="s">
        <v>2095</v>
      </c>
      <c r="J847" s="212">
        <v>1</v>
      </c>
      <c r="K847" s="239" t="s">
        <v>3629</v>
      </c>
      <c r="L847" s="217"/>
      <c r="M847" s="220">
        <v>37986</v>
      </c>
      <c r="N847" s="212">
        <v>10</v>
      </c>
      <c r="O847" s="219"/>
      <c r="P847" s="210"/>
      <c r="Q847" s="215">
        <f>VLOOKUP(B:B,[1]帐销案存台账!$C$1:$L$65536,10,0)</f>
        <v>2243500</v>
      </c>
      <c r="R847" s="226">
        <f>VLOOKUP(B:B,[1]帐销案存台账!$C$1:$N$65536,12,0)</f>
        <v>67305</v>
      </c>
      <c r="S847" s="227"/>
      <c r="T847" s="228"/>
      <c r="U847" s="229"/>
      <c r="V847" s="219"/>
      <c r="W847" s="231"/>
      <c r="X847" s="210"/>
      <c r="Y847" s="232"/>
    </row>
    <row r="848" s="204" customFormat="1" ht="15" customHeight="1" spans="1:25">
      <c r="A848" s="906" t="s">
        <v>3985</v>
      </c>
      <c r="B848" s="213" t="s">
        <v>3986</v>
      </c>
      <c r="C848" s="276" t="s">
        <v>3976</v>
      </c>
      <c r="D848" s="276" t="s">
        <v>3987</v>
      </c>
      <c r="E848" s="207" t="s">
        <v>3982</v>
      </c>
      <c r="F848" s="210"/>
      <c r="G848" s="211" t="s">
        <v>2131</v>
      </c>
      <c r="H848" s="212"/>
      <c r="I848" s="210" t="s">
        <v>2095</v>
      </c>
      <c r="J848" s="212">
        <v>1</v>
      </c>
      <c r="K848" s="248" t="s">
        <v>3629</v>
      </c>
      <c r="L848" s="217"/>
      <c r="M848" s="220">
        <v>37257</v>
      </c>
      <c r="N848" s="212">
        <v>10</v>
      </c>
      <c r="O848" s="219"/>
      <c r="P848" s="210"/>
      <c r="Q848" s="215">
        <f>VLOOKUP(B:B,[1]帐销案存台账!$C$1:$L$65536,10,0)</f>
        <v>3150000</v>
      </c>
      <c r="R848" s="226">
        <f>VLOOKUP(B:B,[1]帐销案存台账!$C$1:$N$65536,12,0)</f>
        <v>94500</v>
      </c>
      <c r="S848" s="227"/>
      <c r="T848" s="228"/>
      <c r="U848" s="229"/>
      <c r="V848" s="219"/>
      <c r="W848" s="231"/>
      <c r="X848" s="210"/>
      <c r="Y848" s="232"/>
    </row>
    <row r="849" s="204" customFormat="1" ht="15" customHeight="1" spans="1:25">
      <c r="A849" s="906" t="s">
        <v>3988</v>
      </c>
      <c r="B849" s="213" t="s">
        <v>3989</v>
      </c>
      <c r="C849" s="276" t="s">
        <v>3990</v>
      </c>
      <c r="D849" s="276"/>
      <c r="E849" s="207" t="s">
        <v>3982</v>
      </c>
      <c r="F849" s="210"/>
      <c r="G849" s="211" t="s">
        <v>2131</v>
      </c>
      <c r="H849" s="212"/>
      <c r="I849" s="210" t="s">
        <v>2095</v>
      </c>
      <c r="J849" s="212">
        <v>1</v>
      </c>
      <c r="K849" s="239" t="s">
        <v>3629</v>
      </c>
      <c r="L849" s="217"/>
      <c r="M849" s="220">
        <v>37621</v>
      </c>
      <c r="N849" s="212">
        <v>10</v>
      </c>
      <c r="O849" s="219"/>
      <c r="P849" s="210"/>
      <c r="Q849" s="215">
        <f>VLOOKUP(B:B,[1]帐销案存台账!$C$1:$L$65536,10,0)</f>
        <v>3150000</v>
      </c>
      <c r="R849" s="226">
        <f>VLOOKUP(B:B,[1]帐销案存台账!$C$1:$N$65536,12,0)</f>
        <v>94500</v>
      </c>
      <c r="S849" s="227"/>
      <c r="T849" s="228"/>
      <c r="U849" s="229"/>
      <c r="V849" s="219"/>
      <c r="W849" s="231"/>
      <c r="X849" s="210"/>
      <c r="Y849" s="232"/>
    </row>
    <row r="850" s="204" customFormat="1" ht="15" customHeight="1" spans="1:25">
      <c r="A850" s="906" t="s">
        <v>3991</v>
      </c>
      <c r="B850" s="213" t="s">
        <v>3992</v>
      </c>
      <c r="C850" s="276" t="s">
        <v>3993</v>
      </c>
      <c r="D850" s="276" t="s">
        <v>3994</v>
      </c>
      <c r="E850" s="207" t="s">
        <v>3982</v>
      </c>
      <c r="F850" s="210"/>
      <c r="G850" s="211" t="s">
        <v>2131</v>
      </c>
      <c r="H850" s="212"/>
      <c r="I850" s="210" t="s">
        <v>2095</v>
      </c>
      <c r="J850" s="212">
        <v>1</v>
      </c>
      <c r="K850" s="239" t="s">
        <v>3629</v>
      </c>
      <c r="L850" s="217"/>
      <c r="M850" s="220">
        <v>38352</v>
      </c>
      <c r="N850" s="212">
        <v>10</v>
      </c>
      <c r="O850" s="219"/>
      <c r="P850" s="210"/>
      <c r="Q850" s="215">
        <f>VLOOKUP(B:B,[1]帐销案存台账!$C$1:$L$65536,10,0)</f>
        <v>3090454.55</v>
      </c>
      <c r="R850" s="226">
        <f>VLOOKUP(B:B,[1]帐销案存台账!$C$1:$N$65536,12,0)</f>
        <v>318775.76</v>
      </c>
      <c r="S850" s="227"/>
      <c r="T850" s="228"/>
      <c r="U850" s="229"/>
      <c r="V850" s="219"/>
      <c r="W850" s="231"/>
      <c r="X850" s="210"/>
      <c r="Y850" s="232"/>
    </row>
    <row r="851" s="204" customFormat="1" ht="15" customHeight="1" spans="1:25">
      <c r="A851" s="906" t="s">
        <v>3995</v>
      </c>
      <c r="B851" s="213" t="s">
        <v>3996</v>
      </c>
      <c r="C851" s="276" t="s">
        <v>3993</v>
      </c>
      <c r="D851" s="276" t="s">
        <v>3994</v>
      </c>
      <c r="E851" s="207" t="s">
        <v>3982</v>
      </c>
      <c r="F851" s="210"/>
      <c r="G851" s="211" t="s">
        <v>2131</v>
      </c>
      <c r="H851" s="212"/>
      <c r="I851" s="210" t="s">
        <v>2095</v>
      </c>
      <c r="J851" s="212">
        <v>1</v>
      </c>
      <c r="K851" s="239" t="s">
        <v>3629</v>
      </c>
      <c r="L851" s="217"/>
      <c r="M851" s="220">
        <v>38352</v>
      </c>
      <c r="N851" s="212">
        <v>10</v>
      </c>
      <c r="O851" s="219"/>
      <c r="P851" s="210"/>
      <c r="Q851" s="215">
        <f>VLOOKUP(B:B,[1]帐销案存台账!$C$1:$L$65536,10,0)</f>
        <v>3090454.55</v>
      </c>
      <c r="R851" s="226">
        <f>VLOOKUP(B:B,[1]帐销案存台账!$C$1:$N$65536,12,0)</f>
        <v>318775.76</v>
      </c>
      <c r="S851" s="227"/>
      <c r="T851" s="228"/>
      <c r="U851" s="229"/>
      <c r="V851" s="219"/>
      <c r="W851" s="231"/>
      <c r="X851" s="210"/>
      <c r="Y851" s="232"/>
    </row>
    <row r="852" s="204" customFormat="1" ht="15" customHeight="1" spans="1:25">
      <c r="A852" s="906" t="s">
        <v>3997</v>
      </c>
      <c r="B852" s="213" t="s">
        <v>3998</v>
      </c>
      <c r="C852" s="276" t="s">
        <v>3993</v>
      </c>
      <c r="D852" s="276" t="s">
        <v>3994</v>
      </c>
      <c r="E852" s="207" t="s">
        <v>3982</v>
      </c>
      <c r="F852" s="210"/>
      <c r="G852" s="211" t="s">
        <v>2131</v>
      </c>
      <c r="H852" s="212"/>
      <c r="I852" s="210" t="s">
        <v>2095</v>
      </c>
      <c r="J852" s="212">
        <v>1</v>
      </c>
      <c r="K852" s="239" t="s">
        <v>3629</v>
      </c>
      <c r="L852" s="217"/>
      <c r="M852" s="220">
        <v>38352</v>
      </c>
      <c r="N852" s="212">
        <v>10</v>
      </c>
      <c r="O852" s="219"/>
      <c r="P852" s="210"/>
      <c r="Q852" s="215">
        <f>VLOOKUP(B:B,[1]帐销案存台账!$C$1:$L$65536,10,0)</f>
        <v>3090454.53</v>
      </c>
      <c r="R852" s="226">
        <f>VLOOKUP(B:B,[1]帐销案存台账!$C$1:$N$65536,12,0)</f>
        <v>318775.76</v>
      </c>
      <c r="S852" s="227"/>
      <c r="T852" s="228"/>
      <c r="U852" s="229"/>
      <c r="V852" s="219"/>
      <c r="W852" s="231"/>
      <c r="X852" s="210"/>
      <c r="Y852" s="232"/>
    </row>
    <row r="853" s="204" customFormat="1" ht="15" customHeight="1" spans="1:25">
      <c r="A853" s="906" t="s">
        <v>3999</v>
      </c>
      <c r="B853" s="237" t="s">
        <v>4000</v>
      </c>
      <c r="C853" s="237" t="s">
        <v>3976</v>
      </c>
      <c r="D853" s="237" t="s">
        <v>3987</v>
      </c>
      <c r="E853" s="207" t="s">
        <v>3982</v>
      </c>
      <c r="F853" s="210"/>
      <c r="G853" s="211" t="s">
        <v>2131</v>
      </c>
      <c r="H853" s="212"/>
      <c r="I853" s="210" t="s">
        <v>2095</v>
      </c>
      <c r="J853" s="212">
        <v>1</v>
      </c>
      <c r="K853" s="245" t="s">
        <v>3692</v>
      </c>
      <c r="L853" s="217"/>
      <c r="M853" s="220">
        <v>37258</v>
      </c>
      <c r="N853" s="212">
        <v>10</v>
      </c>
      <c r="O853" s="219"/>
      <c r="P853" s="210"/>
      <c r="Q853" s="215">
        <v>3150000</v>
      </c>
      <c r="R853" s="226">
        <v>94500</v>
      </c>
      <c r="S853" s="227"/>
      <c r="T853" s="228"/>
      <c r="U853" s="229"/>
      <c r="V853" s="219"/>
      <c r="W853" s="231"/>
      <c r="X853" s="210"/>
      <c r="Y853" s="232"/>
    </row>
    <row r="854" s="204" customFormat="1" ht="15" customHeight="1" spans="1:25">
      <c r="A854" s="906" t="s">
        <v>4001</v>
      </c>
      <c r="B854" s="237" t="s">
        <v>4002</v>
      </c>
      <c r="C854" s="237" t="s">
        <v>3976</v>
      </c>
      <c r="D854" s="237" t="s">
        <v>3987</v>
      </c>
      <c r="E854" s="207" t="s">
        <v>3982</v>
      </c>
      <c r="F854" s="210"/>
      <c r="G854" s="211" t="s">
        <v>2131</v>
      </c>
      <c r="H854" s="212"/>
      <c r="I854" s="210" t="s">
        <v>2095</v>
      </c>
      <c r="J854" s="212">
        <v>1</v>
      </c>
      <c r="K854" s="239" t="s">
        <v>3629</v>
      </c>
      <c r="L854" s="217"/>
      <c r="M854" s="220">
        <v>37986</v>
      </c>
      <c r="N854" s="212">
        <v>10</v>
      </c>
      <c r="O854" s="219"/>
      <c r="P854" s="210"/>
      <c r="Q854" s="215">
        <v>3506980</v>
      </c>
      <c r="R854" s="226">
        <v>105209.4</v>
      </c>
      <c r="S854" s="227"/>
      <c r="T854" s="228"/>
      <c r="U854" s="229"/>
      <c r="V854" s="219"/>
      <c r="W854" s="231"/>
      <c r="X854" s="210"/>
      <c r="Y854" s="232"/>
    </row>
    <row r="855" s="204" customFormat="1" ht="15" customHeight="1" spans="1:25">
      <c r="A855" s="906" t="s">
        <v>4003</v>
      </c>
      <c r="B855" s="237" t="s">
        <v>4004</v>
      </c>
      <c r="C855" s="237" t="s">
        <v>3976</v>
      </c>
      <c r="D855" s="237" t="s">
        <v>4005</v>
      </c>
      <c r="E855" s="207" t="s">
        <v>3982</v>
      </c>
      <c r="F855" s="210"/>
      <c r="G855" s="211" t="s">
        <v>2131</v>
      </c>
      <c r="H855" s="212"/>
      <c r="I855" s="210" t="s">
        <v>2095</v>
      </c>
      <c r="J855" s="212">
        <v>1</v>
      </c>
      <c r="K855" s="239" t="s">
        <v>3629</v>
      </c>
      <c r="L855" s="217"/>
      <c r="M855" s="220">
        <v>37986</v>
      </c>
      <c r="N855" s="212">
        <v>10</v>
      </c>
      <c r="O855" s="219"/>
      <c r="P855" s="210"/>
      <c r="Q855" s="215">
        <v>2227500</v>
      </c>
      <c r="R855" s="226">
        <v>66825</v>
      </c>
      <c r="S855" s="227"/>
      <c r="T855" s="228"/>
      <c r="U855" s="229"/>
      <c r="V855" s="219"/>
      <c r="W855" s="231"/>
      <c r="X855" s="210"/>
      <c r="Y855" s="232"/>
    </row>
    <row r="856" s="204" customFormat="1" ht="15" customHeight="1" spans="1:25">
      <c r="A856" s="906" t="s">
        <v>4006</v>
      </c>
      <c r="B856" s="237" t="s">
        <v>4007</v>
      </c>
      <c r="C856" s="237" t="s">
        <v>3976</v>
      </c>
      <c r="D856" s="237" t="s">
        <v>4005</v>
      </c>
      <c r="E856" s="207" t="s">
        <v>3982</v>
      </c>
      <c r="F856" s="210"/>
      <c r="G856" s="211" t="s">
        <v>2131</v>
      </c>
      <c r="H856" s="212"/>
      <c r="I856" s="210" t="s">
        <v>2095</v>
      </c>
      <c r="J856" s="212">
        <v>1</v>
      </c>
      <c r="K856" s="248" t="s">
        <v>3629</v>
      </c>
      <c r="L856" s="217"/>
      <c r="M856" s="220">
        <v>38352</v>
      </c>
      <c r="N856" s="212">
        <v>10</v>
      </c>
      <c r="O856" s="219"/>
      <c r="P856" s="210"/>
      <c r="Q856" s="215">
        <v>3108954.55</v>
      </c>
      <c r="R856" s="226">
        <v>93268.6399999997</v>
      </c>
      <c r="S856" s="227"/>
      <c r="T856" s="228"/>
      <c r="U856" s="229"/>
      <c r="V856" s="219"/>
      <c r="W856" s="231"/>
      <c r="X856" s="210"/>
      <c r="Y856" s="232"/>
    </row>
    <row r="857" s="204" customFormat="1" ht="15" customHeight="1" spans="1:25">
      <c r="A857" s="906" t="s">
        <v>4008</v>
      </c>
      <c r="B857" s="237" t="s">
        <v>4009</v>
      </c>
      <c r="C857" s="237" t="s">
        <v>3976</v>
      </c>
      <c r="D857" s="237" t="s">
        <v>4005</v>
      </c>
      <c r="E857" s="207" t="s">
        <v>3982</v>
      </c>
      <c r="F857" s="210"/>
      <c r="G857" s="211" t="s">
        <v>2131</v>
      </c>
      <c r="H857" s="212"/>
      <c r="I857" s="210" t="s">
        <v>2095</v>
      </c>
      <c r="J857" s="212">
        <v>1</v>
      </c>
      <c r="K857" s="248" t="s">
        <v>3629</v>
      </c>
      <c r="L857" s="217"/>
      <c r="M857" s="220">
        <v>38352</v>
      </c>
      <c r="N857" s="212">
        <v>10</v>
      </c>
      <c r="O857" s="219"/>
      <c r="P857" s="210"/>
      <c r="Q857" s="215">
        <v>3108954.55</v>
      </c>
      <c r="R857" s="226">
        <v>93268.6399999997</v>
      </c>
      <c r="S857" s="227"/>
      <c r="T857" s="228"/>
      <c r="U857" s="229"/>
      <c r="V857" s="219"/>
      <c r="W857" s="231"/>
      <c r="X857" s="210"/>
      <c r="Y857" s="232"/>
    </row>
    <row r="858" s="204" customFormat="1" ht="15" customHeight="1" spans="1:25">
      <c r="A858" s="906" t="s">
        <v>4010</v>
      </c>
      <c r="B858" s="237" t="s">
        <v>4011</v>
      </c>
      <c r="C858" s="237" t="s">
        <v>3976</v>
      </c>
      <c r="D858" s="237" t="s">
        <v>4005</v>
      </c>
      <c r="E858" s="207" t="s">
        <v>3982</v>
      </c>
      <c r="F858" s="210"/>
      <c r="G858" s="211" t="s">
        <v>2131</v>
      </c>
      <c r="H858" s="212"/>
      <c r="I858" s="210" t="s">
        <v>2095</v>
      </c>
      <c r="J858" s="212">
        <v>1</v>
      </c>
      <c r="K858" s="239" t="s">
        <v>3629</v>
      </c>
      <c r="L858" s="217"/>
      <c r="M858" s="220">
        <v>38352</v>
      </c>
      <c r="N858" s="212">
        <v>10</v>
      </c>
      <c r="O858" s="219"/>
      <c r="P858" s="210"/>
      <c r="Q858" s="215">
        <v>3108954.57</v>
      </c>
      <c r="R858" s="226">
        <v>93268.6399999997</v>
      </c>
      <c r="S858" s="227"/>
      <c r="T858" s="228"/>
      <c r="U858" s="229"/>
      <c r="V858" s="219"/>
      <c r="W858" s="231"/>
      <c r="X858" s="210"/>
      <c r="Y858" s="232"/>
    </row>
    <row r="859" s="204" customFormat="1" ht="15" customHeight="1" spans="1:25">
      <c r="A859" s="906" t="s">
        <v>4012</v>
      </c>
      <c r="B859" s="237" t="s">
        <v>4013</v>
      </c>
      <c r="C859" s="237" t="s">
        <v>4005</v>
      </c>
      <c r="D859" s="237" t="s">
        <v>4014</v>
      </c>
      <c r="E859" s="207" t="s">
        <v>3982</v>
      </c>
      <c r="F859" s="210"/>
      <c r="G859" s="211" t="s">
        <v>2131</v>
      </c>
      <c r="H859" s="212"/>
      <c r="I859" s="210" t="s">
        <v>2095</v>
      </c>
      <c r="J859" s="212">
        <v>1</v>
      </c>
      <c r="K859" s="239" t="s">
        <v>3629</v>
      </c>
      <c r="L859" s="217"/>
      <c r="M859" s="220">
        <v>38352</v>
      </c>
      <c r="N859" s="212">
        <v>10</v>
      </c>
      <c r="O859" s="219"/>
      <c r="P859" s="210"/>
      <c r="Q859" s="215">
        <v>2863238.17</v>
      </c>
      <c r="R859" s="226">
        <v>85897.1499999999</v>
      </c>
      <c r="S859" s="227"/>
      <c r="T859" s="228"/>
      <c r="U859" s="229"/>
      <c r="V859" s="219"/>
      <c r="W859" s="231"/>
      <c r="X859" s="210"/>
      <c r="Y859" s="232"/>
    </row>
    <row r="860" s="204" customFormat="1" ht="15" customHeight="1" spans="1:25">
      <c r="A860" s="906" t="s">
        <v>4015</v>
      </c>
      <c r="B860" s="237" t="s">
        <v>4016</v>
      </c>
      <c r="C860" s="237" t="s">
        <v>4005</v>
      </c>
      <c r="D860" s="237" t="s">
        <v>4014</v>
      </c>
      <c r="E860" s="207" t="s">
        <v>3982</v>
      </c>
      <c r="F860" s="210"/>
      <c r="G860" s="211" t="s">
        <v>2131</v>
      </c>
      <c r="H860" s="212"/>
      <c r="I860" s="210" t="s">
        <v>2095</v>
      </c>
      <c r="J860" s="212">
        <v>1</v>
      </c>
      <c r="K860" s="239" t="s">
        <v>3629</v>
      </c>
      <c r="L860" s="217"/>
      <c r="M860" s="220">
        <v>38352</v>
      </c>
      <c r="N860" s="212">
        <v>10</v>
      </c>
      <c r="O860" s="219"/>
      <c r="P860" s="210"/>
      <c r="Q860" s="215">
        <v>2863238.16</v>
      </c>
      <c r="R860" s="226">
        <v>85897.1400000001</v>
      </c>
      <c r="S860" s="227"/>
      <c r="T860" s="228"/>
      <c r="U860" s="229"/>
      <c r="V860" s="219"/>
      <c r="W860" s="231"/>
      <c r="X860" s="210"/>
      <c r="Y860" s="232"/>
    </row>
    <row r="861" s="204" customFormat="1" ht="15" customHeight="1" spans="1:25">
      <c r="A861" s="906" t="s">
        <v>4017</v>
      </c>
      <c r="B861" s="237" t="s">
        <v>4018</v>
      </c>
      <c r="C861" s="237" t="s">
        <v>3976</v>
      </c>
      <c r="D861" s="237" t="s">
        <v>3981</v>
      </c>
      <c r="E861" s="207" t="s">
        <v>3982</v>
      </c>
      <c r="F861" s="210"/>
      <c r="G861" s="211" t="s">
        <v>2131</v>
      </c>
      <c r="H861" s="212"/>
      <c r="I861" s="210" t="s">
        <v>2095</v>
      </c>
      <c r="J861" s="212">
        <v>1</v>
      </c>
      <c r="K861" s="239" t="s">
        <v>3802</v>
      </c>
      <c r="L861" s="217"/>
      <c r="M861" s="220">
        <v>37986</v>
      </c>
      <c r="N861" s="212">
        <v>10</v>
      </c>
      <c r="O861" s="219"/>
      <c r="P861" s="210"/>
      <c r="Q861" s="215">
        <v>1712000</v>
      </c>
      <c r="R861" s="226">
        <v>51360</v>
      </c>
      <c r="S861" s="227"/>
      <c r="T861" s="228"/>
      <c r="U861" s="229"/>
      <c r="V861" s="219"/>
      <c r="W861" s="231"/>
      <c r="X861" s="210"/>
      <c r="Y861" s="232"/>
    </row>
    <row r="862" s="204" customFormat="1" ht="15" customHeight="1" spans="1:25">
      <c r="A862" s="906" t="s">
        <v>4019</v>
      </c>
      <c r="B862" s="237" t="s">
        <v>4020</v>
      </c>
      <c r="C862" s="237" t="s">
        <v>3976</v>
      </c>
      <c r="D862" s="237" t="s">
        <v>3981</v>
      </c>
      <c r="E862" s="207" t="s">
        <v>3982</v>
      </c>
      <c r="F862" s="210"/>
      <c r="G862" s="211" t="s">
        <v>2131</v>
      </c>
      <c r="H862" s="212"/>
      <c r="I862" s="210" t="s">
        <v>2095</v>
      </c>
      <c r="J862" s="212">
        <v>1</v>
      </c>
      <c r="K862" s="239" t="s">
        <v>3802</v>
      </c>
      <c r="L862" s="217"/>
      <c r="M862" s="220">
        <v>37257</v>
      </c>
      <c r="N862" s="212">
        <v>10</v>
      </c>
      <c r="O862" s="219"/>
      <c r="P862" s="210"/>
      <c r="Q862" s="215">
        <v>6200000</v>
      </c>
      <c r="R862" s="226">
        <v>186000</v>
      </c>
      <c r="S862" s="227"/>
      <c r="T862" s="228"/>
      <c r="U862" s="229"/>
      <c r="V862" s="219"/>
      <c r="W862" s="231"/>
      <c r="X862" s="210"/>
      <c r="Y862" s="232"/>
    </row>
    <row r="863" s="204" customFormat="1" ht="15" customHeight="1" spans="1:25">
      <c r="A863" s="906" t="s">
        <v>4021</v>
      </c>
      <c r="B863" s="237" t="s">
        <v>4022</v>
      </c>
      <c r="C863" s="237" t="s">
        <v>3976</v>
      </c>
      <c r="D863" s="237" t="s">
        <v>3981</v>
      </c>
      <c r="E863" s="207" t="s">
        <v>3982</v>
      </c>
      <c r="F863" s="210"/>
      <c r="G863" s="211" t="s">
        <v>2131</v>
      </c>
      <c r="H863" s="212"/>
      <c r="I863" s="210" t="s">
        <v>2095</v>
      </c>
      <c r="J863" s="212">
        <v>1</v>
      </c>
      <c r="K863" s="239" t="s">
        <v>3629</v>
      </c>
      <c r="L863" s="217"/>
      <c r="M863" s="220">
        <v>37986</v>
      </c>
      <c r="N863" s="212">
        <v>10</v>
      </c>
      <c r="O863" s="219"/>
      <c r="P863" s="210"/>
      <c r="Q863" s="215">
        <v>2243500</v>
      </c>
      <c r="R863" s="226">
        <v>67305</v>
      </c>
      <c r="S863" s="227"/>
      <c r="T863" s="228"/>
      <c r="U863" s="229"/>
      <c r="V863" s="219"/>
      <c r="W863" s="231"/>
      <c r="X863" s="210"/>
      <c r="Y863" s="232"/>
    </row>
    <row r="864" s="204" customFormat="1" ht="15" customHeight="1" spans="1:25">
      <c r="A864" s="906" t="s">
        <v>4023</v>
      </c>
      <c r="B864" s="237" t="s">
        <v>4024</v>
      </c>
      <c r="C864" s="237" t="s">
        <v>3976</v>
      </c>
      <c r="D864" s="237" t="s">
        <v>3987</v>
      </c>
      <c r="E864" s="207" t="s">
        <v>3982</v>
      </c>
      <c r="F864" s="210"/>
      <c r="G864" s="211" t="s">
        <v>2131</v>
      </c>
      <c r="H864" s="212"/>
      <c r="I864" s="210" t="s">
        <v>2095</v>
      </c>
      <c r="J864" s="212">
        <v>1</v>
      </c>
      <c r="K864" s="239" t="s">
        <v>3629</v>
      </c>
      <c r="L864" s="217"/>
      <c r="M864" s="220">
        <v>37258</v>
      </c>
      <c r="N864" s="212">
        <v>10</v>
      </c>
      <c r="O864" s="219"/>
      <c r="P864" s="210"/>
      <c r="Q864" s="215">
        <v>3150000</v>
      </c>
      <c r="R864" s="226">
        <v>94500</v>
      </c>
      <c r="S864" s="227"/>
      <c r="T864" s="228"/>
      <c r="U864" s="229"/>
      <c r="V864" s="219"/>
      <c r="W864" s="231"/>
      <c r="X864" s="210"/>
      <c r="Y864" s="232"/>
    </row>
    <row r="865" s="204" customFormat="1" ht="15" customHeight="1" spans="1:25">
      <c r="A865" s="906" t="s">
        <v>4025</v>
      </c>
      <c r="B865" s="237" t="s">
        <v>4026</v>
      </c>
      <c r="C865" s="237" t="s">
        <v>3976</v>
      </c>
      <c r="D865" s="237" t="s">
        <v>3993</v>
      </c>
      <c r="E865" s="207" t="s">
        <v>3982</v>
      </c>
      <c r="F865" s="210"/>
      <c r="G865" s="211" t="s">
        <v>2131</v>
      </c>
      <c r="H865" s="212"/>
      <c r="I865" s="210" t="s">
        <v>2095</v>
      </c>
      <c r="J865" s="212">
        <v>1</v>
      </c>
      <c r="K865" s="248" t="s">
        <v>3629</v>
      </c>
      <c r="L865" s="217"/>
      <c r="M865" s="220">
        <v>38352</v>
      </c>
      <c r="N865" s="212">
        <v>10</v>
      </c>
      <c r="O865" s="219"/>
      <c r="P865" s="210"/>
      <c r="Q865" s="215">
        <v>3108954.55</v>
      </c>
      <c r="R865" s="226">
        <v>93268.6399999997</v>
      </c>
      <c r="S865" s="227"/>
      <c r="T865" s="228"/>
      <c r="U865" s="229"/>
      <c r="V865" s="219"/>
      <c r="W865" s="231"/>
      <c r="X865" s="210"/>
      <c r="Y865" s="232"/>
    </row>
    <row r="866" s="204" customFormat="1" ht="15" customHeight="1" spans="1:25">
      <c r="A866" s="906" t="s">
        <v>4027</v>
      </c>
      <c r="B866" s="237" t="s">
        <v>4028</v>
      </c>
      <c r="C866" s="237" t="s">
        <v>3993</v>
      </c>
      <c r="D866" s="237" t="s">
        <v>4029</v>
      </c>
      <c r="E866" s="207" t="s">
        <v>3982</v>
      </c>
      <c r="F866" s="210"/>
      <c r="G866" s="211" t="s">
        <v>2131</v>
      </c>
      <c r="H866" s="212"/>
      <c r="I866" s="210" t="s">
        <v>2095</v>
      </c>
      <c r="J866" s="212">
        <v>1</v>
      </c>
      <c r="K866" s="248" t="s">
        <v>3629</v>
      </c>
      <c r="L866" s="217"/>
      <c r="M866" s="220">
        <v>38352</v>
      </c>
      <c r="N866" s="212">
        <v>10</v>
      </c>
      <c r="O866" s="219"/>
      <c r="P866" s="210"/>
      <c r="Q866" s="215">
        <v>2863238.16</v>
      </c>
      <c r="R866" s="226">
        <v>85897.1400000001</v>
      </c>
      <c r="S866" s="227"/>
      <c r="T866" s="228"/>
      <c r="U866" s="229"/>
      <c r="V866" s="219"/>
      <c r="W866" s="231"/>
      <c r="X866" s="210"/>
      <c r="Y866" s="232"/>
    </row>
    <row r="867" s="204" customFormat="1" ht="15" customHeight="1" spans="1:25">
      <c r="A867" s="906" t="s">
        <v>4030</v>
      </c>
      <c r="B867" s="213" t="s">
        <v>4031</v>
      </c>
      <c r="C867" s="276" t="s">
        <v>4032</v>
      </c>
      <c r="D867" s="276" t="s">
        <v>4033</v>
      </c>
      <c r="E867" s="207" t="s">
        <v>4034</v>
      </c>
      <c r="F867" s="210"/>
      <c r="G867" s="211" t="s">
        <v>2131</v>
      </c>
      <c r="H867" s="212"/>
      <c r="I867" s="210" t="s">
        <v>2095</v>
      </c>
      <c r="J867" s="212">
        <v>1</v>
      </c>
      <c r="K867" s="237" t="s">
        <v>3802</v>
      </c>
      <c r="L867" s="217"/>
      <c r="M867" s="220">
        <v>38352</v>
      </c>
      <c r="N867" s="212">
        <v>20</v>
      </c>
      <c r="O867" s="219"/>
      <c r="P867" s="210"/>
      <c r="Q867" s="215">
        <f>VLOOKUP(B:B,[1]帐销案存台账!$C$1:$L$65536,10,0)</f>
        <v>2840388.06</v>
      </c>
      <c r="R867" s="226">
        <f>VLOOKUP(B:B,[1]帐销案存台账!$C$1:$N$65536,12,0)</f>
        <v>1051972.05</v>
      </c>
      <c r="S867" s="227"/>
      <c r="T867" s="228"/>
      <c r="U867" s="229"/>
      <c r="V867" s="219"/>
      <c r="W867" s="231"/>
      <c r="X867" s="210"/>
      <c r="Y867" s="232"/>
    </row>
    <row r="868" s="204" customFormat="1" ht="15" customHeight="1" spans="1:25">
      <c r="A868" s="906" t="s">
        <v>4035</v>
      </c>
      <c r="B868" s="213" t="s">
        <v>4036</v>
      </c>
      <c r="C868" s="276" t="s">
        <v>4032</v>
      </c>
      <c r="D868" s="276" t="s">
        <v>4033</v>
      </c>
      <c r="E868" s="207" t="s">
        <v>4034</v>
      </c>
      <c r="F868" s="210"/>
      <c r="G868" s="211" t="s">
        <v>2131</v>
      </c>
      <c r="H868" s="212"/>
      <c r="I868" s="210" t="s">
        <v>2095</v>
      </c>
      <c r="J868" s="212">
        <v>1</v>
      </c>
      <c r="K868" s="237" t="s">
        <v>3802</v>
      </c>
      <c r="L868" s="217"/>
      <c r="M868" s="220">
        <v>38352</v>
      </c>
      <c r="N868" s="212">
        <v>20</v>
      </c>
      <c r="O868" s="219"/>
      <c r="P868" s="210"/>
      <c r="Q868" s="215">
        <f>VLOOKUP(B:B,[1]帐销案存台账!$C$1:$L$65536,10,0)</f>
        <v>2840388.06</v>
      </c>
      <c r="R868" s="226">
        <f>VLOOKUP(B:B,[1]帐销案存台账!$C$1:$N$65536,12,0)</f>
        <v>1051972.05</v>
      </c>
      <c r="S868" s="227"/>
      <c r="T868" s="228"/>
      <c r="U868" s="229"/>
      <c r="V868" s="219"/>
      <c r="W868" s="231"/>
      <c r="X868" s="210"/>
      <c r="Y868" s="232"/>
    </row>
    <row r="869" s="204" customFormat="1" ht="15" customHeight="1" spans="1:25">
      <c r="A869" s="906" t="s">
        <v>4037</v>
      </c>
      <c r="B869" s="213" t="s">
        <v>4038</v>
      </c>
      <c r="C869" s="276" t="s">
        <v>4032</v>
      </c>
      <c r="D869" s="276" t="s">
        <v>4033</v>
      </c>
      <c r="E869" s="207" t="s">
        <v>4034</v>
      </c>
      <c r="F869" s="210"/>
      <c r="G869" s="211" t="s">
        <v>2131</v>
      </c>
      <c r="H869" s="212"/>
      <c r="I869" s="210" t="s">
        <v>2095</v>
      </c>
      <c r="J869" s="212">
        <v>1</v>
      </c>
      <c r="K869" s="237" t="s">
        <v>3802</v>
      </c>
      <c r="L869" s="217"/>
      <c r="M869" s="220">
        <v>38352</v>
      </c>
      <c r="N869" s="212">
        <v>20</v>
      </c>
      <c r="O869" s="219"/>
      <c r="P869" s="210"/>
      <c r="Q869" s="215">
        <f>VLOOKUP(B:B,[1]帐销案存台账!$C$1:$L$65536,10,0)</f>
        <v>2840388.06</v>
      </c>
      <c r="R869" s="226">
        <f>VLOOKUP(B:B,[1]帐销案存台账!$C$1:$N$65536,12,0)</f>
        <v>1051972.05</v>
      </c>
      <c r="S869" s="227"/>
      <c r="T869" s="228"/>
      <c r="U869" s="229"/>
      <c r="V869" s="219"/>
      <c r="W869" s="231"/>
      <c r="X869" s="210"/>
      <c r="Y869" s="232"/>
    </row>
    <row r="870" s="204" customFormat="1" ht="15" customHeight="1" spans="1:25">
      <c r="A870" s="906" t="s">
        <v>4039</v>
      </c>
      <c r="B870" s="213" t="s">
        <v>4040</v>
      </c>
      <c r="C870" s="276" t="s">
        <v>4032</v>
      </c>
      <c r="D870" s="276" t="s">
        <v>4033</v>
      </c>
      <c r="E870" s="207" t="s">
        <v>4034</v>
      </c>
      <c r="F870" s="210"/>
      <c r="G870" s="211" t="s">
        <v>2131</v>
      </c>
      <c r="H870" s="212"/>
      <c r="I870" s="210" t="s">
        <v>2095</v>
      </c>
      <c r="J870" s="212">
        <v>1</v>
      </c>
      <c r="K870" s="237" t="s">
        <v>3802</v>
      </c>
      <c r="L870" s="217"/>
      <c r="M870" s="220">
        <v>38352</v>
      </c>
      <c r="N870" s="212">
        <v>20</v>
      </c>
      <c r="O870" s="219"/>
      <c r="P870" s="210"/>
      <c r="Q870" s="215">
        <f>VLOOKUP(B:B,[1]帐销案存台账!$C$1:$L$65536,10,0)</f>
        <v>2840388.06</v>
      </c>
      <c r="R870" s="226">
        <f>VLOOKUP(B:B,[1]帐销案存台账!$C$1:$N$65536,12,0)</f>
        <v>1051972.05</v>
      </c>
      <c r="S870" s="227"/>
      <c r="T870" s="228"/>
      <c r="U870" s="229"/>
      <c r="V870" s="219"/>
      <c r="W870" s="231"/>
      <c r="X870" s="210"/>
      <c r="Y870" s="232"/>
    </row>
    <row r="871" s="204" customFormat="1" ht="15" customHeight="1" spans="1:25">
      <c r="A871" s="906" t="s">
        <v>4041</v>
      </c>
      <c r="B871" s="213" t="s">
        <v>4042</v>
      </c>
      <c r="C871" s="276" t="s">
        <v>4032</v>
      </c>
      <c r="D871" s="276" t="s">
        <v>4033</v>
      </c>
      <c r="E871" s="207" t="s">
        <v>4034</v>
      </c>
      <c r="F871" s="210"/>
      <c r="G871" s="211" t="s">
        <v>2131</v>
      </c>
      <c r="H871" s="212"/>
      <c r="I871" s="210" t="s">
        <v>2095</v>
      </c>
      <c r="J871" s="212">
        <v>1</v>
      </c>
      <c r="K871" s="237" t="s">
        <v>3802</v>
      </c>
      <c r="L871" s="217"/>
      <c r="M871" s="220">
        <v>38352</v>
      </c>
      <c r="N871" s="212">
        <v>20</v>
      </c>
      <c r="O871" s="219"/>
      <c r="P871" s="210"/>
      <c r="Q871" s="215">
        <f>VLOOKUP(B:B,[1]帐销案存台账!$C$1:$L$65536,10,0)</f>
        <v>2840388.06</v>
      </c>
      <c r="R871" s="226">
        <f>VLOOKUP(B:B,[1]帐销案存台账!$C$1:$N$65536,12,0)</f>
        <v>1051972.05</v>
      </c>
      <c r="S871" s="227"/>
      <c r="T871" s="228"/>
      <c r="U871" s="229"/>
      <c r="V871" s="219"/>
      <c r="W871" s="231"/>
      <c r="X871" s="210"/>
      <c r="Y871" s="232"/>
    </row>
    <row r="872" s="204" customFormat="1" ht="15" customHeight="1" spans="1:25">
      <c r="A872" s="906" t="s">
        <v>4043</v>
      </c>
      <c r="B872" s="213" t="s">
        <v>4044</v>
      </c>
      <c r="C872" s="276" t="s">
        <v>4032</v>
      </c>
      <c r="D872" s="276" t="s">
        <v>4033</v>
      </c>
      <c r="E872" s="207" t="s">
        <v>4034</v>
      </c>
      <c r="F872" s="210"/>
      <c r="G872" s="211" t="s">
        <v>2131</v>
      </c>
      <c r="H872" s="212"/>
      <c r="I872" s="210" t="s">
        <v>2095</v>
      </c>
      <c r="J872" s="212">
        <v>1</v>
      </c>
      <c r="K872" s="237" t="s">
        <v>3802</v>
      </c>
      <c r="L872" s="217"/>
      <c r="M872" s="220">
        <v>38352</v>
      </c>
      <c r="N872" s="212">
        <v>20</v>
      </c>
      <c r="O872" s="219"/>
      <c r="P872" s="210"/>
      <c r="Q872" s="215">
        <f>VLOOKUP(B:B,[1]帐销案存台账!$C$1:$L$65536,10,0)</f>
        <v>2840388.06</v>
      </c>
      <c r="R872" s="226">
        <f>VLOOKUP(B:B,[1]帐销案存台账!$C$1:$N$65536,12,0)</f>
        <v>1051972.05</v>
      </c>
      <c r="S872" s="227"/>
      <c r="T872" s="228"/>
      <c r="U872" s="229"/>
      <c r="V872" s="219"/>
      <c r="W872" s="231"/>
      <c r="X872" s="210"/>
      <c r="Y872" s="232"/>
    </row>
    <row r="873" s="204" customFormat="1" ht="15" customHeight="1" spans="1:25">
      <c r="A873" s="906" t="s">
        <v>4045</v>
      </c>
      <c r="B873" s="213" t="s">
        <v>4046</v>
      </c>
      <c r="C873" s="276" t="s">
        <v>4032</v>
      </c>
      <c r="D873" s="276" t="s">
        <v>4033</v>
      </c>
      <c r="E873" s="207" t="s">
        <v>4034</v>
      </c>
      <c r="F873" s="210"/>
      <c r="G873" s="211" t="s">
        <v>2131</v>
      </c>
      <c r="H873" s="212"/>
      <c r="I873" s="210" t="s">
        <v>2095</v>
      </c>
      <c r="J873" s="212">
        <v>1</v>
      </c>
      <c r="K873" s="237" t="s">
        <v>3802</v>
      </c>
      <c r="L873" s="217"/>
      <c r="M873" s="220">
        <v>38352</v>
      </c>
      <c r="N873" s="212">
        <v>20</v>
      </c>
      <c r="O873" s="219"/>
      <c r="P873" s="210"/>
      <c r="Q873" s="215">
        <f>VLOOKUP(B:B,[1]帐销案存台账!$C$1:$L$65536,10,0)</f>
        <v>2840388.09</v>
      </c>
      <c r="R873" s="226">
        <f>VLOOKUP(B:B,[1]帐销案存台账!$C$1:$N$65536,12,0)</f>
        <v>1051972.06</v>
      </c>
      <c r="S873" s="227"/>
      <c r="T873" s="228"/>
      <c r="U873" s="229"/>
      <c r="V873" s="219"/>
      <c r="W873" s="231"/>
      <c r="X873" s="210"/>
      <c r="Y873" s="232"/>
    </row>
    <row r="874" s="204" customFormat="1" ht="15" customHeight="1" spans="1:25">
      <c r="A874" s="906" t="s">
        <v>4047</v>
      </c>
      <c r="B874" s="213" t="s">
        <v>4048</v>
      </c>
      <c r="C874" s="233" t="s">
        <v>4049</v>
      </c>
      <c r="D874" s="277" t="s">
        <v>4050</v>
      </c>
      <c r="E874" s="207" t="s">
        <v>4051</v>
      </c>
      <c r="F874" s="210"/>
      <c r="G874" s="211" t="s">
        <v>2131</v>
      </c>
      <c r="H874" s="212"/>
      <c r="I874" s="210" t="s">
        <v>2095</v>
      </c>
      <c r="J874" s="212">
        <v>1</v>
      </c>
      <c r="K874" s="280" t="s">
        <v>3629</v>
      </c>
      <c r="L874" s="217"/>
      <c r="M874" s="220" t="s">
        <v>3630</v>
      </c>
      <c r="N874" s="212">
        <v>20</v>
      </c>
      <c r="O874" s="219"/>
      <c r="P874" s="210"/>
      <c r="Q874" s="215">
        <f>VLOOKUP(B:B,[1]帐销案存台账!$C$1:$L$65536,10,0)</f>
        <v>2686127.73</v>
      </c>
      <c r="R874" s="226">
        <f>VLOOKUP(B:B,[1]帐销案存台账!$C$1:$N$65536,12,0)</f>
        <v>1890622.5</v>
      </c>
      <c r="S874" s="227"/>
      <c r="T874" s="228"/>
      <c r="U874" s="229"/>
      <c r="V874" s="219"/>
      <c r="W874" s="231"/>
      <c r="X874" s="210"/>
      <c r="Y874" s="232"/>
    </row>
    <row r="875" s="204" customFormat="1" ht="15" customHeight="1" spans="1:25">
      <c r="A875" s="906" t="s">
        <v>4052</v>
      </c>
      <c r="B875" s="238" t="s">
        <v>4053</v>
      </c>
      <c r="C875" s="237" t="s">
        <v>4032</v>
      </c>
      <c r="D875" s="237" t="s">
        <v>4054</v>
      </c>
      <c r="E875" s="207" t="s">
        <v>4055</v>
      </c>
      <c r="F875" s="210"/>
      <c r="G875" s="211" t="s">
        <v>2131</v>
      </c>
      <c r="H875" s="212"/>
      <c r="I875" s="210" t="s">
        <v>2095</v>
      </c>
      <c r="J875" s="212">
        <v>1</v>
      </c>
      <c r="K875" s="237" t="s">
        <v>3802</v>
      </c>
      <c r="L875" s="217"/>
      <c r="M875" s="220">
        <v>37259</v>
      </c>
      <c r="N875" s="212">
        <v>20</v>
      </c>
      <c r="O875" s="219"/>
      <c r="P875" s="210"/>
      <c r="Q875" s="215">
        <v>1680000</v>
      </c>
      <c r="R875" s="226">
        <v>50400</v>
      </c>
      <c r="S875" s="227"/>
      <c r="T875" s="228"/>
      <c r="U875" s="229"/>
      <c r="V875" s="219"/>
      <c r="W875" s="231"/>
      <c r="X875" s="210"/>
      <c r="Y875" s="232"/>
    </row>
    <row r="876" s="204" customFormat="1" ht="15" customHeight="1" spans="1:25">
      <c r="A876" s="906" t="s">
        <v>4056</v>
      </c>
      <c r="B876" s="238" t="s">
        <v>4057</v>
      </c>
      <c r="C876" s="237" t="s">
        <v>4032</v>
      </c>
      <c r="D876" s="237" t="s">
        <v>4058</v>
      </c>
      <c r="E876" s="207" t="s">
        <v>4055</v>
      </c>
      <c r="F876" s="210"/>
      <c r="G876" s="211" t="s">
        <v>2131</v>
      </c>
      <c r="H876" s="212"/>
      <c r="I876" s="210" t="s">
        <v>2095</v>
      </c>
      <c r="J876" s="212">
        <v>1</v>
      </c>
      <c r="K876" s="237" t="s">
        <v>3802</v>
      </c>
      <c r="L876" s="217"/>
      <c r="M876" s="220">
        <v>37259</v>
      </c>
      <c r="N876" s="212">
        <v>20</v>
      </c>
      <c r="O876" s="219"/>
      <c r="P876" s="210"/>
      <c r="Q876" s="215">
        <v>4493000</v>
      </c>
      <c r="R876" s="226">
        <v>134790</v>
      </c>
      <c r="S876" s="227"/>
      <c r="T876" s="228"/>
      <c r="U876" s="229"/>
      <c r="V876" s="219"/>
      <c r="W876" s="231"/>
      <c r="X876" s="210"/>
      <c r="Y876" s="232"/>
    </row>
    <row r="877" s="204" customFormat="1" ht="15" customHeight="1" spans="1:25">
      <c r="A877" s="906" t="s">
        <v>4059</v>
      </c>
      <c r="B877" s="238" t="s">
        <v>4060</v>
      </c>
      <c r="C877" s="237" t="s">
        <v>4032</v>
      </c>
      <c r="D877" s="237" t="s">
        <v>4061</v>
      </c>
      <c r="E877" s="207" t="s">
        <v>4055</v>
      </c>
      <c r="F877" s="210"/>
      <c r="G877" s="211" t="s">
        <v>2131</v>
      </c>
      <c r="H877" s="212"/>
      <c r="I877" s="210" t="s">
        <v>2095</v>
      </c>
      <c r="J877" s="212">
        <v>1</v>
      </c>
      <c r="K877" s="237" t="s">
        <v>3802</v>
      </c>
      <c r="L877" s="217"/>
      <c r="M877" s="220">
        <v>37257</v>
      </c>
      <c r="N877" s="212">
        <v>20</v>
      </c>
      <c r="O877" s="219"/>
      <c r="P877" s="210"/>
      <c r="Q877" s="215">
        <v>1755000</v>
      </c>
      <c r="R877" s="226">
        <v>52650</v>
      </c>
      <c r="S877" s="227"/>
      <c r="T877" s="228"/>
      <c r="U877" s="229"/>
      <c r="V877" s="219"/>
      <c r="W877" s="231"/>
      <c r="X877" s="210"/>
      <c r="Y877" s="232"/>
    </row>
    <row r="878" s="204" customFormat="1" ht="15" customHeight="1" spans="1:25">
      <c r="A878" s="906" t="s">
        <v>4062</v>
      </c>
      <c r="B878" s="238" t="s">
        <v>4063</v>
      </c>
      <c r="C878" s="237" t="s">
        <v>4032</v>
      </c>
      <c r="D878" s="237" t="s">
        <v>4064</v>
      </c>
      <c r="E878" s="207" t="s">
        <v>4055</v>
      </c>
      <c r="F878" s="210"/>
      <c r="G878" s="211" t="s">
        <v>2131</v>
      </c>
      <c r="H878" s="212"/>
      <c r="I878" s="210" t="s">
        <v>2095</v>
      </c>
      <c r="J878" s="212">
        <v>1</v>
      </c>
      <c r="K878" s="237" t="s">
        <v>3802</v>
      </c>
      <c r="L878" s="217"/>
      <c r="M878" s="220">
        <v>36396</v>
      </c>
      <c r="N878" s="212">
        <v>20</v>
      </c>
      <c r="O878" s="219"/>
      <c r="P878" s="210"/>
      <c r="Q878" s="215">
        <v>2000000</v>
      </c>
      <c r="R878" s="226">
        <v>60000</v>
      </c>
      <c r="S878" s="227"/>
      <c r="T878" s="228"/>
      <c r="U878" s="229"/>
      <c r="V878" s="219"/>
      <c r="W878" s="231"/>
      <c r="X878" s="210"/>
      <c r="Y878" s="232"/>
    </row>
    <row r="879" s="204" customFormat="1" ht="15" customHeight="1" spans="1:25">
      <c r="A879" s="906" t="s">
        <v>4065</v>
      </c>
      <c r="B879" s="238" t="s">
        <v>4066</v>
      </c>
      <c r="C879" s="237" t="s">
        <v>4067</v>
      </c>
      <c r="D879" s="237" t="s">
        <v>4068</v>
      </c>
      <c r="E879" s="207" t="s">
        <v>4055</v>
      </c>
      <c r="F879" s="210"/>
      <c r="G879" s="211" t="s">
        <v>2131</v>
      </c>
      <c r="H879" s="212"/>
      <c r="I879" s="210" t="s">
        <v>2095</v>
      </c>
      <c r="J879" s="212">
        <v>1</v>
      </c>
      <c r="K879" s="237" t="s">
        <v>3802</v>
      </c>
      <c r="L879" s="217"/>
      <c r="M879" s="220">
        <v>37258</v>
      </c>
      <c r="N879" s="212">
        <v>20</v>
      </c>
      <c r="O879" s="219"/>
      <c r="P879" s="210"/>
      <c r="Q879" s="215">
        <v>1755000</v>
      </c>
      <c r="R879" s="226">
        <v>52650</v>
      </c>
      <c r="S879" s="227"/>
      <c r="T879" s="228"/>
      <c r="U879" s="229"/>
      <c r="V879" s="219"/>
      <c r="W879" s="231"/>
      <c r="X879" s="210"/>
      <c r="Y879" s="232"/>
    </row>
    <row r="880" s="204" customFormat="1" ht="15" customHeight="1" spans="1:25">
      <c r="A880" s="906" t="s">
        <v>4069</v>
      </c>
      <c r="B880" s="238" t="s">
        <v>4070</v>
      </c>
      <c r="C880" s="237" t="s">
        <v>4067</v>
      </c>
      <c r="D880" s="237" t="s">
        <v>4071</v>
      </c>
      <c r="E880" s="207" t="s">
        <v>4055</v>
      </c>
      <c r="F880" s="210"/>
      <c r="G880" s="211" t="s">
        <v>2131</v>
      </c>
      <c r="H880" s="212"/>
      <c r="I880" s="210" t="s">
        <v>2095</v>
      </c>
      <c r="J880" s="212">
        <v>1</v>
      </c>
      <c r="K880" s="237" t="s">
        <v>3802</v>
      </c>
      <c r="L880" s="217"/>
      <c r="M880" s="220">
        <v>37258</v>
      </c>
      <c r="N880" s="212">
        <v>20</v>
      </c>
      <c r="O880" s="219"/>
      <c r="P880" s="210"/>
      <c r="Q880" s="215">
        <v>2000000</v>
      </c>
      <c r="R880" s="226">
        <v>60000</v>
      </c>
      <c r="S880" s="227"/>
      <c r="T880" s="228"/>
      <c r="U880" s="229"/>
      <c r="V880" s="219"/>
      <c r="W880" s="231"/>
      <c r="X880" s="210"/>
      <c r="Y880" s="232"/>
    </row>
    <row r="881" s="204" customFormat="1" ht="15" customHeight="1" spans="1:25">
      <c r="A881" s="906" t="s">
        <v>4072</v>
      </c>
      <c r="B881" s="238" t="s">
        <v>4073</v>
      </c>
      <c r="C881" s="237" t="s">
        <v>4067</v>
      </c>
      <c r="D881" s="237" t="s">
        <v>4071</v>
      </c>
      <c r="E881" s="207" t="s">
        <v>4055</v>
      </c>
      <c r="F881" s="210"/>
      <c r="G881" s="211" t="s">
        <v>2131</v>
      </c>
      <c r="H881" s="212"/>
      <c r="I881" s="210" t="s">
        <v>2095</v>
      </c>
      <c r="J881" s="212">
        <v>1</v>
      </c>
      <c r="K881" s="237" t="s">
        <v>3802</v>
      </c>
      <c r="L881" s="217"/>
      <c r="M881" s="220">
        <v>37258</v>
      </c>
      <c r="N881" s="212">
        <v>20</v>
      </c>
      <c r="O881" s="219"/>
      <c r="P881" s="210"/>
      <c r="Q881" s="215">
        <v>2000000</v>
      </c>
      <c r="R881" s="226">
        <v>60000</v>
      </c>
      <c r="S881" s="227"/>
      <c r="T881" s="228"/>
      <c r="U881" s="229"/>
      <c r="V881" s="219"/>
      <c r="W881" s="231"/>
      <c r="X881" s="210"/>
      <c r="Y881" s="232"/>
    </row>
    <row r="882" s="204" customFormat="1" ht="15" customHeight="1" spans="1:25">
      <c r="A882" s="906" t="s">
        <v>4074</v>
      </c>
      <c r="B882" s="238" t="s">
        <v>4075</v>
      </c>
      <c r="C882" s="237" t="s">
        <v>4076</v>
      </c>
      <c r="D882" s="237" t="s">
        <v>2086</v>
      </c>
      <c r="E882" s="207" t="s">
        <v>4077</v>
      </c>
      <c r="F882" s="210"/>
      <c r="G882" s="211" t="s">
        <v>2131</v>
      </c>
      <c r="H882" s="212"/>
      <c r="I882" s="210" t="s">
        <v>2095</v>
      </c>
      <c r="J882" s="212">
        <v>1</v>
      </c>
      <c r="K882" s="238" t="s">
        <v>3043</v>
      </c>
      <c r="L882" s="217"/>
      <c r="M882" s="220">
        <v>39447</v>
      </c>
      <c r="N882" s="212">
        <v>10</v>
      </c>
      <c r="O882" s="219"/>
      <c r="P882" s="210"/>
      <c r="Q882" s="215">
        <v>530000</v>
      </c>
      <c r="R882" s="226">
        <v>15900</v>
      </c>
      <c r="S882" s="227"/>
      <c r="T882" s="228"/>
      <c r="U882" s="229"/>
      <c r="V882" s="219"/>
      <c r="W882" s="231"/>
      <c r="X882" s="210"/>
      <c r="Y882" s="232"/>
    </row>
    <row r="883" s="204" customFormat="1" ht="15" customHeight="1" spans="1:25">
      <c r="A883" s="906" t="s">
        <v>4078</v>
      </c>
      <c r="B883" s="237" t="s">
        <v>4079</v>
      </c>
      <c r="C883" s="237" t="s">
        <v>4080</v>
      </c>
      <c r="D883" s="237" t="s">
        <v>2091</v>
      </c>
      <c r="E883" s="207" t="s">
        <v>3840</v>
      </c>
      <c r="F883" s="210"/>
      <c r="G883" s="211" t="s">
        <v>2131</v>
      </c>
      <c r="H883" s="212"/>
      <c r="I883" s="210" t="s">
        <v>2095</v>
      </c>
      <c r="J883" s="212">
        <v>1</v>
      </c>
      <c r="K883" s="239" t="s">
        <v>3802</v>
      </c>
      <c r="L883" s="217"/>
      <c r="M883" s="220">
        <v>40178</v>
      </c>
      <c r="N883" s="212">
        <v>5</v>
      </c>
      <c r="O883" s="219"/>
      <c r="P883" s="210"/>
      <c r="Q883" s="215">
        <v>470085.47</v>
      </c>
      <c r="R883" s="226">
        <v>14102.56</v>
      </c>
      <c r="S883" s="227"/>
      <c r="T883" s="228"/>
      <c r="U883" s="229"/>
      <c r="V883" s="219"/>
      <c r="W883" s="231"/>
      <c r="X883" s="210"/>
      <c r="Y883" s="232"/>
    </row>
    <row r="884" s="204" customFormat="1" ht="15" customHeight="1" spans="1:24">
      <c r="A884" s="278" t="s">
        <v>4081</v>
      </c>
      <c r="B884" s="278"/>
      <c r="C884" s="210"/>
      <c r="D884" s="210"/>
      <c r="E884" s="210"/>
      <c r="F884" s="210"/>
      <c r="G884" s="211"/>
      <c r="H884" s="212"/>
      <c r="I884" s="210"/>
      <c r="J884" s="212"/>
      <c r="K884" s="210"/>
      <c r="L884" s="217"/>
      <c r="M884" s="217"/>
      <c r="N884" s="212"/>
      <c r="O884" s="219"/>
      <c r="P884" s="210"/>
      <c r="Q884" s="215">
        <f>SUM(Q8:Q883)</f>
        <v>1439503520.61</v>
      </c>
      <c r="R884" s="226"/>
      <c r="S884" s="219">
        <f t="shared" ref="S884:T884" si="1">SUM(S8:S883)</f>
        <v>24766.82</v>
      </c>
      <c r="T884" s="228">
        <f t="shared" si="1"/>
        <v>0</v>
      </c>
      <c r="U884" s="229"/>
      <c r="V884" s="219">
        <f>SUM(V8:V883)</f>
        <v>0</v>
      </c>
      <c r="W884" s="231">
        <f>IF(R884-S884=0,"",(V884-R884+S884)/(R884-S884)*100)</f>
        <v>-100</v>
      </c>
      <c r="X884" s="210"/>
    </row>
    <row r="885" s="204" customFormat="1" ht="15" customHeight="1" spans="1:24">
      <c r="A885" s="278" t="s">
        <v>4082</v>
      </c>
      <c r="B885" s="278"/>
      <c r="C885" s="210"/>
      <c r="D885" s="210"/>
      <c r="E885" s="210"/>
      <c r="F885" s="210"/>
      <c r="G885" s="211"/>
      <c r="H885" s="212"/>
      <c r="I885" s="210"/>
      <c r="J885" s="212"/>
      <c r="K885" s="210"/>
      <c r="L885" s="217"/>
      <c r="M885" s="217"/>
      <c r="N885" s="212"/>
      <c r="O885" s="219"/>
      <c r="P885" s="210"/>
      <c r="Q885" s="219"/>
      <c r="R885" s="226" t="e">
        <f>VLOOKUP(B:B,[1]帐销案存台账!$C$1:$N$65536,12,0)</f>
        <v>#N/A</v>
      </c>
      <c r="S885" s="219"/>
      <c r="T885" s="228"/>
      <c r="U885" s="229"/>
      <c r="V885" s="219"/>
      <c r="W885" s="231"/>
      <c r="X885" s="210"/>
    </row>
    <row r="886" s="204" customFormat="1" ht="15" customHeight="1" spans="1:24">
      <c r="A886" s="279" t="s">
        <v>4083</v>
      </c>
      <c r="B886" s="279"/>
      <c r="C886" s="279"/>
      <c r="D886" s="279"/>
      <c r="E886" s="279"/>
      <c r="F886" s="279"/>
      <c r="G886" s="279"/>
      <c r="H886" s="279"/>
      <c r="I886" s="279"/>
      <c r="J886" s="281"/>
      <c r="K886" s="281"/>
      <c r="L886" s="231"/>
      <c r="M886" s="231"/>
      <c r="N886" s="231"/>
      <c r="O886" s="231"/>
      <c r="P886" s="231"/>
      <c r="Q886" s="231">
        <f>Q884-Q885</f>
        <v>1439503520.61</v>
      </c>
      <c r="R886" s="226" t="e">
        <f>VLOOKUP(B:B,[1]帐销案存台账!$C$1:$N$65536,12,0)</f>
        <v>#N/A</v>
      </c>
      <c r="S886" s="231"/>
      <c r="T886" s="282">
        <f>T884</f>
        <v>0</v>
      </c>
      <c r="U886" s="231"/>
      <c r="V886" s="283">
        <f>V884</f>
        <v>0</v>
      </c>
      <c r="W886" s="231" t="e">
        <f>IF(R886=0,"",(V886-R886)/R886*100)</f>
        <v>#N/A</v>
      </c>
      <c r="X886" s="284"/>
    </row>
    <row r="887" customHeight="1" spans="1:25">
      <c r="A887" s="3" t="e">
        <f>#REF!&amp;"填表人："&amp;#REF!</f>
        <v>#REF!</v>
      </c>
      <c r="V887" s="3" t="e">
        <f>"评估人员："&amp;#REF!</f>
        <v>#REF!</v>
      </c>
      <c r="Y887" s="23" t="s">
        <v>716</v>
      </c>
    </row>
    <row r="888" customHeight="1" spans="1:1">
      <c r="A888" s="3" t="e">
        <f>"填表日期："&amp;YEAR(#REF!)&amp;"年"&amp;MONTH(#REF!)&amp;"月"&amp;DAY(#REF!)&amp;"日"</f>
        <v>#REF!</v>
      </c>
    </row>
  </sheetData>
  <protectedRanges>
    <protectedRange sqref="B436" name="区域1_79_22_2" securityDescriptor=""/>
    <protectedRange sqref="B437" name="区域1_79_23_2" securityDescriptor=""/>
    <protectedRange sqref="B438" name="区域1_79_24_2" securityDescriptor=""/>
    <protectedRange sqref="B439" name="区域1_79_25_2" securityDescriptor=""/>
    <protectedRange sqref="B440" name="区域1_79_26_2" securityDescriptor=""/>
    <protectedRange sqref="B441" name="区域1_80_16" securityDescriptor=""/>
    <protectedRange sqref="B442" name="区域1_80_1_2" securityDescriptor=""/>
    <protectedRange sqref="B443" name="区域1_80_2_2" securityDescriptor=""/>
    <protectedRange sqref="B444" name="区域1_80_3_2" securityDescriptor=""/>
    <protectedRange sqref="B445" name="区域1_80_4_2" securityDescriptor=""/>
    <protectedRange sqref="B446" name="区域1_81_31" securityDescriptor=""/>
    <protectedRange sqref="B447" name="区域1_81_1_2" securityDescriptor=""/>
    <protectedRange sqref="B448" name="区域1_81_2_2" securityDescriptor=""/>
    <protectedRange sqref="B449" name="区域1_81_3_2" securityDescriptor=""/>
    <protectedRange sqref="B450" name="区域1_81_4_2" securityDescriptor=""/>
    <protectedRange sqref="B451" name="区域1_81_5_2" securityDescriptor=""/>
    <protectedRange sqref="B452" name="区域1_81_6_2" securityDescriptor=""/>
    <protectedRange sqref="B453" name="区域1_81_7_2" securityDescriptor=""/>
    <protectedRange sqref="B454:B455" name="区域1_81_8_2" securityDescriptor=""/>
    <protectedRange sqref="B456" name="区域1_81_9_2" securityDescriptor=""/>
    <protectedRange sqref="B457:B458" name="区域1_40_12_1_2" securityDescriptor=""/>
    <protectedRange sqref="B459" name="区域1_40_13_2" securityDescriptor=""/>
    <protectedRange sqref="C436" name="区域1_79_22_2_1" securityDescriptor=""/>
    <protectedRange sqref="C437" name="区域1_79_23_2_1" securityDescriptor=""/>
    <protectedRange sqref="C438" name="区域1_79_24_2_1" securityDescriptor=""/>
    <protectedRange sqref="C439" name="区域1_79_25_2_1" securityDescriptor=""/>
    <protectedRange sqref="C440" name="区域1_79_26_2_1" securityDescriptor=""/>
    <protectedRange sqref="C441" name="区域1_80_16_1" securityDescriptor=""/>
    <protectedRange sqref="C442" name="区域1_80_1_2_1" securityDescriptor=""/>
    <protectedRange sqref="C443" name="区域1_80_2_2_1" securityDescriptor=""/>
    <protectedRange sqref="C444" name="区域1_80_3_2_1" securityDescriptor=""/>
    <protectedRange sqref="C445" name="区域1_80_4_2_1" securityDescriptor=""/>
    <protectedRange sqref="C446" name="区域1_81_31_1" securityDescriptor=""/>
    <protectedRange sqref="C447" name="区域1_81_1_2_1" securityDescriptor=""/>
    <protectedRange sqref="C448" name="区域1_81_2_2_1" securityDescriptor=""/>
    <protectedRange sqref="C449" name="区域1_81_3_2_1" securityDescriptor=""/>
    <protectedRange sqref="C450" name="区域1_81_4_2_1" securityDescriptor=""/>
    <protectedRange sqref="C451" name="区域1_81_5_2_1" securityDescriptor=""/>
    <protectedRange sqref="C452" name="区域1_81_6_2_1" securityDescriptor=""/>
    <protectedRange sqref="C453" name="区域1_81_7_2_1" securityDescriptor=""/>
    <protectedRange sqref="C454:C455" name="区域1_81_8_2_1" securityDescriptor=""/>
    <protectedRange sqref="C456" name="区域1_81_9_2_1" securityDescriptor=""/>
    <protectedRange sqref="C457:C458" name="区域1_40_12_1_2_1" securityDescriptor=""/>
    <protectedRange sqref="C459" name="区域1_40_13_2_1" securityDescriptor=""/>
    <protectedRange sqref="D436" name="区域1_79_22_2_2" securityDescriptor=""/>
    <protectedRange sqref="D437" name="区域1_79_23_2_2" securityDescriptor=""/>
    <protectedRange sqref="D438" name="区域1_79_24_2_2" securityDescriptor=""/>
    <protectedRange sqref="D439" name="区域1_79_25_2_2" securityDescriptor=""/>
    <protectedRange sqref="D440" name="区域1_79_26_2_2" securityDescriptor=""/>
    <protectedRange sqref="D441" name="区域1_80_16_2" securityDescriptor=""/>
    <protectedRange sqref="D442" name="区域1_80_1_2_2" securityDescriptor=""/>
    <protectedRange sqref="D443" name="区域1_80_2_2_2" securityDescriptor=""/>
    <protectedRange sqref="D444" name="区域1_80_3_2_2" securityDescriptor=""/>
    <protectedRange sqref="D445" name="区域1_80_4_2_2" securityDescriptor=""/>
    <protectedRange sqref="D446" name="区域1_81_31_2" securityDescriptor=""/>
    <protectedRange sqref="D447" name="区域1_81_1_2_2" securityDescriptor=""/>
    <protectedRange sqref="D448" name="区域1_81_2_2_2" securityDescriptor=""/>
    <protectedRange sqref="D449" name="区域1_81_3_2_2" securityDescriptor=""/>
    <protectedRange sqref="D450" name="区域1_81_4_2_2" securityDescriptor=""/>
    <protectedRange sqref="D451" name="区域1_81_5_2_2" securityDescriptor=""/>
    <protectedRange sqref="D452" name="区域1_81_6_2_2" securityDescriptor=""/>
    <protectedRange sqref="D453" name="区域1_81_7_2_2" securityDescriptor=""/>
    <protectedRange sqref="D454:D455" name="区域1_81_8_2_2" securityDescriptor=""/>
    <protectedRange sqref="D456" name="区域1_81_9_2_2" securityDescriptor=""/>
    <protectedRange sqref="D457:D458" name="区域1_40_12_1_2_2" securityDescriptor=""/>
    <protectedRange sqref="D459" name="区域1_40_13_2_2" securityDescriptor=""/>
    <protectedRange sqref="M436" name="区域1_79_49_1" securityDescriptor=""/>
    <protectedRange sqref="M437" name="区域1_79_50_1" securityDescriptor=""/>
    <protectedRange sqref="M438" name="区域1_79_51_1" securityDescriptor=""/>
    <protectedRange sqref="M439" name="区域1_79_52_1" securityDescriptor=""/>
    <protectedRange sqref="M440" name="区域1_79_53_1" securityDescriptor=""/>
    <protectedRange sqref="M441" name="区域1_80_5_1" securityDescriptor=""/>
    <protectedRange sqref="M442" name="区域1_80_6_1" securityDescriptor=""/>
    <protectedRange sqref="M443" name="区域1_80_7_1" securityDescriptor=""/>
    <protectedRange sqref="M444" name="区域1_80_8_1" securityDescriptor=""/>
    <protectedRange sqref="M445" name="区域1_80_9_1" securityDescriptor=""/>
    <protectedRange sqref="M446" name="区域1_81_10_1" securityDescriptor=""/>
    <protectedRange sqref="M447" name="区域1_81_11_1" securityDescriptor=""/>
    <protectedRange sqref="M448" name="区域1_81_12_1" securityDescriptor=""/>
    <protectedRange sqref="M449" name="区域1_81_13_1" securityDescriptor=""/>
    <protectedRange sqref="M450" name="区域1_81_14_1" securityDescriptor=""/>
    <protectedRange sqref="M451" name="区域1_81_15_1" securityDescriptor=""/>
    <protectedRange sqref="M452" name="区域1_81_16_1" securityDescriptor=""/>
    <protectedRange sqref="M453" name="区域1_81_17_1" securityDescriptor=""/>
    <protectedRange sqref="M454:M455" name="区域1_81_18_1" securityDescriptor=""/>
    <protectedRange sqref="M456" name="区域1_81_19_1" securityDescriptor=""/>
    <protectedRange sqref="M457:M459" name="区域1_40_12_2" securityDescriptor=""/>
    <protectedRange sqref="Q436" name="区域1_79_22_2_4" securityDescriptor=""/>
    <protectedRange sqref="Q437" name="区域1_79_23_2_4" securityDescriptor=""/>
    <protectedRange sqref="Q438" name="区域1_79_24_2_4" securityDescriptor=""/>
    <protectedRange sqref="Q439" name="区域1_79_25_2_4" securityDescriptor=""/>
    <protectedRange sqref="Q440" name="区域1_79_26_2_4" securityDescriptor=""/>
    <protectedRange sqref="Q441" name="区域1_80_16_4" securityDescriptor=""/>
    <protectedRange sqref="Q442" name="区域1_80_1_2_4" securityDescriptor=""/>
    <protectedRange sqref="Q443" name="区域1_80_2_2_4" securityDescriptor=""/>
    <protectedRange sqref="Q444" name="区域1_80_3_2_4" securityDescriptor=""/>
    <protectedRange sqref="Q445" name="区域1_80_4_2_4" securityDescriptor=""/>
    <protectedRange sqref="Q446" name="区域1_81_31_4" securityDescriptor=""/>
    <protectedRange sqref="Q447" name="区域1_81_1_2_4" securityDescriptor=""/>
    <protectedRange sqref="Q448" name="区域1_81_2_2_4" securityDescriptor=""/>
    <protectedRange sqref="Q449" name="区域1_81_3_2_4" securityDescriptor=""/>
    <protectedRange sqref="Q450" name="区域1_81_4_2_4" securityDescriptor=""/>
    <protectedRange sqref="Q451" name="区域1_81_5_2_4" securityDescriptor=""/>
    <protectedRange sqref="Q452" name="区域1_81_6_2_4" securityDescriptor=""/>
    <protectedRange sqref="Q453" name="区域1_81_7_2_4" securityDescriptor=""/>
    <protectedRange sqref="Q454:Q455" name="区域1_81_8_2_4" securityDescriptor=""/>
    <protectedRange sqref="Q456" name="区域1_81_9_2_4" securityDescriptor=""/>
    <protectedRange sqref="Q457:Q458" name="区域1_40_12_1_2_4" securityDescriptor=""/>
    <protectedRange sqref="Q459" name="区域1_40_13_2_4" securityDescriptor=""/>
  </protectedRanges>
  <mergeCells count="28">
    <mergeCell ref="A2:X2"/>
    <mergeCell ref="A3:X3"/>
    <mergeCell ref="V4:X4"/>
    <mergeCell ref="U5:X5"/>
    <mergeCell ref="Q6:R6"/>
    <mergeCell ref="T6:V6"/>
    <mergeCell ref="A884:C884"/>
    <mergeCell ref="A885:C885"/>
    <mergeCell ref="A886:C886"/>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S6:S7"/>
    <mergeCell ref="W6:W7"/>
    <mergeCell ref="X6:X7"/>
  </mergeCells>
  <conditionalFormatting sqref="B789">
    <cfRule type="duplicateValues" dxfId="0" priority="7"/>
    <cfRule type="duplicateValues" dxfId="0" priority="8"/>
  </conditionalFormatting>
  <conditionalFormatting sqref="B790">
    <cfRule type="duplicateValues" dxfId="0" priority="5"/>
    <cfRule type="duplicateValues" dxfId="0" priority="6"/>
  </conditionalFormatting>
  <conditionalFormatting sqref="B814">
    <cfRule type="duplicateValues" dxfId="0" priority="2"/>
  </conditionalFormatting>
  <conditionalFormatting sqref="B818">
    <cfRule type="duplicateValues" dxfId="0" priority="3"/>
    <cfRule type="duplicateValues" dxfId="0" priority="4"/>
  </conditionalFormatting>
  <conditionalFormatting sqref="B740:B742">
    <cfRule type="duplicateValues" dxfId="0" priority="11"/>
    <cfRule type="duplicateValues" dxfId="0" priority="12"/>
  </conditionalFormatting>
  <conditionalFormatting sqref="B777:B780">
    <cfRule type="duplicateValues" dxfId="0" priority="9"/>
    <cfRule type="duplicateValues" dxfId="0" priority="10"/>
  </conditionalFormatting>
  <conditionalFormatting sqref="B823:B830">
    <cfRule type="duplicateValues" dxfId="0" priority="1"/>
  </conditionalFormatting>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X29"/>
  <sheetViews>
    <sheetView showGridLines="0" topLeftCell="M1" workbookViewId="0">
      <selection activeCell="AA34" sqref="AA34"/>
    </sheetView>
  </sheetViews>
  <sheetFormatPr defaultColWidth="9" defaultRowHeight="15.75" customHeight="1"/>
  <cols>
    <col min="1" max="1" width="4.25" style="3" customWidth="1"/>
    <col min="2" max="3" width="8.25" style="3" customWidth="1"/>
    <col min="4" max="4" width="13.375" style="3" customWidth="1"/>
    <col min="5" max="8" width="8.25" style="3" customWidth="1"/>
    <col min="9" max="9" width="5" style="3" customWidth="1"/>
    <col min="10" max="12" width="8.25" style="3" customWidth="1"/>
    <col min="13" max="13" width="9.5" style="3" customWidth="1"/>
    <col min="14" max="14" width="5.125" style="3" customWidth="1"/>
    <col min="15" max="15" width="8.25" style="3" customWidth="1"/>
    <col min="16" max="17" width="5.875" style="3" customWidth="1"/>
    <col min="18" max="18" width="8.625" style="3" customWidth="1"/>
    <col min="19" max="19" width="5.875" style="3" customWidth="1"/>
    <col min="20" max="20" width="7.875" style="3" customWidth="1"/>
    <col min="21" max="21" width="5.875" style="3" customWidth="1"/>
    <col min="22" max="22" width="7.875" style="3" customWidth="1"/>
    <col min="23" max="23" width="18.375" style="3" customWidth="1"/>
    <col min="24" max="24" width="8.25" style="3" customWidth="1"/>
    <col min="25" max="16384" width="9" style="3"/>
  </cols>
  <sheetData>
    <row r="1" customHeight="1" spans="1:1">
      <c r="A1" s="4" t="s">
        <v>687</v>
      </c>
    </row>
    <row r="2" s="1" customFormat="1" ht="30" customHeight="1" spans="1:23">
      <c r="A2" s="5" t="s">
        <v>4084</v>
      </c>
      <c r="B2" s="5"/>
      <c r="C2" s="5"/>
      <c r="D2" s="5"/>
      <c r="E2" s="5"/>
      <c r="F2" s="5"/>
      <c r="G2" s="5"/>
      <c r="H2" s="5"/>
      <c r="I2" s="5"/>
      <c r="J2" s="5"/>
      <c r="K2" s="5"/>
      <c r="L2" s="5"/>
      <c r="M2" s="5"/>
      <c r="N2" s="5"/>
      <c r="O2" s="5"/>
      <c r="P2" s="5"/>
      <c r="Q2" s="5"/>
      <c r="R2" s="5"/>
      <c r="S2" s="5"/>
      <c r="T2" s="5"/>
      <c r="U2" s="5"/>
      <c r="V2" s="5"/>
      <c r="W2" s="5"/>
    </row>
    <row r="3" customHeight="1" spans="1:23">
      <c r="A3" s="2" t="e">
        <f>"评估基准日："&amp;TEXT(#REF!,"yyyy年mm月dd日")</f>
        <v>#REF!</v>
      </c>
      <c r="B3" s="2"/>
      <c r="C3" s="2"/>
      <c r="D3" s="2"/>
      <c r="E3" s="2"/>
      <c r="F3" s="2"/>
      <c r="G3" s="2"/>
      <c r="H3" s="2"/>
      <c r="I3" s="2"/>
      <c r="J3" s="2"/>
      <c r="K3" s="2"/>
      <c r="L3" s="2"/>
      <c r="M3" s="2"/>
      <c r="N3" s="2"/>
      <c r="O3" s="2"/>
      <c r="P3" s="2"/>
      <c r="Q3" s="2"/>
      <c r="R3" s="2"/>
      <c r="S3" s="2"/>
      <c r="T3" s="2"/>
      <c r="U3" s="2"/>
      <c r="V3" s="2"/>
      <c r="W3" s="2"/>
    </row>
    <row r="4" ht="14.1" customHeight="1" spans="1:23">
      <c r="A4" s="2"/>
      <c r="B4" s="2"/>
      <c r="C4" s="2"/>
      <c r="D4" s="2"/>
      <c r="E4" s="2"/>
      <c r="F4" s="2"/>
      <c r="G4" s="2"/>
      <c r="H4" s="2"/>
      <c r="I4" s="2"/>
      <c r="J4" s="2"/>
      <c r="K4" s="2"/>
      <c r="L4" s="2"/>
      <c r="M4" s="2"/>
      <c r="N4" s="2"/>
      <c r="O4" s="2"/>
      <c r="P4" s="2"/>
      <c r="Q4" s="2"/>
      <c r="R4" s="2"/>
      <c r="S4" s="2"/>
      <c r="T4" s="2"/>
      <c r="U4" s="2"/>
      <c r="V4" s="2"/>
      <c r="W4" s="2" t="s">
        <v>4085</v>
      </c>
    </row>
    <row r="5" customHeight="1" spans="1:23">
      <c r="A5" s="8" t="e">
        <f>#REF!&amp;"："&amp;#REF!</f>
        <v>#REF!</v>
      </c>
      <c r="B5" s="8"/>
      <c r="C5" s="8"/>
      <c r="D5" s="8"/>
      <c r="E5" s="8"/>
      <c r="F5" s="8"/>
      <c r="G5" s="8"/>
      <c r="H5" s="8"/>
      <c r="I5" s="8"/>
      <c r="J5" s="8"/>
      <c r="K5" s="8"/>
      <c r="L5" s="8"/>
      <c r="M5" s="8"/>
      <c r="N5" s="7"/>
      <c r="O5" s="7"/>
      <c r="W5" s="26" t="s">
        <v>858</v>
      </c>
    </row>
    <row r="6" s="2" customFormat="1" ht="12.75" spans="1:23">
      <c r="A6" s="32" t="s">
        <v>721</v>
      </c>
      <c r="B6" s="44" t="s">
        <v>1952</v>
      </c>
      <c r="C6" s="32" t="s">
        <v>4086</v>
      </c>
      <c r="D6" s="44" t="s">
        <v>4087</v>
      </c>
      <c r="E6" s="59" t="s">
        <v>4088</v>
      </c>
      <c r="F6" s="59" t="s">
        <v>1317</v>
      </c>
      <c r="G6" s="59" t="s">
        <v>2083</v>
      </c>
      <c r="H6" s="59" t="s">
        <v>1204</v>
      </c>
      <c r="I6" s="59" t="s">
        <v>1205</v>
      </c>
      <c r="J6" s="59" t="s">
        <v>2123</v>
      </c>
      <c r="K6" s="59" t="s">
        <v>1391</v>
      </c>
      <c r="L6" s="59" t="s">
        <v>4089</v>
      </c>
      <c r="M6" s="59" t="s">
        <v>4090</v>
      </c>
      <c r="N6" s="44" t="s">
        <v>1962</v>
      </c>
      <c r="O6" s="45" t="s">
        <v>2020</v>
      </c>
      <c r="P6" s="32" t="s">
        <v>692</v>
      </c>
      <c r="Q6" s="32"/>
      <c r="R6" s="84" t="s">
        <v>1320</v>
      </c>
      <c r="S6" s="32" t="s">
        <v>693</v>
      </c>
      <c r="T6" s="32"/>
      <c r="U6" s="32"/>
      <c r="V6" s="59" t="s">
        <v>695</v>
      </c>
      <c r="W6" s="59" t="s">
        <v>848</v>
      </c>
    </row>
    <row r="7" s="2" customFormat="1" ht="12.75" spans="1:24">
      <c r="A7" s="76"/>
      <c r="B7" s="122"/>
      <c r="C7" s="76"/>
      <c r="D7" s="200"/>
      <c r="E7" s="77"/>
      <c r="F7" s="77"/>
      <c r="G7" s="77"/>
      <c r="H7" s="77"/>
      <c r="I7" s="78"/>
      <c r="J7" s="79"/>
      <c r="K7" s="79"/>
      <c r="L7" s="77"/>
      <c r="M7" s="78"/>
      <c r="N7" s="118"/>
      <c r="O7" s="201"/>
      <c r="P7" s="80" t="s">
        <v>1818</v>
      </c>
      <c r="Q7" s="81" t="s">
        <v>1819</v>
      </c>
      <c r="R7" s="85"/>
      <c r="S7" s="81" t="s">
        <v>1818</v>
      </c>
      <c r="T7" s="86" t="s">
        <v>1395</v>
      </c>
      <c r="U7" s="81" t="s">
        <v>1819</v>
      </c>
      <c r="V7" s="86"/>
      <c r="W7" s="203"/>
      <c r="X7" s="11" t="s">
        <v>863</v>
      </c>
    </row>
    <row r="8" spans="1:24">
      <c r="A8" s="12" t="str">
        <f>IF(E8="","",ROW()-7)</f>
        <v/>
      </c>
      <c r="B8" s="12"/>
      <c r="C8" s="12"/>
      <c r="D8" s="13"/>
      <c r="E8" s="13"/>
      <c r="F8" s="13"/>
      <c r="G8" s="13"/>
      <c r="H8" s="13"/>
      <c r="I8" s="25"/>
      <c r="J8" s="14"/>
      <c r="K8" s="14"/>
      <c r="L8" s="13"/>
      <c r="M8" s="25"/>
      <c r="N8" s="25"/>
      <c r="O8" s="13"/>
      <c r="P8" s="15"/>
      <c r="Q8" s="15"/>
      <c r="R8" s="15"/>
      <c r="S8" s="15"/>
      <c r="T8" s="28"/>
      <c r="U8" s="15"/>
      <c r="V8" s="34" t="str">
        <f>IF(Q8-R8=0,"",(U8-Q8+R8)/(Q8-R8)*100)</f>
        <v/>
      </c>
      <c r="W8" s="13"/>
      <c r="X8" s="2" t="s">
        <v>4091</v>
      </c>
    </row>
    <row r="9" spans="1:24">
      <c r="A9" s="12"/>
      <c r="B9" s="12"/>
      <c r="C9" s="12"/>
      <c r="D9" s="13"/>
      <c r="E9" s="13"/>
      <c r="F9" s="13"/>
      <c r="G9" s="13"/>
      <c r="H9" s="13"/>
      <c r="I9" s="25"/>
      <c r="J9" s="14"/>
      <c r="K9" s="14"/>
      <c r="L9" s="13"/>
      <c r="M9" s="25"/>
      <c r="N9" s="25"/>
      <c r="O9" s="13"/>
      <c r="P9" s="15"/>
      <c r="Q9" s="15"/>
      <c r="R9" s="15"/>
      <c r="S9" s="15"/>
      <c r="T9" s="28"/>
      <c r="U9" s="15"/>
      <c r="V9" s="24"/>
      <c r="W9" s="13"/>
      <c r="X9" s="2" t="s">
        <v>4092</v>
      </c>
    </row>
    <row r="10" spans="1:24">
      <c r="A10" s="12"/>
      <c r="B10" s="12"/>
      <c r="C10" s="12"/>
      <c r="D10" s="13"/>
      <c r="E10" s="13"/>
      <c r="F10" s="13"/>
      <c r="G10" s="13"/>
      <c r="H10" s="13"/>
      <c r="I10" s="25"/>
      <c r="J10" s="14"/>
      <c r="K10" s="14"/>
      <c r="L10" s="13"/>
      <c r="M10" s="25"/>
      <c r="N10" s="25"/>
      <c r="O10" s="13"/>
      <c r="P10" s="15"/>
      <c r="Q10" s="15"/>
      <c r="R10" s="15"/>
      <c r="S10" s="15"/>
      <c r="T10" s="28"/>
      <c r="U10" s="15"/>
      <c r="V10" s="24"/>
      <c r="W10" s="13"/>
      <c r="X10" s="2" t="s">
        <v>4093</v>
      </c>
    </row>
    <row r="11" spans="1:24">
      <c r="A11" s="12" t="str">
        <f t="shared" ref="A11:A24" si="0">IF(E11="","",ROW()-7)</f>
        <v/>
      </c>
      <c r="B11" s="12"/>
      <c r="C11" s="12"/>
      <c r="D11" s="13"/>
      <c r="E11" s="13"/>
      <c r="F11" s="13"/>
      <c r="G11" s="13"/>
      <c r="H11" s="13"/>
      <c r="I11" s="25"/>
      <c r="J11" s="14"/>
      <c r="K11" s="14"/>
      <c r="L11" s="13"/>
      <c r="M11" s="25"/>
      <c r="N11" s="25"/>
      <c r="O11" s="13"/>
      <c r="P11" s="15"/>
      <c r="Q11" s="15"/>
      <c r="R11" s="15"/>
      <c r="S11" s="15"/>
      <c r="T11" s="28"/>
      <c r="U11" s="15"/>
      <c r="V11" s="24" t="str">
        <f t="shared" ref="V11:V25" si="1">IF(Q11-R11=0,"",(U11-Q11+R11)/(Q11-R11)*100)</f>
        <v/>
      </c>
      <c r="W11" s="13"/>
      <c r="X11" s="2" t="s">
        <v>4094</v>
      </c>
    </row>
    <row r="12" spans="1:24">
      <c r="A12" s="12" t="str">
        <f t="shared" si="0"/>
        <v/>
      </c>
      <c r="B12" s="12"/>
      <c r="C12" s="12"/>
      <c r="D12" s="13"/>
      <c r="E12" s="13"/>
      <c r="F12" s="13"/>
      <c r="G12" s="13"/>
      <c r="H12" s="13"/>
      <c r="I12" s="25"/>
      <c r="J12" s="14"/>
      <c r="K12" s="14"/>
      <c r="L12" s="13"/>
      <c r="M12" s="25"/>
      <c r="N12" s="25"/>
      <c r="O12" s="13"/>
      <c r="P12" s="15"/>
      <c r="Q12" s="15"/>
      <c r="R12" s="15"/>
      <c r="S12" s="15"/>
      <c r="T12" s="28"/>
      <c r="U12" s="15"/>
      <c r="V12" s="24" t="str">
        <f t="shared" si="1"/>
        <v/>
      </c>
      <c r="W12" s="13"/>
      <c r="X12" s="2" t="s">
        <v>4095</v>
      </c>
    </row>
    <row r="13" spans="1:24">
      <c r="A13" s="12" t="str">
        <f t="shared" si="0"/>
        <v/>
      </c>
      <c r="B13" s="12"/>
      <c r="C13" s="12"/>
      <c r="D13" s="13"/>
      <c r="E13" s="13"/>
      <c r="F13" s="13"/>
      <c r="G13" s="13"/>
      <c r="H13" s="13"/>
      <c r="I13" s="25"/>
      <c r="J13" s="14"/>
      <c r="K13" s="14"/>
      <c r="L13" s="13"/>
      <c r="M13" s="25"/>
      <c r="N13" s="25"/>
      <c r="O13" s="13"/>
      <c r="P13" s="15"/>
      <c r="Q13" s="15"/>
      <c r="R13" s="15"/>
      <c r="S13" s="15"/>
      <c r="T13" s="28"/>
      <c r="U13" s="15"/>
      <c r="V13" s="24" t="str">
        <f t="shared" si="1"/>
        <v/>
      </c>
      <c r="W13" s="13"/>
      <c r="X13" s="2" t="s">
        <v>4096</v>
      </c>
    </row>
    <row r="14" spans="1:24">
      <c r="A14" s="12" t="str">
        <f t="shared" si="0"/>
        <v/>
      </c>
      <c r="B14" s="12"/>
      <c r="C14" s="12"/>
      <c r="D14" s="13"/>
      <c r="E14" s="13"/>
      <c r="F14" s="13"/>
      <c r="G14" s="13"/>
      <c r="H14" s="13"/>
      <c r="I14" s="25"/>
      <c r="J14" s="14"/>
      <c r="K14" s="14"/>
      <c r="L14" s="13"/>
      <c r="M14" s="25"/>
      <c r="N14" s="25"/>
      <c r="O14" s="13"/>
      <c r="P14" s="15"/>
      <c r="Q14" s="15"/>
      <c r="R14" s="15"/>
      <c r="S14" s="15"/>
      <c r="T14" s="28"/>
      <c r="U14" s="15"/>
      <c r="V14" s="24" t="str">
        <f t="shared" si="1"/>
        <v/>
      </c>
      <c r="W14" s="13"/>
      <c r="X14" s="2" t="s">
        <v>4097</v>
      </c>
    </row>
    <row r="15" spans="1:24">
      <c r="A15" s="12" t="str">
        <f t="shared" si="0"/>
        <v/>
      </c>
      <c r="B15" s="12"/>
      <c r="C15" s="12"/>
      <c r="D15" s="13"/>
      <c r="E15" s="13"/>
      <c r="F15" s="13"/>
      <c r="G15" s="13"/>
      <c r="H15" s="13"/>
      <c r="I15" s="25"/>
      <c r="J15" s="14"/>
      <c r="K15" s="14"/>
      <c r="L15" s="13"/>
      <c r="M15" s="25"/>
      <c r="N15" s="25"/>
      <c r="O15" s="13"/>
      <c r="P15" s="15"/>
      <c r="Q15" s="15"/>
      <c r="R15" s="15"/>
      <c r="S15" s="15"/>
      <c r="T15" s="28"/>
      <c r="U15" s="15"/>
      <c r="V15" s="24" t="str">
        <f t="shared" si="1"/>
        <v/>
      </c>
      <c r="W15" s="13"/>
      <c r="X15" s="2" t="s">
        <v>4098</v>
      </c>
    </row>
    <row r="16" spans="1:24">
      <c r="A16" s="12" t="str">
        <f t="shared" si="0"/>
        <v/>
      </c>
      <c r="B16" s="12"/>
      <c r="C16" s="12"/>
      <c r="D16" s="13"/>
      <c r="E16" s="13"/>
      <c r="F16" s="13"/>
      <c r="G16" s="13"/>
      <c r="H16" s="13"/>
      <c r="I16" s="25"/>
      <c r="J16" s="14"/>
      <c r="K16" s="14"/>
      <c r="L16" s="13"/>
      <c r="M16" s="25"/>
      <c r="N16" s="25"/>
      <c r="O16" s="13"/>
      <c r="P16" s="15"/>
      <c r="Q16" s="15"/>
      <c r="R16" s="15"/>
      <c r="S16" s="15"/>
      <c r="T16" s="28"/>
      <c r="U16" s="15"/>
      <c r="V16" s="24" t="str">
        <f t="shared" si="1"/>
        <v/>
      </c>
      <c r="W16" s="13"/>
      <c r="X16" s="2" t="s">
        <v>4099</v>
      </c>
    </row>
    <row r="17" spans="1:24">
      <c r="A17" s="12" t="str">
        <f t="shared" si="0"/>
        <v/>
      </c>
      <c r="B17" s="12"/>
      <c r="C17" s="12"/>
      <c r="D17" s="13"/>
      <c r="E17" s="13"/>
      <c r="F17" s="13"/>
      <c r="G17" s="13"/>
      <c r="H17" s="13"/>
      <c r="I17" s="25"/>
      <c r="J17" s="14"/>
      <c r="K17" s="14"/>
      <c r="L17" s="13"/>
      <c r="M17" s="25"/>
      <c r="N17" s="25"/>
      <c r="O17" s="13"/>
      <c r="P17" s="15"/>
      <c r="Q17" s="15"/>
      <c r="R17" s="15"/>
      <c r="S17" s="15"/>
      <c r="T17" s="28"/>
      <c r="U17" s="15"/>
      <c r="V17" s="24" t="str">
        <f t="shared" si="1"/>
        <v/>
      </c>
      <c r="W17" s="13"/>
      <c r="X17" s="2" t="s">
        <v>4100</v>
      </c>
    </row>
    <row r="18" spans="1:24">
      <c r="A18" s="12" t="str">
        <f t="shared" si="0"/>
        <v/>
      </c>
      <c r="B18" s="12"/>
      <c r="C18" s="12"/>
      <c r="D18" s="13"/>
      <c r="E18" s="13"/>
      <c r="F18" s="13"/>
      <c r="G18" s="13"/>
      <c r="H18" s="13"/>
      <c r="I18" s="25"/>
      <c r="J18" s="14"/>
      <c r="K18" s="14"/>
      <c r="L18" s="13"/>
      <c r="M18" s="25"/>
      <c r="N18" s="25"/>
      <c r="O18" s="13"/>
      <c r="P18" s="15"/>
      <c r="Q18" s="15"/>
      <c r="R18" s="15"/>
      <c r="S18" s="15"/>
      <c r="T18" s="28"/>
      <c r="U18" s="15"/>
      <c r="V18" s="24" t="str">
        <f t="shared" si="1"/>
        <v/>
      </c>
      <c r="W18" s="13"/>
      <c r="X18" s="2" t="s">
        <v>4101</v>
      </c>
    </row>
    <row r="19" spans="1:24">
      <c r="A19" s="12" t="str">
        <f t="shared" si="0"/>
        <v/>
      </c>
      <c r="B19" s="12"/>
      <c r="C19" s="12"/>
      <c r="D19" s="13"/>
      <c r="E19" s="13"/>
      <c r="F19" s="13"/>
      <c r="G19" s="13"/>
      <c r="H19" s="13"/>
      <c r="I19" s="25"/>
      <c r="J19" s="14"/>
      <c r="K19" s="14"/>
      <c r="L19" s="13"/>
      <c r="M19" s="25"/>
      <c r="N19" s="25"/>
      <c r="O19" s="13"/>
      <c r="P19" s="15"/>
      <c r="Q19" s="15"/>
      <c r="R19" s="15"/>
      <c r="S19" s="15"/>
      <c r="T19" s="28"/>
      <c r="U19" s="15"/>
      <c r="V19" s="24" t="str">
        <f t="shared" si="1"/>
        <v/>
      </c>
      <c r="W19" s="13"/>
      <c r="X19" s="2" t="s">
        <v>4102</v>
      </c>
    </row>
    <row r="20" spans="1:24">
      <c r="A20" s="12" t="str">
        <f t="shared" si="0"/>
        <v/>
      </c>
      <c r="B20" s="12"/>
      <c r="C20" s="12"/>
      <c r="D20" s="13"/>
      <c r="E20" s="13"/>
      <c r="F20" s="13"/>
      <c r="G20" s="13"/>
      <c r="H20" s="13"/>
      <c r="I20" s="25"/>
      <c r="J20" s="14"/>
      <c r="K20" s="14"/>
      <c r="L20" s="13"/>
      <c r="M20" s="25"/>
      <c r="N20" s="25"/>
      <c r="O20" s="13"/>
      <c r="P20" s="15"/>
      <c r="Q20" s="15"/>
      <c r="R20" s="15"/>
      <c r="S20" s="15"/>
      <c r="T20" s="28"/>
      <c r="U20" s="15"/>
      <c r="V20" s="24" t="str">
        <f t="shared" si="1"/>
        <v/>
      </c>
      <c r="W20" s="13"/>
      <c r="X20" s="2" t="s">
        <v>4103</v>
      </c>
    </row>
    <row r="21" spans="1:24">
      <c r="A21" s="12" t="str">
        <f t="shared" si="0"/>
        <v/>
      </c>
      <c r="B21" s="12"/>
      <c r="C21" s="12"/>
      <c r="D21" s="13"/>
      <c r="E21" s="13"/>
      <c r="F21" s="13"/>
      <c r="G21" s="13"/>
      <c r="H21" s="13"/>
      <c r="I21" s="25"/>
      <c r="J21" s="14"/>
      <c r="K21" s="14"/>
      <c r="L21" s="13"/>
      <c r="M21" s="25"/>
      <c r="N21" s="25"/>
      <c r="O21" s="13"/>
      <c r="P21" s="15"/>
      <c r="Q21" s="15"/>
      <c r="R21" s="15"/>
      <c r="S21" s="15"/>
      <c r="T21" s="28"/>
      <c r="U21" s="15"/>
      <c r="V21" s="24" t="str">
        <f t="shared" si="1"/>
        <v/>
      </c>
      <c r="W21" s="13"/>
      <c r="X21" s="2" t="s">
        <v>4104</v>
      </c>
    </row>
    <row r="22" spans="1:24">
      <c r="A22" s="12" t="str">
        <f t="shared" si="0"/>
        <v/>
      </c>
      <c r="B22" s="12"/>
      <c r="C22" s="12"/>
      <c r="D22" s="13"/>
      <c r="E22" s="13"/>
      <c r="F22" s="13"/>
      <c r="G22" s="13"/>
      <c r="H22" s="13"/>
      <c r="I22" s="25"/>
      <c r="J22" s="14"/>
      <c r="K22" s="14"/>
      <c r="L22" s="13"/>
      <c r="M22" s="25"/>
      <c r="N22" s="25"/>
      <c r="O22" s="13"/>
      <c r="P22" s="15"/>
      <c r="Q22" s="15"/>
      <c r="R22" s="15"/>
      <c r="S22" s="15"/>
      <c r="T22" s="28"/>
      <c r="U22" s="15"/>
      <c r="V22" s="24" t="str">
        <f t="shared" si="1"/>
        <v/>
      </c>
      <c r="W22" s="13"/>
      <c r="X22" s="2" t="s">
        <v>4105</v>
      </c>
    </row>
    <row r="23" spans="1:24">
      <c r="A23" s="12" t="str">
        <f t="shared" si="0"/>
        <v/>
      </c>
      <c r="B23" s="12"/>
      <c r="C23" s="12"/>
      <c r="D23" s="13"/>
      <c r="E23" s="13"/>
      <c r="F23" s="13"/>
      <c r="G23" s="13"/>
      <c r="H23" s="13"/>
      <c r="I23" s="25"/>
      <c r="J23" s="14"/>
      <c r="K23" s="14"/>
      <c r="L23" s="13"/>
      <c r="M23" s="25"/>
      <c r="N23" s="25"/>
      <c r="O23" s="13"/>
      <c r="P23" s="15"/>
      <c r="Q23" s="15"/>
      <c r="R23" s="15"/>
      <c r="S23" s="15"/>
      <c r="T23" s="28"/>
      <c r="U23" s="15"/>
      <c r="V23" s="24" t="str">
        <f t="shared" si="1"/>
        <v/>
      </c>
      <c r="W23" s="13"/>
      <c r="X23" s="2" t="s">
        <v>4106</v>
      </c>
    </row>
    <row r="24" spans="1:24">
      <c r="A24" s="12" t="str">
        <f t="shared" si="0"/>
        <v/>
      </c>
      <c r="B24" s="12"/>
      <c r="C24" s="12"/>
      <c r="D24" s="13"/>
      <c r="E24" s="13"/>
      <c r="F24" s="13"/>
      <c r="G24" s="13"/>
      <c r="H24" s="13"/>
      <c r="I24" s="25"/>
      <c r="J24" s="14"/>
      <c r="K24" s="14"/>
      <c r="L24" s="13"/>
      <c r="M24" s="25"/>
      <c r="N24" s="25"/>
      <c r="O24" s="13"/>
      <c r="P24" s="15"/>
      <c r="Q24" s="15"/>
      <c r="R24" s="15"/>
      <c r="S24" s="15"/>
      <c r="T24" s="28"/>
      <c r="U24" s="15"/>
      <c r="V24" s="24" t="str">
        <f t="shared" si="1"/>
        <v/>
      </c>
      <c r="W24" s="13"/>
      <c r="X24" s="2" t="s">
        <v>4107</v>
      </c>
    </row>
    <row r="25" spans="1:24">
      <c r="A25" s="12" t="s">
        <v>4108</v>
      </c>
      <c r="B25" s="12"/>
      <c r="C25" s="12"/>
      <c r="D25" s="13"/>
      <c r="E25" s="13"/>
      <c r="F25" s="13"/>
      <c r="G25" s="13"/>
      <c r="H25" s="13"/>
      <c r="I25" s="25"/>
      <c r="J25" s="14"/>
      <c r="K25" s="14" t="s">
        <v>1060</v>
      </c>
      <c r="L25" s="13"/>
      <c r="M25" s="25"/>
      <c r="N25" s="25"/>
      <c r="O25" s="13"/>
      <c r="P25" s="15">
        <f t="shared" ref="P25:S25" si="2">SUM(P8:P24)</f>
        <v>0</v>
      </c>
      <c r="Q25" s="15">
        <f t="shared" si="2"/>
        <v>0</v>
      </c>
      <c r="R25" s="15">
        <f t="shared" si="2"/>
        <v>0</v>
      </c>
      <c r="S25" s="15">
        <f t="shared" si="2"/>
        <v>0</v>
      </c>
      <c r="T25" s="28"/>
      <c r="U25" s="15">
        <f>SUM(U8:U24)</f>
        <v>0</v>
      </c>
      <c r="V25" s="24" t="str">
        <f t="shared" si="1"/>
        <v/>
      </c>
      <c r="W25" s="13"/>
      <c r="X25" s="2"/>
    </row>
    <row r="26" spans="1:24">
      <c r="A26" s="12" t="s">
        <v>4109</v>
      </c>
      <c r="B26" s="12"/>
      <c r="C26" s="12"/>
      <c r="D26" s="13"/>
      <c r="E26" s="13"/>
      <c r="F26" s="13"/>
      <c r="G26" s="13"/>
      <c r="H26" s="13"/>
      <c r="I26" s="25"/>
      <c r="J26" s="14"/>
      <c r="K26" s="14"/>
      <c r="L26" s="13"/>
      <c r="M26" s="25"/>
      <c r="N26" s="25"/>
      <c r="O26" s="13"/>
      <c r="P26" s="15"/>
      <c r="Q26" s="15">
        <f>R25</f>
        <v>0</v>
      </c>
      <c r="R26" s="15"/>
      <c r="S26" s="15"/>
      <c r="T26" s="28"/>
      <c r="U26" s="15"/>
      <c r="V26" s="24"/>
      <c r="W26" s="13"/>
      <c r="X26" s="2"/>
    </row>
    <row r="27" customHeight="1" spans="1:23">
      <c r="A27" s="18" t="s">
        <v>4110</v>
      </c>
      <c r="B27" s="18"/>
      <c r="C27" s="18"/>
      <c r="D27" s="18"/>
      <c r="E27" s="18"/>
      <c r="F27" s="18"/>
      <c r="G27" s="18"/>
      <c r="H27" s="18"/>
      <c r="I27" s="18"/>
      <c r="J27" s="20"/>
      <c r="K27" s="24"/>
      <c r="L27" s="24"/>
      <c r="M27" s="24"/>
      <c r="N27" s="24"/>
      <c r="O27" s="24"/>
      <c r="P27" s="24">
        <f>P25-P26</f>
        <v>0</v>
      </c>
      <c r="Q27" s="24">
        <f>Q25-Q26</f>
        <v>0</v>
      </c>
      <c r="R27" s="24"/>
      <c r="S27" s="202">
        <f>S25</f>
        <v>0</v>
      </c>
      <c r="T27" s="24"/>
      <c r="U27" s="202">
        <f>U25</f>
        <v>0</v>
      </c>
      <c r="V27" s="24" t="str">
        <f>IF(Q27=0,"",(U27-Q27)/Q27*100)</f>
        <v/>
      </c>
      <c r="W27" s="199"/>
    </row>
    <row r="28" customHeight="1" spans="1:24">
      <c r="A28" s="3" t="e">
        <f>#REF!&amp;"填表人："&amp;#REF!</f>
        <v>#REF!</v>
      </c>
      <c r="U28" s="3" t="e">
        <f>"评估人员："&amp;#REF!</f>
        <v>#REF!</v>
      </c>
      <c r="X28" s="23" t="s">
        <v>716</v>
      </c>
    </row>
    <row r="29" customHeight="1" spans="1:1">
      <c r="A29" s="3" t="e">
        <f>"填表日期："&amp;YEAR(#REF!)&amp;"年"&amp;MONTH(#REF!)&amp;"月"&amp;DAY(#REF!)&amp;"日"</f>
        <v>#REF!</v>
      </c>
    </row>
  </sheetData>
  <mergeCells count="26">
    <mergeCell ref="A2:W2"/>
    <mergeCell ref="A3:W3"/>
    <mergeCell ref="A5:M5"/>
    <mergeCell ref="P6:Q6"/>
    <mergeCell ref="S6:U6"/>
    <mergeCell ref="A25:E25"/>
    <mergeCell ref="A26:E26"/>
    <mergeCell ref="A27:E27"/>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R6:R7"/>
    <mergeCell ref="V6:V7"/>
    <mergeCell ref="W6:W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2"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U29"/>
  <sheetViews>
    <sheetView showGridLines="0" workbookViewId="0">
      <selection activeCell="AA34" sqref="AA34"/>
    </sheetView>
  </sheetViews>
  <sheetFormatPr defaultColWidth="9" defaultRowHeight="15.75" customHeight="1"/>
  <cols>
    <col min="1" max="1" width="6.125" style="3" customWidth="1"/>
    <col min="2" max="2" width="9.5" style="3" customWidth="1"/>
    <col min="3" max="3" width="10.5" style="3" customWidth="1"/>
    <col min="4" max="4" width="8.625" style="3" customWidth="1"/>
    <col min="5" max="5" width="10.25" style="3" customWidth="1"/>
    <col min="6" max="8" width="4.125" style="3" customWidth="1"/>
    <col min="9" max="9" width="4" style="3" customWidth="1"/>
    <col min="10" max="10" width="4.125" style="3" customWidth="1"/>
    <col min="11" max="12" width="4.25" style="3" customWidth="1"/>
    <col min="13" max="14" width="5.875" style="3" customWidth="1"/>
    <col min="15" max="15" width="8.375" style="3" customWidth="1"/>
    <col min="16" max="16" width="5.875" style="3" customWidth="1"/>
    <col min="17" max="17" width="12.625" style="3" customWidth="1"/>
    <col min="18" max="18" width="5.875" style="3" customWidth="1"/>
    <col min="19" max="19" width="7.875" style="3" customWidth="1"/>
    <col min="20" max="20" width="6" style="3" customWidth="1"/>
    <col min="21" max="21" width="8.75" style="3" customWidth="1"/>
    <col min="22" max="16384" width="9" style="3"/>
  </cols>
  <sheetData>
    <row r="1" customHeight="1" spans="1:1">
      <c r="A1" s="4" t="s">
        <v>687</v>
      </c>
    </row>
    <row r="2" s="1" customFormat="1" ht="30" customHeight="1" spans="1:20">
      <c r="A2" s="5" t="s">
        <v>4111</v>
      </c>
      <c r="B2" s="5"/>
      <c r="C2" s="5"/>
      <c r="D2" s="5"/>
      <c r="E2" s="5"/>
      <c r="F2" s="5"/>
      <c r="G2" s="5"/>
      <c r="H2" s="5"/>
      <c r="I2" s="5"/>
      <c r="J2" s="5"/>
      <c r="K2" s="5"/>
      <c r="L2" s="5"/>
      <c r="M2" s="5"/>
      <c r="N2" s="5"/>
      <c r="O2" s="5"/>
      <c r="P2" s="5"/>
      <c r="Q2" s="5"/>
      <c r="R2" s="5"/>
      <c r="S2" s="5"/>
      <c r="T2" s="5"/>
    </row>
    <row r="3" customHeight="1" spans="1:20">
      <c r="A3" s="2" t="e">
        <f>"评估基准日："&amp;TEXT(#REF!,"yyyy年mm月dd日")</f>
        <v>#REF!</v>
      </c>
      <c r="B3" s="2"/>
      <c r="C3" s="2"/>
      <c r="D3" s="2"/>
      <c r="E3" s="2"/>
      <c r="F3" s="2"/>
      <c r="G3" s="2"/>
      <c r="H3" s="2"/>
      <c r="I3" s="2"/>
      <c r="J3" s="2"/>
      <c r="K3" s="2"/>
      <c r="L3" s="2"/>
      <c r="M3" s="2"/>
      <c r="N3" s="2"/>
      <c r="O3" s="2"/>
      <c r="P3" s="2"/>
      <c r="Q3" s="2"/>
      <c r="R3" s="2"/>
      <c r="S3" s="2"/>
      <c r="T3" s="2"/>
    </row>
    <row r="4" ht="14.1" customHeight="1" spans="1:20">
      <c r="A4" s="2"/>
      <c r="B4" s="2"/>
      <c r="C4" s="2"/>
      <c r="D4" s="2"/>
      <c r="E4" s="2"/>
      <c r="F4" s="2"/>
      <c r="G4" s="2"/>
      <c r="H4" s="2"/>
      <c r="I4" s="2"/>
      <c r="J4" s="2"/>
      <c r="K4" s="2"/>
      <c r="L4" s="2"/>
      <c r="M4" s="2"/>
      <c r="N4" s="2"/>
      <c r="O4" s="2"/>
      <c r="P4" s="2"/>
      <c r="Q4" s="2"/>
      <c r="R4" s="2"/>
      <c r="S4" s="2"/>
      <c r="T4" s="2" t="s">
        <v>4112</v>
      </c>
    </row>
    <row r="5" customHeight="1" spans="1:20">
      <c r="A5" s="8" t="e">
        <f>#REF!&amp;"："&amp;#REF!</f>
        <v>#REF!</v>
      </c>
      <c r="B5" s="8"/>
      <c r="C5" s="8"/>
      <c r="D5" s="8"/>
      <c r="E5" s="8"/>
      <c r="T5" s="26" t="s">
        <v>858</v>
      </c>
    </row>
    <row r="6" s="2" customFormat="1" ht="12.75" spans="1:20">
      <c r="A6" s="32" t="s">
        <v>721</v>
      </c>
      <c r="B6" s="59" t="s">
        <v>1952</v>
      </c>
      <c r="C6" s="59" t="s">
        <v>2082</v>
      </c>
      <c r="D6" s="59" t="s">
        <v>1317</v>
      </c>
      <c r="E6" s="59" t="s">
        <v>2083</v>
      </c>
      <c r="F6" s="59" t="s">
        <v>1204</v>
      </c>
      <c r="G6" s="59" t="s">
        <v>1205</v>
      </c>
      <c r="H6" s="44" t="s">
        <v>1232</v>
      </c>
      <c r="I6" s="59" t="s">
        <v>2123</v>
      </c>
      <c r="J6" s="59" t="s">
        <v>1391</v>
      </c>
      <c r="K6" s="59" t="s">
        <v>1962</v>
      </c>
      <c r="L6" s="45" t="s">
        <v>2020</v>
      </c>
      <c r="M6" s="32" t="s">
        <v>692</v>
      </c>
      <c r="N6" s="32"/>
      <c r="O6" s="84" t="s">
        <v>1320</v>
      </c>
      <c r="P6" s="32" t="s">
        <v>693</v>
      </c>
      <c r="Q6" s="32"/>
      <c r="R6" s="32"/>
      <c r="S6" s="44" t="s">
        <v>695</v>
      </c>
      <c r="T6" s="59" t="s">
        <v>848</v>
      </c>
    </row>
    <row r="7" s="2" customFormat="1" ht="12.75" spans="1:21">
      <c r="A7" s="76"/>
      <c r="B7" s="76"/>
      <c r="C7" s="77"/>
      <c r="D7" s="77"/>
      <c r="E7" s="77"/>
      <c r="F7" s="77"/>
      <c r="G7" s="78"/>
      <c r="H7" s="200"/>
      <c r="I7" s="79"/>
      <c r="J7" s="79"/>
      <c r="K7" s="78"/>
      <c r="L7" s="201"/>
      <c r="M7" s="80" t="s">
        <v>1818</v>
      </c>
      <c r="N7" s="81" t="s">
        <v>1819</v>
      </c>
      <c r="O7" s="85"/>
      <c r="P7" s="81" t="s">
        <v>1818</v>
      </c>
      <c r="Q7" s="86" t="s">
        <v>1395</v>
      </c>
      <c r="R7" s="81" t="s">
        <v>1819</v>
      </c>
      <c r="S7" s="202"/>
      <c r="T7" s="77"/>
      <c r="U7" s="11" t="s">
        <v>863</v>
      </c>
    </row>
    <row r="8" spans="1:21">
      <c r="A8" s="12" t="str">
        <f>IF(C8="","",ROW()-7)</f>
        <v/>
      </c>
      <c r="B8" s="12"/>
      <c r="C8" s="13"/>
      <c r="D8" s="13"/>
      <c r="E8" s="13"/>
      <c r="F8" s="13"/>
      <c r="G8" s="25"/>
      <c r="H8" s="13"/>
      <c r="I8" s="14"/>
      <c r="J8" s="14"/>
      <c r="K8" s="25"/>
      <c r="L8" s="13"/>
      <c r="M8" s="15"/>
      <c r="N8" s="15"/>
      <c r="O8" s="15"/>
      <c r="P8" s="15"/>
      <c r="Q8" s="28"/>
      <c r="R8" s="15"/>
      <c r="S8" s="24" t="str">
        <f>IF(N8-O8=0,"",(R8-N8+O8)/(N8-O8)*100)</f>
        <v/>
      </c>
      <c r="T8" s="13"/>
      <c r="U8" s="2" t="s">
        <v>4113</v>
      </c>
    </row>
    <row r="9" spans="1:21">
      <c r="A9" s="12" t="str">
        <f t="shared" ref="A9:A24" si="0">IF(C9="","",ROW()-7)</f>
        <v/>
      </c>
      <c r="B9" s="12"/>
      <c r="C9" s="13"/>
      <c r="D9" s="13"/>
      <c r="E9" s="13"/>
      <c r="F9" s="13"/>
      <c r="G9" s="25"/>
      <c r="H9" s="13"/>
      <c r="I9" s="14"/>
      <c r="J9" s="14"/>
      <c r="K9" s="25"/>
      <c r="L9" s="13"/>
      <c r="M9" s="15"/>
      <c r="N9" s="15"/>
      <c r="O9" s="15"/>
      <c r="P9" s="15"/>
      <c r="Q9" s="28"/>
      <c r="R9" s="15"/>
      <c r="S9" s="24" t="str">
        <f t="shared" ref="S9:S25" si="1">IF(N9-O9=0,"",(R9-N9+O9)/(N9-O9)*100)</f>
        <v/>
      </c>
      <c r="T9" s="13"/>
      <c r="U9" s="2" t="s">
        <v>4114</v>
      </c>
    </row>
    <row r="10" spans="1:21">
      <c r="A10" s="12" t="str">
        <f t="shared" si="0"/>
        <v/>
      </c>
      <c r="B10" s="12"/>
      <c r="C10" s="13"/>
      <c r="D10" s="13"/>
      <c r="E10" s="13"/>
      <c r="F10" s="13"/>
      <c r="G10" s="25"/>
      <c r="H10" s="13"/>
      <c r="I10" s="14"/>
      <c r="J10" s="14"/>
      <c r="K10" s="25"/>
      <c r="L10" s="13"/>
      <c r="M10" s="15"/>
      <c r="N10" s="15"/>
      <c r="O10" s="15"/>
      <c r="P10" s="15"/>
      <c r="Q10" s="28"/>
      <c r="R10" s="15"/>
      <c r="S10" s="24" t="str">
        <f t="shared" si="1"/>
        <v/>
      </c>
      <c r="T10" s="13"/>
      <c r="U10" s="2" t="s">
        <v>4115</v>
      </c>
    </row>
    <row r="11" spans="1:21">
      <c r="A11" s="12" t="str">
        <f t="shared" si="0"/>
        <v/>
      </c>
      <c r="B11" s="12"/>
      <c r="C11" s="13"/>
      <c r="D11" s="13"/>
      <c r="E11" s="13"/>
      <c r="F11" s="13"/>
      <c r="G11" s="25"/>
      <c r="H11" s="13"/>
      <c r="I11" s="14"/>
      <c r="J11" s="14"/>
      <c r="K11" s="25"/>
      <c r="L11" s="13"/>
      <c r="M11" s="15"/>
      <c r="N11" s="15"/>
      <c r="O11" s="15"/>
      <c r="P11" s="15"/>
      <c r="Q11" s="28"/>
      <c r="R11" s="15"/>
      <c r="S11" s="24" t="str">
        <f t="shared" si="1"/>
        <v/>
      </c>
      <c r="T11" s="13"/>
      <c r="U11" s="2" t="s">
        <v>4116</v>
      </c>
    </row>
    <row r="12" spans="1:21">
      <c r="A12" s="12" t="str">
        <f t="shared" si="0"/>
        <v/>
      </c>
      <c r="B12" s="12"/>
      <c r="C12" s="13"/>
      <c r="D12" s="13"/>
      <c r="E12" s="13"/>
      <c r="F12" s="13"/>
      <c r="G12" s="25"/>
      <c r="H12" s="13"/>
      <c r="I12" s="14"/>
      <c r="J12" s="14"/>
      <c r="K12" s="25"/>
      <c r="L12" s="13"/>
      <c r="M12" s="15"/>
      <c r="N12" s="15"/>
      <c r="O12" s="15"/>
      <c r="P12" s="15"/>
      <c r="Q12" s="28"/>
      <c r="R12" s="15"/>
      <c r="S12" s="24" t="str">
        <f t="shared" si="1"/>
        <v/>
      </c>
      <c r="T12" s="13"/>
      <c r="U12" s="2" t="s">
        <v>4117</v>
      </c>
    </row>
    <row r="13" spans="1:21">
      <c r="A13" s="12" t="str">
        <f t="shared" si="0"/>
        <v/>
      </c>
      <c r="B13" s="12"/>
      <c r="C13" s="13"/>
      <c r="D13" s="13"/>
      <c r="E13" s="13"/>
      <c r="F13" s="13"/>
      <c r="G13" s="25"/>
      <c r="H13" s="13"/>
      <c r="I13" s="14"/>
      <c r="J13" s="14"/>
      <c r="K13" s="25"/>
      <c r="L13" s="13"/>
      <c r="M13" s="15"/>
      <c r="N13" s="15"/>
      <c r="O13" s="15"/>
      <c r="P13" s="15"/>
      <c r="Q13" s="28"/>
      <c r="R13" s="15"/>
      <c r="S13" s="24" t="str">
        <f t="shared" si="1"/>
        <v/>
      </c>
      <c r="T13" s="13"/>
      <c r="U13" s="2" t="s">
        <v>4118</v>
      </c>
    </row>
    <row r="14" spans="1:21">
      <c r="A14" s="12" t="str">
        <f t="shared" si="0"/>
        <v/>
      </c>
      <c r="B14" s="12"/>
      <c r="C14" s="13"/>
      <c r="D14" s="13"/>
      <c r="E14" s="13"/>
      <c r="F14" s="13"/>
      <c r="G14" s="25"/>
      <c r="H14" s="13"/>
      <c r="I14" s="14"/>
      <c r="J14" s="14"/>
      <c r="K14" s="25"/>
      <c r="L14" s="13"/>
      <c r="M14" s="15"/>
      <c r="N14" s="15"/>
      <c r="O14" s="15"/>
      <c r="P14" s="15"/>
      <c r="Q14" s="28"/>
      <c r="R14" s="15"/>
      <c r="S14" s="24" t="str">
        <f t="shared" si="1"/>
        <v/>
      </c>
      <c r="T14" s="13"/>
      <c r="U14" s="2" t="s">
        <v>4119</v>
      </c>
    </row>
    <row r="15" spans="1:21">
      <c r="A15" s="12" t="str">
        <f t="shared" si="0"/>
        <v/>
      </c>
      <c r="B15" s="12"/>
      <c r="C15" s="13"/>
      <c r="D15" s="13"/>
      <c r="E15" s="13"/>
      <c r="F15" s="13"/>
      <c r="G15" s="25"/>
      <c r="H15" s="13"/>
      <c r="I15" s="14"/>
      <c r="J15" s="14"/>
      <c r="K15" s="25"/>
      <c r="L15" s="13"/>
      <c r="M15" s="15"/>
      <c r="N15" s="15"/>
      <c r="O15" s="15"/>
      <c r="P15" s="15"/>
      <c r="Q15" s="28"/>
      <c r="R15" s="15"/>
      <c r="S15" s="24" t="str">
        <f t="shared" si="1"/>
        <v/>
      </c>
      <c r="T15" s="13"/>
      <c r="U15" s="2" t="s">
        <v>4120</v>
      </c>
    </row>
    <row r="16" spans="1:21">
      <c r="A16" s="12" t="str">
        <f t="shared" si="0"/>
        <v/>
      </c>
      <c r="B16" s="12"/>
      <c r="C16" s="13"/>
      <c r="D16" s="13"/>
      <c r="E16" s="13"/>
      <c r="F16" s="13"/>
      <c r="G16" s="25"/>
      <c r="H16" s="13"/>
      <c r="I16" s="14"/>
      <c r="J16" s="14"/>
      <c r="K16" s="25"/>
      <c r="L16" s="13"/>
      <c r="M16" s="15"/>
      <c r="N16" s="15"/>
      <c r="O16" s="15"/>
      <c r="P16" s="15"/>
      <c r="Q16" s="28"/>
      <c r="R16" s="15"/>
      <c r="S16" s="24" t="str">
        <f t="shared" si="1"/>
        <v/>
      </c>
      <c r="T16" s="13"/>
      <c r="U16" s="2" t="s">
        <v>4121</v>
      </c>
    </row>
    <row r="17" spans="1:21">
      <c r="A17" s="12" t="str">
        <f t="shared" si="0"/>
        <v/>
      </c>
      <c r="B17" s="12"/>
      <c r="C17" s="13"/>
      <c r="D17" s="13"/>
      <c r="E17" s="13"/>
      <c r="F17" s="13"/>
      <c r="G17" s="25"/>
      <c r="H17" s="13"/>
      <c r="I17" s="14"/>
      <c r="J17" s="14"/>
      <c r="K17" s="25"/>
      <c r="L17" s="13"/>
      <c r="M17" s="15"/>
      <c r="N17" s="15"/>
      <c r="O17" s="15"/>
      <c r="P17" s="15"/>
      <c r="Q17" s="28"/>
      <c r="R17" s="15"/>
      <c r="S17" s="24" t="str">
        <f t="shared" si="1"/>
        <v/>
      </c>
      <c r="T17" s="13"/>
      <c r="U17" s="2" t="s">
        <v>4122</v>
      </c>
    </row>
    <row r="18" spans="1:21">
      <c r="A18" s="12" t="str">
        <f t="shared" si="0"/>
        <v/>
      </c>
      <c r="B18" s="12"/>
      <c r="C18" s="13"/>
      <c r="D18" s="13"/>
      <c r="E18" s="13"/>
      <c r="F18" s="13"/>
      <c r="G18" s="25"/>
      <c r="H18" s="13"/>
      <c r="I18" s="14"/>
      <c r="J18" s="14"/>
      <c r="K18" s="25"/>
      <c r="L18" s="13"/>
      <c r="M18" s="15"/>
      <c r="N18" s="15"/>
      <c r="O18" s="15"/>
      <c r="P18" s="15"/>
      <c r="Q18" s="28"/>
      <c r="R18" s="15"/>
      <c r="S18" s="24" t="str">
        <f t="shared" si="1"/>
        <v/>
      </c>
      <c r="T18" s="13"/>
      <c r="U18" s="2" t="s">
        <v>4123</v>
      </c>
    </row>
    <row r="19" spans="1:21">
      <c r="A19" s="12" t="str">
        <f t="shared" si="0"/>
        <v/>
      </c>
      <c r="B19" s="12"/>
      <c r="C19" s="13"/>
      <c r="D19" s="13"/>
      <c r="E19" s="13"/>
      <c r="F19" s="13"/>
      <c r="G19" s="25"/>
      <c r="H19" s="13"/>
      <c r="I19" s="14"/>
      <c r="J19" s="14"/>
      <c r="K19" s="25"/>
      <c r="L19" s="13"/>
      <c r="M19" s="15"/>
      <c r="N19" s="15"/>
      <c r="O19" s="15"/>
      <c r="P19" s="15"/>
      <c r="Q19" s="28"/>
      <c r="R19" s="15"/>
      <c r="S19" s="24" t="str">
        <f t="shared" si="1"/>
        <v/>
      </c>
      <c r="T19" s="13"/>
      <c r="U19" s="2" t="s">
        <v>4124</v>
      </c>
    </row>
    <row r="20" spans="1:21">
      <c r="A20" s="12" t="str">
        <f t="shared" si="0"/>
        <v/>
      </c>
      <c r="B20" s="12"/>
      <c r="C20" s="13"/>
      <c r="D20" s="13"/>
      <c r="E20" s="13"/>
      <c r="F20" s="13"/>
      <c r="G20" s="25"/>
      <c r="H20" s="13"/>
      <c r="I20" s="14"/>
      <c r="J20" s="14"/>
      <c r="K20" s="25"/>
      <c r="L20" s="13"/>
      <c r="M20" s="15"/>
      <c r="N20" s="15"/>
      <c r="O20" s="15"/>
      <c r="P20" s="15"/>
      <c r="Q20" s="28"/>
      <c r="R20" s="15"/>
      <c r="S20" s="24" t="str">
        <f t="shared" si="1"/>
        <v/>
      </c>
      <c r="T20" s="13"/>
      <c r="U20" s="2" t="s">
        <v>4125</v>
      </c>
    </row>
    <row r="21" spans="1:21">
      <c r="A21" s="12" t="str">
        <f t="shared" si="0"/>
        <v/>
      </c>
      <c r="B21" s="12"/>
      <c r="C21" s="13"/>
      <c r="D21" s="13"/>
      <c r="E21" s="13"/>
      <c r="F21" s="13"/>
      <c r="G21" s="25"/>
      <c r="H21" s="13"/>
      <c r="I21" s="14"/>
      <c r="J21" s="14"/>
      <c r="K21" s="25"/>
      <c r="L21" s="13"/>
      <c r="M21" s="15"/>
      <c r="N21" s="15"/>
      <c r="O21" s="15"/>
      <c r="P21" s="15"/>
      <c r="Q21" s="28"/>
      <c r="R21" s="15"/>
      <c r="S21" s="24" t="str">
        <f t="shared" si="1"/>
        <v/>
      </c>
      <c r="T21" s="13"/>
      <c r="U21" s="2" t="s">
        <v>4126</v>
      </c>
    </row>
    <row r="22" spans="1:21">
      <c r="A22" s="12" t="str">
        <f t="shared" si="0"/>
        <v/>
      </c>
      <c r="B22" s="12"/>
      <c r="C22" s="13"/>
      <c r="D22" s="13"/>
      <c r="E22" s="13"/>
      <c r="F22" s="13"/>
      <c r="G22" s="25"/>
      <c r="H22" s="13"/>
      <c r="I22" s="14"/>
      <c r="J22" s="14"/>
      <c r="K22" s="25"/>
      <c r="L22" s="13"/>
      <c r="M22" s="15"/>
      <c r="N22" s="15"/>
      <c r="O22" s="15"/>
      <c r="P22" s="15"/>
      <c r="Q22" s="28"/>
      <c r="R22" s="15"/>
      <c r="S22" s="24" t="str">
        <f t="shared" si="1"/>
        <v/>
      </c>
      <c r="T22" s="13"/>
      <c r="U22" s="2" t="s">
        <v>4127</v>
      </c>
    </row>
    <row r="23" spans="1:21">
      <c r="A23" s="12" t="str">
        <f t="shared" si="0"/>
        <v/>
      </c>
      <c r="B23" s="12"/>
      <c r="C23" s="13"/>
      <c r="D23" s="13"/>
      <c r="E23" s="13"/>
      <c r="F23" s="13"/>
      <c r="G23" s="25"/>
      <c r="H23" s="13"/>
      <c r="I23" s="14"/>
      <c r="J23" s="14"/>
      <c r="K23" s="25"/>
      <c r="L23" s="13"/>
      <c r="M23" s="15"/>
      <c r="N23" s="15"/>
      <c r="O23" s="15"/>
      <c r="P23" s="15"/>
      <c r="Q23" s="28"/>
      <c r="R23" s="15"/>
      <c r="S23" s="24" t="str">
        <f t="shared" si="1"/>
        <v/>
      </c>
      <c r="T23" s="13"/>
      <c r="U23" s="2" t="s">
        <v>4128</v>
      </c>
    </row>
    <row r="24" spans="1:21">
      <c r="A24" s="12" t="str">
        <f t="shared" si="0"/>
        <v/>
      </c>
      <c r="B24" s="12"/>
      <c r="C24" s="13"/>
      <c r="D24" s="13"/>
      <c r="E24" s="13"/>
      <c r="F24" s="13"/>
      <c r="G24" s="25"/>
      <c r="H24" s="13"/>
      <c r="I24" s="14"/>
      <c r="J24" s="14"/>
      <c r="K24" s="25"/>
      <c r="L24" s="13"/>
      <c r="M24" s="15"/>
      <c r="N24" s="15"/>
      <c r="O24" s="15"/>
      <c r="P24" s="15"/>
      <c r="Q24" s="28"/>
      <c r="R24" s="15"/>
      <c r="S24" s="24" t="str">
        <f t="shared" si="1"/>
        <v/>
      </c>
      <c r="T24" s="13"/>
      <c r="U24" s="2" t="s">
        <v>4129</v>
      </c>
    </row>
    <row r="25" spans="1:20">
      <c r="A25" s="12" t="s">
        <v>4130</v>
      </c>
      <c r="B25" s="12"/>
      <c r="C25" s="13"/>
      <c r="D25" s="13"/>
      <c r="E25" s="13"/>
      <c r="F25" s="13"/>
      <c r="G25" s="25"/>
      <c r="H25" s="13"/>
      <c r="I25" s="14"/>
      <c r="J25" s="14"/>
      <c r="K25" s="25"/>
      <c r="L25" s="13"/>
      <c r="M25" s="15">
        <f t="shared" ref="M25:P25" si="2">SUM(M8:M24)</f>
        <v>0</v>
      </c>
      <c r="N25" s="15">
        <f t="shared" si="2"/>
        <v>0</v>
      </c>
      <c r="O25" s="15">
        <f t="shared" si="2"/>
        <v>0</v>
      </c>
      <c r="P25" s="15">
        <f t="shared" si="2"/>
        <v>0</v>
      </c>
      <c r="Q25" s="28"/>
      <c r="R25" s="15">
        <f>SUM(R8:R24)</f>
        <v>0</v>
      </c>
      <c r="S25" s="24" t="str">
        <f t="shared" si="1"/>
        <v/>
      </c>
      <c r="T25" s="13"/>
    </row>
    <row r="26" spans="1:20">
      <c r="A26" s="12" t="s">
        <v>4131</v>
      </c>
      <c r="B26" s="12"/>
      <c r="C26" s="13"/>
      <c r="D26" s="13"/>
      <c r="E26" s="13"/>
      <c r="F26" s="13"/>
      <c r="G26" s="25"/>
      <c r="H26" s="13"/>
      <c r="I26" s="14"/>
      <c r="J26" s="14"/>
      <c r="K26" s="25"/>
      <c r="L26" s="13"/>
      <c r="M26" s="15"/>
      <c r="N26" s="15">
        <f>O25</f>
        <v>0</v>
      </c>
      <c r="O26" s="15"/>
      <c r="P26" s="15"/>
      <c r="Q26" s="28"/>
      <c r="R26" s="15"/>
      <c r="S26" s="24"/>
      <c r="T26" s="13"/>
    </row>
    <row r="27" customHeight="1" spans="1:20">
      <c r="A27" s="18" t="s">
        <v>4132</v>
      </c>
      <c r="B27" s="18"/>
      <c r="C27" s="18"/>
      <c r="D27" s="18"/>
      <c r="E27" s="18"/>
      <c r="F27" s="18"/>
      <c r="G27" s="20"/>
      <c r="H27" s="20"/>
      <c r="I27" s="24"/>
      <c r="J27" s="24"/>
      <c r="K27" s="24"/>
      <c r="L27" s="24"/>
      <c r="M27" s="24">
        <f>M25-M26</f>
        <v>0</v>
      </c>
      <c r="N27" s="24">
        <f>N25-N26</f>
        <v>0</v>
      </c>
      <c r="O27" s="24"/>
      <c r="P27" s="202">
        <f>P25</f>
        <v>0</v>
      </c>
      <c r="Q27" s="24"/>
      <c r="R27" s="202">
        <f>R25</f>
        <v>0</v>
      </c>
      <c r="S27" s="24" t="str">
        <f>IF(N27=0,"",(R27-N27)/N27*100)</f>
        <v/>
      </c>
      <c r="T27" s="199"/>
    </row>
    <row r="28" customHeight="1" spans="1:21">
      <c r="A28" s="3" t="e">
        <f>#REF!&amp;"填表人："&amp;#REF!</f>
        <v>#REF!</v>
      </c>
      <c r="R28" s="3" t="e">
        <f>"评估人员："&amp;#REF!</f>
        <v>#REF!</v>
      </c>
      <c r="U28" s="23" t="s">
        <v>716</v>
      </c>
    </row>
    <row r="29" customHeight="1" spans="1:1">
      <c r="A29" s="3" t="e">
        <f>"填表日期："&amp;YEAR(#REF!)&amp;"年"&amp;MONTH(#REF!)&amp;"月"&amp;DAY(#REF!)&amp;"日"</f>
        <v>#REF!</v>
      </c>
    </row>
  </sheetData>
  <mergeCells count="23">
    <mergeCell ref="A2:T2"/>
    <mergeCell ref="A3:T3"/>
    <mergeCell ref="A5:E5"/>
    <mergeCell ref="M6:N6"/>
    <mergeCell ref="P6:R6"/>
    <mergeCell ref="A25:C25"/>
    <mergeCell ref="A26:C26"/>
    <mergeCell ref="A27:C27"/>
    <mergeCell ref="A6:A7"/>
    <mergeCell ref="B6:B7"/>
    <mergeCell ref="C6:C7"/>
    <mergeCell ref="D6:D7"/>
    <mergeCell ref="E6:E7"/>
    <mergeCell ref="F6:F7"/>
    <mergeCell ref="G6:G7"/>
    <mergeCell ref="H6:H7"/>
    <mergeCell ref="I6:I7"/>
    <mergeCell ref="J6:J7"/>
    <mergeCell ref="K6:K7"/>
    <mergeCell ref="L6:L7"/>
    <mergeCell ref="O6:O7"/>
    <mergeCell ref="S6:S7"/>
    <mergeCell ref="T6:T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8"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S29"/>
  <sheetViews>
    <sheetView showGridLines="0" workbookViewId="0">
      <selection activeCell="AA34" sqref="AA34"/>
    </sheetView>
  </sheetViews>
  <sheetFormatPr defaultColWidth="9" defaultRowHeight="15.75" customHeight="1"/>
  <cols>
    <col min="1" max="1" width="4.75" style="3" customWidth="1"/>
    <col min="2" max="2" width="11.25" style="3" customWidth="1"/>
    <col min="3" max="3" width="11.375" style="3" customWidth="1"/>
    <col min="4" max="4" width="9" style="3"/>
    <col min="5" max="6" width="10.5" style="3" customWidth="1"/>
    <col min="7" max="10" width="5.25" style="3" customWidth="1"/>
    <col min="11" max="12" width="5.125" style="3" customWidth="1"/>
    <col min="13" max="13" width="8" style="3" customWidth="1"/>
    <col min="14" max="16" width="15.625" style="3" customWidth="1"/>
    <col min="17" max="17" width="8.125" style="3" customWidth="1"/>
    <col min="18" max="16384" width="9" style="3"/>
  </cols>
  <sheetData>
    <row r="1" customHeight="1" spans="1:1">
      <c r="A1" s="4" t="s">
        <v>687</v>
      </c>
    </row>
    <row r="2" s="1" customFormat="1" ht="30" customHeight="1" spans="1:18">
      <c r="A2" s="5" t="s">
        <v>4133</v>
      </c>
      <c r="B2" s="5"/>
      <c r="C2" s="5"/>
      <c r="D2" s="5"/>
      <c r="E2" s="5"/>
      <c r="F2" s="5"/>
      <c r="G2" s="5"/>
      <c r="H2" s="5"/>
      <c r="I2" s="5"/>
      <c r="J2" s="5"/>
      <c r="K2" s="5"/>
      <c r="L2" s="5"/>
      <c r="M2" s="5"/>
      <c r="N2" s="5"/>
      <c r="O2" s="5"/>
      <c r="P2" s="5"/>
      <c r="Q2" s="5"/>
      <c r="R2" s="5"/>
    </row>
    <row r="3" customHeight="1" spans="1:18">
      <c r="A3" s="2" t="e">
        <f>"评估基准日："&amp;TEXT(#REF!,"yyyy年mm月dd日")</f>
        <v>#REF!</v>
      </c>
      <c r="B3" s="2"/>
      <c r="C3" s="2"/>
      <c r="D3" s="2"/>
      <c r="E3" s="2"/>
      <c r="F3" s="2"/>
      <c r="G3" s="2"/>
      <c r="H3" s="2"/>
      <c r="I3" s="2"/>
      <c r="J3" s="2"/>
      <c r="K3" s="2"/>
      <c r="L3" s="2"/>
      <c r="M3" s="2"/>
      <c r="N3" s="2"/>
      <c r="O3" s="2"/>
      <c r="P3" s="2"/>
      <c r="Q3" s="2"/>
      <c r="R3" s="2"/>
    </row>
    <row r="4" ht="14.1" customHeight="1" spans="1:18">
      <c r="A4" s="2"/>
      <c r="B4" s="2"/>
      <c r="C4" s="2"/>
      <c r="D4" s="2"/>
      <c r="E4" s="2"/>
      <c r="F4" s="2"/>
      <c r="G4" s="2"/>
      <c r="H4" s="2"/>
      <c r="I4" s="2"/>
      <c r="J4" s="2"/>
      <c r="K4" s="2"/>
      <c r="L4" s="2"/>
      <c r="M4" s="2"/>
      <c r="N4" s="2"/>
      <c r="O4" s="2"/>
      <c r="P4" s="2"/>
      <c r="Q4" s="21" t="s">
        <v>4134</v>
      </c>
      <c r="R4" s="21"/>
    </row>
    <row r="5" customHeight="1" spans="1:18">
      <c r="A5" s="8" t="e">
        <f>#REF!&amp;"："&amp;#REF!</f>
        <v>#REF!</v>
      </c>
      <c r="B5" s="8"/>
      <c r="C5" s="8"/>
      <c r="D5" s="8"/>
      <c r="E5" s="8"/>
      <c r="F5" s="7"/>
      <c r="R5" s="26" t="s">
        <v>858</v>
      </c>
    </row>
    <row r="6" s="43" customFormat="1" ht="12.75" spans="1:18">
      <c r="A6" s="44" t="s">
        <v>721</v>
      </c>
      <c r="B6" s="44" t="s">
        <v>1866</v>
      </c>
      <c r="C6" s="45" t="s">
        <v>4135</v>
      </c>
      <c r="D6" s="44" t="s">
        <v>1867</v>
      </c>
      <c r="E6" s="44" t="s">
        <v>1869</v>
      </c>
      <c r="F6" s="44" t="s">
        <v>1868</v>
      </c>
      <c r="G6" s="44" t="s">
        <v>1870</v>
      </c>
      <c r="H6" s="45" t="s">
        <v>4136</v>
      </c>
      <c r="I6" s="44" t="s">
        <v>1817</v>
      </c>
      <c r="J6" s="44" t="s">
        <v>1871</v>
      </c>
      <c r="K6" s="44" t="s">
        <v>1872</v>
      </c>
      <c r="L6" s="44" t="s">
        <v>1873</v>
      </c>
      <c r="M6" s="44" t="s">
        <v>1874</v>
      </c>
      <c r="N6" s="44" t="s">
        <v>1392</v>
      </c>
      <c r="O6" s="44" t="s">
        <v>692</v>
      </c>
      <c r="P6" s="44" t="s">
        <v>693</v>
      </c>
      <c r="Q6" s="44" t="s">
        <v>695</v>
      </c>
      <c r="R6" s="44" t="s">
        <v>848</v>
      </c>
    </row>
    <row r="7" s="43" customFormat="1" ht="12.75" spans="1:19">
      <c r="A7" s="122"/>
      <c r="B7" s="122"/>
      <c r="C7" s="197"/>
      <c r="D7" s="121"/>
      <c r="E7" s="121"/>
      <c r="F7" s="121"/>
      <c r="G7" s="123"/>
      <c r="H7" s="198"/>
      <c r="I7" s="121"/>
      <c r="J7" s="121"/>
      <c r="K7" s="118"/>
      <c r="L7" s="121"/>
      <c r="M7" s="118"/>
      <c r="N7" s="125"/>
      <c r="O7" s="125"/>
      <c r="P7" s="125"/>
      <c r="Q7" s="124"/>
      <c r="R7" s="121"/>
      <c r="S7" s="11" t="s">
        <v>863</v>
      </c>
    </row>
    <row r="8" spans="1:19">
      <c r="A8" s="12" t="str">
        <f>IF(D8="","",ROW()-7)</f>
        <v/>
      </c>
      <c r="B8" s="12"/>
      <c r="C8" s="13"/>
      <c r="D8" s="13"/>
      <c r="E8" s="13"/>
      <c r="F8" s="13"/>
      <c r="G8" s="14"/>
      <c r="H8" s="14"/>
      <c r="I8" s="13"/>
      <c r="J8" s="13"/>
      <c r="K8" s="25"/>
      <c r="L8" s="13"/>
      <c r="M8" s="25"/>
      <c r="N8" s="15"/>
      <c r="O8" s="15"/>
      <c r="P8" s="15"/>
      <c r="Q8" s="34" t="str">
        <f>IF(O8=0,"",(P8-O8)/O8*100)</f>
        <v/>
      </c>
      <c r="R8" s="13"/>
      <c r="S8" s="2" t="s">
        <v>4137</v>
      </c>
    </row>
    <row r="9" spans="1:19">
      <c r="A9" s="12" t="str">
        <f t="shared" ref="A9:A26" si="0">IF(D9="","",ROW()-7)</f>
        <v/>
      </c>
      <c r="B9" s="12"/>
      <c r="C9" s="13"/>
      <c r="D9" s="13"/>
      <c r="E9" s="13"/>
      <c r="F9" s="13"/>
      <c r="G9" s="14"/>
      <c r="H9" s="14"/>
      <c r="I9" s="13"/>
      <c r="J9" s="13"/>
      <c r="K9" s="25"/>
      <c r="L9" s="13"/>
      <c r="M9" s="25"/>
      <c r="N9" s="15"/>
      <c r="O9" s="15"/>
      <c r="P9" s="15"/>
      <c r="Q9" s="24" t="str">
        <f t="shared" ref="Q9:Q27" si="1">IF(O9=0,"",(P9-O9)/O9*100)</f>
        <v/>
      </c>
      <c r="R9" s="13"/>
      <c r="S9" s="2" t="s">
        <v>4138</v>
      </c>
    </row>
    <row r="10" spans="1:19">
      <c r="A10" s="12" t="str">
        <f t="shared" si="0"/>
        <v/>
      </c>
      <c r="B10" s="12"/>
      <c r="C10" s="13"/>
      <c r="D10" s="13"/>
      <c r="E10" s="13"/>
      <c r="F10" s="13"/>
      <c r="G10" s="14"/>
      <c r="H10" s="14"/>
      <c r="I10" s="13"/>
      <c r="J10" s="13"/>
      <c r="K10" s="25"/>
      <c r="L10" s="13"/>
      <c r="M10" s="25"/>
      <c r="N10" s="15"/>
      <c r="O10" s="15"/>
      <c r="P10" s="15"/>
      <c r="Q10" s="24" t="str">
        <f t="shared" si="1"/>
        <v/>
      </c>
      <c r="R10" s="13"/>
      <c r="S10" s="2" t="s">
        <v>4139</v>
      </c>
    </row>
    <row r="11" spans="1:19">
      <c r="A11" s="12" t="str">
        <f t="shared" si="0"/>
        <v/>
      </c>
      <c r="B11" s="12"/>
      <c r="C11" s="13"/>
      <c r="D11" s="13"/>
      <c r="E11" s="13"/>
      <c r="F11" s="13"/>
      <c r="G11" s="14"/>
      <c r="H11" s="14"/>
      <c r="I11" s="13"/>
      <c r="J11" s="13"/>
      <c r="K11" s="25"/>
      <c r="L11" s="13"/>
      <c r="M11" s="25"/>
      <c r="N11" s="15"/>
      <c r="O11" s="15"/>
      <c r="P11" s="15"/>
      <c r="Q11" s="24" t="str">
        <f t="shared" si="1"/>
        <v/>
      </c>
      <c r="R11" s="13"/>
      <c r="S11" s="2" t="s">
        <v>4140</v>
      </c>
    </row>
    <row r="12" spans="1:19">
      <c r="A12" s="12" t="str">
        <f t="shared" si="0"/>
        <v/>
      </c>
      <c r="B12" s="12"/>
      <c r="C12" s="13"/>
      <c r="D12" s="13"/>
      <c r="E12" s="13"/>
      <c r="F12" s="13"/>
      <c r="G12" s="14"/>
      <c r="H12" s="14"/>
      <c r="I12" s="13"/>
      <c r="J12" s="13"/>
      <c r="K12" s="25"/>
      <c r="L12" s="13"/>
      <c r="M12" s="25"/>
      <c r="N12" s="15"/>
      <c r="O12" s="15"/>
      <c r="P12" s="15"/>
      <c r="Q12" s="24" t="str">
        <f t="shared" si="1"/>
        <v/>
      </c>
      <c r="R12" s="13"/>
      <c r="S12" s="2" t="s">
        <v>4141</v>
      </c>
    </row>
    <row r="13" spans="1:19">
      <c r="A13" s="12" t="str">
        <f t="shared" si="0"/>
        <v/>
      </c>
      <c r="B13" s="12"/>
      <c r="C13" s="13"/>
      <c r="D13" s="13"/>
      <c r="E13" s="13"/>
      <c r="F13" s="13"/>
      <c r="G13" s="14"/>
      <c r="H13" s="14"/>
      <c r="I13" s="13"/>
      <c r="J13" s="13"/>
      <c r="K13" s="25"/>
      <c r="L13" s="13"/>
      <c r="M13" s="25"/>
      <c r="N13" s="15"/>
      <c r="O13" s="15"/>
      <c r="P13" s="15"/>
      <c r="Q13" s="24" t="str">
        <f t="shared" si="1"/>
        <v/>
      </c>
      <c r="R13" s="13"/>
      <c r="S13" s="2" t="s">
        <v>4142</v>
      </c>
    </row>
    <row r="14" spans="1:19">
      <c r="A14" s="12" t="str">
        <f t="shared" si="0"/>
        <v/>
      </c>
      <c r="B14" s="12"/>
      <c r="C14" s="13"/>
      <c r="D14" s="13"/>
      <c r="E14" s="13"/>
      <c r="F14" s="13"/>
      <c r="G14" s="14"/>
      <c r="H14" s="14"/>
      <c r="I14" s="13"/>
      <c r="J14" s="13"/>
      <c r="K14" s="25"/>
      <c r="L14" s="13"/>
      <c r="M14" s="25"/>
      <c r="N14" s="15"/>
      <c r="O14" s="15"/>
      <c r="P14" s="15"/>
      <c r="Q14" s="24" t="str">
        <f t="shared" si="1"/>
        <v/>
      </c>
      <c r="R14" s="13"/>
      <c r="S14" s="2" t="s">
        <v>4143</v>
      </c>
    </row>
    <row r="15" spans="1:19">
      <c r="A15" s="12"/>
      <c r="B15" s="12"/>
      <c r="C15" s="13"/>
      <c r="D15" s="13"/>
      <c r="E15" s="13"/>
      <c r="F15" s="13"/>
      <c r="G15" s="14"/>
      <c r="H15" s="14"/>
      <c r="I15" s="13"/>
      <c r="J15" s="13"/>
      <c r="K15" s="25"/>
      <c r="L15" s="13"/>
      <c r="M15" s="25"/>
      <c r="N15" s="15"/>
      <c r="O15" s="15"/>
      <c r="P15" s="15"/>
      <c r="Q15" s="24"/>
      <c r="R15" s="13"/>
      <c r="S15" s="2" t="s">
        <v>4144</v>
      </c>
    </row>
    <row r="16" spans="1:19">
      <c r="A16" s="12"/>
      <c r="B16" s="12"/>
      <c r="C16" s="13"/>
      <c r="D16" s="13"/>
      <c r="E16" s="13"/>
      <c r="F16" s="13"/>
      <c r="G16" s="14"/>
      <c r="H16" s="14"/>
      <c r="I16" s="13"/>
      <c r="J16" s="13"/>
      <c r="K16" s="25"/>
      <c r="L16" s="13"/>
      <c r="M16" s="25"/>
      <c r="N16" s="15"/>
      <c r="O16" s="15"/>
      <c r="P16" s="15"/>
      <c r="Q16" s="24"/>
      <c r="R16" s="13"/>
      <c r="S16" s="2" t="s">
        <v>4145</v>
      </c>
    </row>
    <row r="17" spans="1:19">
      <c r="A17" s="12" t="str">
        <f t="shared" si="0"/>
        <v/>
      </c>
      <c r="B17" s="12"/>
      <c r="C17" s="13"/>
      <c r="D17" s="13"/>
      <c r="E17" s="13"/>
      <c r="F17" s="13"/>
      <c r="G17" s="14"/>
      <c r="H17" s="14"/>
      <c r="I17" s="13"/>
      <c r="J17" s="13"/>
      <c r="K17" s="25"/>
      <c r="L17" s="13"/>
      <c r="M17" s="25"/>
      <c r="N17" s="15"/>
      <c r="O17" s="15"/>
      <c r="P17" s="15"/>
      <c r="Q17" s="24" t="str">
        <f>IF(O17=0,"",(P17-O17)/O17*100)</f>
        <v/>
      </c>
      <c r="R17" s="13"/>
      <c r="S17" s="2" t="s">
        <v>4146</v>
      </c>
    </row>
    <row r="18" spans="1:19">
      <c r="A18" s="12" t="str">
        <f t="shared" si="0"/>
        <v/>
      </c>
      <c r="B18" s="12"/>
      <c r="C18" s="13"/>
      <c r="D18" s="13"/>
      <c r="E18" s="13"/>
      <c r="F18" s="13"/>
      <c r="G18" s="14"/>
      <c r="H18" s="14"/>
      <c r="I18" s="13"/>
      <c r="J18" s="13"/>
      <c r="K18" s="25"/>
      <c r="L18" s="13"/>
      <c r="M18" s="25"/>
      <c r="N18" s="15"/>
      <c r="O18" s="15"/>
      <c r="P18" s="15"/>
      <c r="Q18" s="24" t="str">
        <f>IF(O18=0,"",(P18-O18)/O18*100)</f>
        <v/>
      </c>
      <c r="R18" s="13"/>
      <c r="S18" s="2" t="s">
        <v>4147</v>
      </c>
    </row>
    <row r="19" spans="1:19">
      <c r="A19" s="12" t="str">
        <f t="shared" si="0"/>
        <v/>
      </c>
      <c r="B19" s="12"/>
      <c r="C19" s="13"/>
      <c r="D19" s="13"/>
      <c r="E19" s="13"/>
      <c r="F19" s="13"/>
      <c r="G19" s="14"/>
      <c r="H19" s="14"/>
      <c r="I19" s="13"/>
      <c r="J19" s="13"/>
      <c r="K19" s="25"/>
      <c r="L19" s="13"/>
      <c r="M19" s="25"/>
      <c r="N19" s="15"/>
      <c r="O19" s="15"/>
      <c r="P19" s="15"/>
      <c r="Q19" s="24" t="str">
        <f t="shared" si="1"/>
        <v/>
      </c>
      <c r="R19" s="13"/>
      <c r="S19" s="2" t="s">
        <v>4148</v>
      </c>
    </row>
    <row r="20" spans="1:19">
      <c r="A20" s="12" t="str">
        <f t="shared" si="0"/>
        <v/>
      </c>
      <c r="B20" s="12"/>
      <c r="C20" s="13"/>
      <c r="D20" s="13"/>
      <c r="E20" s="13"/>
      <c r="F20" s="13"/>
      <c r="G20" s="14"/>
      <c r="H20" s="14"/>
      <c r="I20" s="13"/>
      <c r="J20" s="13"/>
      <c r="K20" s="25"/>
      <c r="L20" s="13"/>
      <c r="M20" s="25"/>
      <c r="N20" s="15"/>
      <c r="O20" s="15"/>
      <c r="P20" s="15"/>
      <c r="Q20" s="24" t="str">
        <f t="shared" si="1"/>
        <v/>
      </c>
      <c r="R20" s="13"/>
      <c r="S20" s="2" t="s">
        <v>4149</v>
      </c>
    </row>
    <row r="21" spans="1:19">
      <c r="A21" s="12" t="str">
        <f t="shared" si="0"/>
        <v/>
      </c>
      <c r="B21" s="12"/>
      <c r="C21" s="13"/>
      <c r="D21" s="13"/>
      <c r="E21" s="13"/>
      <c r="F21" s="13"/>
      <c r="G21" s="14"/>
      <c r="H21" s="14"/>
      <c r="I21" s="13"/>
      <c r="J21" s="13"/>
      <c r="K21" s="25"/>
      <c r="L21" s="13"/>
      <c r="M21" s="25"/>
      <c r="N21" s="15"/>
      <c r="O21" s="15"/>
      <c r="P21" s="15"/>
      <c r="Q21" s="24" t="str">
        <f t="shared" si="1"/>
        <v/>
      </c>
      <c r="R21" s="13"/>
      <c r="S21" s="2" t="s">
        <v>4150</v>
      </c>
    </row>
    <row r="22" spans="1:19">
      <c r="A22" s="12" t="str">
        <f t="shared" si="0"/>
        <v/>
      </c>
      <c r="B22" s="12"/>
      <c r="C22" s="13"/>
      <c r="D22" s="13"/>
      <c r="E22" s="13"/>
      <c r="F22" s="13"/>
      <c r="G22" s="14"/>
      <c r="H22" s="14"/>
      <c r="I22" s="13"/>
      <c r="J22" s="13"/>
      <c r="K22" s="25"/>
      <c r="L22" s="13"/>
      <c r="M22" s="25"/>
      <c r="N22" s="15"/>
      <c r="O22" s="15"/>
      <c r="P22" s="15"/>
      <c r="Q22" s="24" t="str">
        <f t="shared" si="1"/>
        <v/>
      </c>
      <c r="R22" s="13"/>
      <c r="S22" s="2" t="s">
        <v>4151</v>
      </c>
    </row>
    <row r="23" spans="1:19">
      <c r="A23" s="12" t="str">
        <f t="shared" si="0"/>
        <v/>
      </c>
      <c r="B23" s="12"/>
      <c r="C23" s="13"/>
      <c r="D23" s="13"/>
      <c r="E23" s="13"/>
      <c r="F23" s="13"/>
      <c r="G23" s="14"/>
      <c r="H23" s="14"/>
      <c r="I23" s="13"/>
      <c r="J23" s="13"/>
      <c r="K23" s="25"/>
      <c r="L23" s="13"/>
      <c r="M23" s="25"/>
      <c r="N23" s="15"/>
      <c r="O23" s="15"/>
      <c r="P23" s="15"/>
      <c r="Q23" s="24" t="str">
        <f t="shared" si="1"/>
        <v/>
      </c>
      <c r="R23" s="13"/>
      <c r="S23" s="2" t="s">
        <v>4152</v>
      </c>
    </row>
    <row r="24" spans="1:19">
      <c r="A24" s="12" t="str">
        <f t="shared" si="0"/>
        <v/>
      </c>
      <c r="B24" s="12"/>
      <c r="C24" s="13"/>
      <c r="D24" s="13"/>
      <c r="E24" s="13"/>
      <c r="F24" s="13"/>
      <c r="G24" s="14"/>
      <c r="H24" s="14"/>
      <c r="I24" s="13"/>
      <c r="J24" s="13"/>
      <c r="K24" s="25"/>
      <c r="L24" s="13"/>
      <c r="M24" s="25"/>
      <c r="N24" s="15"/>
      <c r="O24" s="15"/>
      <c r="P24" s="15"/>
      <c r="Q24" s="24" t="str">
        <f t="shared" si="1"/>
        <v/>
      </c>
      <c r="R24" s="13"/>
      <c r="S24" s="2" t="s">
        <v>4153</v>
      </c>
    </row>
    <row r="25" spans="1:19">
      <c r="A25" s="12" t="str">
        <f t="shared" si="0"/>
        <v/>
      </c>
      <c r="B25" s="12"/>
      <c r="C25" s="13"/>
      <c r="D25" s="13"/>
      <c r="E25" s="13"/>
      <c r="F25" s="13"/>
      <c r="G25" s="14"/>
      <c r="H25" s="14"/>
      <c r="I25" s="13"/>
      <c r="J25" s="13"/>
      <c r="K25" s="25"/>
      <c r="L25" s="13"/>
      <c r="M25" s="25"/>
      <c r="N25" s="15"/>
      <c r="O25" s="15"/>
      <c r="P25" s="15"/>
      <c r="Q25" s="24" t="str">
        <f t="shared" si="1"/>
        <v/>
      </c>
      <c r="R25" s="13"/>
      <c r="S25" s="2" t="s">
        <v>4154</v>
      </c>
    </row>
    <row r="26" spans="1:19">
      <c r="A26" s="12" t="str">
        <f t="shared" si="0"/>
        <v/>
      </c>
      <c r="B26" s="12"/>
      <c r="C26" s="13"/>
      <c r="D26" s="13"/>
      <c r="E26" s="13"/>
      <c r="F26" s="13"/>
      <c r="G26" s="14"/>
      <c r="H26" s="14"/>
      <c r="I26" s="13"/>
      <c r="J26" s="13"/>
      <c r="K26" s="25"/>
      <c r="L26" s="13"/>
      <c r="M26" s="25"/>
      <c r="N26" s="15"/>
      <c r="O26" s="15"/>
      <c r="P26" s="15"/>
      <c r="Q26" s="24" t="str">
        <f t="shared" si="1"/>
        <v/>
      </c>
      <c r="R26" s="13"/>
      <c r="S26" s="2" t="s">
        <v>4155</v>
      </c>
    </row>
    <row r="27" customHeight="1" spans="1:18">
      <c r="A27" s="16" t="s">
        <v>4156</v>
      </c>
      <c r="B27" s="47"/>
      <c r="C27" s="47"/>
      <c r="D27" s="17"/>
      <c r="E27" s="199"/>
      <c r="F27" s="199"/>
      <c r="G27" s="18"/>
      <c r="H27" s="18"/>
      <c r="I27" s="18"/>
      <c r="J27" s="18"/>
      <c r="K27" s="18"/>
      <c r="L27" s="18"/>
      <c r="M27" s="24"/>
      <c r="N27" s="24">
        <f>SUM(N8:N26)</f>
        <v>0</v>
      </c>
      <c r="O27" s="24">
        <f>SUM(O8:O26)</f>
        <v>0</v>
      </c>
      <c r="P27" s="24">
        <f>SUM(P8:P26)</f>
        <v>0</v>
      </c>
      <c r="Q27" s="24" t="str">
        <f t="shared" si="1"/>
        <v/>
      </c>
      <c r="R27" s="20"/>
    </row>
    <row r="28" customHeight="1" spans="1:19">
      <c r="A28" s="3" t="e">
        <f>#REF!&amp;"填表人："&amp;#REF!</f>
        <v>#REF!</v>
      </c>
      <c r="P28" s="3" t="e">
        <f>"评估人员："&amp;#REF!</f>
        <v>#REF!</v>
      </c>
      <c r="S28" s="23" t="s">
        <v>716</v>
      </c>
    </row>
    <row r="29" customHeight="1" spans="1:1">
      <c r="A29" s="3" t="e">
        <f>"填表日期："&amp;YEAR(#REF!)&amp;"年"&amp;MONTH(#REF!)&amp;"月"&amp;DAY(#REF!)&amp;"日"</f>
        <v>#REF!</v>
      </c>
    </row>
  </sheetData>
  <mergeCells count="23">
    <mergeCell ref="A2:R2"/>
    <mergeCell ref="A3:R3"/>
    <mergeCell ref="Q4:R4"/>
    <mergeCell ref="A5:E5"/>
    <mergeCell ref="A27:D27"/>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 ref="R6:R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2"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T29"/>
  <sheetViews>
    <sheetView showGridLines="0" workbookViewId="0">
      <selection activeCell="AA34" sqref="AA34"/>
    </sheetView>
  </sheetViews>
  <sheetFormatPr defaultColWidth="9" defaultRowHeight="15"/>
  <cols>
    <col min="1" max="1" width="4.125" style="137" customWidth="1"/>
    <col min="2" max="2" width="9.875" style="137" customWidth="1"/>
    <col min="3" max="4" width="8" style="137" customWidth="1"/>
    <col min="5" max="5" width="13.125" style="137" customWidth="1"/>
    <col min="6" max="6" width="6.375" style="137" customWidth="1"/>
    <col min="7" max="7" width="10.125" style="137" customWidth="1"/>
    <col min="8" max="8" width="6.625" style="137" customWidth="1"/>
    <col min="9" max="9" width="10.125" style="137" customWidth="1"/>
    <col min="10" max="20" width="10.125" style="137" hidden="1" customWidth="1" outlineLevel="1"/>
    <col min="21" max="22" width="7.625" style="137" hidden="1" customWidth="1" outlineLevel="1"/>
    <col min="23" max="23" width="6.625" style="137" hidden="1" customWidth="1" outlineLevel="1"/>
    <col min="24" max="26" width="4.625" style="137" hidden="1" customWidth="1" outlineLevel="1"/>
    <col min="27" max="27" width="6.5" style="137" hidden="1" customWidth="1" outlineLevel="1"/>
    <col min="28" max="28" width="24" style="137" hidden="1" customWidth="1" outlineLevel="1"/>
    <col min="29" max="29" width="9.25" style="137" hidden="1" customWidth="1" outlineLevel="1"/>
    <col min="30" max="30" width="29.875" style="137" hidden="1" customWidth="1" outlineLevel="1"/>
    <col min="31" max="31" width="15.25" style="137" hidden="1" customWidth="1" outlineLevel="1"/>
    <col min="32" max="32" width="4.75" style="137" hidden="1" customWidth="1" outlineLevel="1"/>
    <col min="33" max="34" width="8.125" style="137" hidden="1" customWidth="1" outlineLevel="1"/>
    <col min="35" max="35" width="8.625" style="137" hidden="1" customWidth="1" outlineLevel="1"/>
    <col min="36" max="36" width="8.125" style="137" hidden="1" customWidth="1" outlineLevel="1"/>
    <col min="37" max="37" width="11.125" style="137" hidden="1" customWidth="1" outlineLevel="1"/>
    <col min="38" max="38" width="16.125" style="137" customWidth="1" collapsed="1"/>
    <col min="39" max="39" width="15.125" style="137" customWidth="1"/>
    <col min="40" max="40" width="11.125" style="137" customWidth="1"/>
    <col min="41" max="41" width="11.625" style="137" customWidth="1"/>
    <col min="42" max="42" width="7.875" style="137" customWidth="1"/>
    <col min="43" max="43" width="12.875" style="138" customWidth="1"/>
    <col min="44" max="44" width="8.625" style="137" customWidth="1"/>
    <col min="45" max="45" width="9.875" style="137" customWidth="1"/>
    <col min="46" max="16384" width="9" style="137"/>
  </cols>
  <sheetData>
    <row r="1" spans="1:1">
      <c r="A1" s="4" t="s">
        <v>687</v>
      </c>
    </row>
    <row r="2" s="131" customFormat="1" ht="27.75" spans="1:45">
      <c r="A2" s="139" t="s">
        <v>4157</v>
      </c>
      <c r="B2" s="139"/>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66"/>
      <c r="AL2" s="166"/>
      <c r="AM2" s="166"/>
      <c r="AN2" s="166"/>
      <c r="AO2" s="166"/>
      <c r="AP2" s="166"/>
      <c r="AQ2" s="179"/>
      <c r="AR2" s="166"/>
      <c r="AS2" s="166"/>
    </row>
    <row r="3" s="132" customFormat="1" spans="1:45">
      <c r="A3" s="141"/>
      <c r="B3" s="141"/>
      <c r="C3" s="141"/>
      <c r="D3" s="141"/>
      <c r="E3" s="141"/>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80"/>
      <c r="AR3" s="142"/>
      <c r="AS3" s="181" t="s">
        <v>4158</v>
      </c>
    </row>
    <row r="4" s="132" customFormat="1" ht="14.25" spans="1:45">
      <c r="A4" s="142" t="e">
        <f>"评估基准日："&amp;TEXT(#REF!,"yyyy年mm月dd日")</f>
        <v>#REF!</v>
      </c>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80"/>
      <c r="AR4" s="142"/>
      <c r="AS4" s="142"/>
    </row>
    <row r="5" s="132" customFormat="1" ht="14.25" spans="1:45">
      <c r="A5" s="143" t="e">
        <f>#REF!&amp;"："&amp;#REF!</f>
        <v>#REF!</v>
      </c>
      <c r="B5" s="144"/>
      <c r="AQ5" s="182"/>
      <c r="AS5" s="183" t="s">
        <v>641</v>
      </c>
    </row>
    <row r="6" s="133" customFormat="1" ht="24" customHeight="1" spans="1:45">
      <c r="A6" s="145" t="s">
        <v>4159</v>
      </c>
      <c r="B6" s="910" t="s">
        <v>4160</v>
      </c>
      <c r="C6" s="145" t="s">
        <v>4161</v>
      </c>
      <c r="D6" s="146" t="s">
        <v>4162</v>
      </c>
      <c r="E6" s="145" t="s">
        <v>4163</v>
      </c>
      <c r="F6" s="145" t="s">
        <v>4164</v>
      </c>
      <c r="G6" s="145" t="s">
        <v>4165</v>
      </c>
      <c r="H6" s="145" t="s">
        <v>4166</v>
      </c>
      <c r="I6" s="145" t="s">
        <v>4167</v>
      </c>
      <c r="J6" s="146" t="s">
        <v>4168</v>
      </c>
      <c r="K6" s="146" t="s">
        <v>4169</v>
      </c>
      <c r="L6" s="146" t="s">
        <v>4170</v>
      </c>
      <c r="M6" s="146" t="s">
        <v>4171</v>
      </c>
      <c r="N6" s="146" t="s">
        <v>4172</v>
      </c>
      <c r="O6" s="146" t="s">
        <v>4173</v>
      </c>
      <c r="P6" s="146" t="s">
        <v>4174</v>
      </c>
      <c r="Q6" s="146" t="s">
        <v>4175</v>
      </c>
      <c r="R6" s="146" t="s">
        <v>4176</v>
      </c>
      <c r="S6" s="146" t="s">
        <v>4177</v>
      </c>
      <c r="T6" s="146" t="s">
        <v>4178</v>
      </c>
      <c r="U6" s="158" t="s">
        <v>4179</v>
      </c>
      <c r="V6" s="158"/>
      <c r="W6" s="158"/>
      <c r="X6" s="158" t="s">
        <v>4180</v>
      </c>
      <c r="Y6" s="158"/>
      <c r="Z6" s="158"/>
      <c r="AA6" s="158"/>
      <c r="AB6" s="158" t="s">
        <v>4181</v>
      </c>
      <c r="AC6" s="158"/>
      <c r="AD6" s="158" t="s">
        <v>4182</v>
      </c>
      <c r="AE6" s="158"/>
      <c r="AF6" s="158"/>
      <c r="AG6" s="145" t="s">
        <v>4183</v>
      </c>
      <c r="AH6" s="145" t="s">
        <v>4184</v>
      </c>
      <c r="AI6" s="145" t="s">
        <v>4185</v>
      </c>
      <c r="AJ6" s="158" t="s">
        <v>4186</v>
      </c>
      <c r="AK6" s="158"/>
      <c r="AL6" s="167" t="s">
        <v>1463</v>
      </c>
      <c r="AM6" s="168"/>
      <c r="AN6" s="169" t="s">
        <v>1176</v>
      </c>
      <c r="AO6" s="184" t="s">
        <v>1465</v>
      </c>
      <c r="AP6" s="185"/>
      <c r="AQ6" s="186"/>
      <c r="AR6" s="187" t="s">
        <v>1491</v>
      </c>
      <c r="AS6" s="188" t="s">
        <v>4187</v>
      </c>
    </row>
    <row r="7" s="133" customFormat="1" ht="12.75" spans="1:46">
      <c r="A7" s="145"/>
      <c r="B7" s="147"/>
      <c r="C7" s="145"/>
      <c r="D7" s="147"/>
      <c r="E7" s="145"/>
      <c r="F7" s="145"/>
      <c r="G7" s="145"/>
      <c r="H7" s="145"/>
      <c r="I7" s="145"/>
      <c r="J7" s="147"/>
      <c r="K7" s="147"/>
      <c r="L7" s="147"/>
      <c r="M7" s="147"/>
      <c r="N7" s="147"/>
      <c r="O7" s="147"/>
      <c r="P7" s="147"/>
      <c r="Q7" s="147"/>
      <c r="R7" s="147"/>
      <c r="S7" s="147"/>
      <c r="T7" s="147"/>
      <c r="U7" s="158" t="s">
        <v>4188</v>
      </c>
      <c r="V7" s="158" t="s">
        <v>4189</v>
      </c>
      <c r="W7" s="158" t="s">
        <v>4190</v>
      </c>
      <c r="X7" s="158" t="s">
        <v>4191</v>
      </c>
      <c r="Y7" s="158" t="s">
        <v>4192</v>
      </c>
      <c r="Z7" s="158" t="s">
        <v>4193</v>
      </c>
      <c r="AA7" s="158" t="s">
        <v>4194</v>
      </c>
      <c r="AB7" s="158" t="s">
        <v>4195</v>
      </c>
      <c r="AC7" s="158" t="s">
        <v>4196</v>
      </c>
      <c r="AD7" s="158" t="s">
        <v>4197</v>
      </c>
      <c r="AE7" s="158" t="s">
        <v>4198</v>
      </c>
      <c r="AF7" s="158" t="s">
        <v>4196</v>
      </c>
      <c r="AG7" s="145"/>
      <c r="AH7" s="145"/>
      <c r="AI7" s="145"/>
      <c r="AJ7" s="158" t="s">
        <v>4199</v>
      </c>
      <c r="AK7" s="158" t="s">
        <v>4200</v>
      </c>
      <c r="AL7" s="170" t="s">
        <v>4201</v>
      </c>
      <c r="AM7" s="170" t="s">
        <v>4202</v>
      </c>
      <c r="AN7" s="171"/>
      <c r="AO7" s="187" t="s">
        <v>4201</v>
      </c>
      <c r="AP7" s="187" t="s">
        <v>4203</v>
      </c>
      <c r="AQ7" s="189" t="s">
        <v>4202</v>
      </c>
      <c r="AR7" s="190"/>
      <c r="AS7" s="191"/>
      <c r="AT7" s="11" t="s">
        <v>863</v>
      </c>
    </row>
    <row r="8" s="134" customFormat="1" ht="12.75" spans="1:46">
      <c r="A8" s="148"/>
      <c r="B8" s="148"/>
      <c r="C8" s="149"/>
      <c r="D8" s="149"/>
      <c r="E8" s="149"/>
      <c r="F8" s="150"/>
      <c r="G8" s="150"/>
      <c r="H8" s="150"/>
      <c r="I8" s="150"/>
      <c r="J8" s="150"/>
      <c r="K8" s="150"/>
      <c r="L8" s="150"/>
      <c r="M8" s="150"/>
      <c r="N8" s="150"/>
      <c r="O8" s="150"/>
      <c r="P8" s="150"/>
      <c r="Q8" s="150"/>
      <c r="R8" s="150"/>
      <c r="S8" s="150"/>
      <c r="T8" s="150"/>
      <c r="U8" s="150"/>
      <c r="V8" s="150"/>
      <c r="W8" s="150"/>
      <c r="X8" s="150"/>
      <c r="Y8" s="164"/>
      <c r="Z8" s="150"/>
      <c r="AA8" s="150"/>
      <c r="AB8" s="150"/>
      <c r="AC8" s="150"/>
      <c r="AD8" s="150"/>
      <c r="AE8" s="150"/>
      <c r="AF8" s="150"/>
      <c r="AG8" s="172"/>
      <c r="AH8" s="172"/>
      <c r="AI8" s="173"/>
      <c r="AJ8" s="174"/>
      <c r="AK8" s="174"/>
      <c r="AL8" s="175"/>
      <c r="AM8" s="175"/>
      <c r="AN8" s="176"/>
      <c r="AO8" s="176"/>
      <c r="AP8" s="174"/>
      <c r="AQ8" s="176"/>
      <c r="AR8" s="34" t="str">
        <f>IF(AM8-AN8=0,"",(AQ8-AM8+AN8)/(AM8-AN8)*100)</f>
        <v/>
      </c>
      <c r="AS8" s="192"/>
      <c r="AT8" s="193" t="s">
        <v>4204</v>
      </c>
    </row>
    <row r="9" s="134" customFormat="1" ht="12.75" spans="1:46">
      <c r="A9" s="148"/>
      <c r="B9" s="148"/>
      <c r="C9" s="149"/>
      <c r="D9" s="149"/>
      <c r="E9" s="149"/>
      <c r="F9" s="150"/>
      <c r="G9" s="150"/>
      <c r="H9" s="150"/>
      <c r="I9" s="150"/>
      <c r="J9" s="150"/>
      <c r="K9" s="150"/>
      <c r="L9" s="150"/>
      <c r="M9" s="150"/>
      <c r="N9" s="150"/>
      <c r="O9" s="150"/>
      <c r="P9" s="150"/>
      <c r="Q9" s="150"/>
      <c r="R9" s="150"/>
      <c r="S9" s="150"/>
      <c r="T9" s="150"/>
      <c r="U9" s="150"/>
      <c r="V9" s="150"/>
      <c r="W9" s="150"/>
      <c r="X9" s="150"/>
      <c r="Y9" s="164"/>
      <c r="Z9" s="150"/>
      <c r="AA9" s="150"/>
      <c r="AB9" s="150"/>
      <c r="AC9" s="150"/>
      <c r="AD9" s="150"/>
      <c r="AE9" s="150"/>
      <c r="AF9" s="150"/>
      <c r="AG9" s="172"/>
      <c r="AH9" s="172"/>
      <c r="AI9" s="173"/>
      <c r="AJ9" s="174"/>
      <c r="AK9" s="174"/>
      <c r="AL9" s="175"/>
      <c r="AM9" s="175"/>
      <c r="AN9" s="176"/>
      <c r="AO9" s="176"/>
      <c r="AP9" s="174"/>
      <c r="AQ9" s="176"/>
      <c r="AR9" s="34" t="str">
        <f t="shared" ref="AR9:AR27" si="0">IF(AM9-AN9=0,"",(AQ9-AM9+AN9)/(AM9-AN9)*100)</f>
        <v/>
      </c>
      <c r="AS9" s="192"/>
      <c r="AT9" s="193" t="s">
        <v>4205</v>
      </c>
    </row>
    <row r="10" s="134" customFormat="1" ht="12.75" spans="1:46">
      <c r="A10" s="148"/>
      <c r="B10" s="148"/>
      <c r="C10" s="149"/>
      <c r="D10" s="149"/>
      <c r="E10" s="149"/>
      <c r="F10" s="150"/>
      <c r="G10" s="150"/>
      <c r="H10" s="150"/>
      <c r="I10" s="150"/>
      <c r="J10" s="150"/>
      <c r="K10" s="150"/>
      <c r="L10" s="150"/>
      <c r="M10" s="150"/>
      <c r="N10" s="150"/>
      <c r="O10" s="150"/>
      <c r="P10" s="150"/>
      <c r="Q10" s="150"/>
      <c r="R10" s="150"/>
      <c r="S10" s="150"/>
      <c r="T10" s="150"/>
      <c r="U10" s="150"/>
      <c r="V10" s="150"/>
      <c r="W10" s="150"/>
      <c r="X10" s="150"/>
      <c r="Y10" s="164"/>
      <c r="Z10" s="150"/>
      <c r="AA10" s="150"/>
      <c r="AB10" s="150"/>
      <c r="AC10" s="150"/>
      <c r="AD10" s="150"/>
      <c r="AE10" s="150"/>
      <c r="AF10" s="150"/>
      <c r="AG10" s="172"/>
      <c r="AH10" s="172"/>
      <c r="AI10" s="173"/>
      <c r="AJ10" s="174"/>
      <c r="AK10" s="174"/>
      <c r="AL10" s="175"/>
      <c r="AM10" s="175"/>
      <c r="AN10" s="176"/>
      <c r="AO10" s="176"/>
      <c r="AP10" s="174"/>
      <c r="AQ10" s="176"/>
      <c r="AR10" s="34" t="str">
        <f t="shared" si="0"/>
        <v/>
      </c>
      <c r="AS10" s="192"/>
      <c r="AT10" s="193" t="s">
        <v>4206</v>
      </c>
    </row>
    <row r="11" s="134" customFormat="1" ht="12.75" spans="1:46">
      <c r="A11" s="148"/>
      <c r="B11" s="148"/>
      <c r="C11" s="149"/>
      <c r="D11" s="149"/>
      <c r="E11" s="149"/>
      <c r="F11" s="150"/>
      <c r="G11" s="150"/>
      <c r="H11" s="150"/>
      <c r="I11" s="150"/>
      <c r="J11" s="150"/>
      <c r="K11" s="150"/>
      <c r="L11" s="150"/>
      <c r="M11" s="150"/>
      <c r="N11" s="150"/>
      <c r="O11" s="150"/>
      <c r="P11" s="150"/>
      <c r="Q11" s="150"/>
      <c r="R11" s="150"/>
      <c r="S11" s="150"/>
      <c r="T11" s="150"/>
      <c r="U11" s="150"/>
      <c r="V11" s="150"/>
      <c r="W11" s="150"/>
      <c r="X11" s="150"/>
      <c r="Y11" s="164"/>
      <c r="Z11" s="150"/>
      <c r="AA11" s="150"/>
      <c r="AB11" s="150"/>
      <c r="AC11" s="150"/>
      <c r="AD11" s="150"/>
      <c r="AE11" s="150"/>
      <c r="AF11" s="150"/>
      <c r="AG11" s="172"/>
      <c r="AH11" s="172"/>
      <c r="AI11" s="173"/>
      <c r="AJ11" s="174"/>
      <c r="AK11" s="174"/>
      <c r="AL11" s="175"/>
      <c r="AM11" s="175"/>
      <c r="AN11" s="176"/>
      <c r="AO11" s="176"/>
      <c r="AP11" s="174"/>
      <c r="AQ11" s="176"/>
      <c r="AR11" s="34" t="str">
        <f t="shared" si="0"/>
        <v/>
      </c>
      <c r="AS11" s="192"/>
      <c r="AT11" s="193" t="s">
        <v>4207</v>
      </c>
    </row>
    <row r="12" s="134" customFormat="1" ht="12.75" spans="1:46">
      <c r="A12" s="148"/>
      <c r="B12" s="148"/>
      <c r="C12" s="149"/>
      <c r="D12" s="149"/>
      <c r="E12" s="149"/>
      <c r="F12" s="150"/>
      <c r="G12" s="150"/>
      <c r="H12" s="150"/>
      <c r="I12" s="150"/>
      <c r="J12" s="150"/>
      <c r="K12" s="150"/>
      <c r="L12" s="150"/>
      <c r="M12" s="150"/>
      <c r="N12" s="150"/>
      <c r="O12" s="150"/>
      <c r="P12" s="150"/>
      <c r="Q12" s="150"/>
      <c r="R12" s="150"/>
      <c r="S12" s="150"/>
      <c r="T12" s="150"/>
      <c r="U12" s="150"/>
      <c r="V12" s="150"/>
      <c r="W12" s="150"/>
      <c r="X12" s="150"/>
      <c r="Y12" s="164"/>
      <c r="Z12" s="150"/>
      <c r="AA12" s="150"/>
      <c r="AB12" s="150"/>
      <c r="AC12" s="150"/>
      <c r="AD12" s="150"/>
      <c r="AE12" s="150"/>
      <c r="AF12" s="150"/>
      <c r="AG12" s="172"/>
      <c r="AH12" s="172"/>
      <c r="AI12" s="173"/>
      <c r="AJ12" s="174"/>
      <c r="AK12" s="174"/>
      <c r="AL12" s="175"/>
      <c r="AM12" s="175"/>
      <c r="AN12" s="176"/>
      <c r="AO12" s="176"/>
      <c r="AP12" s="174"/>
      <c r="AQ12" s="176"/>
      <c r="AR12" s="34" t="str">
        <f t="shared" si="0"/>
        <v/>
      </c>
      <c r="AS12" s="192"/>
      <c r="AT12" s="193" t="s">
        <v>4208</v>
      </c>
    </row>
    <row r="13" s="134" customFormat="1" ht="12.75" spans="1:46">
      <c r="A13" s="148"/>
      <c r="B13" s="148"/>
      <c r="C13" s="149"/>
      <c r="D13" s="149"/>
      <c r="E13" s="149"/>
      <c r="F13" s="150"/>
      <c r="G13" s="150"/>
      <c r="H13" s="150"/>
      <c r="I13" s="150"/>
      <c r="J13" s="150"/>
      <c r="K13" s="150"/>
      <c r="L13" s="150"/>
      <c r="M13" s="150"/>
      <c r="N13" s="150"/>
      <c r="O13" s="150"/>
      <c r="P13" s="150"/>
      <c r="Q13" s="150"/>
      <c r="R13" s="150"/>
      <c r="S13" s="150"/>
      <c r="T13" s="150"/>
      <c r="U13" s="150"/>
      <c r="V13" s="150"/>
      <c r="W13" s="150"/>
      <c r="X13" s="159"/>
      <c r="Y13" s="159"/>
      <c r="Z13" s="159"/>
      <c r="AA13" s="159"/>
      <c r="AB13" s="159"/>
      <c r="AC13" s="159"/>
      <c r="AD13" s="159"/>
      <c r="AE13" s="159"/>
      <c r="AF13" s="159"/>
      <c r="AG13" s="172"/>
      <c r="AH13" s="172"/>
      <c r="AI13" s="173"/>
      <c r="AJ13" s="174"/>
      <c r="AK13" s="174"/>
      <c r="AL13" s="175"/>
      <c r="AM13" s="175"/>
      <c r="AN13" s="176"/>
      <c r="AO13" s="176"/>
      <c r="AP13" s="194"/>
      <c r="AQ13" s="176"/>
      <c r="AR13" s="34" t="str">
        <f t="shared" si="0"/>
        <v/>
      </c>
      <c r="AS13" s="192"/>
      <c r="AT13" s="193" t="s">
        <v>4209</v>
      </c>
    </row>
    <row r="14" s="134" customFormat="1" ht="12.75" spans="1:46">
      <c r="A14" s="148"/>
      <c r="B14" s="148"/>
      <c r="C14" s="149"/>
      <c r="D14" s="149"/>
      <c r="E14" s="149"/>
      <c r="F14" s="150"/>
      <c r="G14" s="150"/>
      <c r="H14" s="150"/>
      <c r="I14" s="150"/>
      <c r="J14" s="150"/>
      <c r="K14" s="150"/>
      <c r="L14" s="150"/>
      <c r="M14" s="150"/>
      <c r="N14" s="150"/>
      <c r="O14" s="150"/>
      <c r="P14" s="150"/>
      <c r="Q14" s="150"/>
      <c r="R14" s="150"/>
      <c r="S14" s="150"/>
      <c r="T14" s="150"/>
      <c r="U14" s="150"/>
      <c r="V14" s="150"/>
      <c r="W14" s="150"/>
      <c r="X14" s="159"/>
      <c r="Y14" s="159"/>
      <c r="Z14" s="159"/>
      <c r="AA14" s="159"/>
      <c r="AB14" s="159"/>
      <c r="AC14" s="159"/>
      <c r="AD14" s="159"/>
      <c r="AE14" s="159"/>
      <c r="AF14" s="159"/>
      <c r="AG14" s="172"/>
      <c r="AH14" s="172"/>
      <c r="AI14" s="173"/>
      <c r="AJ14" s="174"/>
      <c r="AK14" s="174"/>
      <c r="AL14" s="175"/>
      <c r="AM14" s="175"/>
      <c r="AN14" s="176"/>
      <c r="AO14" s="176"/>
      <c r="AP14" s="194"/>
      <c r="AQ14" s="176"/>
      <c r="AR14" s="34" t="str">
        <f t="shared" si="0"/>
        <v/>
      </c>
      <c r="AS14" s="192"/>
      <c r="AT14" s="193" t="s">
        <v>4210</v>
      </c>
    </row>
    <row r="15" s="134" customFormat="1" ht="12.75" spans="1:46">
      <c r="A15" s="148"/>
      <c r="B15" s="148"/>
      <c r="C15" s="149"/>
      <c r="D15" s="149"/>
      <c r="E15" s="149"/>
      <c r="F15" s="150"/>
      <c r="G15" s="150"/>
      <c r="H15" s="150"/>
      <c r="I15" s="150"/>
      <c r="J15" s="150"/>
      <c r="K15" s="150"/>
      <c r="L15" s="150"/>
      <c r="M15" s="150"/>
      <c r="N15" s="150"/>
      <c r="O15" s="150"/>
      <c r="P15" s="150"/>
      <c r="Q15" s="150"/>
      <c r="R15" s="150"/>
      <c r="S15" s="150"/>
      <c r="T15" s="150"/>
      <c r="U15" s="150"/>
      <c r="V15" s="150"/>
      <c r="W15" s="150"/>
      <c r="X15" s="159"/>
      <c r="Y15" s="159"/>
      <c r="Z15" s="159"/>
      <c r="AA15" s="159"/>
      <c r="AB15" s="159"/>
      <c r="AC15" s="159"/>
      <c r="AD15" s="159"/>
      <c r="AE15" s="159"/>
      <c r="AF15" s="159"/>
      <c r="AG15" s="172"/>
      <c r="AH15" s="172"/>
      <c r="AI15" s="173"/>
      <c r="AJ15" s="174"/>
      <c r="AK15" s="174"/>
      <c r="AL15" s="175"/>
      <c r="AM15" s="175"/>
      <c r="AN15" s="176"/>
      <c r="AO15" s="176"/>
      <c r="AP15" s="194"/>
      <c r="AQ15" s="176"/>
      <c r="AR15" s="34" t="str">
        <f t="shared" si="0"/>
        <v/>
      </c>
      <c r="AS15" s="192"/>
      <c r="AT15" s="193" t="s">
        <v>4211</v>
      </c>
    </row>
    <row r="16" s="134" customFormat="1" ht="12.75" spans="1:46">
      <c r="A16" s="148"/>
      <c r="B16" s="148"/>
      <c r="C16" s="149"/>
      <c r="D16" s="149"/>
      <c r="E16" s="149"/>
      <c r="F16" s="150"/>
      <c r="G16" s="150"/>
      <c r="H16" s="150"/>
      <c r="I16" s="150"/>
      <c r="J16" s="150"/>
      <c r="K16" s="150"/>
      <c r="L16" s="150"/>
      <c r="M16" s="150"/>
      <c r="N16" s="150"/>
      <c r="O16" s="150"/>
      <c r="P16" s="150"/>
      <c r="Q16" s="150"/>
      <c r="R16" s="150"/>
      <c r="S16" s="150"/>
      <c r="T16" s="150"/>
      <c r="U16" s="150"/>
      <c r="V16" s="150"/>
      <c r="W16" s="150"/>
      <c r="X16" s="159"/>
      <c r="Y16" s="159"/>
      <c r="Z16" s="159"/>
      <c r="AA16" s="159"/>
      <c r="AB16" s="159"/>
      <c r="AC16" s="159"/>
      <c r="AD16" s="159"/>
      <c r="AE16" s="159"/>
      <c r="AF16" s="159"/>
      <c r="AG16" s="172"/>
      <c r="AH16" s="172"/>
      <c r="AI16" s="173"/>
      <c r="AJ16" s="174"/>
      <c r="AK16" s="174"/>
      <c r="AL16" s="175"/>
      <c r="AM16" s="175"/>
      <c r="AN16" s="176"/>
      <c r="AO16" s="176"/>
      <c r="AP16" s="194"/>
      <c r="AQ16" s="176"/>
      <c r="AR16" s="34" t="str">
        <f t="shared" si="0"/>
        <v/>
      </c>
      <c r="AS16" s="192"/>
      <c r="AT16" s="193" t="s">
        <v>4212</v>
      </c>
    </row>
    <row r="17" s="134" customFormat="1" ht="12.75" spans="1:46">
      <c r="A17" s="148"/>
      <c r="B17" s="148"/>
      <c r="C17" s="149"/>
      <c r="D17" s="149"/>
      <c r="E17" s="149"/>
      <c r="F17" s="150"/>
      <c r="G17" s="150"/>
      <c r="H17" s="150"/>
      <c r="I17" s="150"/>
      <c r="J17" s="150"/>
      <c r="K17" s="150"/>
      <c r="L17" s="150"/>
      <c r="M17" s="150"/>
      <c r="N17" s="150"/>
      <c r="O17" s="150"/>
      <c r="P17" s="150"/>
      <c r="Q17" s="150"/>
      <c r="R17" s="150"/>
      <c r="S17" s="150"/>
      <c r="T17" s="150"/>
      <c r="U17" s="150"/>
      <c r="V17" s="150"/>
      <c r="W17" s="150"/>
      <c r="X17" s="159"/>
      <c r="Y17" s="159"/>
      <c r="Z17" s="159"/>
      <c r="AA17" s="159"/>
      <c r="AB17" s="159"/>
      <c r="AC17" s="159"/>
      <c r="AD17" s="159"/>
      <c r="AE17" s="159"/>
      <c r="AF17" s="159"/>
      <c r="AG17" s="172"/>
      <c r="AH17" s="172"/>
      <c r="AI17" s="173"/>
      <c r="AJ17" s="174"/>
      <c r="AK17" s="174"/>
      <c r="AL17" s="175"/>
      <c r="AM17" s="175"/>
      <c r="AN17" s="176"/>
      <c r="AO17" s="176"/>
      <c r="AP17" s="194"/>
      <c r="AQ17" s="176"/>
      <c r="AR17" s="34" t="str">
        <f t="shared" si="0"/>
        <v/>
      </c>
      <c r="AS17" s="192"/>
      <c r="AT17" s="193" t="s">
        <v>4213</v>
      </c>
    </row>
    <row r="18" s="134" customFormat="1" ht="12.75" spans="1:46">
      <c r="A18" s="148"/>
      <c r="B18" s="148"/>
      <c r="C18" s="149"/>
      <c r="D18" s="149"/>
      <c r="E18" s="149"/>
      <c r="F18" s="150"/>
      <c r="G18" s="150"/>
      <c r="H18" s="150"/>
      <c r="I18" s="150"/>
      <c r="J18" s="150"/>
      <c r="K18" s="150"/>
      <c r="L18" s="150"/>
      <c r="M18" s="150"/>
      <c r="N18" s="150"/>
      <c r="O18" s="150"/>
      <c r="P18" s="150"/>
      <c r="Q18" s="150"/>
      <c r="R18" s="150"/>
      <c r="S18" s="150"/>
      <c r="T18" s="150"/>
      <c r="U18" s="150"/>
      <c r="V18" s="150"/>
      <c r="W18" s="150"/>
      <c r="X18" s="150"/>
      <c r="Y18" s="164"/>
      <c r="Z18" s="150"/>
      <c r="AA18" s="150"/>
      <c r="AB18" s="150"/>
      <c r="AC18" s="150"/>
      <c r="AD18" s="150"/>
      <c r="AE18" s="150"/>
      <c r="AF18" s="150"/>
      <c r="AG18" s="172"/>
      <c r="AH18" s="172"/>
      <c r="AI18" s="173"/>
      <c r="AJ18" s="174"/>
      <c r="AK18" s="174"/>
      <c r="AL18" s="175"/>
      <c r="AM18" s="175"/>
      <c r="AN18" s="176"/>
      <c r="AO18" s="176"/>
      <c r="AP18" s="194"/>
      <c r="AQ18" s="176"/>
      <c r="AR18" s="34" t="str">
        <f t="shared" si="0"/>
        <v/>
      </c>
      <c r="AS18" s="192"/>
      <c r="AT18" s="193" t="s">
        <v>4214</v>
      </c>
    </row>
    <row r="19" s="134" customFormat="1" ht="12.75" spans="1:46">
      <c r="A19" s="148"/>
      <c r="B19" s="148"/>
      <c r="C19" s="149"/>
      <c r="D19" s="149"/>
      <c r="E19" s="149"/>
      <c r="F19" s="150"/>
      <c r="G19" s="150"/>
      <c r="H19" s="150"/>
      <c r="I19" s="150"/>
      <c r="J19" s="150"/>
      <c r="K19" s="150"/>
      <c r="L19" s="150"/>
      <c r="M19" s="150"/>
      <c r="N19" s="150"/>
      <c r="O19" s="150"/>
      <c r="P19" s="150"/>
      <c r="Q19" s="150"/>
      <c r="R19" s="150"/>
      <c r="S19" s="150"/>
      <c r="T19" s="150"/>
      <c r="U19" s="150"/>
      <c r="V19" s="150"/>
      <c r="W19" s="150"/>
      <c r="X19" s="150"/>
      <c r="Y19" s="164"/>
      <c r="Z19" s="150"/>
      <c r="AA19" s="150"/>
      <c r="AB19" s="150"/>
      <c r="AC19" s="150"/>
      <c r="AD19" s="150"/>
      <c r="AE19" s="150"/>
      <c r="AF19" s="150"/>
      <c r="AG19" s="172"/>
      <c r="AH19" s="172"/>
      <c r="AI19" s="173"/>
      <c r="AJ19" s="174"/>
      <c r="AK19" s="174"/>
      <c r="AL19" s="175"/>
      <c r="AM19" s="175"/>
      <c r="AN19" s="176"/>
      <c r="AO19" s="176"/>
      <c r="AP19" s="194"/>
      <c r="AQ19" s="176"/>
      <c r="AR19" s="34" t="str">
        <f t="shared" si="0"/>
        <v/>
      </c>
      <c r="AS19" s="192"/>
      <c r="AT19" s="193" t="s">
        <v>4215</v>
      </c>
    </row>
    <row r="20" s="134" customFormat="1" ht="12.75" spans="1:46">
      <c r="A20" s="148"/>
      <c r="B20" s="148"/>
      <c r="C20" s="149"/>
      <c r="D20" s="149"/>
      <c r="E20" s="149"/>
      <c r="F20" s="150"/>
      <c r="G20" s="150"/>
      <c r="H20" s="150"/>
      <c r="I20" s="150"/>
      <c r="J20" s="150"/>
      <c r="K20" s="150"/>
      <c r="L20" s="150"/>
      <c r="M20" s="150"/>
      <c r="N20" s="150"/>
      <c r="O20" s="150"/>
      <c r="P20" s="150"/>
      <c r="Q20" s="150"/>
      <c r="R20" s="150"/>
      <c r="S20" s="150"/>
      <c r="T20" s="150"/>
      <c r="U20" s="150"/>
      <c r="V20" s="150"/>
      <c r="W20" s="150"/>
      <c r="X20" s="150"/>
      <c r="Y20" s="164"/>
      <c r="Z20" s="150"/>
      <c r="AA20" s="150"/>
      <c r="AB20" s="150"/>
      <c r="AC20" s="150"/>
      <c r="AD20" s="150"/>
      <c r="AE20" s="150"/>
      <c r="AF20" s="150"/>
      <c r="AG20" s="172"/>
      <c r="AH20" s="172"/>
      <c r="AI20" s="173"/>
      <c r="AJ20" s="174"/>
      <c r="AK20" s="174"/>
      <c r="AL20" s="175"/>
      <c r="AM20" s="175"/>
      <c r="AN20" s="176"/>
      <c r="AO20" s="176"/>
      <c r="AP20" s="194"/>
      <c r="AQ20" s="176"/>
      <c r="AR20" s="34" t="str">
        <f t="shared" si="0"/>
        <v/>
      </c>
      <c r="AS20" s="192"/>
      <c r="AT20" s="193" t="s">
        <v>4216</v>
      </c>
    </row>
    <row r="21" s="134" customFormat="1" ht="12.75" spans="1:46">
      <c r="A21" s="151"/>
      <c r="B21" s="151"/>
      <c r="C21" s="152"/>
      <c r="D21" s="152"/>
      <c r="E21" s="153"/>
      <c r="F21" s="60"/>
      <c r="G21" s="60"/>
      <c r="H21" s="60"/>
      <c r="I21" s="60"/>
      <c r="J21" s="60"/>
      <c r="K21" s="60"/>
      <c r="L21" s="60"/>
      <c r="M21" s="60"/>
      <c r="N21" s="60"/>
      <c r="O21" s="60"/>
      <c r="P21" s="60"/>
      <c r="Q21" s="60"/>
      <c r="R21" s="60"/>
      <c r="S21" s="60"/>
      <c r="T21" s="60"/>
      <c r="U21" s="160"/>
      <c r="V21" s="160"/>
      <c r="W21" s="160"/>
      <c r="X21" s="60"/>
      <c r="Y21" s="151"/>
      <c r="Z21" s="60"/>
      <c r="AA21" s="60"/>
      <c r="AB21" s="60"/>
      <c r="AC21" s="60"/>
      <c r="AD21" s="60"/>
      <c r="AE21" s="60"/>
      <c r="AF21" s="60"/>
      <c r="AG21" s="177"/>
      <c r="AH21" s="177"/>
      <c r="AI21" s="151"/>
      <c r="AJ21" s="178"/>
      <c r="AK21" s="178"/>
      <c r="AL21" s="175"/>
      <c r="AM21" s="175"/>
      <c r="AN21" s="176"/>
      <c r="AO21" s="176"/>
      <c r="AP21" s="195"/>
      <c r="AQ21" s="176"/>
      <c r="AR21" s="34" t="str">
        <f t="shared" si="0"/>
        <v/>
      </c>
      <c r="AS21" s="192"/>
      <c r="AT21" s="193" t="s">
        <v>4217</v>
      </c>
    </row>
    <row r="22" s="134" customFormat="1" ht="12.75" spans="1:46">
      <c r="A22" s="151"/>
      <c r="B22" s="151"/>
      <c r="C22" s="152"/>
      <c r="D22" s="152"/>
      <c r="E22" s="153"/>
      <c r="F22" s="60"/>
      <c r="G22" s="60"/>
      <c r="H22" s="60"/>
      <c r="I22" s="60"/>
      <c r="J22" s="60"/>
      <c r="K22" s="60"/>
      <c r="L22" s="60"/>
      <c r="M22" s="60"/>
      <c r="N22" s="60"/>
      <c r="O22" s="60"/>
      <c r="P22" s="60"/>
      <c r="Q22" s="60"/>
      <c r="R22" s="60"/>
      <c r="S22" s="60"/>
      <c r="T22" s="60"/>
      <c r="U22" s="160"/>
      <c r="V22" s="160"/>
      <c r="W22" s="160"/>
      <c r="X22" s="60"/>
      <c r="Y22" s="151"/>
      <c r="Z22" s="60"/>
      <c r="AA22" s="60"/>
      <c r="AB22" s="60"/>
      <c r="AC22" s="60"/>
      <c r="AD22" s="60"/>
      <c r="AE22" s="60"/>
      <c r="AF22" s="60"/>
      <c r="AG22" s="177"/>
      <c r="AH22" s="177"/>
      <c r="AI22" s="151"/>
      <c r="AJ22" s="178"/>
      <c r="AK22" s="178"/>
      <c r="AL22" s="175"/>
      <c r="AM22" s="175"/>
      <c r="AN22" s="176"/>
      <c r="AO22" s="176"/>
      <c r="AP22" s="195"/>
      <c r="AQ22" s="176"/>
      <c r="AR22" s="34" t="str">
        <f t="shared" si="0"/>
        <v/>
      </c>
      <c r="AS22" s="192"/>
      <c r="AT22" s="193" t="s">
        <v>4218</v>
      </c>
    </row>
    <row r="23" s="134" customFormat="1" ht="12.75" spans="1:46">
      <c r="A23" s="151"/>
      <c r="B23" s="151"/>
      <c r="C23" s="152"/>
      <c r="D23" s="152"/>
      <c r="E23" s="153"/>
      <c r="F23" s="60"/>
      <c r="G23" s="60"/>
      <c r="H23" s="60"/>
      <c r="I23" s="60"/>
      <c r="J23" s="60"/>
      <c r="K23" s="60"/>
      <c r="L23" s="60"/>
      <c r="M23" s="60"/>
      <c r="N23" s="60"/>
      <c r="O23" s="60"/>
      <c r="P23" s="60"/>
      <c r="Q23" s="60"/>
      <c r="R23" s="60"/>
      <c r="S23" s="60"/>
      <c r="T23" s="60"/>
      <c r="U23" s="160"/>
      <c r="V23" s="160"/>
      <c r="W23" s="160"/>
      <c r="X23" s="60"/>
      <c r="Y23" s="151"/>
      <c r="Z23" s="60"/>
      <c r="AA23" s="60"/>
      <c r="AB23" s="60"/>
      <c r="AC23" s="60"/>
      <c r="AD23" s="60"/>
      <c r="AE23" s="60"/>
      <c r="AF23" s="60"/>
      <c r="AG23" s="177"/>
      <c r="AH23" s="177"/>
      <c r="AI23" s="151"/>
      <c r="AJ23" s="178"/>
      <c r="AK23" s="178"/>
      <c r="AL23" s="175"/>
      <c r="AM23" s="175"/>
      <c r="AN23" s="176"/>
      <c r="AO23" s="176"/>
      <c r="AP23" s="195"/>
      <c r="AQ23" s="176"/>
      <c r="AR23" s="34" t="str">
        <f t="shared" si="0"/>
        <v/>
      </c>
      <c r="AS23" s="192"/>
      <c r="AT23" s="193" t="s">
        <v>4219</v>
      </c>
    </row>
    <row r="24" s="134" customFormat="1" ht="12.75" spans="1:46">
      <c r="A24" s="151"/>
      <c r="B24" s="151"/>
      <c r="C24" s="152"/>
      <c r="D24" s="152"/>
      <c r="E24" s="153"/>
      <c r="F24" s="60"/>
      <c r="G24" s="60"/>
      <c r="H24" s="60"/>
      <c r="I24" s="60"/>
      <c r="J24" s="60"/>
      <c r="K24" s="60"/>
      <c r="L24" s="60"/>
      <c r="M24" s="60"/>
      <c r="N24" s="60"/>
      <c r="O24" s="60"/>
      <c r="P24" s="60"/>
      <c r="Q24" s="60"/>
      <c r="R24" s="60"/>
      <c r="S24" s="60"/>
      <c r="T24" s="60"/>
      <c r="U24" s="160"/>
      <c r="V24" s="160"/>
      <c r="W24" s="160"/>
      <c r="X24" s="60"/>
      <c r="Y24" s="151"/>
      <c r="Z24" s="60"/>
      <c r="AA24" s="60"/>
      <c r="AB24" s="60"/>
      <c r="AC24" s="60"/>
      <c r="AD24" s="60"/>
      <c r="AE24" s="60"/>
      <c r="AF24" s="60"/>
      <c r="AG24" s="177"/>
      <c r="AH24" s="177"/>
      <c r="AI24" s="151"/>
      <c r="AJ24" s="178"/>
      <c r="AK24" s="178"/>
      <c r="AL24" s="176"/>
      <c r="AM24" s="175"/>
      <c r="AN24" s="176"/>
      <c r="AO24" s="176"/>
      <c r="AP24" s="195"/>
      <c r="AQ24" s="176"/>
      <c r="AR24" s="34" t="str">
        <f t="shared" si="0"/>
        <v/>
      </c>
      <c r="AS24" s="192"/>
      <c r="AT24" s="193" t="s">
        <v>4220</v>
      </c>
    </row>
    <row r="25" s="135" customFormat="1" ht="12.75" customHeight="1" spans="1:45">
      <c r="A25" s="12" t="s">
        <v>4221</v>
      </c>
      <c r="B25" s="12"/>
      <c r="C25" s="13"/>
      <c r="D25" s="154"/>
      <c r="E25" s="154"/>
      <c r="F25" s="155"/>
      <c r="G25" s="155"/>
      <c r="H25" s="155"/>
      <c r="I25" s="155"/>
      <c r="J25" s="155"/>
      <c r="K25" s="155"/>
      <c r="L25" s="155"/>
      <c r="M25" s="155"/>
      <c r="N25" s="155"/>
      <c r="O25" s="155"/>
      <c r="P25" s="155"/>
      <c r="Q25" s="155"/>
      <c r="R25" s="155"/>
      <c r="S25" s="155"/>
      <c r="T25" s="155"/>
      <c r="U25" s="161"/>
      <c r="V25" s="162"/>
      <c r="W25" s="163"/>
      <c r="X25" s="162"/>
      <c r="Y25" s="161"/>
      <c r="Z25" s="165"/>
      <c r="AA25" s="154"/>
      <c r="AB25" s="154"/>
      <c r="AC25" s="154"/>
      <c r="AD25" s="154"/>
      <c r="AE25" s="154"/>
      <c r="AF25" s="154"/>
      <c r="AG25" s="155"/>
      <c r="AH25" s="155"/>
      <c r="AI25" s="161"/>
      <c r="AJ25" s="161"/>
      <c r="AK25" s="161"/>
      <c r="AL25" s="176">
        <f>SUM(AL8:AL24)</f>
        <v>0</v>
      </c>
      <c r="AM25" s="176">
        <f t="shared" ref="AM25:AQ25" si="1">SUM(AM8:AM24)</f>
        <v>0</v>
      </c>
      <c r="AN25" s="176">
        <f t="shared" si="1"/>
        <v>0</v>
      </c>
      <c r="AO25" s="176">
        <f t="shared" si="1"/>
        <v>0</v>
      </c>
      <c r="AP25" s="176"/>
      <c r="AQ25" s="176">
        <f t="shared" si="1"/>
        <v>0</v>
      </c>
      <c r="AR25" s="34" t="str">
        <f t="shared" si="0"/>
        <v/>
      </c>
      <c r="AS25" s="154"/>
    </row>
    <row r="26" s="135" customFormat="1" ht="12.75" customHeight="1" spans="1:45">
      <c r="A26" s="12" t="s">
        <v>4222</v>
      </c>
      <c r="B26" s="12"/>
      <c r="C26" s="13"/>
      <c r="D26" s="154"/>
      <c r="E26" s="154"/>
      <c r="F26" s="155"/>
      <c r="G26" s="155"/>
      <c r="H26" s="155"/>
      <c r="I26" s="155"/>
      <c r="J26" s="155"/>
      <c r="K26" s="155"/>
      <c r="L26" s="155"/>
      <c r="M26" s="155"/>
      <c r="N26" s="155"/>
      <c r="O26" s="155"/>
      <c r="P26" s="155"/>
      <c r="Q26" s="155"/>
      <c r="R26" s="155"/>
      <c r="S26" s="155"/>
      <c r="T26" s="155"/>
      <c r="U26" s="161"/>
      <c r="V26" s="162"/>
      <c r="W26" s="163"/>
      <c r="X26" s="162"/>
      <c r="Y26" s="161"/>
      <c r="Z26" s="165"/>
      <c r="AA26" s="154"/>
      <c r="AB26" s="154"/>
      <c r="AC26" s="154"/>
      <c r="AD26" s="154"/>
      <c r="AE26" s="154"/>
      <c r="AF26" s="154"/>
      <c r="AG26" s="155"/>
      <c r="AH26" s="155"/>
      <c r="AI26" s="161"/>
      <c r="AJ26" s="161"/>
      <c r="AK26" s="161"/>
      <c r="AL26" s="176"/>
      <c r="AM26" s="176">
        <f>AN25</f>
        <v>0</v>
      </c>
      <c r="AN26" s="176"/>
      <c r="AO26" s="176"/>
      <c r="AP26" s="176"/>
      <c r="AQ26" s="176"/>
      <c r="AR26" s="34" t="str">
        <f t="shared" si="0"/>
        <v/>
      </c>
      <c r="AS26" s="154"/>
    </row>
    <row r="27" s="135" customFormat="1" ht="12.75" spans="1:45">
      <c r="A27" s="18" t="s">
        <v>4223</v>
      </c>
      <c r="B27" s="18"/>
      <c r="C27" s="18"/>
      <c r="D27" s="154"/>
      <c r="E27" s="154"/>
      <c r="F27" s="155"/>
      <c r="G27" s="155"/>
      <c r="H27" s="155"/>
      <c r="I27" s="155"/>
      <c r="J27" s="155"/>
      <c r="K27" s="155"/>
      <c r="L27" s="155"/>
      <c r="M27" s="155"/>
      <c r="N27" s="155"/>
      <c r="O27" s="155"/>
      <c r="P27" s="155"/>
      <c r="Q27" s="155"/>
      <c r="R27" s="155"/>
      <c r="S27" s="155"/>
      <c r="T27" s="155"/>
      <c r="U27" s="161"/>
      <c r="V27" s="162"/>
      <c r="W27" s="163"/>
      <c r="X27" s="162"/>
      <c r="Y27" s="161"/>
      <c r="Z27" s="165"/>
      <c r="AA27" s="154"/>
      <c r="AB27" s="154"/>
      <c r="AC27" s="154"/>
      <c r="AD27" s="154"/>
      <c r="AE27" s="154"/>
      <c r="AF27" s="154"/>
      <c r="AG27" s="155"/>
      <c r="AH27" s="155"/>
      <c r="AI27" s="161"/>
      <c r="AJ27" s="161"/>
      <c r="AK27" s="161"/>
      <c r="AL27" s="176">
        <f>AL25-AL26</f>
        <v>0</v>
      </c>
      <c r="AM27" s="176">
        <f>AM25-AM26</f>
        <v>0</v>
      </c>
      <c r="AN27" s="176"/>
      <c r="AO27" s="176">
        <f>AO25-AO26</f>
        <v>0</v>
      </c>
      <c r="AP27" s="176"/>
      <c r="AQ27" s="176">
        <f>AQ25-AQ26</f>
        <v>0</v>
      </c>
      <c r="AR27" s="34" t="str">
        <f t="shared" si="0"/>
        <v/>
      </c>
      <c r="AS27" s="154"/>
    </row>
    <row r="28" ht="15.75" customHeight="1" spans="1:41">
      <c r="A28" s="156" t="e">
        <f>#REF!&amp;"填表人："&amp;#REF!</f>
        <v>#REF!</v>
      </c>
      <c r="B28" s="156"/>
      <c r="AO28" s="156" t="e">
        <f>"评估人员："&amp;#REF!</f>
        <v>#REF!</v>
      </c>
    </row>
    <row r="29" s="136" customFormat="1" ht="15.75" spans="1:43">
      <c r="A29" s="157" t="e">
        <f>"填表日期："&amp;YEAR(#REF!)&amp;"年"&amp;MONTH(#REF!)&amp;"月"&amp;DAY(#REF!)&amp;"日"</f>
        <v>#REF!</v>
      </c>
      <c r="B29" s="157"/>
      <c r="AQ29" s="196"/>
    </row>
  </sheetData>
  <mergeCells count="35">
    <mergeCell ref="U6:W6"/>
    <mergeCell ref="X6:AA6"/>
    <mergeCell ref="AB6:AC6"/>
    <mergeCell ref="AD6:AF6"/>
    <mergeCell ref="AJ6:AK6"/>
    <mergeCell ref="AL6:AM6"/>
    <mergeCell ref="A25:C25"/>
    <mergeCell ref="A26:C26"/>
    <mergeCell ref="A27:C27"/>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 ref="R6:R7"/>
    <mergeCell ref="S6:S7"/>
    <mergeCell ref="T6:T7"/>
    <mergeCell ref="AG6:AG7"/>
    <mergeCell ref="AH6:AH7"/>
    <mergeCell ref="AI6:AI7"/>
    <mergeCell ref="AN6:AN7"/>
    <mergeCell ref="AR6:AR7"/>
    <mergeCell ref="AS6:AS7"/>
  </mergeCells>
  <hyperlinks>
    <hyperlink ref="A2" location="'固定资产汇总表'!A1" display="固定资产--船舶清查评估明细表"/>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5" orientation="landscape"/>
  <headerFooter>
    <oddHeader>&amp;L&amp;"Arial Narrow,常规"&amp;10北京中企华资产评估有限责任公司&amp;Cgdzc&amp;R&amp;"Arial Narrow,常规"&amp;10质控部XXX项目</oddHeader>
    <oddFooter>&amp;C&amp;"Arial Narrow,常规"&amp;10第&amp;P页，共&amp;N页</oddFooter>
  </headerFooter>
  <legacy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28"/>
  <sheetViews>
    <sheetView showGridLines="0" workbookViewId="0">
      <selection activeCell="AA34" sqref="AA34"/>
    </sheetView>
  </sheetViews>
  <sheetFormatPr defaultColWidth="9" defaultRowHeight="15.75" customHeight="1" outlineLevelCol="6"/>
  <cols>
    <col min="1" max="1" width="5.75" style="3" customWidth="1"/>
    <col min="2" max="2" width="28" style="3" customWidth="1"/>
    <col min="3" max="5" width="18.625" style="3" customWidth="1"/>
    <col min="6" max="6" width="13.125" style="3" customWidth="1"/>
    <col min="7" max="16384" width="9" style="3"/>
  </cols>
  <sheetData>
    <row r="1" customHeight="1" spans="1:1">
      <c r="A1" s="4" t="s">
        <v>687</v>
      </c>
    </row>
    <row r="2" s="1" customFormat="1" ht="30" customHeight="1" spans="1:6">
      <c r="A2" s="5" t="s">
        <v>4224</v>
      </c>
      <c r="B2" s="5"/>
      <c r="C2" s="5"/>
      <c r="D2" s="5"/>
      <c r="E2" s="5"/>
      <c r="F2" s="5"/>
    </row>
    <row r="3" customHeight="1" spans="1:6">
      <c r="A3" s="2" t="e">
        <f>"评估基准日："&amp;TEXT(#REF!,"yyyy年mm月dd日")</f>
        <v>#REF!</v>
      </c>
      <c r="B3" s="2"/>
      <c r="C3" s="2"/>
      <c r="D3" s="2"/>
      <c r="E3" s="2"/>
      <c r="F3" s="2"/>
    </row>
    <row r="4" ht="14.1" customHeight="1" spans="1:6">
      <c r="A4" s="2"/>
      <c r="B4" s="2"/>
      <c r="C4" s="2"/>
      <c r="D4" s="2"/>
      <c r="E4" s="2"/>
      <c r="F4" s="21" t="s">
        <v>4225</v>
      </c>
    </row>
    <row r="5" customHeight="1" spans="1:6">
      <c r="A5" s="8" t="e">
        <f>#REF!&amp;"："&amp;#REF!</f>
        <v>#REF!</v>
      </c>
      <c r="B5" s="8"/>
      <c r="C5" s="8"/>
      <c r="F5" s="21" t="s">
        <v>845</v>
      </c>
    </row>
    <row r="6" s="2" customFormat="1" customHeight="1" spans="1:6">
      <c r="A6" s="32" t="s">
        <v>846</v>
      </c>
      <c r="B6" s="32" t="s">
        <v>847</v>
      </c>
      <c r="C6" s="32" t="s">
        <v>692</v>
      </c>
      <c r="D6" s="32" t="s">
        <v>693</v>
      </c>
      <c r="E6" s="32" t="s">
        <v>694</v>
      </c>
      <c r="F6" s="32" t="s">
        <v>695</v>
      </c>
    </row>
    <row r="7" customHeight="1" spans="1:6">
      <c r="A7" s="32" t="s">
        <v>4226</v>
      </c>
      <c r="B7" s="127" t="s">
        <v>4227</v>
      </c>
      <c r="C7" s="34">
        <f>'4-7-1在建（土建）'!N25</f>
        <v>0</v>
      </c>
      <c r="D7" s="34">
        <f>'4-7-1在建（土建）'!P25</f>
        <v>0</v>
      </c>
      <c r="E7" s="34">
        <f>D7-C7</f>
        <v>0</v>
      </c>
      <c r="F7" s="24" t="str">
        <f>IF(C7=0,"",E7/C7*100)</f>
        <v/>
      </c>
    </row>
    <row r="8" customHeight="1" spans="1:6">
      <c r="A8" s="32" t="s">
        <v>4228</v>
      </c>
      <c r="B8" s="127" t="s">
        <v>4229</v>
      </c>
      <c r="C8" s="34">
        <f>'4-7-2在建（设备）'!O25</f>
        <v>0</v>
      </c>
      <c r="D8" s="34">
        <f>'4-7-2在建（设备）'!T25</f>
        <v>0</v>
      </c>
      <c r="E8" s="34">
        <f>D8-C8</f>
        <v>0</v>
      </c>
      <c r="F8" s="24" t="str">
        <f>IF(C8=0,"",E8/C8*100)</f>
        <v/>
      </c>
    </row>
    <row r="9" customHeight="1" spans="1:6">
      <c r="A9" s="32" t="s">
        <v>4230</v>
      </c>
      <c r="B9" s="128" t="s">
        <v>4231</v>
      </c>
      <c r="C9" s="34">
        <f>'4-7-3在建（待摊投资）'!E30</f>
        <v>0</v>
      </c>
      <c r="D9" s="34">
        <f>'4-7-3在建（待摊投资）'!F30</f>
        <v>0</v>
      </c>
      <c r="E9" s="34">
        <f>D9-C9</f>
        <v>0</v>
      </c>
      <c r="F9" s="24" t="str">
        <f>IF(C9=0,"",E9/C9*100)</f>
        <v/>
      </c>
    </row>
    <row r="10" customHeight="1" spans="1:6">
      <c r="A10" s="32"/>
      <c r="B10" s="129"/>
      <c r="C10" s="34"/>
      <c r="D10" s="34"/>
      <c r="E10" s="34"/>
      <c r="F10" s="24"/>
    </row>
    <row r="11" customHeight="1" spans="1:6">
      <c r="A11" s="32"/>
      <c r="B11" s="129"/>
      <c r="C11" s="34"/>
      <c r="D11" s="34"/>
      <c r="E11" s="34"/>
      <c r="F11" s="24"/>
    </row>
    <row r="12" customHeight="1" spans="1:6">
      <c r="A12" s="32"/>
      <c r="B12" s="129"/>
      <c r="C12" s="34"/>
      <c r="D12" s="34"/>
      <c r="E12" s="34"/>
      <c r="F12" s="24"/>
    </row>
    <row r="13" customHeight="1" spans="1:6">
      <c r="A13" s="32"/>
      <c r="B13" s="129"/>
      <c r="C13" s="34"/>
      <c r="D13" s="34"/>
      <c r="E13" s="34"/>
      <c r="F13" s="24"/>
    </row>
    <row r="14" customHeight="1" spans="1:6">
      <c r="A14" s="32"/>
      <c r="B14" s="129"/>
      <c r="C14" s="34"/>
      <c r="D14" s="34"/>
      <c r="E14" s="34"/>
      <c r="F14" s="24"/>
    </row>
    <row r="15" customHeight="1" spans="1:6">
      <c r="A15" s="32"/>
      <c r="B15" s="129"/>
      <c r="C15" s="34"/>
      <c r="D15" s="34"/>
      <c r="E15" s="34"/>
      <c r="F15" s="24"/>
    </row>
    <row r="16" customHeight="1" spans="1:6">
      <c r="A16" s="32"/>
      <c r="B16" s="129"/>
      <c r="C16" s="34"/>
      <c r="D16" s="34"/>
      <c r="E16" s="34"/>
      <c r="F16" s="24"/>
    </row>
    <row r="17" customHeight="1" spans="1:6">
      <c r="A17" s="32"/>
      <c r="B17" s="129"/>
      <c r="C17" s="34"/>
      <c r="D17" s="34"/>
      <c r="E17" s="34"/>
      <c r="F17" s="24"/>
    </row>
    <row r="18" customHeight="1" spans="1:6">
      <c r="A18" s="32"/>
      <c r="B18" s="129"/>
      <c r="C18" s="34"/>
      <c r="D18" s="34"/>
      <c r="E18" s="34"/>
      <c r="F18" s="24"/>
    </row>
    <row r="19" customHeight="1" spans="1:6">
      <c r="A19" s="32"/>
      <c r="B19" s="129"/>
      <c r="C19" s="34"/>
      <c r="D19" s="34"/>
      <c r="E19" s="34"/>
      <c r="F19" s="24"/>
    </row>
    <row r="20" customHeight="1" spans="1:6">
      <c r="A20" s="32"/>
      <c r="B20" s="130"/>
      <c r="C20" s="34"/>
      <c r="D20" s="34"/>
      <c r="E20" s="34"/>
      <c r="F20" s="24"/>
    </row>
    <row r="21" customHeight="1" spans="1:6">
      <c r="A21" s="32"/>
      <c r="B21" s="129"/>
      <c r="C21" s="34"/>
      <c r="D21" s="34"/>
      <c r="E21" s="34"/>
      <c r="F21" s="24"/>
    </row>
    <row r="22" customHeight="1" spans="1:6">
      <c r="A22" s="32"/>
      <c r="B22" s="130"/>
      <c r="C22" s="34"/>
      <c r="D22" s="34"/>
      <c r="E22" s="34"/>
      <c r="F22" s="24"/>
    </row>
    <row r="23" customHeight="1" spans="1:6">
      <c r="A23" s="32"/>
      <c r="B23" s="129"/>
      <c r="C23" s="34"/>
      <c r="D23" s="34"/>
      <c r="E23" s="34"/>
      <c r="F23" s="24"/>
    </row>
    <row r="24" customHeight="1" spans="1:6">
      <c r="A24" s="32"/>
      <c r="B24" s="130"/>
      <c r="C24" s="34"/>
      <c r="D24" s="34"/>
      <c r="E24" s="34"/>
      <c r="F24" s="24"/>
    </row>
    <row r="25" customHeight="1" spans="1:6">
      <c r="A25" s="35" t="s">
        <v>4232</v>
      </c>
      <c r="B25" s="36"/>
      <c r="C25" s="34">
        <f>SUM(C7:C24)</f>
        <v>0</v>
      </c>
      <c r="D25" s="34">
        <f>SUM(D7:D24)</f>
        <v>0</v>
      </c>
      <c r="E25" s="34">
        <f>D25-C25</f>
        <v>0</v>
      </c>
      <c r="F25" s="24" t="str">
        <f>IF(C25=0,"",E25/C25*100)</f>
        <v/>
      </c>
    </row>
    <row r="26" customHeight="1" spans="1:6">
      <c r="A26" s="35" t="s">
        <v>4233</v>
      </c>
      <c r="B26" s="36"/>
      <c r="C26" s="34">
        <f>'4-7-1在建（土建）'!N26+'4-7-2在建（设备）'!O26</f>
        <v>0</v>
      </c>
      <c r="D26" s="34"/>
      <c r="E26" s="34">
        <f>D26-C26</f>
        <v>0</v>
      </c>
      <c r="F26" s="24" t="str">
        <f>IF(C26=0,"",E26/C26*100)</f>
        <v/>
      </c>
    </row>
    <row r="27" customHeight="1" spans="1:6">
      <c r="A27" s="35" t="s">
        <v>4234</v>
      </c>
      <c r="B27" s="36"/>
      <c r="C27" s="34">
        <f>C25-C26</f>
        <v>0</v>
      </c>
      <c r="D27" s="34">
        <f>D25</f>
        <v>0</v>
      </c>
      <c r="E27" s="34">
        <f>D27-C27</f>
        <v>0</v>
      </c>
      <c r="F27" s="24" t="str">
        <f>IF(C27=0,"",E27/C27*100)</f>
        <v/>
      </c>
    </row>
    <row r="28" customHeight="1" spans="4:7">
      <c r="D28" s="3" t="e">
        <f>"评估人员："&amp;#REF!</f>
        <v>#REF!</v>
      </c>
      <c r="G28" s="23" t="s">
        <v>716</v>
      </c>
    </row>
  </sheetData>
  <mergeCells count="6">
    <mergeCell ref="A2:F2"/>
    <mergeCell ref="A3:F3"/>
    <mergeCell ref="A5:C5"/>
    <mergeCell ref="A25:B25"/>
    <mergeCell ref="A26:B26"/>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S29"/>
  <sheetViews>
    <sheetView showGridLines="0" workbookViewId="0">
      <selection activeCell="AA34" sqref="AA34"/>
    </sheetView>
  </sheetViews>
  <sheetFormatPr defaultColWidth="9" defaultRowHeight="15.75" customHeight="1"/>
  <cols>
    <col min="1" max="1" width="5.25" style="3" customWidth="1"/>
    <col min="2" max="2" width="16.125" style="3" customWidth="1"/>
    <col min="3" max="3" width="8.625" style="3" customWidth="1"/>
    <col min="4" max="4" width="11.75" style="3" customWidth="1"/>
    <col min="5" max="5" width="7.125" style="3" customWidth="1"/>
    <col min="6" max="6" width="10.75" style="3" customWidth="1"/>
    <col min="7" max="8" width="9" style="3"/>
    <col min="9" max="9" width="10.625" style="3" customWidth="1"/>
    <col min="10" max="10" width="11.25" style="3" customWidth="1"/>
    <col min="11" max="13" width="13" style="3" customWidth="1"/>
    <col min="14" max="14" width="12.625" style="3" customWidth="1"/>
    <col min="15" max="15" width="8.5" style="3" customWidth="1"/>
    <col min="16" max="16" width="9.875" style="3" customWidth="1"/>
    <col min="17" max="17" width="7.25" style="3" customWidth="1"/>
    <col min="18" max="18" width="18.375" style="3" customWidth="1"/>
    <col min="19" max="16384" width="9" style="3"/>
  </cols>
  <sheetData>
    <row r="1" customHeight="1" spans="1:1">
      <c r="A1" s="4" t="s">
        <v>687</v>
      </c>
    </row>
    <row r="2" s="1" customFormat="1" ht="30" customHeight="1" spans="1:18">
      <c r="A2" s="5" t="s">
        <v>4235</v>
      </c>
      <c r="B2" s="5"/>
      <c r="C2" s="5"/>
      <c r="D2" s="5"/>
      <c r="E2" s="5"/>
      <c r="F2" s="5"/>
      <c r="G2" s="5"/>
      <c r="H2" s="5"/>
      <c r="I2" s="5"/>
      <c r="J2" s="5"/>
      <c r="K2" s="5"/>
      <c r="L2" s="5"/>
      <c r="M2" s="5"/>
      <c r="N2" s="5"/>
      <c r="O2" s="5"/>
      <c r="P2" s="5"/>
      <c r="Q2" s="5"/>
      <c r="R2" s="5"/>
    </row>
    <row r="3" customHeight="1" spans="1:18">
      <c r="A3" s="2" t="e">
        <f>"评估基准日："&amp;TEXT(#REF!,"yyyy年mm月dd日")</f>
        <v>#REF!</v>
      </c>
      <c r="B3" s="2"/>
      <c r="C3" s="2"/>
      <c r="D3" s="2"/>
      <c r="E3" s="2"/>
      <c r="F3" s="2"/>
      <c r="G3" s="2"/>
      <c r="H3" s="2"/>
      <c r="I3" s="2"/>
      <c r="J3" s="2"/>
      <c r="K3" s="2"/>
      <c r="L3" s="2"/>
      <c r="M3" s="2"/>
      <c r="N3" s="2"/>
      <c r="O3" s="2"/>
      <c r="P3" s="2"/>
      <c r="Q3" s="2"/>
      <c r="R3" s="2"/>
    </row>
    <row r="4" ht="14.1" customHeight="1" spans="1:18">
      <c r="A4" s="2"/>
      <c r="B4" s="2"/>
      <c r="C4" s="2"/>
      <c r="D4" s="2"/>
      <c r="E4" s="2"/>
      <c r="F4" s="2"/>
      <c r="G4" s="2"/>
      <c r="H4" s="2"/>
      <c r="I4" s="2"/>
      <c r="J4" s="2"/>
      <c r="K4" s="2"/>
      <c r="L4" s="2"/>
      <c r="M4" s="2"/>
      <c r="N4" s="2"/>
      <c r="O4" s="2"/>
      <c r="P4" s="2"/>
      <c r="Q4" s="2"/>
      <c r="R4" s="21" t="s">
        <v>4236</v>
      </c>
    </row>
    <row r="5" customHeight="1" spans="1:18">
      <c r="A5" s="8" t="e">
        <f>#REF!&amp;"："&amp;#REF!</f>
        <v>#REF!</v>
      </c>
      <c r="B5" s="8"/>
      <c r="C5" s="8"/>
      <c r="D5" s="8"/>
      <c r="R5" s="26" t="s">
        <v>858</v>
      </c>
    </row>
    <row r="6" s="2" customFormat="1" ht="12.75" spans="1:18">
      <c r="A6" s="9" t="s">
        <v>721</v>
      </c>
      <c r="B6" s="9" t="s">
        <v>1415</v>
      </c>
      <c r="C6" s="44" t="s">
        <v>1420</v>
      </c>
      <c r="D6" s="44" t="s">
        <v>4237</v>
      </c>
      <c r="E6" s="9" t="s">
        <v>1421</v>
      </c>
      <c r="F6" s="9" t="s">
        <v>1460</v>
      </c>
      <c r="G6" s="9" t="s">
        <v>4238</v>
      </c>
      <c r="H6" s="9" t="s">
        <v>4239</v>
      </c>
      <c r="I6" s="9" t="s">
        <v>4240</v>
      </c>
      <c r="J6" s="44" t="s">
        <v>4241</v>
      </c>
      <c r="K6" s="44" t="s">
        <v>4242</v>
      </c>
      <c r="L6" s="44" t="s">
        <v>4243</v>
      </c>
      <c r="M6" s="44" t="s">
        <v>4244</v>
      </c>
      <c r="N6" s="44" t="s">
        <v>692</v>
      </c>
      <c r="O6" s="84" t="s">
        <v>1320</v>
      </c>
      <c r="P6" s="9" t="s">
        <v>693</v>
      </c>
      <c r="Q6" s="9" t="s">
        <v>695</v>
      </c>
      <c r="R6" s="9" t="s">
        <v>848</v>
      </c>
    </row>
    <row r="7" spans="1:19">
      <c r="A7" s="116"/>
      <c r="B7" s="120"/>
      <c r="C7" s="121"/>
      <c r="D7" s="122"/>
      <c r="E7" s="123"/>
      <c r="F7" s="123"/>
      <c r="G7" s="120"/>
      <c r="H7" s="124"/>
      <c r="I7" s="117"/>
      <c r="J7" s="121"/>
      <c r="K7" s="121"/>
      <c r="L7" s="121"/>
      <c r="M7" s="121"/>
      <c r="N7" s="125"/>
      <c r="O7" s="126"/>
      <c r="P7" s="125"/>
      <c r="Q7" s="124"/>
      <c r="R7" s="120"/>
      <c r="S7" s="11" t="s">
        <v>863</v>
      </c>
    </row>
    <row r="8" spans="1:19">
      <c r="A8" s="12" t="str">
        <f>IF(B8="","",ROW()-7)</f>
        <v/>
      </c>
      <c r="B8" s="13"/>
      <c r="C8" s="13"/>
      <c r="D8" s="12"/>
      <c r="E8" s="14"/>
      <c r="F8" s="14"/>
      <c r="G8" s="13"/>
      <c r="H8" s="28"/>
      <c r="I8" s="25"/>
      <c r="J8" s="13"/>
      <c r="K8" s="13"/>
      <c r="L8" s="13"/>
      <c r="M8" s="13"/>
      <c r="N8" s="15"/>
      <c r="O8" s="15"/>
      <c r="P8" s="15"/>
      <c r="Q8" s="34" t="str">
        <f t="shared" ref="Q8:Q25" si="0">IF(N8-O8=0,"",(P8-N8+O8)/(N8-O8)*100)</f>
        <v/>
      </c>
      <c r="R8" s="13"/>
      <c r="S8" s="2" t="s">
        <v>4245</v>
      </c>
    </row>
    <row r="9" spans="1:19">
      <c r="A9" s="12" t="str">
        <f t="shared" ref="A9:A24" si="1">IF(B9="","",ROW()-7)</f>
        <v/>
      </c>
      <c r="B9" s="13"/>
      <c r="C9" s="13"/>
      <c r="D9" s="12"/>
      <c r="E9" s="14"/>
      <c r="F9" s="14"/>
      <c r="G9" s="13"/>
      <c r="H9" s="28"/>
      <c r="I9" s="25"/>
      <c r="J9" s="13"/>
      <c r="K9" s="13"/>
      <c r="L9" s="13"/>
      <c r="M9" s="13"/>
      <c r="N9" s="15"/>
      <c r="O9" s="15"/>
      <c r="P9" s="15"/>
      <c r="Q9" s="24" t="str">
        <f t="shared" si="0"/>
        <v/>
      </c>
      <c r="R9" s="13"/>
      <c r="S9" s="2" t="s">
        <v>4246</v>
      </c>
    </row>
    <row r="10" spans="1:19">
      <c r="A10" s="12" t="str">
        <f t="shared" si="1"/>
        <v/>
      </c>
      <c r="B10" s="13"/>
      <c r="C10" s="13"/>
      <c r="D10" s="12"/>
      <c r="E10" s="14"/>
      <c r="F10" s="14"/>
      <c r="G10" s="13"/>
      <c r="H10" s="28"/>
      <c r="I10" s="25"/>
      <c r="J10" s="13"/>
      <c r="K10" s="13"/>
      <c r="L10" s="13"/>
      <c r="M10" s="13"/>
      <c r="N10" s="15"/>
      <c r="O10" s="15"/>
      <c r="P10" s="15"/>
      <c r="Q10" s="24" t="str">
        <f t="shared" si="0"/>
        <v/>
      </c>
      <c r="R10" s="13"/>
      <c r="S10" s="2" t="s">
        <v>4247</v>
      </c>
    </row>
    <row r="11" spans="1:19">
      <c r="A11" s="12" t="str">
        <f t="shared" si="1"/>
        <v/>
      </c>
      <c r="B11" s="13"/>
      <c r="C11" s="13"/>
      <c r="D11" s="12"/>
      <c r="E11" s="14"/>
      <c r="F11" s="14"/>
      <c r="G11" s="13"/>
      <c r="H11" s="28"/>
      <c r="I11" s="25"/>
      <c r="J11" s="13"/>
      <c r="K11" s="13"/>
      <c r="L11" s="13"/>
      <c r="M11" s="13"/>
      <c r="N11" s="15"/>
      <c r="O11" s="15"/>
      <c r="P11" s="15"/>
      <c r="Q11" s="24" t="str">
        <f t="shared" si="0"/>
        <v/>
      </c>
      <c r="R11" s="13"/>
      <c r="S11" s="2" t="s">
        <v>4248</v>
      </c>
    </row>
    <row r="12" spans="1:19">
      <c r="A12" s="12" t="str">
        <f t="shared" si="1"/>
        <v/>
      </c>
      <c r="B12" s="13"/>
      <c r="C12" s="13"/>
      <c r="D12" s="12"/>
      <c r="E12" s="14"/>
      <c r="F12" s="14"/>
      <c r="G12" s="13"/>
      <c r="H12" s="28"/>
      <c r="I12" s="25"/>
      <c r="J12" s="13"/>
      <c r="K12" s="13"/>
      <c r="L12" s="13"/>
      <c r="M12" s="13"/>
      <c r="N12" s="15"/>
      <c r="O12" s="15"/>
      <c r="P12" s="15"/>
      <c r="Q12" s="24" t="str">
        <f t="shared" si="0"/>
        <v/>
      </c>
      <c r="R12" s="13"/>
      <c r="S12" s="2" t="s">
        <v>4249</v>
      </c>
    </row>
    <row r="13" spans="1:19">
      <c r="A13" s="12" t="str">
        <f t="shared" si="1"/>
        <v/>
      </c>
      <c r="B13" s="13"/>
      <c r="C13" s="13"/>
      <c r="D13" s="12"/>
      <c r="E13" s="14"/>
      <c r="F13" s="14"/>
      <c r="G13" s="13"/>
      <c r="H13" s="28"/>
      <c r="I13" s="25"/>
      <c r="J13" s="13"/>
      <c r="K13" s="13"/>
      <c r="L13" s="13"/>
      <c r="M13" s="13"/>
      <c r="N13" s="15"/>
      <c r="O13" s="15"/>
      <c r="P13" s="15"/>
      <c r="Q13" s="24" t="str">
        <f t="shared" si="0"/>
        <v/>
      </c>
      <c r="R13" s="13"/>
      <c r="S13" s="2" t="s">
        <v>4250</v>
      </c>
    </row>
    <row r="14" spans="1:19">
      <c r="A14" s="12" t="str">
        <f t="shared" si="1"/>
        <v/>
      </c>
      <c r="B14" s="13"/>
      <c r="C14" s="13"/>
      <c r="D14" s="12"/>
      <c r="E14" s="14"/>
      <c r="F14" s="14"/>
      <c r="G14" s="13"/>
      <c r="H14" s="28"/>
      <c r="I14" s="25"/>
      <c r="J14" s="13"/>
      <c r="K14" s="13"/>
      <c r="L14" s="13"/>
      <c r="M14" s="13"/>
      <c r="N14" s="15"/>
      <c r="O14" s="15"/>
      <c r="P14" s="15"/>
      <c r="Q14" s="24" t="str">
        <f t="shared" si="0"/>
        <v/>
      </c>
      <c r="R14" s="13"/>
      <c r="S14" s="2" t="s">
        <v>4251</v>
      </c>
    </row>
    <row r="15" spans="1:19">
      <c r="A15" s="12" t="str">
        <f t="shared" si="1"/>
        <v/>
      </c>
      <c r="B15" s="13"/>
      <c r="C15" s="13"/>
      <c r="D15" s="12"/>
      <c r="E15" s="14"/>
      <c r="F15" s="14"/>
      <c r="G15" s="13"/>
      <c r="H15" s="28"/>
      <c r="I15" s="25"/>
      <c r="J15" s="13"/>
      <c r="K15" s="13"/>
      <c r="L15" s="13"/>
      <c r="M15" s="13"/>
      <c r="N15" s="15"/>
      <c r="O15" s="15"/>
      <c r="P15" s="15"/>
      <c r="Q15" s="24" t="str">
        <f t="shared" si="0"/>
        <v/>
      </c>
      <c r="R15" s="13"/>
      <c r="S15" s="2" t="s">
        <v>4252</v>
      </c>
    </row>
    <row r="16" spans="1:19">
      <c r="A16" s="12" t="str">
        <f t="shared" si="1"/>
        <v/>
      </c>
      <c r="B16" s="13"/>
      <c r="C16" s="13"/>
      <c r="D16" s="12"/>
      <c r="E16" s="14"/>
      <c r="F16" s="14"/>
      <c r="G16" s="13"/>
      <c r="H16" s="28"/>
      <c r="I16" s="25"/>
      <c r="J16" s="13"/>
      <c r="K16" s="13"/>
      <c r="L16" s="13"/>
      <c r="M16" s="13"/>
      <c r="N16" s="15"/>
      <c r="O16" s="15"/>
      <c r="P16" s="15"/>
      <c r="Q16" s="24" t="str">
        <f t="shared" si="0"/>
        <v/>
      </c>
      <c r="R16" s="13"/>
      <c r="S16" s="2" t="s">
        <v>4253</v>
      </c>
    </row>
    <row r="17" spans="1:19">
      <c r="A17" s="12" t="str">
        <f t="shared" si="1"/>
        <v/>
      </c>
      <c r="B17" s="13"/>
      <c r="C17" s="13"/>
      <c r="D17" s="12"/>
      <c r="E17" s="14"/>
      <c r="F17" s="14"/>
      <c r="G17" s="13"/>
      <c r="H17" s="28"/>
      <c r="I17" s="25"/>
      <c r="J17" s="13"/>
      <c r="K17" s="13"/>
      <c r="L17" s="13"/>
      <c r="M17" s="13"/>
      <c r="N17" s="15"/>
      <c r="O17" s="15"/>
      <c r="P17" s="15"/>
      <c r="Q17" s="24" t="str">
        <f t="shared" si="0"/>
        <v/>
      </c>
      <c r="R17" s="13"/>
      <c r="S17" s="2" t="s">
        <v>4254</v>
      </c>
    </row>
    <row r="18" spans="1:19">
      <c r="A18" s="12" t="str">
        <f t="shared" si="1"/>
        <v/>
      </c>
      <c r="B18" s="13"/>
      <c r="C18" s="13"/>
      <c r="D18" s="12"/>
      <c r="E18" s="14"/>
      <c r="F18" s="14"/>
      <c r="G18" s="13"/>
      <c r="H18" s="28"/>
      <c r="I18" s="25"/>
      <c r="J18" s="13"/>
      <c r="K18" s="13"/>
      <c r="L18" s="13"/>
      <c r="M18" s="13"/>
      <c r="N18" s="15"/>
      <c r="O18" s="15"/>
      <c r="P18" s="15"/>
      <c r="Q18" s="24" t="str">
        <f t="shared" si="0"/>
        <v/>
      </c>
      <c r="R18" s="13"/>
      <c r="S18" s="2" t="s">
        <v>4255</v>
      </c>
    </row>
    <row r="19" spans="1:19">
      <c r="A19" s="12" t="str">
        <f t="shared" si="1"/>
        <v/>
      </c>
      <c r="B19" s="13"/>
      <c r="C19" s="13"/>
      <c r="D19" s="12"/>
      <c r="E19" s="14"/>
      <c r="F19" s="14"/>
      <c r="G19" s="13"/>
      <c r="H19" s="28"/>
      <c r="I19" s="25"/>
      <c r="J19" s="13"/>
      <c r="K19" s="13"/>
      <c r="L19" s="13"/>
      <c r="M19" s="13"/>
      <c r="N19" s="15"/>
      <c r="O19" s="15"/>
      <c r="P19" s="15"/>
      <c r="Q19" s="24" t="str">
        <f t="shared" si="0"/>
        <v/>
      </c>
      <c r="R19" s="13"/>
      <c r="S19" s="2" t="s">
        <v>4256</v>
      </c>
    </row>
    <row r="20" spans="1:19">
      <c r="A20" s="12" t="str">
        <f t="shared" si="1"/>
        <v/>
      </c>
      <c r="B20" s="13"/>
      <c r="C20" s="13"/>
      <c r="D20" s="12"/>
      <c r="E20" s="14"/>
      <c r="F20" s="14"/>
      <c r="G20" s="13"/>
      <c r="H20" s="28"/>
      <c r="I20" s="25"/>
      <c r="J20" s="13"/>
      <c r="K20" s="13"/>
      <c r="L20" s="13"/>
      <c r="M20" s="13"/>
      <c r="N20" s="15"/>
      <c r="O20" s="15"/>
      <c r="P20" s="15"/>
      <c r="Q20" s="24" t="str">
        <f t="shared" si="0"/>
        <v/>
      </c>
      <c r="R20" s="13"/>
      <c r="S20" s="2" t="s">
        <v>4257</v>
      </c>
    </row>
    <row r="21" spans="1:19">
      <c r="A21" s="12" t="str">
        <f t="shared" si="1"/>
        <v/>
      </c>
      <c r="B21" s="13"/>
      <c r="C21" s="13"/>
      <c r="D21" s="12"/>
      <c r="E21" s="14"/>
      <c r="F21" s="14"/>
      <c r="G21" s="13"/>
      <c r="H21" s="28"/>
      <c r="I21" s="25"/>
      <c r="J21" s="13"/>
      <c r="K21" s="13"/>
      <c r="L21" s="13"/>
      <c r="M21" s="13"/>
      <c r="N21" s="15"/>
      <c r="O21" s="15"/>
      <c r="P21" s="15"/>
      <c r="Q21" s="24" t="str">
        <f t="shared" si="0"/>
        <v/>
      </c>
      <c r="R21" s="13"/>
      <c r="S21" s="2" t="s">
        <v>4258</v>
      </c>
    </row>
    <row r="22" spans="1:19">
      <c r="A22" s="12" t="str">
        <f t="shared" si="1"/>
        <v/>
      </c>
      <c r="B22" s="13"/>
      <c r="C22" s="13"/>
      <c r="D22" s="12"/>
      <c r="E22" s="14"/>
      <c r="F22" s="14"/>
      <c r="G22" s="13"/>
      <c r="H22" s="28"/>
      <c r="I22" s="25"/>
      <c r="J22" s="13"/>
      <c r="K22" s="13"/>
      <c r="L22" s="13"/>
      <c r="M22" s="13"/>
      <c r="N22" s="15"/>
      <c r="O22" s="15"/>
      <c r="P22" s="15"/>
      <c r="Q22" s="24" t="str">
        <f t="shared" si="0"/>
        <v/>
      </c>
      <c r="R22" s="13"/>
      <c r="S22" s="2" t="s">
        <v>4259</v>
      </c>
    </row>
    <row r="23" spans="1:19">
      <c r="A23" s="12" t="str">
        <f t="shared" si="1"/>
        <v/>
      </c>
      <c r="B23" s="13"/>
      <c r="C23" s="13"/>
      <c r="D23" s="12"/>
      <c r="E23" s="14"/>
      <c r="F23" s="14"/>
      <c r="G23" s="13"/>
      <c r="H23" s="28"/>
      <c r="I23" s="25"/>
      <c r="J23" s="13"/>
      <c r="K23" s="13"/>
      <c r="L23" s="13"/>
      <c r="M23" s="13"/>
      <c r="N23" s="15"/>
      <c r="O23" s="15"/>
      <c r="P23" s="15"/>
      <c r="Q23" s="24" t="str">
        <f t="shared" si="0"/>
        <v/>
      </c>
      <c r="R23" s="13"/>
      <c r="S23" s="2" t="s">
        <v>4260</v>
      </c>
    </row>
    <row r="24" spans="1:19">
      <c r="A24" s="12" t="str">
        <f t="shared" si="1"/>
        <v/>
      </c>
      <c r="B24" s="13"/>
      <c r="C24" s="13"/>
      <c r="D24" s="12"/>
      <c r="E24" s="14"/>
      <c r="F24" s="14"/>
      <c r="G24" s="13"/>
      <c r="H24" s="28"/>
      <c r="I24" s="25"/>
      <c r="J24" s="13"/>
      <c r="K24" s="13"/>
      <c r="L24" s="13"/>
      <c r="M24" s="13"/>
      <c r="N24" s="15"/>
      <c r="O24" s="15"/>
      <c r="P24" s="15"/>
      <c r="Q24" s="24" t="str">
        <f t="shared" si="0"/>
        <v/>
      </c>
      <c r="R24" s="13"/>
      <c r="S24" s="2" t="s">
        <v>4261</v>
      </c>
    </row>
    <row r="25" spans="1:18">
      <c r="A25" s="12" t="s">
        <v>4262</v>
      </c>
      <c r="B25" s="13"/>
      <c r="C25" s="13"/>
      <c r="D25" s="12"/>
      <c r="E25" s="14"/>
      <c r="F25" s="14" t="s">
        <v>1060</v>
      </c>
      <c r="G25" s="13"/>
      <c r="H25" s="28"/>
      <c r="I25" s="25"/>
      <c r="J25" s="13"/>
      <c r="K25" s="13"/>
      <c r="L25" s="13"/>
      <c r="M25" s="13"/>
      <c r="N25" s="15">
        <f>SUM(N8:N24)</f>
        <v>0</v>
      </c>
      <c r="O25" s="15">
        <f t="shared" ref="O25:P25" si="2">SUM(O8:O24)</f>
        <v>0</v>
      </c>
      <c r="P25" s="15">
        <f t="shared" si="2"/>
        <v>0</v>
      </c>
      <c r="Q25" s="24" t="str">
        <f t="shared" si="0"/>
        <v/>
      </c>
      <c r="R25" s="13"/>
    </row>
    <row r="26" spans="1:18">
      <c r="A26" s="12" t="s">
        <v>4263</v>
      </c>
      <c r="B26" s="13"/>
      <c r="C26" s="13"/>
      <c r="D26" s="12"/>
      <c r="E26" s="14"/>
      <c r="F26" s="14" t="s">
        <v>1060</v>
      </c>
      <c r="G26" s="13"/>
      <c r="H26" s="28"/>
      <c r="I26" s="25"/>
      <c r="J26" s="13"/>
      <c r="K26" s="13"/>
      <c r="L26" s="13"/>
      <c r="M26" s="13"/>
      <c r="N26" s="15">
        <f>O25</f>
        <v>0</v>
      </c>
      <c r="O26" s="15"/>
      <c r="P26" s="15"/>
      <c r="Q26" s="24"/>
      <c r="R26" s="13"/>
    </row>
    <row r="27" customHeight="1" spans="1:18">
      <c r="A27" s="16" t="s">
        <v>4264</v>
      </c>
      <c r="B27" s="47"/>
      <c r="C27" s="17"/>
      <c r="D27" s="24"/>
      <c r="E27" s="24"/>
      <c r="F27" s="24" t="s">
        <v>1060</v>
      </c>
      <c r="G27" s="20"/>
      <c r="H27" s="20"/>
      <c r="I27" s="20"/>
      <c r="J27" s="20"/>
      <c r="K27" s="20"/>
      <c r="L27" s="20"/>
      <c r="M27" s="20"/>
      <c r="N27" s="20">
        <f>N25-N26</f>
        <v>0</v>
      </c>
      <c r="O27" s="20"/>
      <c r="P27" s="20">
        <f>P25</f>
        <v>0</v>
      </c>
      <c r="Q27" s="24" t="str">
        <f>IF(N27=0,"",(P27-N27)/N27*100)</f>
        <v/>
      </c>
      <c r="R27" s="20"/>
    </row>
    <row r="28" customHeight="1" spans="1:19">
      <c r="A28" s="3" t="e">
        <f>#REF!&amp;"填表人："&amp;#REF!</f>
        <v>#REF!</v>
      </c>
      <c r="P28" s="3" t="e">
        <f>"评估人员："&amp;#REF!</f>
        <v>#REF!</v>
      </c>
      <c r="S28" s="23" t="s">
        <v>716</v>
      </c>
    </row>
    <row r="29" customHeight="1" spans="1:1">
      <c r="A29" s="3" t="e">
        <f>"填表日期："&amp;YEAR(#REF!)&amp;"年"&amp;MONTH(#REF!)&amp;"月"&amp;DAY(#REF!)&amp;"日"</f>
        <v>#REF!</v>
      </c>
    </row>
  </sheetData>
  <mergeCells count="24">
    <mergeCell ref="A2:R2"/>
    <mergeCell ref="A3:R3"/>
    <mergeCell ref="A5:D5"/>
    <mergeCell ref="A25:C25"/>
    <mergeCell ref="A26:C26"/>
    <mergeCell ref="A27:C27"/>
    <mergeCell ref="A6:A7"/>
    <mergeCell ref="B6:B7"/>
    <mergeCell ref="C6:C7"/>
    <mergeCell ref="D6:D7"/>
    <mergeCell ref="E6:E7"/>
    <mergeCell ref="F6:F7"/>
    <mergeCell ref="G6:G7"/>
    <mergeCell ref="H6:H7"/>
    <mergeCell ref="I6:I7"/>
    <mergeCell ref="J6:J7"/>
    <mergeCell ref="K6:K7"/>
    <mergeCell ref="L6:L7"/>
    <mergeCell ref="M6:M7"/>
    <mergeCell ref="N6:N7"/>
    <mergeCell ref="O6:O7"/>
    <mergeCell ref="P6:P7"/>
    <mergeCell ref="Q6:Q7"/>
    <mergeCell ref="R6:R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5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W29"/>
  <sheetViews>
    <sheetView showGridLines="0" workbookViewId="0">
      <selection activeCell="AA34" sqref="AA34"/>
    </sheetView>
  </sheetViews>
  <sheetFormatPr defaultColWidth="9" defaultRowHeight="15.75" customHeight="1"/>
  <cols>
    <col min="1" max="1" width="4.75" style="3" customWidth="1"/>
    <col min="2" max="3" width="11.125" style="3" customWidth="1"/>
    <col min="4" max="4" width="9.25" style="3" customWidth="1"/>
    <col min="5" max="5" width="5" style="3" customWidth="1"/>
    <col min="6" max="7" width="5.25" style="3" customWidth="1"/>
    <col min="8" max="8" width="5.125" style="3" customWidth="1"/>
    <col min="9" max="9" width="6.125" style="3" customWidth="1"/>
    <col min="10" max="10" width="8.875" style="3" customWidth="1"/>
    <col min="11" max="11" width="7.75" style="3" customWidth="1"/>
    <col min="12" max="12" width="7.125" style="3" customWidth="1"/>
    <col min="13" max="13" width="8.75" style="3" customWidth="1"/>
    <col min="14" max="14" width="12.25" style="3" customWidth="1"/>
    <col min="15" max="15" width="5.875" style="3" customWidth="1"/>
    <col min="16" max="16" width="8.75" style="3" customWidth="1"/>
    <col min="17" max="17" width="7.125" style="3" customWidth="1"/>
    <col min="18" max="18" width="8.75" style="3" customWidth="1"/>
    <col min="19" max="19" width="12.25" style="3" customWidth="1"/>
    <col min="20" max="20" width="5.875" style="3" customWidth="1"/>
    <col min="21" max="21" width="7.875" style="3" customWidth="1"/>
    <col min="22" max="22" width="6.75" style="3" customWidth="1"/>
    <col min="23" max="16384" width="9" style="3"/>
  </cols>
  <sheetData>
    <row r="1" customHeight="1" spans="1:1">
      <c r="A1" s="4" t="s">
        <v>687</v>
      </c>
    </row>
    <row r="2" s="1" customFormat="1" ht="30" customHeight="1" spans="1:22">
      <c r="A2" s="5" t="s">
        <v>4265</v>
      </c>
      <c r="B2" s="5"/>
      <c r="C2" s="5"/>
      <c r="D2" s="5"/>
      <c r="E2" s="5"/>
      <c r="F2" s="5"/>
      <c r="G2" s="5"/>
      <c r="H2" s="5"/>
      <c r="I2" s="5"/>
      <c r="J2" s="5"/>
      <c r="K2" s="5"/>
      <c r="L2" s="5"/>
      <c r="M2" s="5"/>
      <c r="N2" s="5"/>
      <c r="O2" s="5"/>
      <c r="P2" s="5"/>
      <c r="Q2" s="5"/>
      <c r="R2" s="5"/>
      <c r="S2" s="5"/>
      <c r="T2" s="5"/>
      <c r="U2" s="5"/>
      <c r="V2" s="5"/>
    </row>
    <row r="3" customHeight="1" spans="1:22">
      <c r="A3" s="2" t="e">
        <f>"评估基准日："&amp;TEXT(#REF!,"yyyy年mm月dd日")</f>
        <v>#REF!</v>
      </c>
      <c r="B3" s="2"/>
      <c r="C3" s="2"/>
      <c r="D3" s="2"/>
      <c r="E3" s="2"/>
      <c r="F3" s="2"/>
      <c r="G3" s="2"/>
      <c r="H3" s="2"/>
      <c r="I3" s="2"/>
      <c r="J3" s="2"/>
      <c r="K3" s="2"/>
      <c r="L3" s="2"/>
      <c r="M3" s="2"/>
      <c r="N3" s="2"/>
      <c r="O3" s="2"/>
      <c r="P3" s="2"/>
      <c r="Q3" s="2"/>
      <c r="R3" s="2"/>
      <c r="S3" s="2"/>
      <c r="T3" s="2"/>
      <c r="U3" s="2"/>
      <c r="V3" s="2"/>
    </row>
    <row r="4" ht="14.1" customHeight="1" spans="1:22">
      <c r="A4" s="2"/>
      <c r="B4" s="2"/>
      <c r="C4" s="2"/>
      <c r="D4" s="2"/>
      <c r="E4" s="2"/>
      <c r="F4" s="2"/>
      <c r="G4" s="2"/>
      <c r="H4" s="2"/>
      <c r="I4" s="2"/>
      <c r="J4" s="2"/>
      <c r="K4" s="2"/>
      <c r="L4" s="2"/>
      <c r="M4" s="2"/>
      <c r="N4" s="2"/>
      <c r="O4" s="2"/>
      <c r="P4" s="2"/>
      <c r="Q4" s="2"/>
      <c r="R4" s="2"/>
      <c r="S4" s="2"/>
      <c r="T4" s="2"/>
      <c r="U4" s="2"/>
      <c r="V4" s="21" t="s">
        <v>4266</v>
      </c>
    </row>
    <row r="5" customHeight="1" spans="1:22">
      <c r="A5" s="3" t="e">
        <f>#REF!&amp;"："&amp;#REF!</f>
        <v>#REF!</v>
      </c>
      <c r="V5" s="26" t="s">
        <v>858</v>
      </c>
    </row>
    <row r="6" s="2" customFormat="1" customHeight="1" spans="1:22">
      <c r="A6" s="32" t="s">
        <v>721</v>
      </c>
      <c r="B6" s="32" t="s">
        <v>1415</v>
      </c>
      <c r="C6" s="32" t="s">
        <v>2082</v>
      </c>
      <c r="D6" s="9" t="s">
        <v>1317</v>
      </c>
      <c r="E6" s="9" t="s">
        <v>1205</v>
      </c>
      <c r="F6" s="59" t="s">
        <v>1204</v>
      </c>
      <c r="G6" s="59" t="s">
        <v>2083</v>
      </c>
      <c r="H6" s="59" t="s">
        <v>4267</v>
      </c>
      <c r="I6" s="59" t="s">
        <v>4268</v>
      </c>
      <c r="J6" s="44" t="s">
        <v>4269</v>
      </c>
      <c r="K6" s="44" t="s">
        <v>4270</v>
      </c>
      <c r="L6" s="59" t="s">
        <v>692</v>
      </c>
      <c r="M6" s="59"/>
      <c r="N6" s="59"/>
      <c r="O6" s="59"/>
      <c r="P6" s="84" t="s">
        <v>1320</v>
      </c>
      <c r="Q6" s="32" t="s">
        <v>693</v>
      </c>
      <c r="R6" s="32"/>
      <c r="S6" s="32"/>
      <c r="T6" s="32"/>
      <c r="U6" s="59" t="s">
        <v>695</v>
      </c>
      <c r="V6" s="59" t="s">
        <v>848</v>
      </c>
    </row>
    <row r="7" s="2" customFormat="1" ht="12.75" spans="1:23">
      <c r="A7" s="76"/>
      <c r="B7" s="77"/>
      <c r="C7" s="77"/>
      <c r="D7" s="116"/>
      <c r="E7" s="117"/>
      <c r="F7" s="77"/>
      <c r="G7" s="77"/>
      <c r="H7" s="79"/>
      <c r="I7" s="79"/>
      <c r="J7" s="118"/>
      <c r="K7" s="119"/>
      <c r="L7" s="81" t="s">
        <v>4271</v>
      </c>
      <c r="M7" s="81" t="s">
        <v>4272</v>
      </c>
      <c r="N7" s="81" t="s">
        <v>4273</v>
      </c>
      <c r="O7" s="81" t="s">
        <v>4274</v>
      </c>
      <c r="P7" s="85"/>
      <c r="Q7" s="81" t="s">
        <v>4271</v>
      </c>
      <c r="R7" s="81" t="s">
        <v>4272</v>
      </c>
      <c r="S7" s="81" t="s">
        <v>4273</v>
      </c>
      <c r="T7" s="81" t="s">
        <v>4274</v>
      </c>
      <c r="U7" s="86"/>
      <c r="V7" s="77"/>
      <c r="W7" s="11" t="s">
        <v>863</v>
      </c>
    </row>
    <row r="8" spans="1:23">
      <c r="A8" s="12" t="str">
        <f>IF(B8="","",ROW()-7)</f>
        <v/>
      </c>
      <c r="B8" s="13"/>
      <c r="C8" s="13"/>
      <c r="D8" s="12"/>
      <c r="E8" s="25"/>
      <c r="F8" s="13"/>
      <c r="G8" s="13"/>
      <c r="H8" s="14"/>
      <c r="I8" s="14"/>
      <c r="J8" s="25"/>
      <c r="K8" s="28"/>
      <c r="L8" s="15"/>
      <c r="M8" s="15"/>
      <c r="N8" s="15"/>
      <c r="O8" s="15"/>
      <c r="P8" s="15"/>
      <c r="Q8" s="15"/>
      <c r="R8" s="15"/>
      <c r="S8" s="15"/>
      <c r="T8" s="15">
        <f>SUM(Q8:S8)</f>
        <v>0</v>
      </c>
      <c r="U8" s="34" t="str">
        <f>IF(O8-P8=0,"",(T8-O8+P8)/(O8-P8)*100)</f>
        <v/>
      </c>
      <c r="V8" s="13"/>
      <c r="W8" s="2" t="s">
        <v>4275</v>
      </c>
    </row>
    <row r="9" spans="1:23">
      <c r="A9" s="12" t="str">
        <f t="shared" ref="A9:A24" si="0">IF(B9="","",ROW()-7)</f>
        <v/>
      </c>
      <c r="B9" s="13"/>
      <c r="C9" s="13"/>
      <c r="D9" s="12"/>
      <c r="E9" s="25"/>
      <c r="F9" s="13"/>
      <c r="G9" s="13"/>
      <c r="H9" s="14"/>
      <c r="I9" s="14"/>
      <c r="J9" s="25"/>
      <c r="K9" s="28"/>
      <c r="L9" s="15"/>
      <c r="M9" s="15"/>
      <c r="N9" s="15"/>
      <c r="O9" s="15"/>
      <c r="P9" s="15"/>
      <c r="Q9" s="15"/>
      <c r="R9" s="15"/>
      <c r="S9" s="15"/>
      <c r="T9" s="15">
        <f>SUM(Q9:S9)</f>
        <v>0</v>
      </c>
      <c r="U9" s="24" t="str">
        <f t="shared" ref="U9:U24" si="1">IF(O9-P9=0,"",(T9-O9+P9)/(O9-P9)*100)</f>
        <v/>
      </c>
      <c r="V9" s="13"/>
      <c r="W9" s="2" t="s">
        <v>4276</v>
      </c>
    </row>
    <row r="10" spans="1:23">
      <c r="A10" s="12" t="str">
        <f t="shared" si="0"/>
        <v/>
      </c>
      <c r="B10" s="13"/>
      <c r="C10" s="13"/>
      <c r="D10" s="12"/>
      <c r="E10" s="25"/>
      <c r="F10" s="13"/>
      <c r="G10" s="13"/>
      <c r="H10" s="14"/>
      <c r="I10" s="14"/>
      <c r="J10" s="25"/>
      <c r="K10" s="28"/>
      <c r="L10" s="15"/>
      <c r="M10" s="15"/>
      <c r="N10" s="15"/>
      <c r="O10" s="15"/>
      <c r="P10" s="15"/>
      <c r="Q10" s="15"/>
      <c r="R10" s="15"/>
      <c r="S10" s="15"/>
      <c r="T10" s="15">
        <f>SUM(Q10:S10)</f>
        <v>0</v>
      </c>
      <c r="U10" s="24" t="str">
        <f t="shared" si="1"/>
        <v/>
      </c>
      <c r="V10" s="13"/>
      <c r="W10" s="2" t="s">
        <v>4277</v>
      </c>
    </row>
    <row r="11" spans="1:23">
      <c r="A11" s="12" t="str">
        <f t="shared" si="0"/>
        <v/>
      </c>
      <c r="B11" s="13"/>
      <c r="C11" s="13"/>
      <c r="D11" s="12"/>
      <c r="E11" s="25"/>
      <c r="F11" s="13"/>
      <c r="G11" s="13"/>
      <c r="H11" s="14"/>
      <c r="I11" s="14"/>
      <c r="J11" s="25"/>
      <c r="K11" s="28"/>
      <c r="L11" s="15"/>
      <c r="M11" s="15"/>
      <c r="N11" s="15"/>
      <c r="O11" s="15"/>
      <c r="P11" s="15"/>
      <c r="Q11" s="15"/>
      <c r="R11" s="15"/>
      <c r="S11" s="15"/>
      <c r="T11" s="15">
        <f t="shared" ref="T11:T24" si="2">SUM(Q11:S11)</f>
        <v>0</v>
      </c>
      <c r="U11" s="24" t="str">
        <f t="shared" si="1"/>
        <v/>
      </c>
      <c r="V11" s="13"/>
      <c r="W11" s="2" t="s">
        <v>4278</v>
      </c>
    </row>
    <row r="12" spans="1:23">
      <c r="A12" s="12" t="str">
        <f t="shared" si="0"/>
        <v/>
      </c>
      <c r="B12" s="13"/>
      <c r="C12" s="13"/>
      <c r="D12" s="12"/>
      <c r="E12" s="25"/>
      <c r="F12" s="13"/>
      <c r="G12" s="13"/>
      <c r="H12" s="14"/>
      <c r="I12" s="14"/>
      <c r="J12" s="25"/>
      <c r="K12" s="28"/>
      <c r="L12" s="15"/>
      <c r="M12" s="15"/>
      <c r="N12" s="15"/>
      <c r="O12" s="15"/>
      <c r="P12" s="15"/>
      <c r="Q12" s="15"/>
      <c r="R12" s="15"/>
      <c r="S12" s="15"/>
      <c r="T12" s="15">
        <f t="shared" si="2"/>
        <v>0</v>
      </c>
      <c r="U12" s="24" t="str">
        <f t="shared" si="1"/>
        <v/>
      </c>
      <c r="V12" s="13"/>
      <c r="W12" s="2" t="s">
        <v>4279</v>
      </c>
    </row>
    <row r="13" spans="1:23">
      <c r="A13" s="12" t="str">
        <f t="shared" si="0"/>
        <v/>
      </c>
      <c r="B13" s="13"/>
      <c r="C13" s="13"/>
      <c r="D13" s="12"/>
      <c r="E13" s="25"/>
      <c r="F13" s="13"/>
      <c r="G13" s="13"/>
      <c r="H13" s="14"/>
      <c r="I13" s="14"/>
      <c r="J13" s="25"/>
      <c r="K13" s="28"/>
      <c r="L13" s="15"/>
      <c r="M13" s="15"/>
      <c r="N13" s="15"/>
      <c r="O13" s="15"/>
      <c r="P13" s="15"/>
      <c r="Q13" s="15"/>
      <c r="R13" s="15"/>
      <c r="S13" s="15"/>
      <c r="T13" s="15">
        <f t="shared" si="2"/>
        <v>0</v>
      </c>
      <c r="U13" s="24" t="str">
        <f t="shared" si="1"/>
        <v/>
      </c>
      <c r="V13" s="13"/>
      <c r="W13" s="2" t="s">
        <v>4280</v>
      </c>
    </row>
    <row r="14" spans="1:23">
      <c r="A14" s="12" t="str">
        <f t="shared" si="0"/>
        <v/>
      </c>
      <c r="B14" s="13"/>
      <c r="C14" s="13"/>
      <c r="D14" s="12"/>
      <c r="E14" s="25"/>
      <c r="F14" s="13"/>
      <c r="G14" s="13"/>
      <c r="H14" s="14"/>
      <c r="I14" s="14"/>
      <c r="J14" s="25"/>
      <c r="K14" s="28"/>
      <c r="L14" s="15"/>
      <c r="M14" s="15"/>
      <c r="N14" s="15"/>
      <c r="O14" s="15"/>
      <c r="P14" s="15"/>
      <c r="Q14" s="15"/>
      <c r="R14" s="15"/>
      <c r="S14" s="15"/>
      <c r="T14" s="15">
        <f t="shared" si="2"/>
        <v>0</v>
      </c>
      <c r="U14" s="24" t="str">
        <f t="shared" si="1"/>
        <v/>
      </c>
      <c r="V14" s="13"/>
      <c r="W14" s="2" t="s">
        <v>4281</v>
      </c>
    </row>
    <row r="15" spans="1:23">
      <c r="A15" s="12" t="str">
        <f t="shared" si="0"/>
        <v/>
      </c>
      <c r="B15" s="13"/>
      <c r="C15" s="13"/>
      <c r="D15" s="12"/>
      <c r="E15" s="25"/>
      <c r="F15" s="13"/>
      <c r="G15" s="13"/>
      <c r="H15" s="14"/>
      <c r="I15" s="14"/>
      <c r="J15" s="25"/>
      <c r="K15" s="28"/>
      <c r="L15" s="15"/>
      <c r="M15" s="15"/>
      <c r="N15" s="15"/>
      <c r="O15" s="15"/>
      <c r="P15" s="15"/>
      <c r="Q15" s="15"/>
      <c r="R15" s="15"/>
      <c r="S15" s="15"/>
      <c r="T15" s="15">
        <f t="shared" si="2"/>
        <v>0</v>
      </c>
      <c r="U15" s="24" t="str">
        <f t="shared" si="1"/>
        <v/>
      </c>
      <c r="V15" s="13"/>
      <c r="W15" s="2" t="s">
        <v>4282</v>
      </c>
    </row>
    <row r="16" spans="1:23">
      <c r="A16" s="12" t="str">
        <f t="shared" si="0"/>
        <v/>
      </c>
      <c r="B16" s="13"/>
      <c r="C16" s="13"/>
      <c r="D16" s="12"/>
      <c r="E16" s="25"/>
      <c r="F16" s="13"/>
      <c r="G16" s="13"/>
      <c r="H16" s="14"/>
      <c r="I16" s="14"/>
      <c r="J16" s="25"/>
      <c r="K16" s="28"/>
      <c r="L16" s="15"/>
      <c r="M16" s="15"/>
      <c r="N16" s="15"/>
      <c r="O16" s="15"/>
      <c r="P16" s="15"/>
      <c r="Q16" s="15"/>
      <c r="R16" s="15"/>
      <c r="S16" s="15"/>
      <c r="T16" s="15">
        <f t="shared" si="2"/>
        <v>0</v>
      </c>
      <c r="U16" s="24" t="str">
        <f t="shared" si="1"/>
        <v/>
      </c>
      <c r="V16" s="13"/>
      <c r="W16" s="2" t="s">
        <v>4283</v>
      </c>
    </row>
    <row r="17" spans="1:23">
      <c r="A17" s="12" t="str">
        <f t="shared" si="0"/>
        <v/>
      </c>
      <c r="B17" s="13"/>
      <c r="C17" s="13"/>
      <c r="D17" s="12"/>
      <c r="E17" s="25"/>
      <c r="F17" s="13"/>
      <c r="G17" s="13"/>
      <c r="H17" s="14"/>
      <c r="I17" s="14"/>
      <c r="J17" s="25"/>
      <c r="K17" s="28"/>
      <c r="L17" s="15"/>
      <c r="M17" s="15"/>
      <c r="N17" s="15"/>
      <c r="O17" s="15"/>
      <c r="P17" s="15"/>
      <c r="Q17" s="15"/>
      <c r="R17" s="15"/>
      <c r="S17" s="15"/>
      <c r="T17" s="15">
        <f t="shared" si="2"/>
        <v>0</v>
      </c>
      <c r="U17" s="24" t="str">
        <f t="shared" si="1"/>
        <v/>
      </c>
      <c r="V17" s="13"/>
      <c r="W17" s="2" t="s">
        <v>4284</v>
      </c>
    </row>
    <row r="18" spans="1:23">
      <c r="A18" s="12" t="str">
        <f t="shared" si="0"/>
        <v/>
      </c>
      <c r="B18" s="13"/>
      <c r="C18" s="13"/>
      <c r="D18" s="12"/>
      <c r="E18" s="25"/>
      <c r="F18" s="13"/>
      <c r="G18" s="13"/>
      <c r="H18" s="14"/>
      <c r="I18" s="14"/>
      <c r="J18" s="25"/>
      <c r="K18" s="28"/>
      <c r="L18" s="15"/>
      <c r="M18" s="15"/>
      <c r="N18" s="15"/>
      <c r="O18" s="15"/>
      <c r="P18" s="15"/>
      <c r="Q18" s="15"/>
      <c r="R18" s="15"/>
      <c r="S18" s="15"/>
      <c r="T18" s="15">
        <f t="shared" si="2"/>
        <v>0</v>
      </c>
      <c r="U18" s="24" t="str">
        <f t="shared" si="1"/>
        <v/>
      </c>
      <c r="V18" s="13"/>
      <c r="W18" s="2" t="s">
        <v>4285</v>
      </c>
    </row>
    <row r="19" spans="1:23">
      <c r="A19" s="12" t="str">
        <f t="shared" si="0"/>
        <v/>
      </c>
      <c r="B19" s="13"/>
      <c r="C19" s="13"/>
      <c r="D19" s="12"/>
      <c r="E19" s="25"/>
      <c r="F19" s="13"/>
      <c r="G19" s="13"/>
      <c r="H19" s="14"/>
      <c r="I19" s="14"/>
      <c r="J19" s="25"/>
      <c r="K19" s="28"/>
      <c r="L19" s="15"/>
      <c r="M19" s="15"/>
      <c r="N19" s="15"/>
      <c r="O19" s="15"/>
      <c r="P19" s="15"/>
      <c r="Q19" s="15"/>
      <c r="R19" s="15"/>
      <c r="S19" s="15"/>
      <c r="T19" s="15">
        <f t="shared" si="2"/>
        <v>0</v>
      </c>
      <c r="U19" s="24" t="str">
        <f t="shared" si="1"/>
        <v/>
      </c>
      <c r="V19" s="13"/>
      <c r="W19" s="2" t="s">
        <v>4286</v>
      </c>
    </row>
    <row r="20" spans="1:23">
      <c r="A20" s="12" t="str">
        <f t="shared" si="0"/>
        <v/>
      </c>
      <c r="B20" s="13"/>
      <c r="C20" s="13"/>
      <c r="D20" s="12"/>
      <c r="E20" s="25"/>
      <c r="F20" s="13"/>
      <c r="G20" s="13"/>
      <c r="H20" s="14"/>
      <c r="I20" s="14"/>
      <c r="J20" s="25"/>
      <c r="K20" s="28"/>
      <c r="L20" s="15"/>
      <c r="M20" s="15"/>
      <c r="N20" s="15"/>
      <c r="O20" s="15"/>
      <c r="P20" s="15"/>
      <c r="Q20" s="15"/>
      <c r="R20" s="15"/>
      <c r="S20" s="15"/>
      <c r="T20" s="15">
        <f t="shared" si="2"/>
        <v>0</v>
      </c>
      <c r="U20" s="24" t="str">
        <f t="shared" si="1"/>
        <v/>
      </c>
      <c r="V20" s="13"/>
      <c r="W20" s="2" t="s">
        <v>4287</v>
      </c>
    </row>
    <row r="21" spans="1:23">
      <c r="A21" s="12" t="str">
        <f t="shared" si="0"/>
        <v/>
      </c>
      <c r="B21" s="13"/>
      <c r="C21" s="13"/>
      <c r="D21" s="12"/>
      <c r="E21" s="25"/>
      <c r="F21" s="13"/>
      <c r="G21" s="13"/>
      <c r="H21" s="14"/>
      <c r="I21" s="14"/>
      <c r="J21" s="25"/>
      <c r="K21" s="28"/>
      <c r="L21" s="15"/>
      <c r="M21" s="15"/>
      <c r="N21" s="15"/>
      <c r="O21" s="15"/>
      <c r="P21" s="15"/>
      <c r="Q21" s="15"/>
      <c r="R21" s="15"/>
      <c r="S21" s="15"/>
      <c r="T21" s="15">
        <f t="shared" si="2"/>
        <v>0</v>
      </c>
      <c r="U21" s="24" t="str">
        <f t="shared" si="1"/>
        <v/>
      </c>
      <c r="V21" s="13"/>
      <c r="W21" s="2" t="s">
        <v>4288</v>
      </c>
    </row>
    <row r="22" spans="1:23">
      <c r="A22" s="12" t="str">
        <f t="shared" si="0"/>
        <v/>
      </c>
      <c r="B22" s="13"/>
      <c r="C22" s="13"/>
      <c r="D22" s="12"/>
      <c r="E22" s="25"/>
      <c r="F22" s="13"/>
      <c r="G22" s="13"/>
      <c r="H22" s="14"/>
      <c r="I22" s="14"/>
      <c r="J22" s="25"/>
      <c r="K22" s="28"/>
      <c r="L22" s="15"/>
      <c r="M22" s="15"/>
      <c r="N22" s="15"/>
      <c r="O22" s="15"/>
      <c r="P22" s="15"/>
      <c r="Q22" s="15"/>
      <c r="R22" s="15"/>
      <c r="S22" s="15"/>
      <c r="T22" s="15">
        <f t="shared" si="2"/>
        <v>0</v>
      </c>
      <c r="U22" s="24" t="str">
        <f t="shared" si="1"/>
        <v/>
      </c>
      <c r="V22" s="13"/>
      <c r="W22" s="2" t="s">
        <v>4289</v>
      </c>
    </row>
    <row r="23" spans="1:23">
      <c r="A23" s="12" t="str">
        <f t="shared" si="0"/>
        <v/>
      </c>
      <c r="B23" s="13"/>
      <c r="C23" s="13"/>
      <c r="D23" s="12"/>
      <c r="E23" s="25"/>
      <c r="F23" s="13"/>
      <c r="G23" s="13"/>
      <c r="H23" s="14"/>
      <c r="I23" s="14"/>
      <c r="J23" s="25"/>
      <c r="K23" s="28"/>
      <c r="L23" s="15"/>
      <c r="M23" s="15"/>
      <c r="N23" s="15"/>
      <c r="O23" s="15"/>
      <c r="P23" s="15"/>
      <c r="Q23" s="15"/>
      <c r="R23" s="15"/>
      <c r="S23" s="15"/>
      <c r="T23" s="15">
        <f t="shared" si="2"/>
        <v>0</v>
      </c>
      <c r="U23" s="24" t="str">
        <f t="shared" si="1"/>
        <v/>
      </c>
      <c r="V23" s="13"/>
      <c r="W23" s="2" t="s">
        <v>4290</v>
      </c>
    </row>
    <row r="24" spans="1:23">
      <c r="A24" s="12" t="str">
        <f t="shared" si="0"/>
        <v/>
      </c>
      <c r="B24" s="13"/>
      <c r="C24" s="13"/>
      <c r="D24" s="12"/>
      <c r="E24" s="25"/>
      <c r="F24" s="13"/>
      <c r="G24" s="13"/>
      <c r="H24" s="14"/>
      <c r="I24" s="14"/>
      <c r="J24" s="25"/>
      <c r="K24" s="28"/>
      <c r="L24" s="15"/>
      <c r="M24" s="15"/>
      <c r="N24" s="15"/>
      <c r="O24" s="15"/>
      <c r="P24" s="15"/>
      <c r="Q24" s="15"/>
      <c r="R24" s="15"/>
      <c r="S24" s="15"/>
      <c r="T24" s="15">
        <f t="shared" si="2"/>
        <v>0</v>
      </c>
      <c r="U24" s="24" t="str">
        <f t="shared" si="1"/>
        <v/>
      </c>
      <c r="V24" s="13"/>
      <c r="W24" s="2" t="s">
        <v>4291</v>
      </c>
    </row>
    <row r="25" spans="1:22">
      <c r="A25" s="12" t="s">
        <v>4292</v>
      </c>
      <c r="B25" s="13"/>
      <c r="C25" s="13"/>
      <c r="D25" s="12"/>
      <c r="E25" s="25"/>
      <c r="F25" s="13"/>
      <c r="G25" s="13"/>
      <c r="H25" s="14" t="s">
        <v>1060</v>
      </c>
      <c r="I25" s="14"/>
      <c r="J25" s="25"/>
      <c r="K25" s="28"/>
      <c r="L25" s="15"/>
      <c r="M25" s="15"/>
      <c r="N25" s="15"/>
      <c r="O25" s="15">
        <f>SUM(O8:O24)</f>
        <v>0</v>
      </c>
      <c r="P25" s="15">
        <f>SUM(P8:P24)</f>
        <v>0</v>
      </c>
      <c r="Q25" s="15"/>
      <c r="R25" s="15"/>
      <c r="S25" s="15"/>
      <c r="T25" s="15">
        <f>SUM(T8:T24)</f>
        <v>0</v>
      </c>
      <c r="U25" s="24"/>
      <c r="V25" s="13"/>
    </row>
    <row r="26" spans="1:22">
      <c r="A26" s="12" t="s">
        <v>4293</v>
      </c>
      <c r="B26" s="13"/>
      <c r="C26" s="13"/>
      <c r="D26" s="12"/>
      <c r="E26" s="25"/>
      <c r="F26" s="13"/>
      <c r="G26" s="13"/>
      <c r="H26" s="14" t="s">
        <v>1060</v>
      </c>
      <c r="I26" s="14"/>
      <c r="J26" s="25"/>
      <c r="K26" s="28"/>
      <c r="L26" s="15"/>
      <c r="M26" s="15"/>
      <c r="N26" s="15"/>
      <c r="O26" s="15">
        <f>P25</f>
        <v>0</v>
      </c>
      <c r="P26" s="15"/>
      <c r="Q26" s="15"/>
      <c r="R26" s="15"/>
      <c r="S26" s="15"/>
      <c r="T26" s="15"/>
      <c r="U26" s="24"/>
      <c r="V26" s="13"/>
    </row>
    <row r="27" customHeight="1" spans="1:22">
      <c r="A27" s="16" t="s">
        <v>4294</v>
      </c>
      <c r="B27" s="47"/>
      <c r="C27" s="47"/>
      <c r="D27" s="17"/>
      <c r="E27" s="24"/>
      <c r="F27" s="24"/>
      <c r="G27" s="24"/>
      <c r="H27" s="24" t="s">
        <v>1060</v>
      </c>
      <c r="I27" s="20"/>
      <c r="J27" s="20"/>
      <c r="K27" s="20"/>
      <c r="L27" s="20"/>
      <c r="M27" s="20"/>
      <c r="N27" s="20"/>
      <c r="O27" s="20">
        <f>O25-O26</f>
        <v>0</v>
      </c>
      <c r="P27" s="20"/>
      <c r="Q27" s="20"/>
      <c r="R27" s="20"/>
      <c r="S27" s="20"/>
      <c r="T27" s="20">
        <f>T25</f>
        <v>0</v>
      </c>
      <c r="U27" s="24" t="str">
        <f>IF(O27=0,"",(T27-O27)/O27*100)</f>
        <v/>
      </c>
      <c r="V27" s="20"/>
    </row>
    <row r="28" customHeight="1" spans="1:23">
      <c r="A28" s="3" t="e">
        <f>#REF!&amp;"填表人："&amp;#REF!</f>
        <v>#REF!</v>
      </c>
      <c r="T28" s="3" t="e">
        <f>"评估人员："&amp;#REF!</f>
        <v>#REF!</v>
      </c>
      <c r="W28" s="23" t="s">
        <v>716</v>
      </c>
    </row>
    <row r="29" customHeight="1" spans="1:1">
      <c r="A29" s="3" t="e">
        <f>"填表日期："&amp;YEAR(#REF!)&amp;"年"&amp;MONTH(#REF!)&amp;"月"&amp;DAY(#REF!)&amp;"日"</f>
        <v>#REF!</v>
      </c>
    </row>
  </sheetData>
  <mergeCells count="21">
    <mergeCell ref="A2:V2"/>
    <mergeCell ref="A3:V3"/>
    <mergeCell ref="L6:O6"/>
    <mergeCell ref="Q6:T6"/>
    <mergeCell ref="A25:D25"/>
    <mergeCell ref="A26:D26"/>
    <mergeCell ref="A27:D27"/>
    <mergeCell ref="A6:A7"/>
    <mergeCell ref="B6:B7"/>
    <mergeCell ref="C6:C7"/>
    <mergeCell ref="D6:D7"/>
    <mergeCell ref="E6:E7"/>
    <mergeCell ref="F6:F7"/>
    <mergeCell ref="G6:G7"/>
    <mergeCell ref="H6:H7"/>
    <mergeCell ref="I6:I7"/>
    <mergeCell ref="J6:J7"/>
    <mergeCell ref="K6:K7"/>
    <mergeCell ref="P6:P7"/>
    <mergeCell ref="U6:U7"/>
    <mergeCell ref="V6:V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68"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40"/>
  <sheetViews>
    <sheetView topLeftCell="A19" workbookViewId="0">
      <selection activeCell="AA34" sqref="AA34"/>
    </sheetView>
  </sheetViews>
  <sheetFormatPr defaultColWidth="7" defaultRowHeight="18" customHeight="1"/>
  <cols>
    <col min="1" max="1" width="18.25" style="662" customWidth="1"/>
    <col min="2" max="5" width="15.125" style="663" customWidth="1"/>
    <col min="6" max="6" width="15.125" style="664" customWidth="1"/>
    <col min="7" max="7" width="18" style="662" customWidth="1"/>
    <col min="8" max="11" width="15.125" style="662" customWidth="1"/>
    <col min="12" max="12" width="15.125" style="664" customWidth="1"/>
    <col min="13" max="16384" width="7" style="662"/>
  </cols>
  <sheetData>
    <row r="1" s="657" customFormat="1" customHeight="1" spans="1:12">
      <c r="A1" s="665" t="s">
        <v>640</v>
      </c>
      <c r="B1" s="666"/>
      <c r="C1" s="666"/>
      <c r="D1" s="666"/>
      <c r="E1" s="666"/>
      <c r="F1" s="666"/>
      <c r="G1" s="666"/>
      <c r="H1" s="666"/>
      <c r="I1" s="666"/>
      <c r="J1" s="666"/>
      <c r="K1" s="666"/>
      <c r="L1" s="666"/>
    </row>
    <row r="2" s="657" customFormat="1" customHeight="1" spans="1:12">
      <c r="A2" s="667" t="s">
        <v>350</v>
      </c>
      <c r="B2" s="666"/>
      <c r="C2" s="666"/>
      <c r="D2" s="666"/>
      <c r="E2" s="666"/>
      <c r="F2" s="666"/>
      <c r="G2" s="666"/>
      <c r="H2" s="666"/>
      <c r="I2" s="666"/>
      <c r="J2" s="666"/>
      <c r="K2" s="666"/>
      <c r="L2" s="666"/>
    </row>
    <row r="3" s="658" customFormat="1" customHeight="1" spans="1:12">
      <c r="A3" s="668" t="e">
        <f>"评估基准日："&amp;TEXT(#REF!,"yyyy年mm月dd日")</f>
        <v>#REF!</v>
      </c>
      <c r="B3" s="668"/>
      <c r="C3" s="668"/>
      <c r="D3" s="668"/>
      <c r="E3" s="668"/>
      <c r="F3" s="668"/>
      <c r="G3" s="668"/>
      <c r="H3" s="668"/>
      <c r="I3" s="668"/>
      <c r="J3" s="668"/>
      <c r="K3" s="668"/>
      <c r="L3" s="668"/>
    </row>
    <row r="4" customHeight="1" spans="1:12">
      <c r="A4" s="669" t="e">
        <f>#REF!&amp;"："&amp;#REF!</f>
        <v>#REF!</v>
      </c>
      <c r="B4" s="670"/>
      <c r="C4" s="670"/>
      <c r="D4" s="670"/>
      <c r="E4" s="670"/>
      <c r="G4" s="671"/>
      <c r="L4" s="683" t="s">
        <v>641</v>
      </c>
    </row>
    <row r="5" s="659" customFormat="1" ht="15.75" customHeight="1" spans="1:12">
      <c r="A5" s="672" t="s">
        <v>642</v>
      </c>
      <c r="B5" s="672" t="s">
        <v>643</v>
      </c>
      <c r="C5" s="672" t="e">
        <f>YEAR(#REF!)-3&amp;"年"</f>
        <v>#REF!</v>
      </c>
      <c r="D5" s="672" t="e">
        <f>YEAR(#REF!)-2&amp;"年"</f>
        <v>#REF!</v>
      </c>
      <c r="E5" s="672" t="e">
        <f>YEAR(#REF!)-1&amp;"年"</f>
        <v>#REF!</v>
      </c>
      <c r="F5" s="673" t="s">
        <v>644</v>
      </c>
      <c r="G5" s="674" t="s">
        <v>645</v>
      </c>
      <c r="H5" s="672" t="s">
        <v>643</v>
      </c>
      <c r="I5" s="672" t="e">
        <f>YEAR(#REF!)-3&amp;"年"</f>
        <v>#REF!</v>
      </c>
      <c r="J5" s="672" t="e">
        <f>YEAR(#REF!)-2&amp;"年"</f>
        <v>#REF!</v>
      </c>
      <c r="K5" s="672" t="e">
        <f>YEAR(#REF!)-1&amp;"年"</f>
        <v>#REF!</v>
      </c>
      <c r="L5" s="673" t="s">
        <v>644</v>
      </c>
    </row>
    <row r="6" s="660" customFormat="1" ht="15.75" customHeight="1" spans="1:12">
      <c r="A6" s="675" t="s">
        <v>646</v>
      </c>
      <c r="B6" s="676"/>
      <c r="C6" s="676"/>
      <c r="D6" s="676"/>
      <c r="E6" s="676"/>
      <c r="F6" s="677"/>
      <c r="G6" s="675" t="s">
        <v>647</v>
      </c>
      <c r="H6" s="678"/>
      <c r="I6" s="678"/>
      <c r="J6" s="678"/>
      <c r="K6" s="678"/>
      <c r="L6" s="677"/>
    </row>
    <row r="7" s="660" customFormat="1" ht="15.75" customHeight="1" spans="1:12">
      <c r="A7" s="679" t="s">
        <v>354</v>
      </c>
      <c r="B7" s="676"/>
      <c r="C7" s="676"/>
      <c r="D7" s="676"/>
      <c r="E7" s="676"/>
      <c r="F7" s="680"/>
      <c r="G7" s="679" t="s">
        <v>648</v>
      </c>
      <c r="H7" s="678"/>
      <c r="I7" s="678"/>
      <c r="J7" s="678"/>
      <c r="K7" s="678"/>
      <c r="L7" s="677"/>
    </row>
    <row r="8" s="660" customFormat="1" ht="15.75" customHeight="1" spans="1:12">
      <c r="A8" s="679" t="s">
        <v>362</v>
      </c>
      <c r="B8" s="676"/>
      <c r="C8" s="676"/>
      <c r="D8" s="676"/>
      <c r="E8" s="676"/>
      <c r="F8" s="680"/>
      <c r="G8" s="679" t="s">
        <v>649</v>
      </c>
      <c r="H8" s="678"/>
      <c r="I8" s="678"/>
      <c r="J8" s="678"/>
      <c r="K8" s="678"/>
      <c r="L8" s="677"/>
    </row>
    <row r="9" s="660" customFormat="1" ht="15.75" customHeight="1" spans="1:12">
      <c r="A9" s="679" t="s">
        <v>369</v>
      </c>
      <c r="B9" s="676"/>
      <c r="C9" s="676"/>
      <c r="D9" s="676"/>
      <c r="E9" s="676"/>
      <c r="F9" s="680"/>
      <c r="G9" s="679" t="s">
        <v>650</v>
      </c>
      <c r="H9" s="678"/>
      <c r="I9" s="678"/>
      <c r="J9" s="678"/>
      <c r="K9" s="678"/>
      <c r="L9" s="677"/>
    </row>
    <row r="10" s="660" customFormat="1" ht="15.75" customHeight="1" spans="1:12">
      <c r="A10" s="679" t="s">
        <v>371</v>
      </c>
      <c r="B10" s="676"/>
      <c r="C10" s="676"/>
      <c r="D10" s="676"/>
      <c r="E10" s="676"/>
      <c r="F10" s="680"/>
      <c r="G10" s="679" t="s">
        <v>651</v>
      </c>
      <c r="H10" s="676"/>
      <c r="I10" s="676"/>
      <c r="J10" s="676"/>
      <c r="K10" s="676"/>
      <c r="L10" s="680"/>
    </row>
    <row r="11" s="660" customFormat="1" ht="15.75" customHeight="1" spans="1:12">
      <c r="A11" s="679" t="s">
        <v>373</v>
      </c>
      <c r="B11" s="676"/>
      <c r="C11" s="676"/>
      <c r="D11" s="676"/>
      <c r="E11" s="676"/>
      <c r="F11" s="680"/>
      <c r="G11" s="679" t="s">
        <v>652</v>
      </c>
      <c r="H11" s="678"/>
      <c r="I11" s="678"/>
      <c r="J11" s="678"/>
      <c r="K11" s="678"/>
      <c r="L11" s="680"/>
    </row>
    <row r="12" s="660" customFormat="1" ht="15.75" customHeight="1" spans="1:12">
      <c r="A12" s="679" t="s">
        <v>375</v>
      </c>
      <c r="B12" s="676"/>
      <c r="C12" s="676"/>
      <c r="D12" s="676"/>
      <c r="E12" s="676"/>
      <c r="F12" s="680"/>
      <c r="G12" s="679" t="s">
        <v>653</v>
      </c>
      <c r="H12" s="676"/>
      <c r="I12" s="676"/>
      <c r="J12" s="676"/>
      <c r="K12" s="676"/>
      <c r="L12" s="680"/>
    </row>
    <row r="13" s="660" customFormat="1" ht="15.75" customHeight="1" spans="1:12">
      <c r="A13" s="679" t="s">
        <v>377</v>
      </c>
      <c r="B13" s="676"/>
      <c r="C13" s="676"/>
      <c r="D13" s="676"/>
      <c r="E13" s="676"/>
      <c r="F13" s="680"/>
      <c r="G13" s="679" t="s">
        <v>654</v>
      </c>
      <c r="H13" s="676"/>
      <c r="I13" s="676"/>
      <c r="J13" s="676"/>
      <c r="K13" s="676"/>
      <c r="L13" s="684"/>
    </row>
    <row r="14" s="660" customFormat="1" ht="15.75" customHeight="1" spans="1:12">
      <c r="A14" s="679" t="s">
        <v>379</v>
      </c>
      <c r="B14" s="676"/>
      <c r="C14" s="676"/>
      <c r="D14" s="676"/>
      <c r="E14" s="676"/>
      <c r="F14" s="680"/>
      <c r="G14" s="679" t="s">
        <v>655</v>
      </c>
      <c r="H14" s="678"/>
      <c r="I14" s="678"/>
      <c r="J14" s="678"/>
      <c r="K14" s="678"/>
      <c r="L14" s="680"/>
    </row>
    <row r="15" s="660" customFormat="1" ht="15.75" customHeight="1" spans="1:12">
      <c r="A15" s="679" t="s">
        <v>381</v>
      </c>
      <c r="B15" s="676"/>
      <c r="C15" s="676"/>
      <c r="D15" s="676"/>
      <c r="E15" s="676"/>
      <c r="F15" s="680"/>
      <c r="G15" s="679" t="s">
        <v>656</v>
      </c>
      <c r="H15" s="678"/>
      <c r="I15" s="678"/>
      <c r="J15" s="678"/>
      <c r="K15" s="678"/>
      <c r="L15" s="680"/>
    </row>
    <row r="16" s="660" customFormat="1" ht="15.75" customHeight="1" spans="1:12">
      <c r="A16" s="679" t="s">
        <v>657</v>
      </c>
      <c r="B16" s="676"/>
      <c r="C16" s="676"/>
      <c r="D16" s="676"/>
      <c r="E16" s="676"/>
      <c r="F16" s="680"/>
      <c r="G16" s="679" t="s">
        <v>658</v>
      </c>
      <c r="H16" s="676"/>
      <c r="I16" s="676"/>
      <c r="J16" s="676"/>
      <c r="K16" s="676"/>
      <c r="L16" s="680"/>
    </row>
    <row r="17" s="660" customFormat="1" ht="15.75" customHeight="1" spans="1:12">
      <c r="A17" s="679" t="s">
        <v>400</v>
      </c>
      <c r="B17" s="676"/>
      <c r="C17" s="676"/>
      <c r="D17" s="676"/>
      <c r="E17" s="676"/>
      <c r="F17" s="680"/>
      <c r="G17" s="679" t="s">
        <v>659</v>
      </c>
      <c r="H17" s="678"/>
      <c r="I17" s="678"/>
      <c r="J17" s="678"/>
      <c r="K17" s="678"/>
      <c r="L17" s="680"/>
    </row>
    <row r="18" s="660" customFormat="1" ht="15.75" customHeight="1" spans="1:12">
      <c r="A18" s="681" t="s">
        <v>660</v>
      </c>
      <c r="B18" s="676"/>
      <c r="C18" s="680">
        <f>SUM(C7:C17)</f>
        <v>0</v>
      </c>
      <c r="D18" s="680">
        <f>SUM(D7:D17)</f>
        <v>0</v>
      </c>
      <c r="E18" s="680">
        <f>SUM(E7:E17)</f>
        <v>0</v>
      </c>
      <c r="F18" s="680">
        <f>SUM(F7:F17)</f>
        <v>0</v>
      </c>
      <c r="G18" s="679" t="s">
        <v>661</v>
      </c>
      <c r="H18" s="678"/>
      <c r="I18" s="678"/>
      <c r="J18" s="678"/>
      <c r="K18" s="678"/>
      <c r="L18" s="680"/>
    </row>
    <row r="19" s="660" customFormat="1" ht="15.75" customHeight="1" spans="1:12">
      <c r="A19" s="675" t="s">
        <v>662</v>
      </c>
      <c r="B19" s="676"/>
      <c r="C19" s="676"/>
      <c r="D19" s="676"/>
      <c r="E19" s="676"/>
      <c r="F19" s="680"/>
      <c r="G19" s="681" t="s">
        <v>663</v>
      </c>
      <c r="H19" s="678"/>
      <c r="I19" s="680">
        <f>SUM(I7:I18)</f>
        <v>0</v>
      </c>
      <c r="J19" s="680">
        <f>SUM(J7:J18)</f>
        <v>0</v>
      </c>
      <c r="K19" s="680">
        <f>SUM(K7:K18)</f>
        <v>0</v>
      </c>
      <c r="L19" s="680">
        <f>SUM(L7:L18)</f>
        <v>0</v>
      </c>
    </row>
    <row r="20" s="660" customFormat="1" ht="15.75" customHeight="1" spans="1:12">
      <c r="A20" s="679" t="s">
        <v>405</v>
      </c>
      <c r="B20" s="676"/>
      <c r="C20" s="676"/>
      <c r="D20" s="676"/>
      <c r="E20" s="676"/>
      <c r="F20" s="680"/>
      <c r="G20" s="675" t="s">
        <v>664</v>
      </c>
      <c r="H20" s="678"/>
      <c r="I20" s="678"/>
      <c r="J20" s="678"/>
      <c r="K20" s="678"/>
      <c r="L20" s="680"/>
    </row>
    <row r="21" s="660" customFormat="1" ht="15.75" customHeight="1" spans="1:12">
      <c r="A21" s="679" t="s">
        <v>407</v>
      </c>
      <c r="B21" s="676"/>
      <c r="C21" s="676"/>
      <c r="D21" s="676"/>
      <c r="E21" s="676"/>
      <c r="F21" s="680"/>
      <c r="G21" s="679" t="s">
        <v>665</v>
      </c>
      <c r="H21" s="676"/>
      <c r="I21" s="676"/>
      <c r="J21" s="676"/>
      <c r="K21" s="676"/>
      <c r="L21" s="680"/>
    </row>
    <row r="22" s="660" customFormat="1" ht="15.75" customHeight="1" spans="1:12">
      <c r="A22" s="679" t="s">
        <v>408</v>
      </c>
      <c r="B22" s="676"/>
      <c r="C22" s="676"/>
      <c r="D22" s="676"/>
      <c r="E22" s="676"/>
      <c r="F22" s="680"/>
      <c r="G22" s="679" t="s">
        <v>666</v>
      </c>
      <c r="H22" s="678"/>
      <c r="I22" s="678"/>
      <c r="J22" s="678"/>
      <c r="K22" s="678"/>
      <c r="L22" s="680"/>
    </row>
    <row r="23" s="660" customFormat="1" ht="15.75" customHeight="1" spans="1:12">
      <c r="A23" s="679" t="s">
        <v>409</v>
      </c>
      <c r="B23" s="676"/>
      <c r="C23" s="676"/>
      <c r="D23" s="676"/>
      <c r="E23" s="676"/>
      <c r="F23" s="680"/>
      <c r="G23" s="679" t="s">
        <v>667</v>
      </c>
      <c r="H23" s="678"/>
      <c r="I23" s="678"/>
      <c r="J23" s="678"/>
      <c r="K23" s="678"/>
      <c r="L23" s="680"/>
    </row>
    <row r="24" s="660" customFormat="1" ht="15.75" customHeight="1" spans="1:12">
      <c r="A24" s="679" t="s">
        <v>668</v>
      </c>
      <c r="B24" s="676"/>
      <c r="C24" s="676"/>
      <c r="D24" s="676"/>
      <c r="E24" s="676"/>
      <c r="F24" s="680"/>
      <c r="G24" s="679" t="s">
        <v>669</v>
      </c>
      <c r="H24" s="678"/>
      <c r="I24" s="678"/>
      <c r="J24" s="678"/>
      <c r="K24" s="678"/>
      <c r="L24" s="680"/>
    </row>
    <row r="25" s="660" customFormat="1" ht="15.75" customHeight="1" spans="1:12">
      <c r="A25" s="679" t="s">
        <v>415</v>
      </c>
      <c r="B25" s="676"/>
      <c r="C25" s="676"/>
      <c r="D25" s="676"/>
      <c r="E25" s="676"/>
      <c r="F25" s="680"/>
      <c r="G25" s="679" t="s">
        <v>670</v>
      </c>
      <c r="H25" s="678"/>
      <c r="I25" s="678"/>
      <c r="J25" s="678"/>
      <c r="K25" s="678"/>
      <c r="L25" s="680"/>
    </row>
    <row r="26" s="660" customFormat="1" ht="15.75" customHeight="1" spans="1:12">
      <c r="A26" s="679" t="s">
        <v>425</v>
      </c>
      <c r="B26" s="676"/>
      <c r="C26" s="676"/>
      <c r="D26" s="676"/>
      <c r="E26" s="676"/>
      <c r="F26" s="680"/>
      <c r="G26" s="679" t="s">
        <v>671</v>
      </c>
      <c r="H26" s="678"/>
      <c r="I26" s="678"/>
      <c r="J26" s="678"/>
      <c r="K26" s="678"/>
      <c r="L26" s="680"/>
    </row>
    <row r="27" s="660" customFormat="1" ht="15.75" customHeight="1" spans="1:12">
      <c r="A27" s="679" t="s">
        <v>428</v>
      </c>
      <c r="B27" s="676"/>
      <c r="C27" s="676"/>
      <c r="D27" s="676"/>
      <c r="E27" s="676"/>
      <c r="F27" s="680"/>
      <c r="G27" s="679" t="s">
        <v>672</v>
      </c>
      <c r="H27" s="678"/>
      <c r="I27" s="678"/>
      <c r="J27" s="678"/>
      <c r="K27" s="678"/>
      <c r="L27" s="680"/>
    </row>
    <row r="28" s="660" customFormat="1" ht="15.75" customHeight="1" spans="1:12">
      <c r="A28" s="679" t="s">
        <v>429</v>
      </c>
      <c r="B28" s="676"/>
      <c r="C28" s="676"/>
      <c r="D28" s="676"/>
      <c r="E28" s="676"/>
      <c r="F28" s="680"/>
      <c r="G28" s="681" t="s">
        <v>673</v>
      </c>
      <c r="H28" s="678"/>
      <c r="I28" s="680">
        <f t="shared" ref="I28:L28" si="0">SUM(I21:I27)</f>
        <v>0</v>
      </c>
      <c r="J28" s="680">
        <f t="shared" si="0"/>
        <v>0</v>
      </c>
      <c r="K28" s="680">
        <f t="shared" si="0"/>
        <v>0</v>
      </c>
      <c r="L28" s="680">
        <f t="shared" si="0"/>
        <v>0</v>
      </c>
    </row>
    <row r="29" s="660" customFormat="1" ht="15.75" customHeight="1" spans="1:12">
      <c r="A29" s="679" t="s">
        <v>430</v>
      </c>
      <c r="B29" s="676"/>
      <c r="C29" s="676"/>
      <c r="D29" s="676"/>
      <c r="E29" s="676"/>
      <c r="F29" s="680"/>
      <c r="G29" s="681" t="s">
        <v>674</v>
      </c>
      <c r="H29" s="678"/>
      <c r="I29" s="680">
        <f t="shared" ref="I29:L29" si="1">I19+I28</f>
        <v>0</v>
      </c>
      <c r="J29" s="680">
        <f t="shared" si="1"/>
        <v>0</v>
      </c>
      <c r="K29" s="680">
        <f t="shared" si="1"/>
        <v>0</v>
      </c>
      <c r="L29" s="680">
        <f t="shared" si="1"/>
        <v>0</v>
      </c>
    </row>
    <row r="30" s="660" customFormat="1" ht="15.75" customHeight="1" spans="1:12">
      <c r="A30" s="679" t="s">
        <v>431</v>
      </c>
      <c r="B30" s="676"/>
      <c r="C30" s="676"/>
      <c r="D30" s="676"/>
      <c r="E30" s="676"/>
      <c r="F30" s="680"/>
      <c r="G30" s="675" t="s">
        <v>675</v>
      </c>
      <c r="H30" s="678"/>
      <c r="I30" s="678"/>
      <c r="J30" s="678"/>
      <c r="K30" s="678"/>
      <c r="L30" s="680"/>
    </row>
    <row r="31" s="660" customFormat="1" ht="15.75" customHeight="1" spans="1:12">
      <c r="A31" s="679" t="s">
        <v>432</v>
      </c>
      <c r="B31" s="676"/>
      <c r="C31" s="676"/>
      <c r="D31" s="676"/>
      <c r="E31" s="676"/>
      <c r="F31" s="680"/>
      <c r="G31" s="679" t="s">
        <v>676</v>
      </c>
      <c r="H31" s="676"/>
      <c r="I31" s="676"/>
      <c r="J31" s="676"/>
      <c r="K31" s="676"/>
      <c r="L31" s="680"/>
    </row>
    <row r="32" s="660" customFormat="1" ht="15.75" customHeight="1" spans="1:12">
      <c r="A32" s="679" t="s">
        <v>436</v>
      </c>
      <c r="B32" s="676"/>
      <c r="C32" s="676"/>
      <c r="D32" s="676"/>
      <c r="E32" s="676"/>
      <c r="F32" s="680"/>
      <c r="G32" s="679" t="s">
        <v>677</v>
      </c>
      <c r="H32" s="678"/>
      <c r="I32" s="678"/>
      <c r="J32" s="678"/>
      <c r="K32" s="678"/>
      <c r="L32" s="680"/>
    </row>
    <row r="33" s="660" customFormat="1" ht="15.75" customHeight="1" spans="1:12">
      <c r="A33" s="679" t="s">
        <v>437</v>
      </c>
      <c r="B33" s="676"/>
      <c r="C33" s="676"/>
      <c r="D33" s="676"/>
      <c r="E33" s="676"/>
      <c r="F33" s="680"/>
      <c r="G33" s="679" t="s">
        <v>678</v>
      </c>
      <c r="H33" s="678"/>
      <c r="I33" s="678"/>
      <c r="J33" s="678"/>
      <c r="K33" s="678"/>
      <c r="L33" s="680"/>
    </row>
    <row r="34" s="660" customFormat="1" ht="15.75" customHeight="1" spans="1:12">
      <c r="A34" s="679" t="s">
        <v>439</v>
      </c>
      <c r="B34" s="676"/>
      <c r="C34" s="676"/>
      <c r="D34" s="676"/>
      <c r="E34" s="676"/>
      <c r="F34" s="680"/>
      <c r="G34" s="679" t="s">
        <v>679</v>
      </c>
      <c r="H34" s="678"/>
      <c r="I34" s="678"/>
      <c r="J34" s="678"/>
      <c r="K34" s="678"/>
      <c r="L34" s="680"/>
    </row>
    <row r="35" s="660" customFormat="1" ht="15.75" customHeight="1" spans="1:12">
      <c r="A35" s="679" t="s">
        <v>440</v>
      </c>
      <c r="B35" s="676"/>
      <c r="C35" s="676"/>
      <c r="D35" s="676"/>
      <c r="E35" s="676"/>
      <c r="F35" s="680"/>
      <c r="G35" s="679" t="s">
        <v>680</v>
      </c>
      <c r="H35" s="678"/>
      <c r="I35" s="678"/>
      <c r="J35" s="678"/>
      <c r="K35" s="678"/>
      <c r="L35" s="680"/>
    </row>
    <row r="36" s="660" customFormat="1" ht="15.75" customHeight="1" spans="1:12">
      <c r="A36" s="679" t="s">
        <v>441</v>
      </c>
      <c r="B36" s="676"/>
      <c r="C36" s="676"/>
      <c r="D36" s="676"/>
      <c r="E36" s="676"/>
      <c r="F36" s="680"/>
      <c r="G36" s="679" t="s">
        <v>681</v>
      </c>
      <c r="H36" s="678"/>
      <c r="I36" s="678"/>
      <c r="J36" s="678"/>
      <c r="K36" s="678"/>
      <c r="L36" s="684"/>
    </row>
    <row r="37" s="660" customFormat="1" ht="15.75" customHeight="1" spans="1:12">
      <c r="A37" s="681" t="s">
        <v>682</v>
      </c>
      <c r="B37" s="676"/>
      <c r="C37" s="680">
        <f t="shared" ref="C37:F37" si="2">SUM(C20:C36)</f>
        <v>0</v>
      </c>
      <c r="D37" s="680">
        <f t="shared" si="2"/>
        <v>0</v>
      </c>
      <c r="E37" s="680">
        <f t="shared" si="2"/>
        <v>0</v>
      </c>
      <c r="F37" s="680">
        <f t="shared" si="2"/>
        <v>0</v>
      </c>
      <c r="G37" s="679" t="s">
        <v>683</v>
      </c>
      <c r="H37" s="678"/>
      <c r="I37" s="678"/>
      <c r="J37" s="678"/>
      <c r="K37" s="678"/>
      <c r="L37" s="680"/>
    </row>
    <row r="38" s="660" customFormat="1" ht="15.75" customHeight="1" spans="1:12">
      <c r="A38" s="679"/>
      <c r="B38" s="676"/>
      <c r="C38" s="676"/>
      <c r="D38" s="676"/>
      <c r="E38" s="676"/>
      <c r="F38" s="680"/>
      <c r="G38" s="681" t="s">
        <v>684</v>
      </c>
      <c r="H38" s="678"/>
      <c r="I38" s="680">
        <f t="shared" ref="I38:L38" si="3">I31+I32-I33+I34+I35+I36+I37</f>
        <v>0</v>
      </c>
      <c r="J38" s="680">
        <f t="shared" si="3"/>
        <v>0</v>
      </c>
      <c r="K38" s="680">
        <f t="shared" si="3"/>
        <v>0</v>
      </c>
      <c r="L38" s="680">
        <f t="shared" si="3"/>
        <v>0</v>
      </c>
    </row>
    <row r="39" s="660" customFormat="1" ht="15.75" customHeight="1" spans="1:12">
      <c r="A39" s="681" t="s">
        <v>685</v>
      </c>
      <c r="B39" s="676"/>
      <c r="C39" s="680">
        <f t="shared" ref="C39:F39" si="4">C18+C37</f>
        <v>0</v>
      </c>
      <c r="D39" s="680">
        <f t="shared" si="4"/>
        <v>0</v>
      </c>
      <c r="E39" s="680">
        <f t="shared" si="4"/>
        <v>0</v>
      </c>
      <c r="F39" s="680">
        <f t="shared" si="4"/>
        <v>0</v>
      </c>
      <c r="G39" s="681" t="s">
        <v>686</v>
      </c>
      <c r="H39" s="678"/>
      <c r="I39" s="680">
        <f t="shared" ref="I39:L39" si="5">I29+I38</f>
        <v>0</v>
      </c>
      <c r="J39" s="680">
        <f t="shared" si="5"/>
        <v>0</v>
      </c>
      <c r="K39" s="680">
        <f t="shared" si="5"/>
        <v>0</v>
      </c>
      <c r="L39" s="680">
        <f t="shared" si="5"/>
        <v>0</v>
      </c>
    </row>
    <row r="40" s="661" customFormat="1" ht="15.75" customHeight="1" spans="1:12">
      <c r="A40" s="682"/>
      <c r="B40" s="682"/>
      <c r="C40" s="682"/>
      <c r="D40" s="682"/>
      <c r="E40" s="682"/>
      <c r="F40" s="682"/>
      <c r="G40" s="682"/>
      <c r="H40" s="682"/>
      <c r="I40" s="682"/>
      <c r="J40" s="682"/>
      <c r="K40" s="682"/>
      <c r="L40" s="682"/>
    </row>
  </sheetData>
  <mergeCells count="3">
    <mergeCell ref="A2:L2"/>
    <mergeCell ref="A3:L3"/>
    <mergeCell ref="A4:E4"/>
  </mergeCells>
  <hyperlinks>
    <hyperlink ref="A1" location="索引目录!C4" display="返回索引页"/>
  </hyperlinks>
  <pageMargins left="0.747916666666667" right="0.747916666666667" top="0.984027777777778" bottom="0.984027777777778" header="0.511805555555556" footer="0.511805555555556"/>
  <pageSetup paperSize="9" scale="65" orientation="landscape"/>
  <headerFooter alignWithMargins="0"/>
  <drawing r:id="rId1"/>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3"/>
  <sheetViews>
    <sheetView workbookViewId="0">
      <selection activeCell="AA34" sqref="AA34"/>
    </sheetView>
  </sheetViews>
  <sheetFormatPr defaultColWidth="9" defaultRowHeight="15.75"/>
  <cols>
    <col min="1" max="1" width="6.25" style="93" customWidth="1"/>
    <col min="2" max="2" width="17.625" style="93" customWidth="1"/>
    <col min="3" max="3" width="8" style="93" customWidth="1"/>
    <col min="4" max="4" width="15.125" style="94" customWidth="1"/>
    <col min="5" max="5" width="17.125" style="93" customWidth="1"/>
    <col min="6" max="6" width="17.625" style="93" customWidth="1"/>
    <col min="7" max="7" width="18.75" style="95" customWidth="1"/>
    <col min="8" max="8" width="16.75" style="93" customWidth="1"/>
    <col min="9" max="248" width="9" style="93"/>
    <col min="249" max="249" width="6.25" style="93" customWidth="1"/>
    <col min="250" max="250" width="17.625" style="93" customWidth="1"/>
    <col min="251" max="251" width="48.75" style="93" customWidth="1"/>
    <col min="252" max="252" width="15.125" style="93" customWidth="1"/>
    <col min="253" max="253" width="17.125" style="93" customWidth="1"/>
    <col min="254" max="254" width="17.625" style="93" customWidth="1"/>
    <col min="255" max="255" width="18.75" style="93" customWidth="1"/>
    <col min="256" max="256" width="16.75" style="93" customWidth="1"/>
    <col min="257" max="257" width="17.25" style="93" customWidth="1"/>
    <col min="258" max="258" width="18.375" style="93" customWidth="1"/>
    <col min="259" max="259" width="14.375" style="93" customWidth="1"/>
    <col min="260" max="261" width="9" style="93"/>
    <col min="262" max="262" width="16.875" style="93" customWidth="1"/>
    <col min="263" max="263" width="18.375" style="93" customWidth="1"/>
    <col min="264" max="504" width="9" style="93"/>
    <col min="505" max="505" width="6.25" style="93" customWidth="1"/>
    <col min="506" max="506" width="17.625" style="93" customWidth="1"/>
    <col min="507" max="507" width="48.75" style="93" customWidth="1"/>
    <col min="508" max="508" width="15.125" style="93" customWidth="1"/>
    <col min="509" max="509" width="17.125" style="93" customWidth="1"/>
    <col min="510" max="510" width="17.625" style="93" customWidth="1"/>
    <col min="511" max="511" width="18.75" style="93" customWidth="1"/>
    <col min="512" max="512" width="16.75" style="93" customWidth="1"/>
    <col min="513" max="513" width="17.25" style="93" customWidth="1"/>
    <col min="514" max="514" width="18.375" style="93" customWidth="1"/>
    <col min="515" max="515" width="14.375" style="93" customWidth="1"/>
    <col min="516" max="517" width="9" style="93"/>
    <col min="518" max="518" width="16.875" style="93" customWidth="1"/>
    <col min="519" max="519" width="18.375" style="93" customWidth="1"/>
    <col min="520" max="760" width="9" style="93"/>
    <col min="761" max="761" width="6.25" style="93" customWidth="1"/>
    <col min="762" max="762" width="17.625" style="93" customWidth="1"/>
    <col min="763" max="763" width="48.75" style="93" customWidth="1"/>
    <col min="764" max="764" width="15.125" style="93" customWidth="1"/>
    <col min="765" max="765" width="17.125" style="93" customWidth="1"/>
    <col min="766" max="766" width="17.625" style="93" customWidth="1"/>
    <col min="767" max="767" width="18.75" style="93" customWidth="1"/>
    <col min="768" max="768" width="16.75" style="93" customWidth="1"/>
    <col min="769" max="769" width="17.25" style="93" customWidth="1"/>
    <col min="770" max="770" width="18.375" style="93" customWidth="1"/>
    <col min="771" max="771" width="14.375" style="93" customWidth="1"/>
    <col min="772" max="773" width="9" style="93"/>
    <col min="774" max="774" width="16.875" style="93" customWidth="1"/>
    <col min="775" max="775" width="18.375" style="93" customWidth="1"/>
    <col min="776" max="1016" width="9" style="93"/>
    <col min="1017" max="1017" width="6.25" style="93" customWidth="1"/>
    <col min="1018" max="1018" width="17.625" style="93" customWidth="1"/>
    <col min="1019" max="1019" width="48.75" style="93" customWidth="1"/>
    <col min="1020" max="1020" width="15.125" style="93" customWidth="1"/>
    <col min="1021" max="1021" width="17.125" style="93" customWidth="1"/>
    <col min="1022" max="1022" width="17.625" style="93" customWidth="1"/>
    <col min="1023" max="1023" width="18.75" style="93" customWidth="1"/>
    <col min="1024" max="1024" width="16.75" style="93" customWidth="1"/>
    <col min="1025" max="1025" width="17.25" style="93" customWidth="1"/>
    <col min="1026" max="1026" width="18.375" style="93" customWidth="1"/>
    <col min="1027" max="1027" width="14.375" style="93" customWidth="1"/>
    <col min="1028" max="1029" width="9" style="93"/>
    <col min="1030" max="1030" width="16.875" style="93" customWidth="1"/>
    <col min="1031" max="1031" width="18.375" style="93" customWidth="1"/>
    <col min="1032" max="1272" width="9" style="93"/>
    <col min="1273" max="1273" width="6.25" style="93" customWidth="1"/>
    <col min="1274" max="1274" width="17.625" style="93" customWidth="1"/>
    <col min="1275" max="1275" width="48.75" style="93" customWidth="1"/>
    <col min="1276" max="1276" width="15.125" style="93" customWidth="1"/>
    <col min="1277" max="1277" width="17.125" style="93" customWidth="1"/>
    <col min="1278" max="1278" width="17.625" style="93" customWidth="1"/>
    <col min="1279" max="1279" width="18.75" style="93" customWidth="1"/>
    <col min="1280" max="1280" width="16.75" style="93" customWidth="1"/>
    <col min="1281" max="1281" width="17.25" style="93" customWidth="1"/>
    <col min="1282" max="1282" width="18.375" style="93" customWidth="1"/>
    <col min="1283" max="1283" width="14.375" style="93" customWidth="1"/>
    <col min="1284" max="1285" width="9" style="93"/>
    <col min="1286" max="1286" width="16.875" style="93" customWidth="1"/>
    <col min="1287" max="1287" width="18.375" style="93" customWidth="1"/>
    <col min="1288" max="1528" width="9" style="93"/>
    <col min="1529" max="1529" width="6.25" style="93" customWidth="1"/>
    <col min="1530" max="1530" width="17.625" style="93" customWidth="1"/>
    <col min="1531" max="1531" width="48.75" style="93" customWidth="1"/>
    <col min="1532" max="1532" width="15.125" style="93" customWidth="1"/>
    <col min="1533" max="1533" width="17.125" style="93" customWidth="1"/>
    <col min="1534" max="1534" width="17.625" style="93" customWidth="1"/>
    <col min="1535" max="1535" width="18.75" style="93" customWidth="1"/>
    <col min="1536" max="1536" width="16.75" style="93" customWidth="1"/>
    <col min="1537" max="1537" width="17.25" style="93" customWidth="1"/>
    <col min="1538" max="1538" width="18.375" style="93" customWidth="1"/>
    <col min="1539" max="1539" width="14.375" style="93" customWidth="1"/>
    <col min="1540" max="1541" width="9" style="93"/>
    <col min="1542" max="1542" width="16.875" style="93" customWidth="1"/>
    <col min="1543" max="1543" width="18.375" style="93" customWidth="1"/>
    <col min="1544" max="1784" width="9" style="93"/>
    <col min="1785" max="1785" width="6.25" style="93" customWidth="1"/>
    <col min="1786" max="1786" width="17.625" style="93" customWidth="1"/>
    <col min="1787" max="1787" width="48.75" style="93" customWidth="1"/>
    <col min="1788" max="1788" width="15.125" style="93" customWidth="1"/>
    <col min="1789" max="1789" width="17.125" style="93" customWidth="1"/>
    <col min="1790" max="1790" width="17.625" style="93" customWidth="1"/>
    <col min="1791" max="1791" width="18.75" style="93" customWidth="1"/>
    <col min="1792" max="1792" width="16.75" style="93" customWidth="1"/>
    <col min="1793" max="1793" width="17.25" style="93" customWidth="1"/>
    <col min="1794" max="1794" width="18.375" style="93" customWidth="1"/>
    <col min="1795" max="1795" width="14.375" style="93" customWidth="1"/>
    <col min="1796" max="1797" width="9" style="93"/>
    <col min="1798" max="1798" width="16.875" style="93" customWidth="1"/>
    <col min="1799" max="1799" width="18.375" style="93" customWidth="1"/>
    <col min="1800" max="2040" width="9" style="93"/>
    <col min="2041" max="2041" width="6.25" style="93" customWidth="1"/>
    <col min="2042" max="2042" width="17.625" style="93" customWidth="1"/>
    <col min="2043" max="2043" width="48.75" style="93" customWidth="1"/>
    <col min="2044" max="2044" width="15.125" style="93" customWidth="1"/>
    <col min="2045" max="2045" width="17.125" style="93" customWidth="1"/>
    <col min="2046" max="2046" width="17.625" style="93" customWidth="1"/>
    <col min="2047" max="2047" width="18.75" style="93" customWidth="1"/>
    <col min="2048" max="2048" width="16.75" style="93" customWidth="1"/>
    <col min="2049" max="2049" width="17.25" style="93" customWidth="1"/>
    <col min="2050" max="2050" width="18.375" style="93" customWidth="1"/>
    <col min="2051" max="2051" width="14.375" style="93" customWidth="1"/>
    <col min="2052" max="2053" width="9" style="93"/>
    <col min="2054" max="2054" width="16.875" style="93" customWidth="1"/>
    <col min="2055" max="2055" width="18.375" style="93" customWidth="1"/>
    <col min="2056" max="2296" width="9" style="93"/>
    <col min="2297" max="2297" width="6.25" style="93" customWidth="1"/>
    <col min="2298" max="2298" width="17.625" style="93" customWidth="1"/>
    <col min="2299" max="2299" width="48.75" style="93" customWidth="1"/>
    <col min="2300" max="2300" width="15.125" style="93" customWidth="1"/>
    <col min="2301" max="2301" width="17.125" style="93" customWidth="1"/>
    <col min="2302" max="2302" width="17.625" style="93" customWidth="1"/>
    <col min="2303" max="2303" width="18.75" style="93" customWidth="1"/>
    <col min="2304" max="2304" width="16.75" style="93" customWidth="1"/>
    <col min="2305" max="2305" width="17.25" style="93" customWidth="1"/>
    <col min="2306" max="2306" width="18.375" style="93" customWidth="1"/>
    <col min="2307" max="2307" width="14.375" style="93" customWidth="1"/>
    <col min="2308" max="2309" width="9" style="93"/>
    <col min="2310" max="2310" width="16.875" style="93" customWidth="1"/>
    <col min="2311" max="2311" width="18.375" style="93" customWidth="1"/>
    <col min="2312" max="2552" width="9" style="93"/>
    <col min="2553" max="2553" width="6.25" style="93" customWidth="1"/>
    <col min="2554" max="2554" width="17.625" style="93" customWidth="1"/>
    <col min="2555" max="2555" width="48.75" style="93" customWidth="1"/>
    <col min="2556" max="2556" width="15.125" style="93" customWidth="1"/>
    <col min="2557" max="2557" width="17.125" style="93" customWidth="1"/>
    <col min="2558" max="2558" width="17.625" style="93" customWidth="1"/>
    <col min="2559" max="2559" width="18.75" style="93" customWidth="1"/>
    <col min="2560" max="2560" width="16.75" style="93" customWidth="1"/>
    <col min="2561" max="2561" width="17.25" style="93" customWidth="1"/>
    <col min="2562" max="2562" width="18.375" style="93" customWidth="1"/>
    <col min="2563" max="2563" width="14.375" style="93" customWidth="1"/>
    <col min="2564" max="2565" width="9" style="93"/>
    <col min="2566" max="2566" width="16.875" style="93" customWidth="1"/>
    <col min="2567" max="2567" width="18.375" style="93" customWidth="1"/>
    <col min="2568" max="2808" width="9" style="93"/>
    <col min="2809" max="2809" width="6.25" style="93" customWidth="1"/>
    <col min="2810" max="2810" width="17.625" style="93" customWidth="1"/>
    <col min="2811" max="2811" width="48.75" style="93" customWidth="1"/>
    <col min="2812" max="2812" width="15.125" style="93" customWidth="1"/>
    <col min="2813" max="2813" width="17.125" style="93" customWidth="1"/>
    <col min="2814" max="2814" width="17.625" style="93" customWidth="1"/>
    <col min="2815" max="2815" width="18.75" style="93" customWidth="1"/>
    <col min="2816" max="2816" width="16.75" style="93" customWidth="1"/>
    <col min="2817" max="2817" width="17.25" style="93" customWidth="1"/>
    <col min="2818" max="2818" width="18.375" style="93" customWidth="1"/>
    <col min="2819" max="2819" width="14.375" style="93" customWidth="1"/>
    <col min="2820" max="2821" width="9" style="93"/>
    <col min="2822" max="2822" width="16.875" style="93" customWidth="1"/>
    <col min="2823" max="2823" width="18.375" style="93" customWidth="1"/>
    <col min="2824" max="3064" width="9" style="93"/>
    <col min="3065" max="3065" width="6.25" style="93" customWidth="1"/>
    <col min="3066" max="3066" width="17.625" style="93" customWidth="1"/>
    <col min="3067" max="3067" width="48.75" style="93" customWidth="1"/>
    <col min="3068" max="3068" width="15.125" style="93" customWidth="1"/>
    <col min="3069" max="3069" width="17.125" style="93" customWidth="1"/>
    <col min="3070" max="3070" width="17.625" style="93" customWidth="1"/>
    <col min="3071" max="3071" width="18.75" style="93" customWidth="1"/>
    <col min="3072" max="3072" width="16.75" style="93" customWidth="1"/>
    <col min="3073" max="3073" width="17.25" style="93" customWidth="1"/>
    <col min="3074" max="3074" width="18.375" style="93" customWidth="1"/>
    <col min="3075" max="3075" width="14.375" style="93" customWidth="1"/>
    <col min="3076" max="3077" width="9" style="93"/>
    <col min="3078" max="3078" width="16.875" style="93" customWidth="1"/>
    <col min="3079" max="3079" width="18.375" style="93" customWidth="1"/>
    <col min="3080" max="3320" width="9" style="93"/>
    <col min="3321" max="3321" width="6.25" style="93" customWidth="1"/>
    <col min="3322" max="3322" width="17.625" style="93" customWidth="1"/>
    <col min="3323" max="3323" width="48.75" style="93" customWidth="1"/>
    <col min="3324" max="3324" width="15.125" style="93" customWidth="1"/>
    <col min="3325" max="3325" width="17.125" style="93" customWidth="1"/>
    <col min="3326" max="3326" width="17.625" style="93" customWidth="1"/>
    <col min="3327" max="3327" width="18.75" style="93" customWidth="1"/>
    <col min="3328" max="3328" width="16.75" style="93" customWidth="1"/>
    <col min="3329" max="3329" width="17.25" style="93" customWidth="1"/>
    <col min="3330" max="3330" width="18.375" style="93" customWidth="1"/>
    <col min="3331" max="3331" width="14.375" style="93" customWidth="1"/>
    <col min="3332" max="3333" width="9" style="93"/>
    <col min="3334" max="3334" width="16.875" style="93" customWidth="1"/>
    <col min="3335" max="3335" width="18.375" style="93" customWidth="1"/>
    <col min="3336" max="3576" width="9" style="93"/>
    <col min="3577" max="3577" width="6.25" style="93" customWidth="1"/>
    <col min="3578" max="3578" width="17.625" style="93" customWidth="1"/>
    <col min="3579" max="3579" width="48.75" style="93" customWidth="1"/>
    <col min="3580" max="3580" width="15.125" style="93" customWidth="1"/>
    <col min="3581" max="3581" width="17.125" style="93" customWidth="1"/>
    <col min="3582" max="3582" width="17.625" style="93" customWidth="1"/>
    <col min="3583" max="3583" width="18.75" style="93" customWidth="1"/>
    <col min="3584" max="3584" width="16.75" style="93" customWidth="1"/>
    <col min="3585" max="3585" width="17.25" style="93" customWidth="1"/>
    <col min="3586" max="3586" width="18.375" style="93" customWidth="1"/>
    <col min="3587" max="3587" width="14.375" style="93" customWidth="1"/>
    <col min="3588" max="3589" width="9" style="93"/>
    <col min="3590" max="3590" width="16.875" style="93" customWidth="1"/>
    <col min="3591" max="3591" width="18.375" style="93" customWidth="1"/>
    <col min="3592" max="3832" width="9" style="93"/>
    <col min="3833" max="3833" width="6.25" style="93" customWidth="1"/>
    <col min="3834" max="3834" width="17.625" style="93" customWidth="1"/>
    <col min="3835" max="3835" width="48.75" style="93" customWidth="1"/>
    <col min="3836" max="3836" width="15.125" style="93" customWidth="1"/>
    <col min="3837" max="3837" width="17.125" style="93" customWidth="1"/>
    <col min="3838" max="3838" width="17.625" style="93" customWidth="1"/>
    <col min="3839" max="3839" width="18.75" style="93" customWidth="1"/>
    <col min="3840" max="3840" width="16.75" style="93" customWidth="1"/>
    <col min="3841" max="3841" width="17.25" style="93" customWidth="1"/>
    <col min="3842" max="3842" width="18.375" style="93" customWidth="1"/>
    <col min="3843" max="3843" width="14.375" style="93" customWidth="1"/>
    <col min="3844" max="3845" width="9" style="93"/>
    <col min="3846" max="3846" width="16.875" style="93" customWidth="1"/>
    <col min="3847" max="3847" width="18.375" style="93" customWidth="1"/>
    <col min="3848" max="4088" width="9" style="93"/>
    <col min="4089" max="4089" width="6.25" style="93" customWidth="1"/>
    <col min="4090" max="4090" width="17.625" style="93" customWidth="1"/>
    <col min="4091" max="4091" width="48.75" style="93" customWidth="1"/>
    <col min="4092" max="4092" width="15.125" style="93" customWidth="1"/>
    <col min="4093" max="4093" width="17.125" style="93" customWidth="1"/>
    <col min="4094" max="4094" width="17.625" style="93" customWidth="1"/>
    <col min="4095" max="4095" width="18.75" style="93" customWidth="1"/>
    <col min="4096" max="4096" width="16.75" style="93" customWidth="1"/>
    <col min="4097" max="4097" width="17.25" style="93" customWidth="1"/>
    <col min="4098" max="4098" width="18.375" style="93" customWidth="1"/>
    <col min="4099" max="4099" width="14.375" style="93" customWidth="1"/>
    <col min="4100" max="4101" width="9" style="93"/>
    <col min="4102" max="4102" width="16.875" style="93" customWidth="1"/>
    <col min="4103" max="4103" width="18.375" style="93" customWidth="1"/>
    <col min="4104" max="4344" width="9" style="93"/>
    <col min="4345" max="4345" width="6.25" style="93" customWidth="1"/>
    <col min="4346" max="4346" width="17.625" style="93" customWidth="1"/>
    <col min="4347" max="4347" width="48.75" style="93" customWidth="1"/>
    <col min="4348" max="4348" width="15.125" style="93" customWidth="1"/>
    <col min="4349" max="4349" width="17.125" style="93" customWidth="1"/>
    <col min="4350" max="4350" width="17.625" style="93" customWidth="1"/>
    <col min="4351" max="4351" width="18.75" style="93" customWidth="1"/>
    <col min="4352" max="4352" width="16.75" style="93" customWidth="1"/>
    <col min="4353" max="4353" width="17.25" style="93" customWidth="1"/>
    <col min="4354" max="4354" width="18.375" style="93" customWidth="1"/>
    <col min="4355" max="4355" width="14.375" style="93" customWidth="1"/>
    <col min="4356" max="4357" width="9" style="93"/>
    <col min="4358" max="4358" width="16.875" style="93" customWidth="1"/>
    <col min="4359" max="4359" width="18.375" style="93" customWidth="1"/>
    <col min="4360" max="4600" width="9" style="93"/>
    <col min="4601" max="4601" width="6.25" style="93" customWidth="1"/>
    <col min="4602" max="4602" width="17.625" style="93" customWidth="1"/>
    <col min="4603" max="4603" width="48.75" style="93" customWidth="1"/>
    <col min="4604" max="4604" width="15.125" style="93" customWidth="1"/>
    <col min="4605" max="4605" width="17.125" style="93" customWidth="1"/>
    <col min="4606" max="4606" width="17.625" style="93" customWidth="1"/>
    <col min="4607" max="4607" width="18.75" style="93" customWidth="1"/>
    <col min="4608" max="4608" width="16.75" style="93" customWidth="1"/>
    <col min="4609" max="4609" width="17.25" style="93" customWidth="1"/>
    <col min="4610" max="4610" width="18.375" style="93" customWidth="1"/>
    <col min="4611" max="4611" width="14.375" style="93" customWidth="1"/>
    <col min="4612" max="4613" width="9" style="93"/>
    <col min="4614" max="4614" width="16.875" style="93" customWidth="1"/>
    <col min="4615" max="4615" width="18.375" style="93" customWidth="1"/>
    <col min="4616" max="4856" width="9" style="93"/>
    <col min="4857" max="4857" width="6.25" style="93" customWidth="1"/>
    <col min="4858" max="4858" width="17.625" style="93" customWidth="1"/>
    <col min="4859" max="4859" width="48.75" style="93" customWidth="1"/>
    <col min="4860" max="4860" width="15.125" style="93" customWidth="1"/>
    <col min="4861" max="4861" width="17.125" style="93" customWidth="1"/>
    <col min="4862" max="4862" width="17.625" style="93" customWidth="1"/>
    <col min="4863" max="4863" width="18.75" style="93" customWidth="1"/>
    <col min="4864" max="4864" width="16.75" style="93" customWidth="1"/>
    <col min="4865" max="4865" width="17.25" style="93" customWidth="1"/>
    <col min="4866" max="4866" width="18.375" style="93" customWidth="1"/>
    <col min="4867" max="4867" width="14.375" style="93" customWidth="1"/>
    <col min="4868" max="4869" width="9" style="93"/>
    <col min="4870" max="4870" width="16.875" style="93" customWidth="1"/>
    <col min="4871" max="4871" width="18.375" style="93" customWidth="1"/>
    <col min="4872" max="5112" width="9" style="93"/>
    <col min="5113" max="5113" width="6.25" style="93" customWidth="1"/>
    <col min="5114" max="5114" width="17.625" style="93" customWidth="1"/>
    <col min="5115" max="5115" width="48.75" style="93" customWidth="1"/>
    <col min="5116" max="5116" width="15.125" style="93" customWidth="1"/>
    <col min="5117" max="5117" width="17.125" style="93" customWidth="1"/>
    <col min="5118" max="5118" width="17.625" style="93" customWidth="1"/>
    <col min="5119" max="5119" width="18.75" style="93" customWidth="1"/>
    <col min="5120" max="5120" width="16.75" style="93" customWidth="1"/>
    <col min="5121" max="5121" width="17.25" style="93" customWidth="1"/>
    <col min="5122" max="5122" width="18.375" style="93" customWidth="1"/>
    <col min="5123" max="5123" width="14.375" style="93" customWidth="1"/>
    <col min="5124" max="5125" width="9" style="93"/>
    <col min="5126" max="5126" width="16.875" style="93" customWidth="1"/>
    <col min="5127" max="5127" width="18.375" style="93" customWidth="1"/>
    <col min="5128" max="5368" width="9" style="93"/>
    <col min="5369" max="5369" width="6.25" style="93" customWidth="1"/>
    <col min="5370" max="5370" width="17.625" style="93" customWidth="1"/>
    <col min="5371" max="5371" width="48.75" style="93" customWidth="1"/>
    <col min="5372" max="5372" width="15.125" style="93" customWidth="1"/>
    <col min="5373" max="5373" width="17.125" style="93" customWidth="1"/>
    <col min="5374" max="5374" width="17.625" style="93" customWidth="1"/>
    <col min="5375" max="5375" width="18.75" style="93" customWidth="1"/>
    <col min="5376" max="5376" width="16.75" style="93" customWidth="1"/>
    <col min="5377" max="5377" width="17.25" style="93" customWidth="1"/>
    <col min="5378" max="5378" width="18.375" style="93" customWidth="1"/>
    <col min="5379" max="5379" width="14.375" style="93" customWidth="1"/>
    <col min="5380" max="5381" width="9" style="93"/>
    <col min="5382" max="5382" width="16.875" style="93" customWidth="1"/>
    <col min="5383" max="5383" width="18.375" style="93" customWidth="1"/>
    <col min="5384" max="5624" width="9" style="93"/>
    <col min="5625" max="5625" width="6.25" style="93" customWidth="1"/>
    <col min="5626" max="5626" width="17.625" style="93" customWidth="1"/>
    <col min="5627" max="5627" width="48.75" style="93" customWidth="1"/>
    <col min="5628" max="5628" width="15.125" style="93" customWidth="1"/>
    <col min="5629" max="5629" width="17.125" style="93" customWidth="1"/>
    <col min="5630" max="5630" width="17.625" style="93" customWidth="1"/>
    <col min="5631" max="5631" width="18.75" style="93" customWidth="1"/>
    <col min="5632" max="5632" width="16.75" style="93" customWidth="1"/>
    <col min="5633" max="5633" width="17.25" style="93" customWidth="1"/>
    <col min="5634" max="5634" width="18.375" style="93" customWidth="1"/>
    <col min="5635" max="5635" width="14.375" style="93" customWidth="1"/>
    <col min="5636" max="5637" width="9" style="93"/>
    <col min="5638" max="5638" width="16.875" style="93" customWidth="1"/>
    <col min="5639" max="5639" width="18.375" style="93" customWidth="1"/>
    <col min="5640" max="5880" width="9" style="93"/>
    <col min="5881" max="5881" width="6.25" style="93" customWidth="1"/>
    <col min="5882" max="5882" width="17.625" style="93" customWidth="1"/>
    <col min="5883" max="5883" width="48.75" style="93" customWidth="1"/>
    <col min="5884" max="5884" width="15.125" style="93" customWidth="1"/>
    <col min="5885" max="5885" width="17.125" style="93" customWidth="1"/>
    <col min="5886" max="5886" width="17.625" style="93" customWidth="1"/>
    <col min="5887" max="5887" width="18.75" style="93" customWidth="1"/>
    <col min="5888" max="5888" width="16.75" style="93" customWidth="1"/>
    <col min="5889" max="5889" width="17.25" style="93" customWidth="1"/>
    <col min="5890" max="5890" width="18.375" style="93" customWidth="1"/>
    <col min="5891" max="5891" width="14.375" style="93" customWidth="1"/>
    <col min="5892" max="5893" width="9" style="93"/>
    <col min="5894" max="5894" width="16.875" style="93" customWidth="1"/>
    <col min="5895" max="5895" width="18.375" style="93" customWidth="1"/>
    <col min="5896" max="6136" width="9" style="93"/>
    <col min="6137" max="6137" width="6.25" style="93" customWidth="1"/>
    <col min="6138" max="6138" width="17.625" style="93" customWidth="1"/>
    <col min="6139" max="6139" width="48.75" style="93" customWidth="1"/>
    <col min="6140" max="6140" width="15.125" style="93" customWidth="1"/>
    <col min="6141" max="6141" width="17.125" style="93" customWidth="1"/>
    <col min="6142" max="6142" width="17.625" style="93" customWidth="1"/>
    <col min="6143" max="6143" width="18.75" style="93" customWidth="1"/>
    <col min="6144" max="6144" width="16.75" style="93" customWidth="1"/>
    <col min="6145" max="6145" width="17.25" style="93" customWidth="1"/>
    <col min="6146" max="6146" width="18.375" style="93" customWidth="1"/>
    <col min="6147" max="6147" width="14.375" style="93" customWidth="1"/>
    <col min="6148" max="6149" width="9" style="93"/>
    <col min="6150" max="6150" width="16.875" style="93" customWidth="1"/>
    <col min="6151" max="6151" width="18.375" style="93" customWidth="1"/>
    <col min="6152" max="6392" width="9" style="93"/>
    <col min="6393" max="6393" width="6.25" style="93" customWidth="1"/>
    <col min="6394" max="6394" width="17.625" style="93" customWidth="1"/>
    <col min="6395" max="6395" width="48.75" style="93" customWidth="1"/>
    <col min="6396" max="6396" width="15.125" style="93" customWidth="1"/>
    <col min="6397" max="6397" width="17.125" style="93" customWidth="1"/>
    <col min="6398" max="6398" width="17.625" style="93" customWidth="1"/>
    <col min="6399" max="6399" width="18.75" style="93" customWidth="1"/>
    <col min="6400" max="6400" width="16.75" style="93" customWidth="1"/>
    <col min="6401" max="6401" width="17.25" style="93" customWidth="1"/>
    <col min="6402" max="6402" width="18.375" style="93" customWidth="1"/>
    <col min="6403" max="6403" width="14.375" style="93" customWidth="1"/>
    <col min="6404" max="6405" width="9" style="93"/>
    <col min="6406" max="6406" width="16.875" style="93" customWidth="1"/>
    <col min="6407" max="6407" width="18.375" style="93" customWidth="1"/>
    <col min="6408" max="6648" width="9" style="93"/>
    <col min="6649" max="6649" width="6.25" style="93" customWidth="1"/>
    <col min="6650" max="6650" width="17.625" style="93" customWidth="1"/>
    <col min="6651" max="6651" width="48.75" style="93" customWidth="1"/>
    <col min="6652" max="6652" width="15.125" style="93" customWidth="1"/>
    <col min="6653" max="6653" width="17.125" style="93" customWidth="1"/>
    <col min="6654" max="6654" width="17.625" style="93" customWidth="1"/>
    <col min="6655" max="6655" width="18.75" style="93" customWidth="1"/>
    <col min="6656" max="6656" width="16.75" style="93" customWidth="1"/>
    <col min="6657" max="6657" width="17.25" style="93" customWidth="1"/>
    <col min="6658" max="6658" width="18.375" style="93" customWidth="1"/>
    <col min="6659" max="6659" width="14.375" style="93" customWidth="1"/>
    <col min="6660" max="6661" width="9" style="93"/>
    <col min="6662" max="6662" width="16.875" style="93" customWidth="1"/>
    <col min="6663" max="6663" width="18.375" style="93" customWidth="1"/>
    <col min="6664" max="6904" width="9" style="93"/>
    <col min="6905" max="6905" width="6.25" style="93" customWidth="1"/>
    <col min="6906" max="6906" width="17.625" style="93" customWidth="1"/>
    <col min="6907" max="6907" width="48.75" style="93" customWidth="1"/>
    <col min="6908" max="6908" width="15.125" style="93" customWidth="1"/>
    <col min="6909" max="6909" width="17.125" style="93" customWidth="1"/>
    <col min="6910" max="6910" width="17.625" style="93" customWidth="1"/>
    <col min="6911" max="6911" width="18.75" style="93" customWidth="1"/>
    <col min="6912" max="6912" width="16.75" style="93" customWidth="1"/>
    <col min="6913" max="6913" width="17.25" style="93" customWidth="1"/>
    <col min="6914" max="6914" width="18.375" style="93" customWidth="1"/>
    <col min="6915" max="6915" width="14.375" style="93" customWidth="1"/>
    <col min="6916" max="6917" width="9" style="93"/>
    <col min="6918" max="6918" width="16.875" style="93" customWidth="1"/>
    <col min="6919" max="6919" width="18.375" style="93" customWidth="1"/>
    <col min="6920" max="7160" width="9" style="93"/>
    <col min="7161" max="7161" width="6.25" style="93" customWidth="1"/>
    <col min="7162" max="7162" width="17.625" style="93" customWidth="1"/>
    <col min="7163" max="7163" width="48.75" style="93" customWidth="1"/>
    <col min="7164" max="7164" width="15.125" style="93" customWidth="1"/>
    <col min="7165" max="7165" width="17.125" style="93" customWidth="1"/>
    <col min="7166" max="7166" width="17.625" style="93" customWidth="1"/>
    <col min="7167" max="7167" width="18.75" style="93" customWidth="1"/>
    <col min="7168" max="7168" width="16.75" style="93" customWidth="1"/>
    <col min="7169" max="7169" width="17.25" style="93" customWidth="1"/>
    <col min="7170" max="7170" width="18.375" style="93" customWidth="1"/>
    <col min="7171" max="7171" width="14.375" style="93" customWidth="1"/>
    <col min="7172" max="7173" width="9" style="93"/>
    <col min="7174" max="7174" width="16.875" style="93" customWidth="1"/>
    <col min="7175" max="7175" width="18.375" style="93" customWidth="1"/>
    <col min="7176" max="7416" width="9" style="93"/>
    <col min="7417" max="7417" width="6.25" style="93" customWidth="1"/>
    <col min="7418" max="7418" width="17.625" style="93" customWidth="1"/>
    <col min="7419" max="7419" width="48.75" style="93" customWidth="1"/>
    <col min="7420" max="7420" width="15.125" style="93" customWidth="1"/>
    <col min="7421" max="7421" width="17.125" style="93" customWidth="1"/>
    <col min="7422" max="7422" width="17.625" style="93" customWidth="1"/>
    <col min="7423" max="7423" width="18.75" style="93" customWidth="1"/>
    <col min="7424" max="7424" width="16.75" style="93" customWidth="1"/>
    <col min="7425" max="7425" width="17.25" style="93" customWidth="1"/>
    <col min="7426" max="7426" width="18.375" style="93" customWidth="1"/>
    <col min="7427" max="7427" width="14.375" style="93" customWidth="1"/>
    <col min="7428" max="7429" width="9" style="93"/>
    <col min="7430" max="7430" width="16.875" style="93" customWidth="1"/>
    <col min="7431" max="7431" width="18.375" style="93" customWidth="1"/>
    <col min="7432" max="7672" width="9" style="93"/>
    <col min="7673" max="7673" width="6.25" style="93" customWidth="1"/>
    <col min="7674" max="7674" width="17.625" style="93" customWidth="1"/>
    <col min="7675" max="7675" width="48.75" style="93" customWidth="1"/>
    <col min="7676" max="7676" width="15.125" style="93" customWidth="1"/>
    <col min="7677" max="7677" width="17.125" style="93" customWidth="1"/>
    <col min="7678" max="7678" width="17.625" style="93" customWidth="1"/>
    <col min="7679" max="7679" width="18.75" style="93" customWidth="1"/>
    <col min="7680" max="7680" width="16.75" style="93" customWidth="1"/>
    <col min="7681" max="7681" width="17.25" style="93" customWidth="1"/>
    <col min="7682" max="7682" width="18.375" style="93" customWidth="1"/>
    <col min="7683" max="7683" width="14.375" style="93" customWidth="1"/>
    <col min="7684" max="7685" width="9" style="93"/>
    <col min="7686" max="7686" width="16.875" style="93" customWidth="1"/>
    <col min="7687" max="7687" width="18.375" style="93" customWidth="1"/>
    <col min="7688" max="7928" width="9" style="93"/>
    <col min="7929" max="7929" width="6.25" style="93" customWidth="1"/>
    <col min="7930" max="7930" width="17.625" style="93" customWidth="1"/>
    <col min="7931" max="7931" width="48.75" style="93" customWidth="1"/>
    <col min="7932" max="7932" width="15.125" style="93" customWidth="1"/>
    <col min="7933" max="7933" width="17.125" style="93" customWidth="1"/>
    <col min="7934" max="7934" width="17.625" style="93" customWidth="1"/>
    <col min="7935" max="7935" width="18.75" style="93" customWidth="1"/>
    <col min="7936" max="7936" width="16.75" style="93" customWidth="1"/>
    <col min="7937" max="7937" width="17.25" style="93" customWidth="1"/>
    <col min="7938" max="7938" width="18.375" style="93" customWidth="1"/>
    <col min="7939" max="7939" width="14.375" style="93" customWidth="1"/>
    <col min="7940" max="7941" width="9" style="93"/>
    <col min="7942" max="7942" width="16.875" style="93" customWidth="1"/>
    <col min="7943" max="7943" width="18.375" style="93" customWidth="1"/>
    <col min="7944" max="8184" width="9" style="93"/>
    <col min="8185" max="8185" width="6.25" style="93" customWidth="1"/>
    <col min="8186" max="8186" width="17.625" style="93" customWidth="1"/>
    <col min="8187" max="8187" width="48.75" style="93" customWidth="1"/>
    <col min="8188" max="8188" width="15.125" style="93" customWidth="1"/>
    <col min="8189" max="8189" width="17.125" style="93" customWidth="1"/>
    <col min="8190" max="8190" width="17.625" style="93" customWidth="1"/>
    <col min="8191" max="8191" width="18.75" style="93" customWidth="1"/>
    <col min="8192" max="8192" width="16.75" style="93" customWidth="1"/>
    <col min="8193" max="8193" width="17.25" style="93" customWidth="1"/>
    <col min="8194" max="8194" width="18.375" style="93" customWidth="1"/>
    <col min="8195" max="8195" width="14.375" style="93" customWidth="1"/>
    <col min="8196" max="8197" width="9" style="93"/>
    <col min="8198" max="8198" width="16.875" style="93" customWidth="1"/>
    <col min="8199" max="8199" width="18.375" style="93" customWidth="1"/>
    <col min="8200" max="8440" width="9" style="93"/>
    <col min="8441" max="8441" width="6.25" style="93" customWidth="1"/>
    <col min="8442" max="8442" width="17.625" style="93" customWidth="1"/>
    <col min="8443" max="8443" width="48.75" style="93" customWidth="1"/>
    <col min="8444" max="8444" width="15.125" style="93" customWidth="1"/>
    <col min="8445" max="8445" width="17.125" style="93" customWidth="1"/>
    <col min="8446" max="8446" width="17.625" style="93" customWidth="1"/>
    <col min="8447" max="8447" width="18.75" style="93" customWidth="1"/>
    <col min="8448" max="8448" width="16.75" style="93" customWidth="1"/>
    <col min="8449" max="8449" width="17.25" style="93" customWidth="1"/>
    <col min="8450" max="8450" width="18.375" style="93" customWidth="1"/>
    <col min="8451" max="8451" width="14.375" style="93" customWidth="1"/>
    <col min="8452" max="8453" width="9" style="93"/>
    <col min="8454" max="8454" width="16.875" style="93" customWidth="1"/>
    <col min="8455" max="8455" width="18.375" style="93" customWidth="1"/>
    <col min="8456" max="8696" width="9" style="93"/>
    <col min="8697" max="8697" width="6.25" style="93" customWidth="1"/>
    <col min="8698" max="8698" width="17.625" style="93" customWidth="1"/>
    <col min="8699" max="8699" width="48.75" style="93" customWidth="1"/>
    <col min="8700" max="8700" width="15.125" style="93" customWidth="1"/>
    <col min="8701" max="8701" width="17.125" style="93" customWidth="1"/>
    <col min="8702" max="8702" width="17.625" style="93" customWidth="1"/>
    <col min="8703" max="8703" width="18.75" style="93" customWidth="1"/>
    <col min="8704" max="8704" width="16.75" style="93" customWidth="1"/>
    <col min="8705" max="8705" width="17.25" style="93" customWidth="1"/>
    <col min="8706" max="8706" width="18.375" style="93" customWidth="1"/>
    <col min="8707" max="8707" width="14.375" style="93" customWidth="1"/>
    <col min="8708" max="8709" width="9" style="93"/>
    <col min="8710" max="8710" width="16.875" style="93" customWidth="1"/>
    <col min="8711" max="8711" width="18.375" style="93" customWidth="1"/>
    <col min="8712" max="8952" width="9" style="93"/>
    <col min="8953" max="8953" width="6.25" style="93" customWidth="1"/>
    <col min="8954" max="8954" width="17.625" style="93" customWidth="1"/>
    <col min="8955" max="8955" width="48.75" style="93" customWidth="1"/>
    <col min="8956" max="8956" width="15.125" style="93" customWidth="1"/>
    <col min="8957" max="8957" width="17.125" style="93" customWidth="1"/>
    <col min="8958" max="8958" width="17.625" style="93" customWidth="1"/>
    <col min="8959" max="8959" width="18.75" style="93" customWidth="1"/>
    <col min="8960" max="8960" width="16.75" style="93" customWidth="1"/>
    <col min="8961" max="8961" width="17.25" style="93" customWidth="1"/>
    <col min="8962" max="8962" width="18.375" style="93" customWidth="1"/>
    <col min="8963" max="8963" width="14.375" style="93" customWidth="1"/>
    <col min="8964" max="8965" width="9" style="93"/>
    <col min="8966" max="8966" width="16.875" style="93" customWidth="1"/>
    <col min="8967" max="8967" width="18.375" style="93" customWidth="1"/>
    <col min="8968" max="9208" width="9" style="93"/>
    <col min="9209" max="9209" width="6.25" style="93" customWidth="1"/>
    <col min="9210" max="9210" width="17.625" style="93" customWidth="1"/>
    <col min="9211" max="9211" width="48.75" style="93" customWidth="1"/>
    <col min="9212" max="9212" width="15.125" style="93" customWidth="1"/>
    <col min="9213" max="9213" width="17.125" style="93" customWidth="1"/>
    <col min="9214" max="9214" width="17.625" style="93" customWidth="1"/>
    <col min="9215" max="9215" width="18.75" style="93" customWidth="1"/>
    <col min="9216" max="9216" width="16.75" style="93" customWidth="1"/>
    <col min="9217" max="9217" width="17.25" style="93" customWidth="1"/>
    <col min="9218" max="9218" width="18.375" style="93" customWidth="1"/>
    <col min="9219" max="9219" width="14.375" style="93" customWidth="1"/>
    <col min="9220" max="9221" width="9" style="93"/>
    <col min="9222" max="9222" width="16.875" style="93" customWidth="1"/>
    <col min="9223" max="9223" width="18.375" style="93" customWidth="1"/>
    <col min="9224" max="9464" width="9" style="93"/>
    <col min="9465" max="9465" width="6.25" style="93" customWidth="1"/>
    <col min="9466" max="9466" width="17.625" style="93" customWidth="1"/>
    <col min="9467" max="9467" width="48.75" style="93" customWidth="1"/>
    <col min="9468" max="9468" width="15.125" style="93" customWidth="1"/>
    <col min="9469" max="9469" width="17.125" style="93" customWidth="1"/>
    <col min="9470" max="9470" width="17.625" style="93" customWidth="1"/>
    <col min="9471" max="9471" width="18.75" style="93" customWidth="1"/>
    <col min="9472" max="9472" width="16.75" style="93" customWidth="1"/>
    <col min="9473" max="9473" width="17.25" style="93" customWidth="1"/>
    <col min="9474" max="9474" width="18.375" style="93" customWidth="1"/>
    <col min="9475" max="9475" width="14.375" style="93" customWidth="1"/>
    <col min="9476" max="9477" width="9" style="93"/>
    <col min="9478" max="9478" width="16.875" style="93" customWidth="1"/>
    <col min="9479" max="9479" width="18.375" style="93" customWidth="1"/>
    <col min="9480" max="9720" width="9" style="93"/>
    <col min="9721" max="9721" width="6.25" style="93" customWidth="1"/>
    <col min="9722" max="9722" width="17.625" style="93" customWidth="1"/>
    <col min="9723" max="9723" width="48.75" style="93" customWidth="1"/>
    <col min="9724" max="9724" width="15.125" style="93" customWidth="1"/>
    <col min="9725" max="9725" width="17.125" style="93" customWidth="1"/>
    <col min="9726" max="9726" width="17.625" style="93" customWidth="1"/>
    <col min="9727" max="9727" width="18.75" style="93" customWidth="1"/>
    <col min="9728" max="9728" width="16.75" style="93" customWidth="1"/>
    <col min="9729" max="9729" width="17.25" style="93" customWidth="1"/>
    <col min="9730" max="9730" width="18.375" style="93" customWidth="1"/>
    <col min="9731" max="9731" width="14.375" style="93" customWidth="1"/>
    <col min="9732" max="9733" width="9" style="93"/>
    <col min="9734" max="9734" width="16.875" style="93" customWidth="1"/>
    <col min="9735" max="9735" width="18.375" style="93" customWidth="1"/>
    <col min="9736" max="9976" width="9" style="93"/>
    <col min="9977" max="9977" width="6.25" style="93" customWidth="1"/>
    <col min="9978" max="9978" width="17.625" style="93" customWidth="1"/>
    <col min="9979" max="9979" width="48.75" style="93" customWidth="1"/>
    <col min="9980" max="9980" width="15.125" style="93" customWidth="1"/>
    <col min="9981" max="9981" width="17.125" style="93" customWidth="1"/>
    <col min="9982" max="9982" width="17.625" style="93" customWidth="1"/>
    <col min="9983" max="9983" width="18.75" style="93" customWidth="1"/>
    <col min="9984" max="9984" width="16.75" style="93" customWidth="1"/>
    <col min="9985" max="9985" width="17.25" style="93" customWidth="1"/>
    <col min="9986" max="9986" width="18.375" style="93" customWidth="1"/>
    <col min="9987" max="9987" width="14.375" style="93" customWidth="1"/>
    <col min="9988" max="9989" width="9" style="93"/>
    <col min="9990" max="9990" width="16.875" style="93" customWidth="1"/>
    <col min="9991" max="9991" width="18.375" style="93" customWidth="1"/>
    <col min="9992" max="10232" width="9" style="93"/>
    <col min="10233" max="10233" width="6.25" style="93" customWidth="1"/>
    <col min="10234" max="10234" width="17.625" style="93" customWidth="1"/>
    <col min="10235" max="10235" width="48.75" style="93" customWidth="1"/>
    <col min="10236" max="10236" width="15.125" style="93" customWidth="1"/>
    <col min="10237" max="10237" width="17.125" style="93" customWidth="1"/>
    <col min="10238" max="10238" width="17.625" style="93" customWidth="1"/>
    <col min="10239" max="10239" width="18.75" style="93" customWidth="1"/>
    <col min="10240" max="10240" width="16.75" style="93" customWidth="1"/>
    <col min="10241" max="10241" width="17.25" style="93" customWidth="1"/>
    <col min="10242" max="10242" width="18.375" style="93" customWidth="1"/>
    <col min="10243" max="10243" width="14.375" style="93" customWidth="1"/>
    <col min="10244" max="10245" width="9" style="93"/>
    <col min="10246" max="10246" width="16.875" style="93" customWidth="1"/>
    <col min="10247" max="10247" width="18.375" style="93" customWidth="1"/>
    <col min="10248" max="10488" width="9" style="93"/>
    <col min="10489" max="10489" width="6.25" style="93" customWidth="1"/>
    <col min="10490" max="10490" width="17.625" style="93" customWidth="1"/>
    <col min="10491" max="10491" width="48.75" style="93" customWidth="1"/>
    <col min="10492" max="10492" width="15.125" style="93" customWidth="1"/>
    <col min="10493" max="10493" width="17.125" style="93" customWidth="1"/>
    <col min="10494" max="10494" width="17.625" style="93" customWidth="1"/>
    <col min="10495" max="10495" width="18.75" style="93" customWidth="1"/>
    <col min="10496" max="10496" width="16.75" style="93" customWidth="1"/>
    <col min="10497" max="10497" width="17.25" style="93" customWidth="1"/>
    <col min="10498" max="10498" width="18.375" style="93" customWidth="1"/>
    <col min="10499" max="10499" width="14.375" style="93" customWidth="1"/>
    <col min="10500" max="10501" width="9" style="93"/>
    <col min="10502" max="10502" width="16.875" style="93" customWidth="1"/>
    <col min="10503" max="10503" width="18.375" style="93" customWidth="1"/>
    <col min="10504" max="10744" width="9" style="93"/>
    <col min="10745" max="10745" width="6.25" style="93" customWidth="1"/>
    <col min="10746" max="10746" width="17.625" style="93" customWidth="1"/>
    <col min="10747" max="10747" width="48.75" style="93" customWidth="1"/>
    <col min="10748" max="10748" width="15.125" style="93" customWidth="1"/>
    <col min="10749" max="10749" width="17.125" style="93" customWidth="1"/>
    <col min="10750" max="10750" width="17.625" style="93" customWidth="1"/>
    <col min="10751" max="10751" width="18.75" style="93" customWidth="1"/>
    <col min="10752" max="10752" width="16.75" style="93" customWidth="1"/>
    <col min="10753" max="10753" width="17.25" style="93" customWidth="1"/>
    <col min="10754" max="10754" width="18.375" style="93" customWidth="1"/>
    <col min="10755" max="10755" width="14.375" style="93" customWidth="1"/>
    <col min="10756" max="10757" width="9" style="93"/>
    <col min="10758" max="10758" width="16.875" style="93" customWidth="1"/>
    <col min="10759" max="10759" width="18.375" style="93" customWidth="1"/>
    <col min="10760" max="11000" width="9" style="93"/>
    <col min="11001" max="11001" width="6.25" style="93" customWidth="1"/>
    <col min="11002" max="11002" width="17.625" style="93" customWidth="1"/>
    <col min="11003" max="11003" width="48.75" style="93" customWidth="1"/>
    <col min="11004" max="11004" width="15.125" style="93" customWidth="1"/>
    <col min="11005" max="11005" width="17.125" style="93" customWidth="1"/>
    <col min="11006" max="11006" width="17.625" style="93" customWidth="1"/>
    <col min="11007" max="11007" width="18.75" style="93" customWidth="1"/>
    <col min="11008" max="11008" width="16.75" style="93" customWidth="1"/>
    <col min="11009" max="11009" width="17.25" style="93" customWidth="1"/>
    <col min="11010" max="11010" width="18.375" style="93" customWidth="1"/>
    <col min="11011" max="11011" width="14.375" style="93" customWidth="1"/>
    <col min="11012" max="11013" width="9" style="93"/>
    <col min="11014" max="11014" width="16.875" style="93" customWidth="1"/>
    <col min="11015" max="11015" width="18.375" style="93" customWidth="1"/>
    <col min="11016" max="11256" width="9" style="93"/>
    <col min="11257" max="11257" width="6.25" style="93" customWidth="1"/>
    <col min="11258" max="11258" width="17.625" style="93" customWidth="1"/>
    <col min="11259" max="11259" width="48.75" style="93" customWidth="1"/>
    <col min="11260" max="11260" width="15.125" style="93" customWidth="1"/>
    <col min="11261" max="11261" width="17.125" style="93" customWidth="1"/>
    <col min="11262" max="11262" width="17.625" style="93" customWidth="1"/>
    <col min="11263" max="11263" width="18.75" style="93" customWidth="1"/>
    <col min="11264" max="11264" width="16.75" style="93" customWidth="1"/>
    <col min="11265" max="11265" width="17.25" style="93" customWidth="1"/>
    <col min="11266" max="11266" width="18.375" style="93" customWidth="1"/>
    <col min="11267" max="11267" width="14.375" style="93" customWidth="1"/>
    <col min="11268" max="11269" width="9" style="93"/>
    <col min="11270" max="11270" width="16.875" style="93" customWidth="1"/>
    <col min="11271" max="11271" width="18.375" style="93" customWidth="1"/>
    <col min="11272" max="11512" width="9" style="93"/>
    <col min="11513" max="11513" width="6.25" style="93" customWidth="1"/>
    <col min="11514" max="11514" width="17.625" style="93" customWidth="1"/>
    <col min="11515" max="11515" width="48.75" style="93" customWidth="1"/>
    <col min="11516" max="11516" width="15.125" style="93" customWidth="1"/>
    <col min="11517" max="11517" width="17.125" style="93" customWidth="1"/>
    <col min="11518" max="11518" width="17.625" style="93" customWidth="1"/>
    <col min="11519" max="11519" width="18.75" style="93" customWidth="1"/>
    <col min="11520" max="11520" width="16.75" style="93" customWidth="1"/>
    <col min="11521" max="11521" width="17.25" style="93" customWidth="1"/>
    <col min="11522" max="11522" width="18.375" style="93" customWidth="1"/>
    <col min="11523" max="11523" width="14.375" style="93" customWidth="1"/>
    <col min="11524" max="11525" width="9" style="93"/>
    <col min="11526" max="11526" width="16.875" style="93" customWidth="1"/>
    <col min="11527" max="11527" width="18.375" style="93" customWidth="1"/>
    <col min="11528" max="11768" width="9" style="93"/>
    <col min="11769" max="11769" width="6.25" style="93" customWidth="1"/>
    <col min="11770" max="11770" width="17.625" style="93" customWidth="1"/>
    <col min="11771" max="11771" width="48.75" style="93" customWidth="1"/>
    <col min="11772" max="11772" width="15.125" style="93" customWidth="1"/>
    <col min="11773" max="11773" width="17.125" style="93" customWidth="1"/>
    <col min="11774" max="11774" width="17.625" style="93" customWidth="1"/>
    <col min="11775" max="11775" width="18.75" style="93" customWidth="1"/>
    <col min="11776" max="11776" width="16.75" style="93" customWidth="1"/>
    <col min="11777" max="11777" width="17.25" style="93" customWidth="1"/>
    <col min="11778" max="11778" width="18.375" style="93" customWidth="1"/>
    <col min="11779" max="11779" width="14.375" style="93" customWidth="1"/>
    <col min="11780" max="11781" width="9" style="93"/>
    <col min="11782" max="11782" width="16.875" style="93" customWidth="1"/>
    <col min="11783" max="11783" width="18.375" style="93" customWidth="1"/>
    <col min="11784" max="12024" width="9" style="93"/>
    <col min="12025" max="12025" width="6.25" style="93" customWidth="1"/>
    <col min="12026" max="12026" width="17.625" style="93" customWidth="1"/>
    <col min="12027" max="12027" width="48.75" style="93" customWidth="1"/>
    <col min="12028" max="12028" width="15.125" style="93" customWidth="1"/>
    <col min="12029" max="12029" width="17.125" style="93" customWidth="1"/>
    <col min="12030" max="12030" width="17.625" style="93" customWidth="1"/>
    <col min="12031" max="12031" width="18.75" style="93" customWidth="1"/>
    <col min="12032" max="12032" width="16.75" style="93" customWidth="1"/>
    <col min="12033" max="12033" width="17.25" style="93" customWidth="1"/>
    <col min="12034" max="12034" width="18.375" style="93" customWidth="1"/>
    <col min="12035" max="12035" width="14.375" style="93" customWidth="1"/>
    <col min="12036" max="12037" width="9" style="93"/>
    <col min="12038" max="12038" width="16.875" style="93" customWidth="1"/>
    <col min="12039" max="12039" width="18.375" style="93" customWidth="1"/>
    <col min="12040" max="12280" width="9" style="93"/>
    <col min="12281" max="12281" width="6.25" style="93" customWidth="1"/>
    <col min="12282" max="12282" width="17.625" style="93" customWidth="1"/>
    <col min="12283" max="12283" width="48.75" style="93" customWidth="1"/>
    <col min="12284" max="12284" width="15.125" style="93" customWidth="1"/>
    <col min="12285" max="12285" width="17.125" style="93" customWidth="1"/>
    <col min="12286" max="12286" width="17.625" style="93" customWidth="1"/>
    <col min="12287" max="12287" width="18.75" style="93" customWidth="1"/>
    <col min="12288" max="12288" width="16.75" style="93" customWidth="1"/>
    <col min="12289" max="12289" width="17.25" style="93" customWidth="1"/>
    <col min="12290" max="12290" width="18.375" style="93" customWidth="1"/>
    <col min="12291" max="12291" width="14.375" style="93" customWidth="1"/>
    <col min="12292" max="12293" width="9" style="93"/>
    <col min="12294" max="12294" width="16.875" style="93" customWidth="1"/>
    <col min="12295" max="12295" width="18.375" style="93" customWidth="1"/>
    <col min="12296" max="12536" width="9" style="93"/>
    <col min="12537" max="12537" width="6.25" style="93" customWidth="1"/>
    <col min="12538" max="12538" width="17.625" style="93" customWidth="1"/>
    <col min="12539" max="12539" width="48.75" style="93" customWidth="1"/>
    <col min="12540" max="12540" width="15.125" style="93" customWidth="1"/>
    <col min="12541" max="12541" width="17.125" style="93" customWidth="1"/>
    <col min="12542" max="12542" width="17.625" style="93" customWidth="1"/>
    <col min="12543" max="12543" width="18.75" style="93" customWidth="1"/>
    <col min="12544" max="12544" width="16.75" style="93" customWidth="1"/>
    <col min="12545" max="12545" width="17.25" style="93" customWidth="1"/>
    <col min="12546" max="12546" width="18.375" style="93" customWidth="1"/>
    <col min="12547" max="12547" width="14.375" style="93" customWidth="1"/>
    <col min="12548" max="12549" width="9" style="93"/>
    <col min="12550" max="12550" width="16.875" style="93" customWidth="1"/>
    <col min="12551" max="12551" width="18.375" style="93" customWidth="1"/>
    <col min="12552" max="12792" width="9" style="93"/>
    <col min="12793" max="12793" width="6.25" style="93" customWidth="1"/>
    <col min="12794" max="12794" width="17.625" style="93" customWidth="1"/>
    <col min="12795" max="12795" width="48.75" style="93" customWidth="1"/>
    <col min="12796" max="12796" width="15.125" style="93" customWidth="1"/>
    <col min="12797" max="12797" width="17.125" style="93" customWidth="1"/>
    <col min="12798" max="12798" width="17.625" style="93" customWidth="1"/>
    <col min="12799" max="12799" width="18.75" style="93" customWidth="1"/>
    <col min="12800" max="12800" width="16.75" style="93" customWidth="1"/>
    <col min="12801" max="12801" width="17.25" style="93" customWidth="1"/>
    <col min="12802" max="12802" width="18.375" style="93" customWidth="1"/>
    <col min="12803" max="12803" width="14.375" style="93" customWidth="1"/>
    <col min="12804" max="12805" width="9" style="93"/>
    <col min="12806" max="12806" width="16.875" style="93" customWidth="1"/>
    <col min="12807" max="12807" width="18.375" style="93" customWidth="1"/>
    <col min="12808" max="13048" width="9" style="93"/>
    <col min="13049" max="13049" width="6.25" style="93" customWidth="1"/>
    <col min="13050" max="13050" width="17.625" style="93" customWidth="1"/>
    <col min="13051" max="13051" width="48.75" style="93" customWidth="1"/>
    <col min="13052" max="13052" width="15.125" style="93" customWidth="1"/>
    <col min="13053" max="13053" width="17.125" style="93" customWidth="1"/>
    <col min="13054" max="13054" width="17.625" style="93" customWidth="1"/>
    <col min="13055" max="13055" width="18.75" style="93" customWidth="1"/>
    <col min="13056" max="13056" width="16.75" style="93" customWidth="1"/>
    <col min="13057" max="13057" width="17.25" style="93" customWidth="1"/>
    <col min="13058" max="13058" width="18.375" style="93" customWidth="1"/>
    <col min="13059" max="13059" width="14.375" style="93" customWidth="1"/>
    <col min="13060" max="13061" width="9" style="93"/>
    <col min="13062" max="13062" width="16.875" style="93" customWidth="1"/>
    <col min="13063" max="13063" width="18.375" style="93" customWidth="1"/>
    <col min="13064" max="13304" width="9" style="93"/>
    <col min="13305" max="13305" width="6.25" style="93" customWidth="1"/>
    <col min="13306" max="13306" width="17.625" style="93" customWidth="1"/>
    <col min="13307" max="13307" width="48.75" style="93" customWidth="1"/>
    <col min="13308" max="13308" width="15.125" style="93" customWidth="1"/>
    <col min="13309" max="13309" width="17.125" style="93" customWidth="1"/>
    <col min="13310" max="13310" width="17.625" style="93" customWidth="1"/>
    <col min="13311" max="13311" width="18.75" style="93" customWidth="1"/>
    <col min="13312" max="13312" width="16.75" style="93" customWidth="1"/>
    <col min="13313" max="13313" width="17.25" style="93" customWidth="1"/>
    <col min="13314" max="13314" width="18.375" style="93" customWidth="1"/>
    <col min="13315" max="13315" width="14.375" style="93" customWidth="1"/>
    <col min="13316" max="13317" width="9" style="93"/>
    <col min="13318" max="13318" width="16.875" style="93" customWidth="1"/>
    <col min="13319" max="13319" width="18.375" style="93" customWidth="1"/>
    <col min="13320" max="13560" width="9" style="93"/>
    <col min="13561" max="13561" width="6.25" style="93" customWidth="1"/>
    <col min="13562" max="13562" width="17.625" style="93" customWidth="1"/>
    <col min="13563" max="13563" width="48.75" style="93" customWidth="1"/>
    <col min="13564" max="13564" width="15.125" style="93" customWidth="1"/>
    <col min="13565" max="13565" width="17.125" style="93" customWidth="1"/>
    <col min="13566" max="13566" width="17.625" style="93" customWidth="1"/>
    <col min="13567" max="13567" width="18.75" style="93" customWidth="1"/>
    <col min="13568" max="13568" width="16.75" style="93" customWidth="1"/>
    <col min="13569" max="13569" width="17.25" style="93" customWidth="1"/>
    <col min="13570" max="13570" width="18.375" style="93" customWidth="1"/>
    <col min="13571" max="13571" width="14.375" style="93" customWidth="1"/>
    <col min="13572" max="13573" width="9" style="93"/>
    <col min="13574" max="13574" width="16.875" style="93" customWidth="1"/>
    <col min="13575" max="13575" width="18.375" style="93" customWidth="1"/>
    <col min="13576" max="13816" width="9" style="93"/>
    <col min="13817" max="13817" width="6.25" style="93" customWidth="1"/>
    <col min="13818" max="13818" width="17.625" style="93" customWidth="1"/>
    <col min="13819" max="13819" width="48.75" style="93" customWidth="1"/>
    <col min="13820" max="13820" width="15.125" style="93" customWidth="1"/>
    <col min="13821" max="13821" width="17.125" style="93" customWidth="1"/>
    <col min="13822" max="13822" width="17.625" style="93" customWidth="1"/>
    <col min="13823" max="13823" width="18.75" style="93" customWidth="1"/>
    <col min="13824" max="13824" width="16.75" style="93" customWidth="1"/>
    <col min="13825" max="13825" width="17.25" style="93" customWidth="1"/>
    <col min="13826" max="13826" width="18.375" style="93" customWidth="1"/>
    <col min="13827" max="13827" width="14.375" style="93" customWidth="1"/>
    <col min="13828" max="13829" width="9" style="93"/>
    <col min="13830" max="13830" width="16.875" style="93" customWidth="1"/>
    <col min="13831" max="13831" width="18.375" style="93" customWidth="1"/>
    <col min="13832" max="14072" width="9" style="93"/>
    <col min="14073" max="14073" width="6.25" style="93" customWidth="1"/>
    <col min="14074" max="14074" width="17.625" style="93" customWidth="1"/>
    <col min="14075" max="14075" width="48.75" style="93" customWidth="1"/>
    <col min="14076" max="14076" width="15.125" style="93" customWidth="1"/>
    <col min="14077" max="14077" width="17.125" style="93" customWidth="1"/>
    <col min="14078" max="14078" width="17.625" style="93" customWidth="1"/>
    <col min="14079" max="14079" width="18.75" style="93" customWidth="1"/>
    <col min="14080" max="14080" width="16.75" style="93" customWidth="1"/>
    <col min="14081" max="14081" width="17.25" style="93" customWidth="1"/>
    <col min="14082" max="14082" width="18.375" style="93" customWidth="1"/>
    <col min="14083" max="14083" width="14.375" style="93" customWidth="1"/>
    <col min="14084" max="14085" width="9" style="93"/>
    <col min="14086" max="14086" width="16.875" style="93" customWidth="1"/>
    <col min="14087" max="14087" width="18.375" style="93" customWidth="1"/>
    <col min="14088" max="14328" width="9" style="93"/>
    <col min="14329" max="14329" width="6.25" style="93" customWidth="1"/>
    <col min="14330" max="14330" width="17.625" style="93" customWidth="1"/>
    <col min="14331" max="14331" width="48.75" style="93" customWidth="1"/>
    <col min="14332" max="14332" width="15.125" style="93" customWidth="1"/>
    <col min="14333" max="14333" width="17.125" style="93" customWidth="1"/>
    <col min="14334" max="14334" width="17.625" style="93" customWidth="1"/>
    <col min="14335" max="14335" width="18.75" style="93" customWidth="1"/>
    <col min="14336" max="14336" width="16.75" style="93" customWidth="1"/>
    <col min="14337" max="14337" width="17.25" style="93" customWidth="1"/>
    <col min="14338" max="14338" width="18.375" style="93" customWidth="1"/>
    <col min="14339" max="14339" width="14.375" style="93" customWidth="1"/>
    <col min="14340" max="14341" width="9" style="93"/>
    <col min="14342" max="14342" width="16.875" style="93" customWidth="1"/>
    <col min="14343" max="14343" width="18.375" style="93" customWidth="1"/>
    <col min="14344" max="14584" width="9" style="93"/>
    <col min="14585" max="14585" width="6.25" style="93" customWidth="1"/>
    <col min="14586" max="14586" width="17.625" style="93" customWidth="1"/>
    <col min="14587" max="14587" width="48.75" style="93" customWidth="1"/>
    <col min="14588" max="14588" width="15.125" style="93" customWidth="1"/>
    <col min="14589" max="14589" width="17.125" style="93" customWidth="1"/>
    <col min="14590" max="14590" width="17.625" style="93" customWidth="1"/>
    <col min="14591" max="14591" width="18.75" style="93" customWidth="1"/>
    <col min="14592" max="14592" width="16.75" style="93" customWidth="1"/>
    <col min="14593" max="14593" width="17.25" style="93" customWidth="1"/>
    <col min="14594" max="14594" width="18.375" style="93" customWidth="1"/>
    <col min="14595" max="14595" width="14.375" style="93" customWidth="1"/>
    <col min="14596" max="14597" width="9" style="93"/>
    <col min="14598" max="14598" width="16.875" style="93" customWidth="1"/>
    <col min="14599" max="14599" width="18.375" style="93" customWidth="1"/>
    <col min="14600" max="14840" width="9" style="93"/>
    <col min="14841" max="14841" width="6.25" style="93" customWidth="1"/>
    <col min="14842" max="14842" width="17.625" style="93" customWidth="1"/>
    <col min="14843" max="14843" width="48.75" style="93" customWidth="1"/>
    <col min="14844" max="14844" width="15.125" style="93" customWidth="1"/>
    <col min="14845" max="14845" width="17.125" style="93" customWidth="1"/>
    <col min="14846" max="14846" width="17.625" style="93" customWidth="1"/>
    <col min="14847" max="14847" width="18.75" style="93" customWidth="1"/>
    <col min="14848" max="14848" width="16.75" style="93" customWidth="1"/>
    <col min="14849" max="14849" width="17.25" style="93" customWidth="1"/>
    <col min="14850" max="14850" width="18.375" style="93" customWidth="1"/>
    <col min="14851" max="14851" width="14.375" style="93" customWidth="1"/>
    <col min="14852" max="14853" width="9" style="93"/>
    <col min="14854" max="14854" width="16.875" style="93" customWidth="1"/>
    <col min="14855" max="14855" width="18.375" style="93" customWidth="1"/>
    <col min="14856" max="15096" width="9" style="93"/>
    <col min="15097" max="15097" width="6.25" style="93" customWidth="1"/>
    <col min="15098" max="15098" width="17.625" style="93" customWidth="1"/>
    <col min="15099" max="15099" width="48.75" style="93" customWidth="1"/>
    <col min="15100" max="15100" width="15.125" style="93" customWidth="1"/>
    <col min="15101" max="15101" width="17.125" style="93" customWidth="1"/>
    <col min="15102" max="15102" width="17.625" style="93" customWidth="1"/>
    <col min="15103" max="15103" width="18.75" style="93" customWidth="1"/>
    <col min="15104" max="15104" width="16.75" style="93" customWidth="1"/>
    <col min="15105" max="15105" width="17.25" style="93" customWidth="1"/>
    <col min="15106" max="15106" width="18.375" style="93" customWidth="1"/>
    <col min="15107" max="15107" width="14.375" style="93" customWidth="1"/>
    <col min="15108" max="15109" width="9" style="93"/>
    <col min="15110" max="15110" width="16.875" style="93" customWidth="1"/>
    <col min="15111" max="15111" width="18.375" style="93" customWidth="1"/>
    <col min="15112" max="15352" width="9" style="93"/>
    <col min="15353" max="15353" width="6.25" style="93" customWidth="1"/>
    <col min="15354" max="15354" width="17.625" style="93" customWidth="1"/>
    <col min="15355" max="15355" width="48.75" style="93" customWidth="1"/>
    <col min="15356" max="15356" width="15.125" style="93" customWidth="1"/>
    <col min="15357" max="15357" width="17.125" style="93" customWidth="1"/>
    <col min="15358" max="15358" width="17.625" style="93" customWidth="1"/>
    <col min="15359" max="15359" width="18.75" style="93" customWidth="1"/>
    <col min="15360" max="15360" width="16.75" style="93" customWidth="1"/>
    <col min="15361" max="15361" width="17.25" style="93" customWidth="1"/>
    <col min="15362" max="15362" width="18.375" style="93" customWidth="1"/>
    <col min="15363" max="15363" width="14.375" style="93" customWidth="1"/>
    <col min="15364" max="15365" width="9" style="93"/>
    <col min="15366" max="15366" width="16.875" style="93" customWidth="1"/>
    <col min="15367" max="15367" width="18.375" style="93" customWidth="1"/>
    <col min="15368" max="15608" width="9" style="93"/>
    <col min="15609" max="15609" width="6.25" style="93" customWidth="1"/>
    <col min="15610" max="15610" width="17.625" style="93" customWidth="1"/>
    <col min="15611" max="15611" width="48.75" style="93" customWidth="1"/>
    <col min="15612" max="15612" width="15.125" style="93" customWidth="1"/>
    <col min="15613" max="15613" width="17.125" style="93" customWidth="1"/>
    <col min="15614" max="15614" width="17.625" style="93" customWidth="1"/>
    <col min="15615" max="15615" width="18.75" style="93" customWidth="1"/>
    <col min="15616" max="15616" width="16.75" style="93" customWidth="1"/>
    <col min="15617" max="15617" width="17.25" style="93" customWidth="1"/>
    <col min="15618" max="15618" width="18.375" style="93" customWidth="1"/>
    <col min="15619" max="15619" width="14.375" style="93" customWidth="1"/>
    <col min="15620" max="15621" width="9" style="93"/>
    <col min="15622" max="15622" width="16.875" style="93" customWidth="1"/>
    <col min="15623" max="15623" width="18.375" style="93" customWidth="1"/>
    <col min="15624" max="15864" width="9" style="93"/>
    <col min="15865" max="15865" width="6.25" style="93" customWidth="1"/>
    <col min="15866" max="15866" width="17.625" style="93" customWidth="1"/>
    <col min="15867" max="15867" width="48.75" style="93" customWidth="1"/>
    <col min="15868" max="15868" width="15.125" style="93" customWidth="1"/>
    <col min="15869" max="15869" width="17.125" style="93" customWidth="1"/>
    <col min="15870" max="15870" width="17.625" style="93" customWidth="1"/>
    <col min="15871" max="15871" width="18.75" style="93" customWidth="1"/>
    <col min="15872" max="15872" width="16.75" style="93" customWidth="1"/>
    <col min="15873" max="15873" width="17.25" style="93" customWidth="1"/>
    <col min="15874" max="15874" width="18.375" style="93" customWidth="1"/>
    <col min="15875" max="15875" width="14.375" style="93" customWidth="1"/>
    <col min="15876" max="15877" width="9" style="93"/>
    <col min="15878" max="15878" width="16.875" style="93" customWidth="1"/>
    <col min="15879" max="15879" width="18.375" style="93" customWidth="1"/>
    <col min="15880" max="16120" width="9" style="93"/>
    <col min="16121" max="16121" width="6.25" style="93" customWidth="1"/>
    <col min="16122" max="16122" width="17.625" style="93" customWidth="1"/>
    <col min="16123" max="16123" width="48.75" style="93" customWidth="1"/>
    <col min="16124" max="16124" width="15.125" style="93" customWidth="1"/>
    <col min="16125" max="16125" width="17.125" style="93" customWidth="1"/>
    <col min="16126" max="16126" width="17.625" style="93" customWidth="1"/>
    <col min="16127" max="16127" width="18.75" style="93" customWidth="1"/>
    <col min="16128" max="16128" width="16.75" style="93" customWidth="1"/>
    <col min="16129" max="16129" width="17.25" style="93" customWidth="1"/>
    <col min="16130" max="16130" width="18.375" style="93" customWidth="1"/>
    <col min="16131" max="16131" width="14.375" style="93" customWidth="1"/>
    <col min="16132" max="16133" width="9" style="93"/>
    <col min="16134" max="16134" width="16.875" style="93" customWidth="1"/>
    <col min="16135" max="16135" width="18.375" style="93" customWidth="1"/>
    <col min="16136" max="16384" width="9" style="93"/>
  </cols>
  <sheetData>
    <row r="1" spans="1:1">
      <c r="A1" s="4" t="s">
        <v>687</v>
      </c>
    </row>
    <row r="2" ht="20.25" spans="1:8">
      <c r="A2" s="96" t="s">
        <v>4295</v>
      </c>
      <c r="B2" s="96"/>
      <c r="C2" s="96"/>
      <c r="D2" s="96"/>
      <c r="E2" s="96"/>
      <c r="F2" s="96"/>
      <c r="G2" s="96"/>
      <c r="H2" s="96"/>
    </row>
    <row r="3" s="92" customFormat="1" customHeight="1" spans="1:8">
      <c r="A3" s="97" t="e">
        <f>"评估基准日："&amp;TEXT(#REF!,"yyyy年mm月dd日")</f>
        <v>#REF!</v>
      </c>
      <c r="B3" s="97"/>
      <c r="C3" s="97"/>
      <c r="D3" s="97"/>
      <c r="E3" s="97"/>
      <c r="F3" s="97"/>
      <c r="G3" s="97"/>
      <c r="H3" s="98" t="s">
        <v>4296</v>
      </c>
    </row>
    <row r="4" s="92" customFormat="1" customHeight="1" spans="1:8">
      <c r="A4" s="97"/>
      <c r="B4" s="97"/>
      <c r="C4" s="97"/>
      <c r="D4" s="97"/>
      <c r="E4" s="97"/>
      <c r="F4" s="97"/>
      <c r="G4" s="97"/>
      <c r="H4" s="97"/>
    </row>
    <row r="5" s="92" customFormat="1" customHeight="1" spans="1:8">
      <c r="A5" s="99" t="e">
        <f>#REF!&amp;"："&amp;#REF!</f>
        <v>#REF!</v>
      </c>
      <c r="B5" s="99"/>
      <c r="D5" s="97"/>
      <c r="G5" s="100" t="s">
        <v>845</v>
      </c>
      <c r="H5" s="100"/>
    </row>
    <row r="6" customHeight="1" spans="1:9">
      <c r="A6" s="101" t="s">
        <v>721</v>
      </c>
      <c r="B6" s="101" t="s">
        <v>1415</v>
      </c>
      <c r="C6" s="101" t="s">
        <v>4297</v>
      </c>
      <c r="D6" s="101" t="s">
        <v>1079</v>
      </c>
      <c r="E6" s="101" t="s">
        <v>692</v>
      </c>
      <c r="F6" s="101" t="s">
        <v>693</v>
      </c>
      <c r="G6" s="102" t="s">
        <v>4298</v>
      </c>
      <c r="H6" s="101" t="s">
        <v>848</v>
      </c>
      <c r="I6" s="11" t="s">
        <v>863</v>
      </c>
    </row>
    <row r="7" customHeight="1" spans="1:9">
      <c r="A7" s="103" t="str">
        <f>IF(B7="","",ROW()-7)</f>
        <v/>
      </c>
      <c r="B7" s="104"/>
      <c r="C7" s="105"/>
      <c r="D7" s="106"/>
      <c r="E7" s="107"/>
      <c r="F7" s="107"/>
      <c r="G7" s="107" t="str">
        <f>IF(E7=0,"",(F7-E7)/E7*100)</f>
        <v/>
      </c>
      <c r="H7" s="108"/>
      <c r="I7" s="115" t="s">
        <v>4299</v>
      </c>
    </row>
    <row r="8" customHeight="1" spans="1:9">
      <c r="A8" s="103" t="str">
        <f t="shared" ref="A8:A29" si="0">IF(B8="","",ROW()-7)</f>
        <v/>
      </c>
      <c r="B8" s="104"/>
      <c r="C8" s="105"/>
      <c r="D8" s="106"/>
      <c r="E8" s="107"/>
      <c r="F8" s="107"/>
      <c r="G8" s="107" t="str">
        <f t="shared" ref="G8:G30" si="1">IF(E8=0,"",(F8-E8)/E8*100)</f>
        <v/>
      </c>
      <c r="H8" s="108"/>
      <c r="I8" s="115" t="s">
        <v>4300</v>
      </c>
    </row>
    <row r="9" customHeight="1" spans="1:9">
      <c r="A9" s="103" t="str">
        <f t="shared" si="0"/>
        <v/>
      </c>
      <c r="B9" s="104"/>
      <c r="C9" s="105"/>
      <c r="D9" s="106"/>
      <c r="E9" s="107"/>
      <c r="F9" s="107"/>
      <c r="G9" s="107" t="str">
        <f t="shared" si="1"/>
        <v/>
      </c>
      <c r="H9" s="108"/>
      <c r="I9" s="115" t="s">
        <v>4301</v>
      </c>
    </row>
    <row r="10" customHeight="1" spans="1:9">
      <c r="A10" s="103" t="str">
        <f t="shared" si="0"/>
        <v/>
      </c>
      <c r="B10" s="104"/>
      <c r="C10" s="105"/>
      <c r="D10" s="106"/>
      <c r="E10" s="107"/>
      <c r="F10" s="107"/>
      <c r="G10" s="107" t="str">
        <f t="shared" si="1"/>
        <v/>
      </c>
      <c r="H10" s="108"/>
      <c r="I10" s="115" t="s">
        <v>4302</v>
      </c>
    </row>
    <row r="11" customHeight="1" spans="1:9">
      <c r="A11" s="103" t="str">
        <f t="shared" si="0"/>
        <v/>
      </c>
      <c r="B11" s="104"/>
      <c r="C11" s="105"/>
      <c r="D11" s="106"/>
      <c r="E11" s="107"/>
      <c r="F11" s="107"/>
      <c r="G11" s="107" t="str">
        <f t="shared" si="1"/>
        <v/>
      </c>
      <c r="H11" s="108"/>
      <c r="I11" s="115" t="s">
        <v>4303</v>
      </c>
    </row>
    <row r="12" customHeight="1" spans="1:9">
      <c r="A12" s="103" t="str">
        <f t="shared" si="0"/>
        <v/>
      </c>
      <c r="B12" s="104"/>
      <c r="C12" s="105"/>
      <c r="D12" s="106"/>
      <c r="E12" s="107"/>
      <c r="F12" s="107"/>
      <c r="G12" s="107" t="str">
        <f t="shared" si="1"/>
        <v/>
      </c>
      <c r="H12" s="108"/>
      <c r="I12" s="115" t="s">
        <v>4304</v>
      </c>
    </row>
    <row r="13" customHeight="1" spans="1:9">
      <c r="A13" s="103" t="str">
        <f t="shared" si="0"/>
        <v/>
      </c>
      <c r="B13" s="104"/>
      <c r="C13" s="105"/>
      <c r="D13" s="106"/>
      <c r="E13" s="107"/>
      <c r="F13" s="107"/>
      <c r="G13" s="107" t="str">
        <f t="shared" si="1"/>
        <v/>
      </c>
      <c r="H13" s="108"/>
      <c r="I13" s="115" t="s">
        <v>4305</v>
      </c>
    </row>
    <row r="14" customHeight="1" spans="1:9">
      <c r="A14" s="103" t="str">
        <f t="shared" si="0"/>
        <v/>
      </c>
      <c r="B14" s="104"/>
      <c r="C14" s="105"/>
      <c r="D14" s="106"/>
      <c r="E14" s="107"/>
      <c r="F14" s="107"/>
      <c r="G14" s="107" t="str">
        <f t="shared" si="1"/>
        <v/>
      </c>
      <c r="H14" s="108"/>
      <c r="I14" s="115" t="s">
        <v>4306</v>
      </c>
    </row>
    <row r="15" customHeight="1" spans="1:9">
      <c r="A15" s="103" t="str">
        <f t="shared" si="0"/>
        <v/>
      </c>
      <c r="B15" s="104"/>
      <c r="C15" s="105"/>
      <c r="D15" s="106"/>
      <c r="E15" s="107"/>
      <c r="F15" s="107"/>
      <c r="G15" s="107" t="str">
        <f t="shared" si="1"/>
        <v/>
      </c>
      <c r="H15" s="108"/>
      <c r="I15" s="115" t="s">
        <v>4307</v>
      </c>
    </row>
    <row r="16" customHeight="1" spans="1:9">
      <c r="A16" s="103" t="str">
        <f t="shared" si="0"/>
        <v/>
      </c>
      <c r="B16" s="104"/>
      <c r="C16" s="105"/>
      <c r="D16" s="106"/>
      <c r="E16" s="107"/>
      <c r="F16" s="107"/>
      <c r="G16" s="107" t="str">
        <f t="shared" si="1"/>
        <v/>
      </c>
      <c r="H16" s="108"/>
      <c r="I16" s="115" t="s">
        <v>4308</v>
      </c>
    </row>
    <row r="17" customHeight="1" spans="1:9">
      <c r="A17" s="103" t="str">
        <f t="shared" si="0"/>
        <v/>
      </c>
      <c r="B17" s="104"/>
      <c r="C17" s="105"/>
      <c r="D17" s="106"/>
      <c r="E17" s="107"/>
      <c r="F17" s="107"/>
      <c r="G17" s="107" t="str">
        <f t="shared" si="1"/>
        <v/>
      </c>
      <c r="H17" s="108"/>
      <c r="I17" s="115" t="s">
        <v>4309</v>
      </c>
    </row>
    <row r="18" customHeight="1" spans="1:9">
      <c r="A18" s="103" t="str">
        <f t="shared" si="0"/>
        <v/>
      </c>
      <c r="B18" s="104"/>
      <c r="C18" s="105"/>
      <c r="D18" s="106"/>
      <c r="E18" s="107"/>
      <c r="F18" s="107"/>
      <c r="G18" s="107" t="str">
        <f t="shared" si="1"/>
        <v/>
      </c>
      <c r="H18" s="108"/>
      <c r="I18" s="115" t="s">
        <v>4310</v>
      </c>
    </row>
    <row r="19" customHeight="1" spans="1:9">
      <c r="A19" s="103" t="str">
        <f t="shared" si="0"/>
        <v/>
      </c>
      <c r="B19" s="104"/>
      <c r="C19" s="105"/>
      <c r="D19" s="106"/>
      <c r="E19" s="107"/>
      <c r="F19" s="107"/>
      <c r="G19" s="107" t="str">
        <f t="shared" si="1"/>
        <v/>
      </c>
      <c r="H19" s="108"/>
      <c r="I19" s="115" t="s">
        <v>4311</v>
      </c>
    </row>
    <row r="20" customHeight="1" spans="1:9">
      <c r="A20" s="103" t="str">
        <f t="shared" si="0"/>
        <v/>
      </c>
      <c r="B20" s="104"/>
      <c r="C20" s="105"/>
      <c r="D20" s="106"/>
      <c r="E20" s="107"/>
      <c r="F20" s="107"/>
      <c r="G20" s="107" t="str">
        <f t="shared" si="1"/>
        <v/>
      </c>
      <c r="H20" s="108"/>
      <c r="I20" s="115" t="s">
        <v>4312</v>
      </c>
    </row>
    <row r="21" customHeight="1" spans="1:9">
      <c r="A21" s="103" t="str">
        <f t="shared" si="0"/>
        <v/>
      </c>
      <c r="B21" s="104"/>
      <c r="C21" s="105"/>
      <c r="D21" s="106"/>
      <c r="E21" s="107"/>
      <c r="F21" s="107"/>
      <c r="G21" s="107" t="str">
        <f t="shared" si="1"/>
        <v/>
      </c>
      <c r="H21" s="108"/>
      <c r="I21" s="115" t="s">
        <v>4313</v>
      </c>
    </row>
    <row r="22" customHeight="1" spans="1:9">
      <c r="A22" s="103" t="str">
        <f t="shared" si="0"/>
        <v/>
      </c>
      <c r="B22" s="104"/>
      <c r="C22" s="105"/>
      <c r="D22" s="106"/>
      <c r="E22" s="107"/>
      <c r="F22" s="107"/>
      <c r="G22" s="107" t="str">
        <f t="shared" si="1"/>
        <v/>
      </c>
      <c r="H22" s="108"/>
      <c r="I22" s="115" t="s">
        <v>4314</v>
      </c>
    </row>
    <row r="23" customHeight="1" spans="1:9">
      <c r="A23" s="103" t="str">
        <f t="shared" si="0"/>
        <v/>
      </c>
      <c r="B23" s="104"/>
      <c r="C23" s="105"/>
      <c r="D23" s="106"/>
      <c r="E23" s="107"/>
      <c r="F23" s="107"/>
      <c r="G23" s="107" t="str">
        <f t="shared" si="1"/>
        <v/>
      </c>
      <c r="H23" s="108"/>
      <c r="I23" s="115" t="s">
        <v>4315</v>
      </c>
    </row>
    <row r="24" customHeight="1" spans="1:9">
      <c r="A24" s="103" t="str">
        <f t="shared" si="0"/>
        <v/>
      </c>
      <c r="B24" s="104"/>
      <c r="C24" s="105"/>
      <c r="D24" s="106"/>
      <c r="E24" s="107"/>
      <c r="F24" s="107"/>
      <c r="G24" s="107" t="str">
        <f t="shared" si="1"/>
        <v/>
      </c>
      <c r="H24" s="108"/>
      <c r="I24" s="115" t="s">
        <v>4316</v>
      </c>
    </row>
    <row r="25" customHeight="1" spans="1:9">
      <c r="A25" s="103" t="str">
        <f t="shared" si="0"/>
        <v/>
      </c>
      <c r="B25" s="104"/>
      <c r="C25" s="105"/>
      <c r="D25" s="106"/>
      <c r="E25" s="107"/>
      <c r="F25" s="107"/>
      <c r="G25" s="107" t="str">
        <f t="shared" si="1"/>
        <v/>
      </c>
      <c r="H25" s="108"/>
      <c r="I25" s="115" t="s">
        <v>4317</v>
      </c>
    </row>
    <row r="26" customHeight="1" spans="1:9">
      <c r="A26" s="103" t="str">
        <f t="shared" si="0"/>
        <v/>
      </c>
      <c r="B26" s="103"/>
      <c r="C26" s="105"/>
      <c r="D26" s="106"/>
      <c r="E26" s="107"/>
      <c r="F26" s="107"/>
      <c r="G26" s="107" t="str">
        <f t="shared" si="1"/>
        <v/>
      </c>
      <c r="H26" s="108"/>
      <c r="I26" s="115" t="s">
        <v>4318</v>
      </c>
    </row>
    <row r="27" customHeight="1" spans="1:9">
      <c r="A27" s="103" t="str">
        <f t="shared" si="0"/>
        <v/>
      </c>
      <c r="B27" s="103"/>
      <c r="C27" s="105"/>
      <c r="D27" s="106"/>
      <c r="E27" s="107"/>
      <c r="F27" s="107"/>
      <c r="G27" s="107" t="str">
        <f t="shared" si="1"/>
        <v/>
      </c>
      <c r="H27" s="108"/>
      <c r="I27" s="115" t="s">
        <v>4319</v>
      </c>
    </row>
    <row r="28" customHeight="1" spans="1:9">
      <c r="A28" s="103" t="str">
        <f t="shared" si="0"/>
        <v/>
      </c>
      <c r="B28" s="103"/>
      <c r="C28" s="105"/>
      <c r="D28" s="106"/>
      <c r="E28" s="107"/>
      <c r="F28" s="107"/>
      <c r="G28" s="107" t="str">
        <f t="shared" si="1"/>
        <v/>
      </c>
      <c r="H28" s="108"/>
      <c r="I28" s="115" t="s">
        <v>4320</v>
      </c>
    </row>
    <row r="29" customHeight="1" spans="1:9">
      <c r="A29" s="103" t="str">
        <f t="shared" si="0"/>
        <v/>
      </c>
      <c r="B29" s="103"/>
      <c r="C29" s="105"/>
      <c r="D29" s="106"/>
      <c r="E29" s="107"/>
      <c r="F29" s="107"/>
      <c r="G29" s="107" t="str">
        <f t="shared" si="1"/>
        <v/>
      </c>
      <c r="H29" s="108"/>
      <c r="I29" s="115" t="s">
        <v>4321</v>
      </c>
    </row>
    <row r="30" customHeight="1" spans="1:9">
      <c r="A30" s="108" t="s">
        <v>4322</v>
      </c>
      <c r="B30" s="108"/>
      <c r="C30" s="101"/>
      <c r="D30" s="101"/>
      <c r="E30" s="107">
        <f>SUM(E7:E29)</f>
        <v>0</v>
      </c>
      <c r="F30" s="107">
        <f>SUM(F7:F29)</f>
        <v>0</v>
      </c>
      <c r="G30" s="107" t="str">
        <f t="shared" si="1"/>
        <v/>
      </c>
      <c r="H30" s="108"/>
      <c r="I30" s="112"/>
    </row>
    <row r="31" customHeight="1" spans="1:9">
      <c r="A31" s="92" t="e">
        <f>#REF!&amp;"填表人："&amp;#REF!</f>
        <v>#REF!</v>
      </c>
      <c r="B31" s="92"/>
      <c r="C31" s="109"/>
      <c r="D31" s="110"/>
      <c r="E31" s="111"/>
      <c r="F31" s="111" t="e">
        <f>"评估人员："&amp;#REF!</f>
        <v>#REF!</v>
      </c>
      <c r="G31" s="111"/>
      <c r="H31" s="92"/>
      <c r="I31" s="112" t="s">
        <v>4323</v>
      </c>
    </row>
    <row r="32" spans="1:9">
      <c r="A32" s="112" t="e">
        <f>"填表日期："&amp;YEAR(#REF!)&amp;"年"&amp;MONTH(#REF!)&amp;"月"&amp;DAY(#REF!)&amp;"日"</f>
        <v>#REF!</v>
      </c>
      <c r="B32" s="112"/>
      <c r="C32" s="112"/>
      <c r="D32" s="113"/>
      <c r="E32" s="112"/>
      <c r="F32" s="112"/>
      <c r="G32" s="114"/>
      <c r="H32" s="112"/>
      <c r="I32" s="112"/>
    </row>
    <row r="33" spans="1:9">
      <c r="A33" s="112"/>
      <c r="B33" s="112"/>
      <c r="C33" s="112"/>
      <c r="D33" s="113"/>
      <c r="E33" s="112"/>
      <c r="F33" s="112"/>
      <c r="G33" s="114"/>
      <c r="H33" s="112"/>
      <c r="I33" s="112"/>
    </row>
  </sheetData>
  <mergeCells count="4">
    <mergeCell ref="A2:H2"/>
    <mergeCell ref="A3:G3"/>
    <mergeCell ref="A4:H4"/>
    <mergeCell ref="G5:H5"/>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0" fitToHeight="100" orientation="landscape"/>
  <headerFooter>
    <oddHeader>&amp;L&amp;"Arial Narrow,常规"&amp;10北京中企华资产评估有限责任公司&amp;R&amp;"Arial Narrow,常规"&amp;10质控部XXX项目</oddHeader>
    <oddFooter>&amp;C&amp;"Arial Narrow,常规"&amp;10第&amp;P页，共&amp;N页</odd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9"/>
  <sheetViews>
    <sheetView showGridLines="0" workbookViewId="0">
      <selection activeCell="AA34" sqref="AA34"/>
    </sheetView>
  </sheetViews>
  <sheetFormatPr defaultColWidth="9" defaultRowHeight="15.75" customHeight="1"/>
  <cols>
    <col min="1" max="1" width="5.375" style="3" customWidth="1"/>
    <col min="2" max="2" width="15.625" style="3" customWidth="1"/>
    <col min="3" max="3" width="13.5" style="3" customWidth="1"/>
    <col min="4" max="4" width="10.875" style="3" customWidth="1"/>
    <col min="5" max="5" width="8.25" style="3" customWidth="1"/>
    <col min="6" max="6" width="7" style="3" customWidth="1"/>
    <col min="7" max="7" width="9.875" style="3" customWidth="1"/>
    <col min="8" max="8" width="8.375" style="3" customWidth="1"/>
    <col min="9" max="9" width="10.125" style="3" customWidth="1"/>
    <col min="10" max="10" width="9.5" style="3" customWidth="1"/>
    <col min="11" max="11" width="10" style="3" customWidth="1"/>
    <col min="12" max="12" width="9.5" style="3" customWidth="1"/>
    <col min="13" max="13" width="8.125" style="3" customWidth="1"/>
    <col min="14" max="16384" width="9" style="3"/>
  </cols>
  <sheetData>
    <row r="1" customHeight="1" spans="1:1">
      <c r="A1" s="4" t="s">
        <v>687</v>
      </c>
    </row>
    <row r="2" s="1" customFormat="1" ht="30" customHeight="1" spans="1:13">
      <c r="A2" s="5" t="s">
        <v>4324</v>
      </c>
      <c r="B2" s="5"/>
      <c r="C2" s="5"/>
      <c r="D2" s="5"/>
      <c r="E2" s="5"/>
      <c r="F2" s="5"/>
      <c r="G2" s="5"/>
      <c r="H2" s="5"/>
      <c r="I2" s="5"/>
      <c r="J2" s="5"/>
      <c r="K2" s="5"/>
      <c r="L2" s="5"/>
      <c r="M2" s="5"/>
    </row>
    <row r="3" customHeight="1" spans="1:13">
      <c r="A3" s="2" t="e">
        <f>"评估基准日："&amp;TEXT(#REF!,"yyyy年mm月dd日")</f>
        <v>#REF!</v>
      </c>
      <c r="B3" s="2"/>
      <c r="C3" s="2"/>
      <c r="D3" s="2"/>
      <c r="E3" s="2"/>
      <c r="F3" s="2"/>
      <c r="G3" s="2"/>
      <c r="H3" s="2"/>
      <c r="I3" s="2"/>
      <c r="J3" s="2"/>
      <c r="K3" s="2"/>
      <c r="L3" s="2"/>
      <c r="M3" s="2"/>
    </row>
    <row r="4" ht="14.1" customHeight="1" spans="1:13">
      <c r="A4" s="2"/>
      <c r="B4" s="2"/>
      <c r="C4" s="2"/>
      <c r="D4" s="2"/>
      <c r="E4" s="2"/>
      <c r="F4" s="2"/>
      <c r="G4" s="2"/>
      <c r="H4" s="2"/>
      <c r="I4" s="2"/>
      <c r="J4" s="2"/>
      <c r="K4" s="2"/>
      <c r="L4" s="21" t="s">
        <v>4325</v>
      </c>
      <c r="M4" s="21"/>
    </row>
    <row r="5" customHeight="1" spans="1:13">
      <c r="A5" s="8" t="e">
        <f>#REF!&amp;"："&amp;#REF!</f>
        <v>#REF!</v>
      </c>
      <c r="B5" s="8"/>
      <c r="C5" s="8"/>
      <c r="D5" s="8"/>
      <c r="E5" s="8"/>
      <c r="M5" s="26" t="s">
        <v>858</v>
      </c>
    </row>
    <row r="6" s="2" customFormat="1" ht="12.75" spans="1:13">
      <c r="A6" s="32" t="s">
        <v>721</v>
      </c>
      <c r="B6" s="32" t="s">
        <v>4326</v>
      </c>
      <c r="C6" s="32" t="s">
        <v>4327</v>
      </c>
      <c r="D6" s="88" t="s">
        <v>1390</v>
      </c>
      <c r="E6" s="32" t="s">
        <v>692</v>
      </c>
      <c r="F6" s="32"/>
      <c r="G6" s="32"/>
      <c r="H6" s="70" t="s">
        <v>1320</v>
      </c>
      <c r="I6" s="32" t="s">
        <v>693</v>
      </c>
      <c r="J6" s="32"/>
      <c r="K6" s="32"/>
      <c r="L6" s="59" t="s">
        <v>695</v>
      </c>
      <c r="M6" s="59" t="s">
        <v>848</v>
      </c>
    </row>
    <row r="7" s="2" customFormat="1" ht="12.75" spans="1:14">
      <c r="A7" s="60"/>
      <c r="B7" s="62"/>
      <c r="C7" s="62"/>
      <c r="D7" s="62"/>
      <c r="E7" s="71" t="s">
        <v>1205</v>
      </c>
      <c r="F7" s="71" t="s">
        <v>1206</v>
      </c>
      <c r="G7" s="71" t="s">
        <v>1207</v>
      </c>
      <c r="H7" s="72"/>
      <c r="I7" s="71" t="s">
        <v>1208</v>
      </c>
      <c r="J7" s="71" t="s">
        <v>1494</v>
      </c>
      <c r="K7" s="71" t="s">
        <v>1207</v>
      </c>
      <c r="L7" s="73"/>
      <c r="M7" s="62"/>
      <c r="N7" s="11" t="s">
        <v>863</v>
      </c>
    </row>
    <row r="8" spans="1:14">
      <c r="A8" s="66" t="str">
        <f>IF(B8="","",ROW()-7)</f>
        <v/>
      </c>
      <c r="B8" s="68"/>
      <c r="C8" s="68"/>
      <c r="D8" s="68"/>
      <c r="E8" s="89"/>
      <c r="F8" s="89"/>
      <c r="G8" s="89"/>
      <c r="H8" s="89"/>
      <c r="I8" s="74"/>
      <c r="J8" s="74"/>
      <c r="K8" s="74"/>
      <c r="L8" s="24" t="str">
        <f>IF(G8-H8=0,"",(K8-G8+H8)/(G8-H8)*100)</f>
        <v/>
      </c>
      <c r="M8" s="68"/>
      <c r="N8" s="2" t="s">
        <v>4328</v>
      </c>
    </row>
    <row r="9" spans="1:14">
      <c r="A9" s="12" t="str">
        <f t="shared" ref="A9:A24" si="0">IF(B9="","",ROW()-7)</f>
        <v/>
      </c>
      <c r="B9" s="13"/>
      <c r="C9" s="13"/>
      <c r="D9" s="13"/>
      <c r="E9" s="90"/>
      <c r="F9" s="90"/>
      <c r="G9" s="90"/>
      <c r="H9" s="90"/>
      <c r="I9" s="15"/>
      <c r="J9" s="15"/>
      <c r="K9" s="15"/>
      <c r="L9" s="24" t="str">
        <f t="shared" ref="L9:L25" si="1">IF(G9-H9=0,"",(K9-G9+H9)/(G9-H9)*100)</f>
        <v/>
      </c>
      <c r="M9" s="13"/>
      <c r="N9" s="2" t="s">
        <v>4329</v>
      </c>
    </row>
    <row r="10" spans="1:14">
      <c r="A10" s="12" t="str">
        <f t="shared" si="0"/>
        <v/>
      </c>
      <c r="B10" s="13"/>
      <c r="C10" s="13"/>
      <c r="D10" s="13"/>
      <c r="E10" s="90"/>
      <c r="F10" s="90"/>
      <c r="G10" s="90"/>
      <c r="H10" s="90"/>
      <c r="I10" s="15"/>
      <c r="J10" s="15"/>
      <c r="K10" s="15"/>
      <c r="L10" s="24" t="str">
        <f t="shared" si="1"/>
        <v/>
      </c>
      <c r="M10" s="13"/>
      <c r="N10" s="2" t="s">
        <v>4330</v>
      </c>
    </row>
    <row r="11" spans="1:14">
      <c r="A11" s="12" t="str">
        <f t="shared" si="0"/>
        <v/>
      </c>
      <c r="B11" s="13"/>
      <c r="C11" s="13"/>
      <c r="D11" s="13"/>
      <c r="E11" s="90"/>
      <c r="F11" s="90"/>
      <c r="G11" s="90"/>
      <c r="H11" s="90"/>
      <c r="I11" s="15"/>
      <c r="J11" s="15"/>
      <c r="K11" s="15"/>
      <c r="L11" s="24" t="str">
        <f t="shared" si="1"/>
        <v/>
      </c>
      <c r="M11" s="13"/>
      <c r="N11" s="2" t="s">
        <v>4331</v>
      </c>
    </row>
    <row r="12" spans="1:14">
      <c r="A12" s="12" t="str">
        <f t="shared" si="0"/>
        <v/>
      </c>
      <c r="B12" s="13"/>
      <c r="C12" s="13"/>
      <c r="D12" s="13"/>
      <c r="E12" s="90"/>
      <c r="F12" s="90"/>
      <c r="G12" s="90"/>
      <c r="H12" s="90"/>
      <c r="I12" s="15"/>
      <c r="J12" s="15"/>
      <c r="K12" s="15"/>
      <c r="L12" s="24" t="str">
        <f t="shared" si="1"/>
        <v/>
      </c>
      <c r="M12" s="13"/>
      <c r="N12" s="2" t="s">
        <v>4332</v>
      </c>
    </row>
    <row r="13" spans="1:14">
      <c r="A13" s="12" t="str">
        <f t="shared" si="0"/>
        <v/>
      </c>
      <c r="B13" s="13"/>
      <c r="C13" s="13"/>
      <c r="D13" s="13"/>
      <c r="E13" s="90"/>
      <c r="F13" s="90"/>
      <c r="G13" s="90"/>
      <c r="H13" s="90"/>
      <c r="I13" s="15"/>
      <c r="J13" s="15"/>
      <c r="K13" s="15"/>
      <c r="L13" s="24" t="str">
        <f t="shared" si="1"/>
        <v/>
      </c>
      <c r="M13" s="13"/>
      <c r="N13" s="2" t="s">
        <v>4333</v>
      </c>
    </row>
    <row r="14" spans="1:14">
      <c r="A14" s="12" t="str">
        <f t="shared" si="0"/>
        <v/>
      </c>
      <c r="B14" s="13"/>
      <c r="C14" s="13"/>
      <c r="D14" s="13"/>
      <c r="E14" s="90"/>
      <c r="F14" s="90"/>
      <c r="G14" s="90"/>
      <c r="H14" s="90"/>
      <c r="I14" s="15"/>
      <c r="J14" s="15"/>
      <c r="K14" s="15"/>
      <c r="L14" s="24" t="str">
        <f t="shared" si="1"/>
        <v/>
      </c>
      <c r="M14" s="13"/>
      <c r="N14" s="2" t="s">
        <v>4334</v>
      </c>
    </row>
    <row r="15" spans="1:14">
      <c r="A15" s="12" t="str">
        <f t="shared" si="0"/>
        <v/>
      </c>
      <c r="B15" s="13"/>
      <c r="C15" s="13"/>
      <c r="D15" s="13"/>
      <c r="E15" s="90"/>
      <c r="F15" s="90"/>
      <c r="G15" s="90"/>
      <c r="H15" s="90"/>
      <c r="I15" s="15"/>
      <c r="J15" s="15"/>
      <c r="K15" s="15"/>
      <c r="L15" s="24" t="str">
        <f t="shared" si="1"/>
        <v/>
      </c>
      <c r="M15" s="13"/>
      <c r="N15" s="2" t="s">
        <v>4335</v>
      </c>
    </row>
    <row r="16" spans="1:14">
      <c r="A16" s="12" t="str">
        <f t="shared" si="0"/>
        <v/>
      </c>
      <c r="B16" s="13"/>
      <c r="C16" s="13"/>
      <c r="D16" s="13"/>
      <c r="E16" s="90"/>
      <c r="F16" s="90"/>
      <c r="G16" s="90"/>
      <c r="H16" s="90"/>
      <c r="I16" s="15"/>
      <c r="J16" s="15"/>
      <c r="K16" s="15"/>
      <c r="L16" s="24" t="str">
        <f t="shared" si="1"/>
        <v/>
      </c>
      <c r="M16" s="13"/>
      <c r="N16" s="2" t="s">
        <v>4336</v>
      </c>
    </row>
    <row r="17" spans="1:14">
      <c r="A17" s="12" t="str">
        <f t="shared" si="0"/>
        <v/>
      </c>
      <c r="B17" s="13"/>
      <c r="C17" s="13"/>
      <c r="D17" s="13"/>
      <c r="E17" s="90"/>
      <c r="F17" s="90"/>
      <c r="G17" s="90"/>
      <c r="H17" s="90"/>
      <c r="I17" s="15"/>
      <c r="J17" s="15"/>
      <c r="K17" s="15"/>
      <c r="L17" s="24" t="str">
        <f t="shared" si="1"/>
        <v/>
      </c>
      <c r="M17" s="13"/>
      <c r="N17" s="2" t="s">
        <v>4337</v>
      </c>
    </row>
    <row r="18" spans="1:14">
      <c r="A18" s="12" t="str">
        <f t="shared" si="0"/>
        <v/>
      </c>
      <c r="B18" s="13"/>
      <c r="C18" s="13"/>
      <c r="D18" s="13"/>
      <c r="E18" s="90"/>
      <c r="F18" s="90"/>
      <c r="G18" s="90"/>
      <c r="H18" s="90"/>
      <c r="I18" s="15"/>
      <c r="J18" s="15"/>
      <c r="K18" s="15"/>
      <c r="L18" s="24" t="str">
        <f t="shared" si="1"/>
        <v/>
      </c>
      <c r="M18" s="13"/>
      <c r="N18" s="2" t="s">
        <v>4338</v>
      </c>
    </row>
    <row r="19" spans="1:14">
      <c r="A19" s="12" t="str">
        <f t="shared" si="0"/>
        <v/>
      </c>
      <c r="B19" s="13"/>
      <c r="C19" s="13"/>
      <c r="D19" s="13"/>
      <c r="E19" s="90"/>
      <c r="F19" s="90"/>
      <c r="G19" s="90"/>
      <c r="H19" s="90"/>
      <c r="I19" s="15"/>
      <c r="J19" s="15"/>
      <c r="K19" s="15"/>
      <c r="L19" s="24" t="str">
        <f t="shared" si="1"/>
        <v/>
      </c>
      <c r="M19" s="13"/>
      <c r="N19" s="2" t="s">
        <v>4339</v>
      </c>
    </row>
    <row r="20" spans="1:14">
      <c r="A20" s="12" t="str">
        <f t="shared" si="0"/>
        <v/>
      </c>
      <c r="B20" s="13"/>
      <c r="C20" s="13"/>
      <c r="D20" s="13"/>
      <c r="E20" s="90"/>
      <c r="F20" s="90"/>
      <c r="G20" s="90"/>
      <c r="H20" s="90"/>
      <c r="I20" s="15"/>
      <c r="J20" s="15"/>
      <c r="K20" s="15"/>
      <c r="L20" s="24" t="str">
        <f t="shared" si="1"/>
        <v/>
      </c>
      <c r="M20" s="13"/>
      <c r="N20" s="2" t="s">
        <v>4340</v>
      </c>
    </row>
    <row r="21" spans="1:14">
      <c r="A21" s="12" t="str">
        <f t="shared" si="0"/>
        <v/>
      </c>
      <c r="B21" s="13"/>
      <c r="C21" s="13"/>
      <c r="D21" s="13"/>
      <c r="E21" s="90"/>
      <c r="F21" s="90"/>
      <c r="G21" s="90"/>
      <c r="H21" s="90"/>
      <c r="I21" s="15"/>
      <c r="J21" s="15"/>
      <c r="K21" s="15"/>
      <c r="L21" s="24" t="str">
        <f t="shared" si="1"/>
        <v/>
      </c>
      <c r="M21" s="13"/>
      <c r="N21" s="2" t="s">
        <v>4341</v>
      </c>
    </row>
    <row r="22" spans="1:14">
      <c r="A22" s="12" t="str">
        <f t="shared" si="0"/>
        <v/>
      </c>
      <c r="B22" s="13"/>
      <c r="C22" s="13"/>
      <c r="D22" s="13"/>
      <c r="E22" s="90"/>
      <c r="F22" s="90"/>
      <c r="G22" s="90"/>
      <c r="H22" s="90"/>
      <c r="I22" s="15"/>
      <c r="J22" s="15"/>
      <c r="K22" s="15"/>
      <c r="L22" s="24" t="str">
        <f t="shared" si="1"/>
        <v/>
      </c>
      <c r="M22" s="13"/>
      <c r="N22" s="2" t="s">
        <v>4342</v>
      </c>
    </row>
    <row r="23" spans="1:14">
      <c r="A23" s="12" t="str">
        <f t="shared" si="0"/>
        <v/>
      </c>
      <c r="B23" s="13"/>
      <c r="C23" s="13"/>
      <c r="D23" s="13"/>
      <c r="E23" s="90"/>
      <c r="F23" s="90"/>
      <c r="G23" s="90"/>
      <c r="H23" s="90"/>
      <c r="I23" s="15"/>
      <c r="J23" s="15"/>
      <c r="K23" s="15"/>
      <c r="L23" s="24" t="str">
        <f t="shared" si="1"/>
        <v/>
      </c>
      <c r="M23" s="13"/>
      <c r="N23" s="2" t="s">
        <v>4343</v>
      </c>
    </row>
    <row r="24" spans="1:14">
      <c r="A24" s="12" t="str">
        <f t="shared" si="0"/>
        <v/>
      </c>
      <c r="B24" s="13"/>
      <c r="C24" s="13"/>
      <c r="D24" s="13"/>
      <c r="E24" s="90"/>
      <c r="F24" s="90"/>
      <c r="G24" s="90"/>
      <c r="H24" s="90"/>
      <c r="I24" s="15"/>
      <c r="J24" s="15"/>
      <c r="K24" s="15"/>
      <c r="L24" s="24" t="str">
        <f t="shared" si="1"/>
        <v/>
      </c>
      <c r="M24" s="13"/>
      <c r="N24" s="2" t="s">
        <v>4344</v>
      </c>
    </row>
    <row r="25" spans="1:13">
      <c r="A25" s="12" t="s">
        <v>4345</v>
      </c>
      <c r="B25" s="13"/>
      <c r="C25" s="13"/>
      <c r="D25" s="13"/>
      <c r="E25" s="90">
        <f>SUM(E8:E24)</f>
        <v>0</v>
      </c>
      <c r="F25" s="90"/>
      <c r="G25" s="90">
        <f>SUM(G8:G24)</f>
        <v>0</v>
      </c>
      <c r="H25" s="90">
        <f>SUM(H8:H24)</f>
        <v>0</v>
      </c>
      <c r="I25" s="15"/>
      <c r="J25" s="15"/>
      <c r="K25" s="90">
        <f>SUM(K8:K24)</f>
        <v>0</v>
      </c>
      <c r="L25" s="24" t="str">
        <f t="shared" si="1"/>
        <v/>
      </c>
      <c r="M25" s="13"/>
    </row>
    <row r="26" spans="1:13">
      <c r="A26" s="12" t="s">
        <v>4346</v>
      </c>
      <c r="B26" s="13"/>
      <c r="C26" s="13"/>
      <c r="D26" s="13"/>
      <c r="E26" s="15"/>
      <c r="F26" s="15"/>
      <c r="G26" s="15">
        <f>H25</f>
        <v>0</v>
      </c>
      <c r="H26" s="15"/>
      <c r="I26" s="15"/>
      <c r="J26" s="15"/>
      <c r="K26" s="15"/>
      <c r="L26" s="24"/>
      <c r="M26" s="13"/>
    </row>
    <row r="27" customHeight="1" spans="1:13">
      <c r="A27" s="16" t="s">
        <v>4347</v>
      </c>
      <c r="B27" s="47"/>
      <c r="C27" s="47"/>
      <c r="D27" s="17"/>
      <c r="E27" s="24"/>
      <c r="F27" s="24"/>
      <c r="G27" s="24">
        <f>G25-G26</f>
        <v>0</v>
      </c>
      <c r="H27" s="24"/>
      <c r="I27" s="24"/>
      <c r="J27" s="24"/>
      <c r="K27" s="24">
        <f>K25</f>
        <v>0</v>
      </c>
      <c r="L27" s="24" t="str">
        <f>IF(G27=0,"",(K27-G27)/G27*100)</f>
        <v/>
      </c>
      <c r="M27" s="20"/>
    </row>
    <row r="28" customHeight="1" spans="1:14">
      <c r="A28" s="3" t="e">
        <f>#REF!&amp;"填表人："&amp;#REF!</f>
        <v>#REF!</v>
      </c>
      <c r="K28" s="3" t="e">
        <f>"评估人员："&amp;#REF!</f>
        <v>#REF!</v>
      </c>
      <c r="L28" s="91"/>
      <c r="N28" s="23" t="s">
        <v>716</v>
      </c>
    </row>
    <row r="29" customHeight="1" spans="1:1">
      <c r="A29" s="3" t="e">
        <f>"填表日期："&amp;YEAR(#REF!)&amp;"年"&amp;MONTH(#REF!)&amp;"月"&amp;DAY(#REF!)&amp;"日"</f>
        <v>#REF!</v>
      </c>
    </row>
  </sheetData>
  <mergeCells count="16">
    <mergeCell ref="A2:M2"/>
    <mergeCell ref="A3:M3"/>
    <mergeCell ref="L4:M4"/>
    <mergeCell ref="A5:E5"/>
    <mergeCell ref="E6:G6"/>
    <mergeCell ref="I6:K6"/>
    <mergeCell ref="A25:D25"/>
    <mergeCell ref="A26:D26"/>
    <mergeCell ref="A27:D27"/>
    <mergeCell ref="A6:A7"/>
    <mergeCell ref="B6:B7"/>
    <mergeCell ref="C6:C7"/>
    <mergeCell ref="D6:D7"/>
    <mergeCell ref="H6:H7"/>
    <mergeCell ref="L6:L7"/>
    <mergeCell ref="M6:M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2"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29"/>
  <sheetViews>
    <sheetView showGridLines="0" workbookViewId="0">
      <selection activeCell="AA34" sqref="AA34"/>
    </sheetView>
  </sheetViews>
  <sheetFormatPr defaultColWidth="9" defaultRowHeight="15.75" customHeight="1"/>
  <cols>
    <col min="1" max="1" width="5.5" style="3" customWidth="1"/>
    <col min="2" max="2" width="13" style="3" customWidth="1"/>
    <col min="3" max="3" width="10.625" style="3" customWidth="1"/>
    <col min="4" max="4" width="15" style="3" customWidth="1"/>
    <col min="5" max="5" width="10.25" style="3" customWidth="1"/>
    <col min="6" max="6" width="12" style="3" customWidth="1"/>
    <col min="7" max="8" width="15.625" style="3" customWidth="1"/>
    <col min="9" max="10" width="13.125" style="3" customWidth="1"/>
    <col min="11" max="11" width="18.375" style="3" customWidth="1"/>
    <col min="12" max="16384" width="9" style="3"/>
  </cols>
  <sheetData>
    <row r="1" customHeight="1" spans="1:1">
      <c r="A1" s="4" t="s">
        <v>687</v>
      </c>
    </row>
    <row r="2" s="1" customFormat="1" ht="30" customHeight="1" spans="1:11">
      <c r="A2" s="5" t="s">
        <v>4348</v>
      </c>
      <c r="B2" s="5"/>
      <c r="C2" s="5"/>
      <c r="D2" s="5"/>
      <c r="E2" s="5"/>
      <c r="F2" s="5"/>
      <c r="G2" s="5"/>
      <c r="H2" s="5"/>
      <c r="I2" s="5"/>
      <c r="J2" s="5"/>
      <c r="K2" s="5"/>
    </row>
    <row r="3" customHeight="1" spans="1:11">
      <c r="A3" s="2" t="e">
        <f>"评估基准日："&amp;TEXT(#REF!,"yyyy年mm月dd日")</f>
        <v>#REF!</v>
      </c>
      <c r="B3" s="2"/>
      <c r="C3" s="2"/>
      <c r="D3" s="2"/>
      <c r="E3" s="2"/>
      <c r="F3" s="2"/>
      <c r="G3" s="2"/>
      <c r="H3" s="2"/>
      <c r="I3" s="2"/>
      <c r="J3" s="2"/>
      <c r="K3" s="2"/>
    </row>
    <row r="4" ht="14.1" customHeight="1" spans="1:11">
      <c r="A4" s="2"/>
      <c r="B4" s="2"/>
      <c r="C4" s="2"/>
      <c r="D4" s="2"/>
      <c r="E4" s="2"/>
      <c r="F4" s="2"/>
      <c r="G4" s="2"/>
      <c r="H4" s="2"/>
      <c r="I4" s="2"/>
      <c r="J4" s="2"/>
      <c r="K4" s="21" t="s">
        <v>4349</v>
      </c>
    </row>
    <row r="5" customHeight="1" spans="1:11">
      <c r="A5" s="8" t="e">
        <f>#REF!&amp;"："&amp;#REF!</f>
        <v>#REF!</v>
      </c>
      <c r="B5" s="8"/>
      <c r="C5" s="8"/>
      <c r="D5" s="8"/>
      <c r="E5" s="8"/>
      <c r="F5" s="8"/>
      <c r="K5" s="26" t="s">
        <v>858</v>
      </c>
    </row>
    <row r="6" s="2" customFormat="1" ht="27" customHeight="1" spans="1:12">
      <c r="A6" s="9" t="s">
        <v>721</v>
      </c>
      <c r="B6" s="9" t="s">
        <v>4350</v>
      </c>
      <c r="C6" s="44" t="s">
        <v>4351</v>
      </c>
      <c r="D6" s="44" t="s">
        <v>4352</v>
      </c>
      <c r="E6" s="44" t="s">
        <v>4353</v>
      </c>
      <c r="F6" s="9" t="s">
        <v>1079</v>
      </c>
      <c r="G6" s="10" t="s">
        <v>692</v>
      </c>
      <c r="H6" s="9" t="s">
        <v>693</v>
      </c>
      <c r="I6" s="9" t="s">
        <v>694</v>
      </c>
      <c r="J6" s="9" t="s">
        <v>695</v>
      </c>
      <c r="K6" s="9" t="s">
        <v>848</v>
      </c>
      <c r="L6" s="11" t="s">
        <v>863</v>
      </c>
    </row>
    <row r="7" spans="1:12">
      <c r="A7" s="12" t="str">
        <f>IF(B7="","",ROW()-6)</f>
        <v/>
      </c>
      <c r="B7" s="13"/>
      <c r="C7" s="13"/>
      <c r="D7" s="13"/>
      <c r="E7" s="15"/>
      <c r="F7" s="14"/>
      <c r="G7" s="15"/>
      <c r="H7" s="15"/>
      <c r="I7" s="15">
        <f>H7-G7</f>
        <v>0</v>
      </c>
      <c r="J7" s="34" t="str">
        <f>IF(G7=0,"",I7/G7*100)</f>
        <v/>
      </c>
      <c r="K7" s="14"/>
      <c r="L7" s="2" t="s">
        <v>4354</v>
      </c>
    </row>
    <row r="8" spans="1:12">
      <c r="A8" s="12" t="str">
        <f t="shared" ref="A8:A26" si="0">IF(B8="","",ROW()-6)</f>
        <v/>
      </c>
      <c r="B8" s="13"/>
      <c r="C8" s="13"/>
      <c r="D8" s="13"/>
      <c r="E8" s="15"/>
      <c r="F8" s="14"/>
      <c r="G8" s="15"/>
      <c r="H8" s="15"/>
      <c r="I8" s="15">
        <f t="shared" ref="I8:I27" si="1">H8-G8</f>
        <v>0</v>
      </c>
      <c r="J8" s="24" t="str">
        <f t="shared" ref="J8:J27" si="2">IF(G8=0,"",I8/G8*100)</f>
        <v/>
      </c>
      <c r="K8" s="14"/>
      <c r="L8" s="2" t="s">
        <v>4355</v>
      </c>
    </row>
    <row r="9" spans="1:12">
      <c r="A9" s="12" t="str">
        <f t="shared" si="0"/>
        <v/>
      </c>
      <c r="B9" s="13"/>
      <c r="C9" s="13"/>
      <c r="D9" s="13"/>
      <c r="E9" s="15"/>
      <c r="F9" s="14"/>
      <c r="G9" s="15"/>
      <c r="H9" s="15"/>
      <c r="I9" s="15">
        <f t="shared" si="1"/>
        <v>0</v>
      </c>
      <c r="J9" s="24" t="str">
        <f t="shared" si="2"/>
        <v/>
      </c>
      <c r="K9" s="14"/>
      <c r="L9" s="2" t="s">
        <v>4356</v>
      </c>
    </row>
    <row r="10" spans="1:12">
      <c r="A10" s="12" t="str">
        <f t="shared" si="0"/>
        <v/>
      </c>
      <c r="B10" s="13"/>
      <c r="C10" s="13"/>
      <c r="D10" s="13"/>
      <c r="E10" s="15"/>
      <c r="F10" s="14"/>
      <c r="G10" s="15"/>
      <c r="H10" s="15"/>
      <c r="I10" s="15">
        <f t="shared" si="1"/>
        <v>0</v>
      </c>
      <c r="J10" s="24" t="str">
        <f t="shared" si="2"/>
        <v/>
      </c>
      <c r="K10" s="14"/>
      <c r="L10" s="2" t="s">
        <v>4357</v>
      </c>
    </row>
    <row r="11" spans="1:12">
      <c r="A11" s="12" t="str">
        <f t="shared" si="0"/>
        <v/>
      </c>
      <c r="B11" s="13"/>
      <c r="C11" s="13"/>
      <c r="D11" s="13"/>
      <c r="E11" s="15"/>
      <c r="F11" s="14"/>
      <c r="G11" s="15"/>
      <c r="H11" s="15"/>
      <c r="I11" s="15">
        <f t="shared" si="1"/>
        <v>0</v>
      </c>
      <c r="J11" s="24" t="str">
        <f t="shared" si="2"/>
        <v/>
      </c>
      <c r="K11" s="14"/>
      <c r="L11" s="2" t="s">
        <v>4358</v>
      </c>
    </row>
    <row r="12" spans="1:12">
      <c r="A12" s="12" t="str">
        <f t="shared" si="0"/>
        <v/>
      </c>
      <c r="B12" s="13"/>
      <c r="C12" s="13"/>
      <c r="D12" s="13"/>
      <c r="E12" s="15"/>
      <c r="F12" s="14"/>
      <c r="G12" s="15"/>
      <c r="H12" s="15"/>
      <c r="I12" s="15">
        <f t="shared" si="1"/>
        <v>0</v>
      </c>
      <c r="J12" s="24" t="str">
        <f t="shared" si="2"/>
        <v/>
      </c>
      <c r="K12" s="14"/>
      <c r="L12" s="2" t="s">
        <v>4359</v>
      </c>
    </row>
    <row r="13" spans="1:12">
      <c r="A13" s="12" t="str">
        <f t="shared" si="0"/>
        <v/>
      </c>
      <c r="B13" s="13"/>
      <c r="C13" s="13"/>
      <c r="D13" s="13"/>
      <c r="E13" s="15"/>
      <c r="F13" s="14"/>
      <c r="G13" s="15"/>
      <c r="H13" s="15"/>
      <c r="I13" s="15">
        <f t="shared" si="1"/>
        <v>0</v>
      </c>
      <c r="J13" s="24" t="str">
        <f t="shared" si="2"/>
        <v/>
      </c>
      <c r="K13" s="14"/>
      <c r="L13" s="2" t="s">
        <v>4360</v>
      </c>
    </row>
    <row r="14" spans="1:12">
      <c r="A14" s="12" t="str">
        <f t="shared" si="0"/>
        <v/>
      </c>
      <c r="B14" s="13"/>
      <c r="C14" s="13"/>
      <c r="D14" s="13"/>
      <c r="E14" s="15"/>
      <c r="F14" s="14"/>
      <c r="G14" s="15"/>
      <c r="H14" s="15"/>
      <c r="I14" s="15">
        <f t="shared" si="1"/>
        <v>0</v>
      </c>
      <c r="J14" s="24" t="str">
        <f t="shared" si="2"/>
        <v/>
      </c>
      <c r="K14" s="14"/>
      <c r="L14" s="2" t="s">
        <v>4361</v>
      </c>
    </row>
    <row r="15" spans="1:12">
      <c r="A15" s="12" t="str">
        <f t="shared" si="0"/>
        <v/>
      </c>
      <c r="B15" s="13"/>
      <c r="C15" s="13"/>
      <c r="D15" s="13"/>
      <c r="E15" s="15"/>
      <c r="F15" s="14"/>
      <c r="G15" s="15"/>
      <c r="H15" s="15"/>
      <c r="I15" s="15">
        <f t="shared" si="1"/>
        <v>0</v>
      </c>
      <c r="J15" s="24" t="str">
        <f t="shared" si="2"/>
        <v/>
      </c>
      <c r="K15" s="14"/>
      <c r="L15" s="2" t="s">
        <v>4362</v>
      </c>
    </row>
    <row r="16" spans="1:12">
      <c r="A16" s="12" t="str">
        <f t="shared" si="0"/>
        <v/>
      </c>
      <c r="B16" s="13"/>
      <c r="C16" s="13"/>
      <c r="D16" s="13"/>
      <c r="E16" s="15"/>
      <c r="F16" s="14"/>
      <c r="G16" s="15"/>
      <c r="H16" s="15"/>
      <c r="I16" s="15">
        <f t="shared" si="1"/>
        <v>0</v>
      </c>
      <c r="J16" s="24" t="str">
        <f t="shared" si="2"/>
        <v/>
      </c>
      <c r="K16" s="14"/>
      <c r="L16" s="2" t="s">
        <v>4363</v>
      </c>
    </row>
    <row r="17" spans="1:12">
      <c r="A17" s="12" t="str">
        <f t="shared" si="0"/>
        <v/>
      </c>
      <c r="B17" s="13"/>
      <c r="C17" s="13"/>
      <c r="D17" s="13"/>
      <c r="E17" s="15"/>
      <c r="F17" s="14"/>
      <c r="G17" s="15"/>
      <c r="H17" s="15"/>
      <c r="I17" s="15">
        <f t="shared" si="1"/>
        <v>0</v>
      </c>
      <c r="J17" s="24" t="str">
        <f t="shared" si="2"/>
        <v/>
      </c>
      <c r="K17" s="14"/>
      <c r="L17" s="2" t="s">
        <v>4364</v>
      </c>
    </row>
    <row r="18" spans="1:12">
      <c r="A18" s="12" t="str">
        <f t="shared" si="0"/>
        <v/>
      </c>
      <c r="B18" s="13"/>
      <c r="C18" s="13"/>
      <c r="D18" s="13"/>
      <c r="E18" s="15"/>
      <c r="F18" s="14"/>
      <c r="G18" s="15"/>
      <c r="H18" s="15"/>
      <c r="I18" s="15">
        <f t="shared" si="1"/>
        <v>0</v>
      </c>
      <c r="J18" s="24" t="str">
        <f t="shared" si="2"/>
        <v/>
      </c>
      <c r="K18" s="14"/>
      <c r="L18" s="2" t="s">
        <v>4365</v>
      </c>
    </row>
    <row r="19" spans="1:12">
      <c r="A19" s="12" t="str">
        <f t="shared" si="0"/>
        <v/>
      </c>
      <c r="B19" s="13"/>
      <c r="C19" s="13"/>
      <c r="D19" s="13"/>
      <c r="E19" s="15"/>
      <c r="F19" s="14"/>
      <c r="G19" s="15"/>
      <c r="H19" s="15"/>
      <c r="I19" s="15">
        <f t="shared" si="1"/>
        <v>0</v>
      </c>
      <c r="J19" s="24" t="str">
        <f t="shared" si="2"/>
        <v/>
      </c>
      <c r="K19" s="14"/>
      <c r="L19" s="2" t="s">
        <v>4366</v>
      </c>
    </row>
    <row r="20" spans="1:12">
      <c r="A20" s="12" t="str">
        <f t="shared" si="0"/>
        <v/>
      </c>
      <c r="B20" s="13"/>
      <c r="C20" s="13"/>
      <c r="D20" s="13"/>
      <c r="E20" s="15"/>
      <c r="F20" s="14"/>
      <c r="G20" s="15"/>
      <c r="H20" s="15"/>
      <c r="I20" s="15">
        <f t="shared" si="1"/>
        <v>0</v>
      </c>
      <c r="J20" s="24" t="str">
        <f t="shared" si="2"/>
        <v/>
      </c>
      <c r="K20" s="14"/>
      <c r="L20" s="2" t="s">
        <v>4367</v>
      </c>
    </row>
    <row r="21" spans="1:12">
      <c r="A21" s="12" t="str">
        <f t="shared" si="0"/>
        <v/>
      </c>
      <c r="B21" s="13"/>
      <c r="C21" s="13"/>
      <c r="D21" s="13"/>
      <c r="E21" s="15"/>
      <c r="F21" s="14"/>
      <c r="G21" s="15"/>
      <c r="H21" s="15"/>
      <c r="I21" s="15">
        <f t="shared" si="1"/>
        <v>0</v>
      </c>
      <c r="J21" s="24" t="str">
        <f t="shared" si="2"/>
        <v/>
      </c>
      <c r="K21" s="14"/>
      <c r="L21" s="2" t="s">
        <v>4368</v>
      </c>
    </row>
    <row r="22" spans="1:12">
      <c r="A22" s="12" t="str">
        <f t="shared" si="0"/>
        <v/>
      </c>
      <c r="B22" s="13"/>
      <c r="C22" s="13"/>
      <c r="D22" s="13"/>
      <c r="E22" s="15"/>
      <c r="F22" s="14"/>
      <c r="G22" s="15"/>
      <c r="H22" s="15"/>
      <c r="I22" s="15">
        <f t="shared" si="1"/>
        <v>0</v>
      </c>
      <c r="J22" s="24" t="str">
        <f t="shared" si="2"/>
        <v/>
      </c>
      <c r="K22" s="14"/>
      <c r="L22" s="2" t="s">
        <v>4369</v>
      </c>
    </row>
    <row r="23" spans="1:12">
      <c r="A23" s="12" t="str">
        <f t="shared" si="0"/>
        <v/>
      </c>
      <c r="B23" s="13"/>
      <c r="C23" s="13"/>
      <c r="D23" s="13"/>
      <c r="E23" s="15"/>
      <c r="F23" s="14"/>
      <c r="G23" s="15"/>
      <c r="H23" s="15"/>
      <c r="I23" s="15">
        <f t="shared" si="1"/>
        <v>0</v>
      </c>
      <c r="J23" s="24" t="str">
        <f t="shared" si="2"/>
        <v/>
      </c>
      <c r="K23" s="14"/>
      <c r="L23" s="2" t="s">
        <v>4370</v>
      </c>
    </row>
    <row r="24" spans="1:12">
      <c r="A24" s="12" t="str">
        <f t="shared" si="0"/>
        <v/>
      </c>
      <c r="B24" s="13"/>
      <c r="C24" s="13"/>
      <c r="D24" s="13"/>
      <c r="E24" s="15"/>
      <c r="F24" s="14"/>
      <c r="G24" s="15"/>
      <c r="H24" s="15"/>
      <c r="I24" s="15">
        <f t="shared" si="1"/>
        <v>0</v>
      </c>
      <c r="J24" s="24" t="str">
        <f t="shared" si="2"/>
        <v/>
      </c>
      <c r="K24" s="14"/>
      <c r="L24" s="2" t="s">
        <v>4371</v>
      </c>
    </row>
    <row r="25" spans="1:12">
      <c r="A25" s="12" t="str">
        <f t="shared" si="0"/>
        <v/>
      </c>
      <c r="B25" s="13"/>
      <c r="C25" s="13"/>
      <c r="D25" s="13"/>
      <c r="E25" s="15"/>
      <c r="F25" s="14"/>
      <c r="G25" s="15"/>
      <c r="H25" s="15"/>
      <c r="I25" s="15">
        <f t="shared" si="1"/>
        <v>0</v>
      </c>
      <c r="J25" s="24" t="str">
        <f t="shared" si="2"/>
        <v/>
      </c>
      <c r="K25" s="14"/>
      <c r="L25" s="2" t="s">
        <v>4372</v>
      </c>
    </row>
    <row r="26" spans="1:12">
      <c r="A26" s="12" t="str">
        <f t="shared" si="0"/>
        <v/>
      </c>
      <c r="B26" s="13"/>
      <c r="C26" s="13"/>
      <c r="D26" s="13"/>
      <c r="E26" s="15"/>
      <c r="F26" s="14"/>
      <c r="G26" s="15"/>
      <c r="H26" s="15"/>
      <c r="I26" s="15">
        <f t="shared" si="1"/>
        <v>0</v>
      </c>
      <c r="J26" s="24" t="str">
        <f t="shared" si="2"/>
        <v/>
      </c>
      <c r="K26" s="14"/>
      <c r="L26" s="2" t="s">
        <v>4373</v>
      </c>
    </row>
    <row r="27" customHeight="1" spans="1:11">
      <c r="A27" s="16" t="s">
        <v>879</v>
      </c>
      <c r="B27" s="17"/>
      <c r="C27" s="17"/>
      <c r="D27" s="17"/>
      <c r="E27" s="17"/>
      <c r="F27" s="18"/>
      <c r="G27" s="24">
        <f>SUM(G7:G26)</f>
        <v>0</v>
      </c>
      <c r="H27" s="24">
        <f>SUM(H7:H26)</f>
        <v>0</v>
      </c>
      <c r="I27" s="24">
        <f t="shared" si="1"/>
        <v>0</v>
      </c>
      <c r="J27" s="24" t="str">
        <f t="shared" si="2"/>
        <v/>
      </c>
      <c r="K27" s="20"/>
    </row>
    <row r="28" customHeight="1" spans="1:12">
      <c r="A28" s="3" t="e">
        <f>#REF!&amp;"填表人："&amp;#REF!</f>
        <v>#REF!</v>
      </c>
      <c r="I28" s="3" t="e">
        <f>"评估人员："&amp;#REF!</f>
        <v>#REF!</v>
      </c>
      <c r="L28" s="23" t="s">
        <v>716</v>
      </c>
    </row>
    <row r="29" customHeight="1" spans="1:1">
      <c r="A29" s="3" t="e">
        <f>"填表日期："&amp;YEAR(#REF!)&amp;"年"&amp;MONTH(#REF!)&amp;"月"&amp;DAY(#REF!)&amp;"日"</f>
        <v>#REF!</v>
      </c>
    </row>
  </sheetData>
  <mergeCells count="4">
    <mergeCell ref="A2:K2"/>
    <mergeCell ref="A3:K3"/>
    <mergeCell ref="A5:F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1" fitToHeight="10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O30"/>
  <sheetViews>
    <sheetView showGridLines="0" workbookViewId="0">
      <selection activeCell="AA34" sqref="AA34"/>
    </sheetView>
  </sheetViews>
  <sheetFormatPr defaultColWidth="9" defaultRowHeight="15.75" customHeight="1"/>
  <cols>
    <col min="1" max="1" width="4.25" style="3" customWidth="1"/>
    <col min="2" max="2" width="12.125" style="3" customWidth="1"/>
    <col min="3" max="3" width="11.625" style="3" customWidth="1"/>
    <col min="4" max="4" width="8" style="3" customWidth="1"/>
    <col min="5" max="5" width="6.125" style="3" customWidth="1"/>
    <col min="6" max="6" width="8" style="3" customWidth="1"/>
    <col min="7" max="7" width="8.625" style="3" customWidth="1"/>
    <col min="8" max="8" width="9.875" style="3" customWidth="1"/>
    <col min="9" max="9" width="8.25" style="3" customWidth="1"/>
    <col min="10" max="10" width="5.875" style="3" customWidth="1"/>
    <col min="11" max="11" width="12.625" style="3" customWidth="1"/>
    <col min="12" max="12" width="5.875" style="3" customWidth="1"/>
    <col min="13" max="13" width="8.5" style="3" customWidth="1"/>
    <col min="14" max="14" width="10.75" style="3" customWidth="1"/>
    <col min="15" max="16384" width="9" style="3"/>
  </cols>
  <sheetData>
    <row r="1" customHeight="1" spans="1:1">
      <c r="A1" s="4" t="s">
        <v>687</v>
      </c>
    </row>
    <row r="2" s="1" customFormat="1" ht="30" customHeight="1" spans="1:14">
      <c r="A2" s="5" t="s">
        <v>4374</v>
      </c>
      <c r="B2" s="5"/>
      <c r="C2" s="5"/>
      <c r="D2" s="5"/>
      <c r="E2" s="5"/>
      <c r="F2" s="5"/>
      <c r="G2" s="5"/>
      <c r="H2" s="5"/>
      <c r="I2" s="5"/>
      <c r="J2" s="5"/>
      <c r="K2" s="5"/>
      <c r="L2" s="5"/>
      <c r="M2" s="5"/>
      <c r="N2" s="5"/>
    </row>
    <row r="3" customHeight="1" spans="1:14">
      <c r="A3" s="2" t="e">
        <f>"评估基准日："&amp;TEXT(#REF!,"yyyy年mm月dd日")</f>
        <v>#REF!</v>
      </c>
      <c r="B3" s="2"/>
      <c r="C3" s="2"/>
      <c r="D3" s="2"/>
      <c r="E3" s="2"/>
      <c r="F3" s="2"/>
      <c r="G3" s="2"/>
      <c r="H3" s="2"/>
      <c r="I3" s="2"/>
      <c r="J3" s="2"/>
      <c r="K3" s="2"/>
      <c r="L3" s="2"/>
      <c r="M3" s="2"/>
      <c r="N3" s="2"/>
    </row>
    <row r="4" ht="14.1" customHeight="1" spans="1:14">
      <c r="A4" s="2"/>
      <c r="B4" s="2"/>
      <c r="C4" s="2"/>
      <c r="D4" s="2"/>
      <c r="E4" s="2"/>
      <c r="F4" s="2"/>
      <c r="G4" s="2"/>
      <c r="H4" s="2"/>
      <c r="I4" s="2"/>
      <c r="J4" s="2"/>
      <c r="K4" s="2"/>
      <c r="L4" s="21" t="s">
        <v>4375</v>
      </c>
      <c r="M4" s="21"/>
      <c r="N4" s="21"/>
    </row>
    <row r="5" customHeight="1" spans="1:14">
      <c r="A5" s="3" t="e">
        <f>#REF!&amp;"："&amp;#REF!</f>
        <v>#REF!</v>
      </c>
      <c r="L5" s="53" t="s">
        <v>845</v>
      </c>
      <c r="M5" s="53"/>
      <c r="N5" s="53"/>
    </row>
    <row r="6" s="2" customFormat="1" ht="12.75" spans="1:14">
      <c r="A6" s="32" t="s">
        <v>721</v>
      </c>
      <c r="B6" s="32" t="s">
        <v>4376</v>
      </c>
      <c r="C6" s="59" t="s">
        <v>4377</v>
      </c>
      <c r="D6" s="59" t="s">
        <v>1204</v>
      </c>
      <c r="E6" s="59" t="s">
        <v>1205</v>
      </c>
      <c r="F6" s="59" t="s">
        <v>2123</v>
      </c>
      <c r="G6" s="32" t="s">
        <v>692</v>
      </c>
      <c r="H6" s="32"/>
      <c r="I6" s="84" t="s">
        <v>1320</v>
      </c>
      <c r="J6" s="32" t="s">
        <v>693</v>
      </c>
      <c r="K6" s="32"/>
      <c r="L6" s="32"/>
      <c r="M6" s="59" t="s">
        <v>695</v>
      </c>
      <c r="N6" s="59" t="s">
        <v>848</v>
      </c>
    </row>
    <row r="7" s="2" customFormat="1" ht="12.75" spans="1:15">
      <c r="A7" s="76"/>
      <c r="B7" s="77"/>
      <c r="C7" s="77"/>
      <c r="D7" s="77"/>
      <c r="E7" s="78"/>
      <c r="F7" s="79"/>
      <c r="G7" s="80" t="s">
        <v>1818</v>
      </c>
      <c r="H7" s="81" t="s">
        <v>1819</v>
      </c>
      <c r="I7" s="85"/>
      <c r="J7" s="81" t="s">
        <v>1818</v>
      </c>
      <c r="K7" s="86" t="s">
        <v>1395</v>
      </c>
      <c r="L7" s="81" t="s">
        <v>1819</v>
      </c>
      <c r="M7" s="86"/>
      <c r="N7" s="77"/>
      <c r="O7" s="11" t="s">
        <v>863</v>
      </c>
    </row>
    <row r="8" spans="1:15">
      <c r="A8" s="12" t="str">
        <f>IF(B8="","",ROW()-7)</f>
        <v/>
      </c>
      <c r="B8" s="82"/>
      <c r="C8" s="82"/>
      <c r="D8" s="82"/>
      <c r="E8" s="25"/>
      <c r="F8" s="14"/>
      <c r="G8" s="83"/>
      <c r="H8" s="83"/>
      <c r="I8" s="83"/>
      <c r="J8" s="83"/>
      <c r="K8" s="87"/>
      <c r="L8" s="83"/>
      <c r="M8" s="32" t="str">
        <f>IF(H8-I8=0,"",(L8-H8+I8)/(H8-I8)*100)</f>
        <v/>
      </c>
      <c r="N8" s="82"/>
      <c r="O8" s="2" t="s">
        <v>4378</v>
      </c>
    </row>
    <row r="9" spans="1:15">
      <c r="A9" s="12" t="str">
        <f t="shared" ref="A9:A24" si="0">IF(B9="","",ROW()-7)</f>
        <v/>
      </c>
      <c r="B9" s="13"/>
      <c r="C9" s="13"/>
      <c r="D9" s="13"/>
      <c r="E9" s="25"/>
      <c r="F9" s="14"/>
      <c r="G9" s="15"/>
      <c r="H9" s="15"/>
      <c r="I9" s="15"/>
      <c r="J9" s="15"/>
      <c r="K9" s="28"/>
      <c r="L9" s="15"/>
      <c r="M9" s="24" t="str">
        <f t="shared" ref="M9:M25" si="1">IF(H9-I9=0,"",(L9-H9+I9)/(H9-I9)*100)</f>
        <v/>
      </c>
      <c r="N9" s="13"/>
      <c r="O9" s="2" t="s">
        <v>4379</v>
      </c>
    </row>
    <row r="10" spans="1:15">
      <c r="A10" s="12" t="str">
        <f t="shared" si="0"/>
        <v/>
      </c>
      <c r="B10" s="13"/>
      <c r="C10" s="13"/>
      <c r="D10" s="13"/>
      <c r="E10" s="25"/>
      <c r="F10" s="14"/>
      <c r="G10" s="15"/>
      <c r="H10" s="15"/>
      <c r="I10" s="15"/>
      <c r="J10" s="15"/>
      <c r="K10" s="28"/>
      <c r="L10" s="15"/>
      <c r="M10" s="24" t="str">
        <f t="shared" si="1"/>
        <v/>
      </c>
      <c r="N10" s="13"/>
      <c r="O10" s="2" t="s">
        <v>4380</v>
      </c>
    </row>
    <row r="11" spans="1:15">
      <c r="A11" s="12" t="str">
        <f t="shared" si="0"/>
        <v/>
      </c>
      <c r="B11" s="13"/>
      <c r="C11" s="13"/>
      <c r="D11" s="13"/>
      <c r="E11" s="25"/>
      <c r="F11" s="14"/>
      <c r="G11" s="15"/>
      <c r="H11" s="15"/>
      <c r="I11" s="15"/>
      <c r="J11" s="15"/>
      <c r="K11" s="28"/>
      <c r="L11" s="15"/>
      <c r="M11" s="24" t="str">
        <f t="shared" si="1"/>
        <v/>
      </c>
      <c r="N11" s="13"/>
      <c r="O11" s="2" t="s">
        <v>4381</v>
      </c>
    </row>
    <row r="12" spans="1:15">
      <c r="A12" s="12" t="str">
        <f t="shared" si="0"/>
        <v/>
      </c>
      <c r="B12" s="13"/>
      <c r="C12" s="13"/>
      <c r="D12" s="13"/>
      <c r="E12" s="25"/>
      <c r="F12" s="14"/>
      <c r="G12" s="15"/>
      <c r="H12" s="15"/>
      <c r="I12" s="15"/>
      <c r="J12" s="15"/>
      <c r="K12" s="28"/>
      <c r="L12" s="15"/>
      <c r="M12" s="24" t="str">
        <f t="shared" si="1"/>
        <v/>
      </c>
      <c r="N12" s="13"/>
      <c r="O12" s="2" t="s">
        <v>4382</v>
      </c>
    </row>
    <row r="13" spans="1:15">
      <c r="A13" s="12" t="str">
        <f t="shared" si="0"/>
        <v/>
      </c>
      <c r="B13" s="13"/>
      <c r="C13" s="13"/>
      <c r="D13" s="13"/>
      <c r="E13" s="25"/>
      <c r="F13" s="14"/>
      <c r="G13" s="15"/>
      <c r="H13" s="15"/>
      <c r="I13" s="15"/>
      <c r="J13" s="15"/>
      <c r="K13" s="28"/>
      <c r="L13" s="15"/>
      <c r="M13" s="24" t="str">
        <f t="shared" si="1"/>
        <v/>
      </c>
      <c r="N13" s="13"/>
      <c r="O13" s="2" t="s">
        <v>4383</v>
      </c>
    </row>
    <row r="14" spans="1:15">
      <c r="A14" s="12" t="str">
        <f t="shared" si="0"/>
        <v/>
      </c>
      <c r="B14" s="13"/>
      <c r="C14" s="13"/>
      <c r="D14" s="13"/>
      <c r="E14" s="25"/>
      <c r="F14" s="14"/>
      <c r="G14" s="15"/>
      <c r="H14" s="15"/>
      <c r="I14" s="15"/>
      <c r="J14" s="15"/>
      <c r="K14" s="28"/>
      <c r="L14" s="15"/>
      <c r="M14" s="24" t="str">
        <f t="shared" si="1"/>
        <v/>
      </c>
      <c r="N14" s="13"/>
      <c r="O14" s="2" t="s">
        <v>4384</v>
      </c>
    </row>
    <row r="15" spans="1:15">
      <c r="A15" s="12" t="str">
        <f t="shared" si="0"/>
        <v/>
      </c>
      <c r="B15" s="13"/>
      <c r="C15" s="13"/>
      <c r="D15" s="13"/>
      <c r="E15" s="25"/>
      <c r="F15" s="14"/>
      <c r="G15" s="15"/>
      <c r="H15" s="15"/>
      <c r="I15" s="15"/>
      <c r="J15" s="15"/>
      <c r="K15" s="28"/>
      <c r="L15" s="15"/>
      <c r="M15" s="24" t="str">
        <f t="shared" si="1"/>
        <v/>
      </c>
      <c r="N15" s="13"/>
      <c r="O15" s="2" t="s">
        <v>4385</v>
      </c>
    </row>
    <row r="16" spans="1:15">
      <c r="A16" s="12" t="str">
        <f t="shared" si="0"/>
        <v/>
      </c>
      <c r="B16" s="13"/>
      <c r="C16" s="13"/>
      <c r="D16" s="13"/>
      <c r="E16" s="25"/>
      <c r="F16" s="14"/>
      <c r="G16" s="15"/>
      <c r="H16" s="15"/>
      <c r="I16" s="15"/>
      <c r="J16" s="15"/>
      <c r="K16" s="28"/>
      <c r="L16" s="15"/>
      <c r="M16" s="24" t="str">
        <f t="shared" si="1"/>
        <v/>
      </c>
      <c r="N16" s="13"/>
      <c r="O16" s="2" t="s">
        <v>4386</v>
      </c>
    </row>
    <row r="17" spans="1:15">
      <c r="A17" s="12" t="str">
        <f t="shared" si="0"/>
        <v/>
      </c>
      <c r="B17" s="13"/>
      <c r="C17" s="13"/>
      <c r="D17" s="13"/>
      <c r="E17" s="25"/>
      <c r="F17" s="14"/>
      <c r="G17" s="15"/>
      <c r="H17" s="15"/>
      <c r="I17" s="15"/>
      <c r="J17" s="15"/>
      <c r="K17" s="28"/>
      <c r="L17" s="15"/>
      <c r="M17" s="24" t="str">
        <f t="shared" si="1"/>
        <v/>
      </c>
      <c r="N17" s="13"/>
      <c r="O17" s="2" t="s">
        <v>4387</v>
      </c>
    </row>
    <row r="18" spans="1:15">
      <c r="A18" s="12" t="str">
        <f t="shared" si="0"/>
        <v/>
      </c>
      <c r="B18" s="13"/>
      <c r="C18" s="13"/>
      <c r="D18" s="13"/>
      <c r="E18" s="25"/>
      <c r="F18" s="14"/>
      <c r="G18" s="15"/>
      <c r="H18" s="15"/>
      <c r="I18" s="15"/>
      <c r="J18" s="15"/>
      <c r="K18" s="28"/>
      <c r="L18" s="15"/>
      <c r="M18" s="24" t="str">
        <f t="shared" si="1"/>
        <v/>
      </c>
      <c r="N18" s="13"/>
      <c r="O18" s="2" t="s">
        <v>4388</v>
      </c>
    </row>
    <row r="19" spans="1:15">
      <c r="A19" s="12" t="str">
        <f t="shared" si="0"/>
        <v/>
      </c>
      <c r="B19" s="13"/>
      <c r="C19" s="13"/>
      <c r="D19" s="13"/>
      <c r="E19" s="25"/>
      <c r="F19" s="14"/>
      <c r="G19" s="15"/>
      <c r="H19" s="15"/>
      <c r="I19" s="15"/>
      <c r="J19" s="15"/>
      <c r="K19" s="28"/>
      <c r="L19" s="15"/>
      <c r="M19" s="24" t="str">
        <f t="shared" si="1"/>
        <v/>
      </c>
      <c r="N19" s="13"/>
      <c r="O19" s="2" t="s">
        <v>4389</v>
      </c>
    </row>
    <row r="20" spans="1:15">
      <c r="A20" s="12" t="str">
        <f t="shared" si="0"/>
        <v/>
      </c>
      <c r="B20" s="13"/>
      <c r="C20" s="13"/>
      <c r="D20" s="13"/>
      <c r="E20" s="25"/>
      <c r="F20" s="14"/>
      <c r="G20" s="15"/>
      <c r="H20" s="15"/>
      <c r="I20" s="15"/>
      <c r="J20" s="15"/>
      <c r="K20" s="28"/>
      <c r="L20" s="15"/>
      <c r="M20" s="24" t="str">
        <f t="shared" si="1"/>
        <v/>
      </c>
      <c r="N20" s="13"/>
      <c r="O20" s="2" t="s">
        <v>4390</v>
      </c>
    </row>
    <row r="21" spans="1:15">
      <c r="A21" s="12" t="str">
        <f t="shared" si="0"/>
        <v/>
      </c>
      <c r="B21" s="13"/>
      <c r="C21" s="13"/>
      <c r="D21" s="13"/>
      <c r="E21" s="25"/>
      <c r="F21" s="14"/>
      <c r="G21" s="15"/>
      <c r="H21" s="15"/>
      <c r="I21" s="15"/>
      <c r="J21" s="15"/>
      <c r="K21" s="28"/>
      <c r="L21" s="15"/>
      <c r="M21" s="24" t="str">
        <f t="shared" si="1"/>
        <v/>
      </c>
      <c r="N21" s="13"/>
      <c r="O21" s="2" t="s">
        <v>4391</v>
      </c>
    </row>
    <row r="22" spans="1:15">
      <c r="A22" s="12" t="str">
        <f t="shared" si="0"/>
        <v/>
      </c>
      <c r="B22" s="13"/>
      <c r="C22" s="13"/>
      <c r="D22" s="13"/>
      <c r="E22" s="25"/>
      <c r="F22" s="14"/>
      <c r="G22" s="15"/>
      <c r="H22" s="15"/>
      <c r="I22" s="15"/>
      <c r="J22" s="15"/>
      <c r="K22" s="28"/>
      <c r="L22" s="15"/>
      <c r="M22" s="24" t="str">
        <f t="shared" si="1"/>
        <v/>
      </c>
      <c r="N22" s="13"/>
      <c r="O22" s="2" t="s">
        <v>4392</v>
      </c>
    </row>
    <row r="23" spans="1:15">
      <c r="A23" s="12" t="str">
        <f t="shared" si="0"/>
        <v/>
      </c>
      <c r="B23" s="13"/>
      <c r="C23" s="13"/>
      <c r="D23" s="13"/>
      <c r="E23" s="25"/>
      <c r="F23" s="14"/>
      <c r="G23" s="15"/>
      <c r="H23" s="15"/>
      <c r="I23" s="15"/>
      <c r="J23" s="15"/>
      <c r="K23" s="28"/>
      <c r="L23" s="15"/>
      <c r="M23" s="24" t="str">
        <f t="shared" si="1"/>
        <v/>
      </c>
      <c r="N23" s="13"/>
      <c r="O23" s="2" t="s">
        <v>4393</v>
      </c>
    </row>
    <row r="24" spans="1:15">
      <c r="A24" s="12" t="str">
        <f t="shared" si="0"/>
        <v/>
      </c>
      <c r="B24" s="13"/>
      <c r="C24" s="13"/>
      <c r="D24" s="13"/>
      <c r="E24" s="25"/>
      <c r="F24" s="14"/>
      <c r="G24" s="15"/>
      <c r="H24" s="15"/>
      <c r="I24" s="15"/>
      <c r="J24" s="15"/>
      <c r="K24" s="28"/>
      <c r="L24" s="15"/>
      <c r="M24" s="24" t="str">
        <f t="shared" si="1"/>
        <v/>
      </c>
      <c r="N24" s="13"/>
      <c r="O24" s="2" t="s">
        <v>4394</v>
      </c>
    </row>
    <row r="25" spans="1:14">
      <c r="A25" s="12" t="s">
        <v>4395</v>
      </c>
      <c r="B25" s="13"/>
      <c r="C25" s="13"/>
      <c r="D25" s="13"/>
      <c r="E25" s="25"/>
      <c r="F25" s="14"/>
      <c r="G25" s="15">
        <f t="shared" ref="G25:J25" si="2">SUM(G8:G24)</f>
        <v>0</v>
      </c>
      <c r="H25" s="15">
        <f t="shared" si="2"/>
        <v>0</v>
      </c>
      <c r="I25" s="15">
        <f t="shared" si="2"/>
        <v>0</v>
      </c>
      <c r="J25" s="15">
        <f t="shared" si="2"/>
        <v>0</v>
      </c>
      <c r="K25" s="28"/>
      <c r="L25" s="15">
        <f>SUM(L8:L24)</f>
        <v>0</v>
      </c>
      <c r="M25" s="24" t="str">
        <f t="shared" si="1"/>
        <v/>
      </c>
      <c r="N25" s="13"/>
    </row>
    <row r="26" spans="1:14">
      <c r="A26" s="12" t="s">
        <v>4396</v>
      </c>
      <c r="B26" s="13"/>
      <c r="C26" s="13"/>
      <c r="D26" s="13"/>
      <c r="E26" s="25"/>
      <c r="F26" s="14"/>
      <c r="G26" s="15"/>
      <c r="H26" s="15">
        <f>I25</f>
        <v>0</v>
      </c>
      <c r="I26" s="15"/>
      <c r="J26" s="15"/>
      <c r="K26" s="28"/>
      <c r="L26" s="15"/>
      <c r="M26" s="24"/>
      <c r="N26" s="13"/>
    </row>
    <row r="27" customHeight="1" spans="1:14">
      <c r="A27" s="18" t="s">
        <v>4397</v>
      </c>
      <c r="B27" s="18"/>
      <c r="C27" s="18"/>
      <c r="D27" s="18"/>
      <c r="E27" s="18"/>
      <c r="F27" s="18"/>
      <c r="G27" s="24">
        <f>G25-G26</f>
        <v>0</v>
      </c>
      <c r="H27" s="24">
        <f>H25-H26</f>
        <v>0</v>
      </c>
      <c r="I27" s="24"/>
      <c r="J27" s="24">
        <f>J25-J26</f>
        <v>0</v>
      </c>
      <c r="K27" s="18"/>
      <c r="L27" s="24">
        <f>L25-L26</f>
        <v>0</v>
      </c>
      <c r="M27" s="24" t="str">
        <f>IF(H27=0,"",(L27-H27)/H27*100)</f>
        <v/>
      </c>
      <c r="N27" s="20"/>
    </row>
    <row r="28" customHeight="1" spans="1:15">
      <c r="A28" s="3" t="e">
        <f>#REF!&amp;"填表人："&amp;#REF!</f>
        <v>#REF!</v>
      </c>
      <c r="L28" s="3" t="e">
        <f>"评估人员："&amp;#REF!</f>
        <v>#REF!</v>
      </c>
      <c r="O28" s="23" t="s">
        <v>716</v>
      </c>
    </row>
    <row r="29" customHeight="1" spans="1:1">
      <c r="A29" s="3" t="e">
        <f>"填表日期："&amp;YEAR(#REF!)&amp;"年"&amp;MONTH(#REF!)&amp;"月"&amp;DAY(#REF!)&amp;"日"</f>
        <v>#REF!</v>
      </c>
    </row>
    <row r="30" customHeight="1" spans="15:15">
      <c r="O30" s="23"/>
    </row>
  </sheetData>
  <mergeCells count="18">
    <mergeCell ref="A2:N2"/>
    <mergeCell ref="A3:N3"/>
    <mergeCell ref="L4:N4"/>
    <mergeCell ref="L5:N5"/>
    <mergeCell ref="G6:H6"/>
    <mergeCell ref="J6:L6"/>
    <mergeCell ref="A25:C25"/>
    <mergeCell ref="A26:C26"/>
    <mergeCell ref="A27:C27"/>
    <mergeCell ref="A6:A7"/>
    <mergeCell ref="B6:B7"/>
    <mergeCell ref="C6:C7"/>
    <mergeCell ref="D6:D7"/>
    <mergeCell ref="E6:E7"/>
    <mergeCell ref="F6:F7"/>
    <mergeCell ref="I6:I7"/>
    <mergeCell ref="M6:M7"/>
    <mergeCell ref="N6:N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6"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Q29"/>
  <sheetViews>
    <sheetView showGridLines="0" workbookViewId="0">
      <selection activeCell="AA34" sqref="AA34"/>
    </sheetView>
  </sheetViews>
  <sheetFormatPr defaultColWidth="9" defaultRowHeight="15.75" customHeight="1"/>
  <cols>
    <col min="1" max="1" width="4.25" style="3" customWidth="1"/>
    <col min="2" max="2" width="8" style="3" customWidth="1"/>
    <col min="3" max="3" width="4.75" style="3" customWidth="1"/>
    <col min="4" max="4" width="13.125" style="3" customWidth="1"/>
    <col min="5" max="5" width="8" style="3" customWidth="1"/>
    <col min="6" max="6" width="4.75" style="3" customWidth="1"/>
    <col min="7" max="7" width="9" style="3"/>
    <col min="8" max="8" width="11.25" style="3" customWidth="1"/>
    <col min="9" max="9" width="8.375" style="3" customWidth="1"/>
    <col min="10" max="10" width="8" style="3" customWidth="1"/>
    <col min="11" max="11" width="9" style="3" customWidth="1"/>
    <col min="12" max="12" width="5.875" style="3" customWidth="1"/>
    <col min="13" max="13" width="8.75" style="3" customWidth="1"/>
    <col min="14" max="14" width="5.875" style="3" customWidth="1"/>
    <col min="15" max="15" width="8" style="3" customWidth="1"/>
    <col min="16" max="16" width="5.5" style="3" customWidth="1"/>
    <col min="17" max="16384" width="9" style="3"/>
  </cols>
  <sheetData>
    <row r="1" customHeight="1" spans="1:1">
      <c r="A1" s="4" t="s">
        <v>687</v>
      </c>
    </row>
    <row r="2" s="1" customFormat="1" ht="30" customHeight="1" spans="1:16">
      <c r="A2" s="5" t="s">
        <v>4398</v>
      </c>
      <c r="B2" s="5"/>
      <c r="C2" s="5"/>
      <c r="D2" s="5"/>
      <c r="E2" s="5"/>
      <c r="F2" s="5"/>
      <c r="G2" s="5"/>
      <c r="H2" s="5"/>
      <c r="I2" s="5"/>
      <c r="J2" s="5"/>
      <c r="K2" s="5"/>
      <c r="L2" s="5"/>
      <c r="M2" s="5"/>
      <c r="N2" s="5"/>
      <c r="O2" s="5"/>
      <c r="P2" s="5"/>
    </row>
    <row r="3" customHeight="1" spans="1:16">
      <c r="A3" s="2" t="e">
        <f>"评估基准日："&amp;TEXT(#REF!,"yyyy年mm月dd日")</f>
        <v>#REF!</v>
      </c>
      <c r="B3" s="2"/>
      <c r="C3" s="2"/>
      <c r="D3" s="2"/>
      <c r="E3" s="2"/>
      <c r="F3" s="2"/>
      <c r="G3" s="2"/>
      <c r="H3" s="2"/>
      <c r="I3" s="2"/>
      <c r="J3" s="2"/>
      <c r="K3" s="2"/>
      <c r="L3" s="2"/>
      <c r="M3" s="2"/>
      <c r="N3" s="2"/>
      <c r="O3" s="2"/>
      <c r="P3" s="2"/>
    </row>
    <row r="4" ht="14.1" customHeight="1" spans="1:16">
      <c r="A4" s="2"/>
      <c r="B4" s="2"/>
      <c r="C4" s="2"/>
      <c r="D4" s="2"/>
      <c r="E4" s="2"/>
      <c r="F4" s="2"/>
      <c r="G4" s="2"/>
      <c r="H4" s="2"/>
      <c r="I4" s="2"/>
      <c r="J4" s="2"/>
      <c r="K4" s="2"/>
      <c r="L4" s="2"/>
      <c r="M4" s="2"/>
      <c r="N4" s="2"/>
      <c r="O4" s="2"/>
      <c r="P4" s="2" t="s">
        <v>4399</v>
      </c>
    </row>
    <row r="5" customHeight="1" spans="1:16">
      <c r="A5" s="3" t="e">
        <f>#REF!&amp;"："&amp;#REF!</f>
        <v>#REF!</v>
      </c>
      <c r="P5" s="21" t="s">
        <v>845</v>
      </c>
    </row>
    <row r="6" s="2" customFormat="1" ht="12.75" spans="1:16">
      <c r="A6" s="32" t="s">
        <v>721</v>
      </c>
      <c r="B6" s="59" t="s">
        <v>1952</v>
      </c>
      <c r="C6" s="32" t="s">
        <v>4400</v>
      </c>
      <c r="D6" s="59" t="s">
        <v>4401</v>
      </c>
      <c r="E6" s="59" t="s">
        <v>1204</v>
      </c>
      <c r="F6" s="59" t="s">
        <v>1205</v>
      </c>
      <c r="G6" s="59" t="s">
        <v>4402</v>
      </c>
      <c r="H6" s="59" t="s">
        <v>4403</v>
      </c>
      <c r="I6" s="32" t="s">
        <v>692</v>
      </c>
      <c r="J6" s="32"/>
      <c r="K6" s="70" t="s">
        <v>1320</v>
      </c>
      <c r="L6" s="32" t="s">
        <v>693</v>
      </c>
      <c r="M6" s="32"/>
      <c r="N6" s="32"/>
      <c r="O6" s="59" t="s">
        <v>695</v>
      </c>
      <c r="P6" s="59" t="s">
        <v>848</v>
      </c>
    </row>
    <row r="7" s="2" customFormat="1" ht="12.75" spans="1:17">
      <c r="A7" s="60"/>
      <c r="B7" s="61"/>
      <c r="C7" s="62"/>
      <c r="D7" s="63"/>
      <c r="E7" s="62"/>
      <c r="F7" s="64"/>
      <c r="G7" s="65"/>
      <c r="H7" s="63"/>
      <c r="I7" s="71" t="s">
        <v>1818</v>
      </c>
      <c r="J7" s="71" t="s">
        <v>1819</v>
      </c>
      <c r="K7" s="72"/>
      <c r="L7" s="71" t="s">
        <v>1818</v>
      </c>
      <c r="M7" s="73" t="s">
        <v>1395</v>
      </c>
      <c r="N7" s="71" t="s">
        <v>1819</v>
      </c>
      <c r="O7" s="73"/>
      <c r="P7" s="62"/>
      <c r="Q7" s="11" t="s">
        <v>863</v>
      </c>
    </row>
    <row r="8" spans="1:17">
      <c r="A8" s="66" t="str">
        <f>IF(C8="","",ROW()-7)</f>
        <v/>
      </c>
      <c r="B8" s="67"/>
      <c r="C8" s="68"/>
      <c r="D8" s="68"/>
      <c r="E8" s="68"/>
      <c r="F8" s="67"/>
      <c r="G8" s="69"/>
      <c r="H8" s="68"/>
      <c r="I8" s="74"/>
      <c r="J8" s="74"/>
      <c r="K8" s="74"/>
      <c r="L8" s="74"/>
      <c r="M8" s="75"/>
      <c r="N8" s="74"/>
      <c r="O8" s="24" t="str">
        <f>IF(J8-K8=0,"",(N8-J8+K8)/(J8-K8)*100)</f>
        <v/>
      </c>
      <c r="P8" s="68"/>
      <c r="Q8" s="2" t="s">
        <v>4404</v>
      </c>
    </row>
    <row r="9" spans="1:17">
      <c r="A9" s="12" t="str">
        <f t="shared" ref="A9:A24" si="0">IF(C9="","",ROW()-7)</f>
        <v/>
      </c>
      <c r="B9" s="25"/>
      <c r="C9" s="13"/>
      <c r="D9" s="13"/>
      <c r="E9" s="13"/>
      <c r="F9" s="25"/>
      <c r="G9" s="14"/>
      <c r="H9" s="13"/>
      <c r="I9" s="15"/>
      <c r="J9" s="15"/>
      <c r="K9" s="15"/>
      <c r="L9" s="15"/>
      <c r="M9" s="28"/>
      <c r="N9" s="15"/>
      <c r="O9" s="24" t="str">
        <f t="shared" ref="O9:O25" si="1">IF(J9-K9=0,"",(N9-J9+K9)/(J9-K9)*100)</f>
        <v/>
      </c>
      <c r="P9" s="13"/>
      <c r="Q9" s="2" t="s">
        <v>4405</v>
      </c>
    </row>
    <row r="10" spans="1:17">
      <c r="A10" s="12" t="str">
        <f t="shared" si="0"/>
        <v/>
      </c>
      <c r="B10" s="25"/>
      <c r="C10" s="13"/>
      <c r="D10" s="13"/>
      <c r="E10" s="13"/>
      <c r="F10" s="25"/>
      <c r="G10" s="14"/>
      <c r="H10" s="13"/>
      <c r="I10" s="15"/>
      <c r="J10" s="15"/>
      <c r="K10" s="15"/>
      <c r="L10" s="15"/>
      <c r="M10" s="28"/>
      <c r="N10" s="15"/>
      <c r="O10" s="24" t="str">
        <f t="shared" si="1"/>
        <v/>
      </c>
      <c r="P10" s="13"/>
      <c r="Q10" s="2" t="s">
        <v>4406</v>
      </c>
    </row>
    <row r="11" spans="1:17">
      <c r="A11" s="12" t="str">
        <f t="shared" si="0"/>
        <v/>
      </c>
      <c r="B11" s="25"/>
      <c r="C11" s="13"/>
      <c r="D11" s="13"/>
      <c r="E11" s="13"/>
      <c r="F11" s="25"/>
      <c r="G11" s="14"/>
      <c r="H11" s="13"/>
      <c r="I11" s="15"/>
      <c r="J11" s="15"/>
      <c r="K11" s="15"/>
      <c r="L11" s="15"/>
      <c r="M11" s="28"/>
      <c r="N11" s="15"/>
      <c r="O11" s="24" t="str">
        <f t="shared" si="1"/>
        <v/>
      </c>
      <c r="P11" s="13"/>
      <c r="Q11" s="2" t="s">
        <v>4407</v>
      </c>
    </row>
    <row r="12" spans="1:17">
      <c r="A12" s="12" t="str">
        <f t="shared" si="0"/>
        <v/>
      </c>
      <c r="B12" s="25"/>
      <c r="C12" s="13"/>
      <c r="D12" s="13"/>
      <c r="E12" s="13"/>
      <c r="F12" s="25"/>
      <c r="G12" s="14"/>
      <c r="H12" s="13"/>
      <c r="I12" s="15"/>
      <c r="J12" s="15"/>
      <c r="K12" s="15"/>
      <c r="L12" s="15"/>
      <c r="M12" s="28"/>
      <c r="N12" s="15"/>
      <c r="O12" s="24" t="str">
        <f t="shared" si="1"/>
        <v/>
      </c>
      <c r="P12" s="13"/>
      <c r="Q12" s="2" t="s">
        <v>4408</v>
      </c>
    </row>
    <row r="13" spans="1:17">
      <c r="A13" s="12" t="str">
        <f t="shared" si="0"/>
        <v/>
      </c>
      <c r="B13" s="25"/>
      <c r="C13" s="13"/>
      <c r="D13" s="13"/>
      <c r="E13" s="13"/>
      <c r="F13" s="25"/>
      <c r="G13" s="14"/>
      <c r="H13" s="13"/>
      <c r="I13" s="15"/>
      <c r="J13" s="15"/>
      <c r="K13" s="15"/>
      <c r="L13" s="15"/>
      <c r="M13" s="28"/>
      <c r="N13" s="15"/>
      <c r="O13" s="24" t="str">
        <f t="shared" si="1"/>
        <v/>
      </c>
      <c r="P13" s="13"/>
      <c r="Q13" s="2" t="s">
        <v>4409</v>
      </c>
    </row>
    <row r="14" spans="1:17">
      <c r="A14" s="12" t="str">
        <f t="shared" si="0"/>
        <v/>
      </c>
      <c r="B14" s="25"/>
      <c r="C14" s="13"/>
      <c r="D14" s="13"/>
      <c r="E14" s="13"/>
      <c r="F14" s="25"/>
      <c r="G14" s="14"/>
      <c r="H14" s="13"/>
      <c r="I14" s="15"/>
      <c r="J14" s="15"/>
      <c r="K14" s="15"/>
      <c r="L14" s="15"/>
      <c r="M14" s="28"/>
      <c r="N14" s="15"/>
      <c r="O14" s="24" t="str">
        <f t="shared" si="1"/>
        <v/>
      </c>
      <c r="P14" s="13"/>
      <c r="Q14" s="2" t="s">
        <v>4410</v>
      </c>
    </row>
    <row r="15" spans="1:17">
      <c r="A15" s="12" t="str">
        <f t="shared" si="0"/>
        <v/>
      </c>
      <c r="B15" s="25"/>
      <c r="C15" s="13"/>
      <c r="D15" s="13"/>
      <c r="E15" s="13"/>
      <c r="F15" s="25"/>
      <c r="G15" s="14"/>
      <c r="H15" s="13"/>
      <c r="I15" s="15"/>
      <c r="J15" s="15"/>
      <c r="K15" s="15"/>
      <c r="L15" s="15"/>
      <c r="M15" s="28"/>
      <c r="N15" s="15"/>
      <c r="O15" s="24" t="str">
        <f t="shared" si="1"/>
        <v/>
      </c>
      <c r="P15" s="13"/>
      <c r="Q15" s="2" t="s">
        <v>4411</v>
      </c>
    </row>
    <row r="16" spans="1:17">
      <c r="A16" s="12" t="str">
        <f t="shared" si="0"/>
        <v/>
      </c>
      <c r="B16" s="25"/>
      <c r="C16" s="13"/>
      <c r="D16" s="13"/>
      <c r="E16" s="13"/>
      <c r="F16" s="25"/>
      <c r="G16" s="14"/>
      <c r="H16" s="13"/>
      <c r="I16" s="15"/>
      <c r="J16" s="15"/>
      <c r="K16" s="15"/>
      <c r="L16" s="15"/>
      <c r="M16" s="28"/>
      <c r="N16" s="15"/>
      <c r="O16" s="24" t="str">
        <f t="shared" si="1"/>
        <v/>
      </c>
      <c r="P16" s="13"/>
      <c r="Q16" s="2" t="s">
        <v>4412</v>
      </c>
    </row>
    <row r="17" spans="1:17">
      <c r="A17" s="12" t="str">
        <f t="shared" si="0"/>
        <v/>
      </c>
      <c r="B17" s="25"/>
      <c r="C17" s="13"/>
      <c r="D17" s="13"/>
      <c r="E17" s="13"/>
      <c r="F17" s="25"/>
      <c r="G17" s="14"/>
      <c r="H17" s="13"/>
      <c r="I17" s="15"/>
      <c r="J17" s="15"/>
      <c r="K17" s="15"/>
      <c r="L17" s="15"/>
      <c r="M17" s="28"/>
      <c r="N17" s="15"/>
      <c r="O17" s="24" t="str">
        <f t="shared" si="1"/>
        <v/>
      </c>
      <c r="P17" s="13"/>
      <c r="Q17" s="2" t="s">
        <v>4413</v>
      </c>
    </row>
    <row r="18" spans="1:17">
      <c r="A18" s="12" t="str">
        <f t="shared" si="0"/>
        <v/>
      </c>
      <c r="B18" s="25"/>
      <c r="C18" s="13"/>
      <c r="D18" s="13"/>
      <c r="E18" s="13"/>
      <c r="F18" s="25"/>
      <c r="G18" s="14"/>
      <c r="H18" s="13"/>
      <c r="I18" s="15"/>
      <c r="J18" s="15"/>
      <c r="K18" s="15"/>
      <c r="L18" s="15"/>
      <c r="M18" s="28"/>
      <c r="N18" s="15"/>
      <c r="O18" s="24" t="str">
        <f t="shared" si="1"/>
        <v/>
      </c>
      <c r="P18" s="13"/>
      <c r="Q18" s="2" t="s">
        <v>4414</v>
      </c>
    </row>
    <row r="19" spans="1:17">
      <c r="A19" s="12" t="str">
        <f t="shared" si="0"/>
        <v/>
      </c>
      <c r="B19" s="25"/>
      <c r="C19" s="13"/>
      <c r="D19" s="13"/>
      <c r="E19" s="13"/>
      <c r="F19" s="25"/>
      <c r="G19" s="14"/>
      <c r="H19" s="13"/>
      <c r="I19" s="15"/>
      <c r="J19" s="15"/>
      <c r="K19" s="15"/>
      <c r="L19" s="15"/>
      <c r="M19" s="28"/>
      <c r="N19" s="15"/>
      <c r="O19" s="24" t="str">
        <f t="shared" si="1"/>
        <v/>
      </c>
      <c r="P19" s="13"/>
      <c r="Q19" s="2" t="s">
        <v>4415</v>
      </c>
    </row>
    <row r="20" spans="1:17">
      <c r="A20" s="12" t="str">
        <f t="shared" si="0"/>
        <v/>
      </c>
      <c r="B20" s="25"/>
      <c r="C20" s="13"/>
      <c r="D20" s="13"/>
      <c r="E20" s="13"/>
      <c r="F20" s="25"/>
      <c r="G20" s="14"/>
      <c r="H20" s="13"/>
      <c r="I20" s="15"/>
      <c r="J20" s="15"/>
      <c r="K20" s="15"/>
      <c r="L20" s="15"/>
      <c r="M20" s="28"/>
      <c r="N20" s="15"/>
      <c r="O20" s="24" t="str">
        <f t="shared" si="1"/>
        <v/>
      </c>
      <c r="P20" s="13"/>
      <c r="Q20" s="2" t="s">
        <v>4416</v>
      </c>
    </row>
    <row r="21" spans="1:17">
      <c r="A21" s="12" t="str">
        <f t="shared" si="0"/>
        <v/>
      </c>
      <c r="B21" s="25"/>
      <c r="C21" s="13"/>
      <c r="D21" s="13"/>
      <c r="E21" s="13"/>
      <c r="F21" s="25"/>
      <c r="G21" s="14"/>
      <c r="H21" s="13"/>
      <c r="I21" s="15"/>
      <c r="J21" s="15"/>
      <c r="K21" s="15"/>
      <c r="L21" s="15"/>
      <c r="M21" s="28"/>
      <c r="N21" s="15"/>
      <c r="O21" s="24" t="str">
        <f t="shared" si="1"/>
        <v/>
      </c>
      <c r="P21" s="13"/>
      <c r="Q21" s="2" t="s">
        <v>4417</v>
      </c>
    </row>
    <row r="22" spans="1:17">
      <c r="A22" s="12" t="str">
        <f t="shared" si="0"/>
        <v/>
      </c>
      <c r="B22" s="25"/>
      <c r="C22" s="13"/>
      <c r="D22" s="13"/>
      <c r="E22" s="13"/>
      <c r="F22" s="25"/>
      <c r="G22" s="14"/>
      <c r="H22" s="13"/>
      <c r="I22" s="15"/>
      <c r="J22" s="15"/>
      <c r="K22" s="15"/>
      <c r="L22" s="15"/>
      <c r="M22" s="28"/>
      <c r="N22" s="15"/>
      <c r="O22" s="24" t="str">
        <f t="shared" si="1"/>
        <v/>
      </c>
      <c r="P22" s="13"/>
      <c r="Q22" s="2" t="s">
        <v>4418</v>
      </c>
    </row>
    <row r="23" spans="1:17">
      <c r="A23" s="12" t="str">
        <f t="shared" si="0"/>
        <v/>
      </c>
      <c r="B23" s="25"/>
      <c r="C23" s="13"/>
      <c r="D23" s="13"/>
      <c r="E23" s="13"/>
      <c r="F23" s="25"/>
      <c r="G23" s="14"/>
      <c r="H23" s="13"/>
      <c r="I23" s="15"/>
      <c r="J23" s="15"/>
      <c r="K23" s="15"/>
      <c r="L23" s="15"/>
      <c r="M23" s="28"/>
      <c r="N23" s="15"/>
      <c r="O23" s="24" t="str">
        <f t="shared" si="1"/>
        <v/>
      </c>
      <c r="P23" s="13"/>
      <c r="Q23" s="2" t="s">
        <v>4419</v>
      </c>
    </row>
    <row r="24" spans="1:17">
      <c r="A24" s="12" t="str">
        <f t="shared" si="0"/>
        <v/>
      </c>
      <c r="B24" s="25"/>
      <c r="C24" s="13"/>
      <c r="D24" s="13"/>
      <c r="E24" s="13"/>
      <c r="F24" s="25"/>
      <c r="G24" s="14"/>
      <c r="H24" s="13"/>
      <c r="I24" s="15"/>
      <c r="J24" s="15"/>
      <c r="K24" s="15"/>
      <c r="L24" s="15"/>
      <c r="M24" s="28"/>
      <c r="N24" s="15"/>
      <c r="O24" s="24" t="str">
        <f t="shared" si="1"/>
        <v/>
      </c>
      <c r="P24" s="13"/>
      <c r="Q24" s="2" t="s">
        <v>4420</v>
      </c>
    </row>
    <row r="25" spans="1:16">
      <c r="A25" s="12" t="s">
        <v>758</v>
      </c>
      <c r="B25" s="25"/>
      <c r="C25" s="13"/>
      <c r="D25" s="13"/>
      <c r="E25" s="13"/>
      <c r="F25" s="25"/>
      <c r="G25" s="14"/>
      <c r="H25" s="13"/>
      <c r="I25" s="15">
        <f t="shared" ref="I25:L25" si="2">SUM(I8:I24)</f>
        <v>0</v>
      </c>
      <c r="J25" s="15">
        <f t="shared" si="2"/>
        <v>0</v>
      </c>
      <c r="K25" s="15">
        <f t="shared" si="2"/>
        <v>0</v>
      </c>
      <c r="L25" s="15">
        <f t="shared" si="2"/>
        <v>0</v>
      </c>
      <c r="M25" s="28"/>
      <c r="N25" s="15">
        <f>SUM(N8:N24)</f>
        <v>0</v>
      </c>
      <c r="O25" s="24" t="str">
        <f t="shared" si="1"/>
        <v/>
      </c>
      <c r="P25" s="13"/>
    </row>
    <row r="26" spans="1:16">
      <c r="A26" s="12" t="s">
        <v>4421</v>
      </c>
      <c r="B26" s="25"/>
      <c r="C26" s="13"/>
      <c r="D26" s="13"/>
      <c r="E26" s="13"/>
      <c r="F26" s="25"/>
      <c r="G26" s="14"/>
      <c r="H26" s="13"/>
      <c r="I26" s="15"/>
      <c r="J26" s="15">
        <f>K25</f>
        <v>0</v>
      </c>
      <c r="K26" s="15"/>
      <c r="L26" s="15"/>
      <c r="M26" s="28"/>
      <c r="N26" s="15"/>
      <c r="O26" s="24"/>
      <c r="P26" s="13"/>
    </row>
    <row r="27" customHeight="1" spans="1:16">
      <c r="A27" s="16" t="s">
        <v>4422</v>
      </c>
      <c r="B27" s="47"/>
      <c r="C27" s="47"/>
      <c r="D27" s="17"/>
      <c r="E27" s="18"/>
      <c r="F27" s="19">
        <f>SUM(F8:F24)</f>
        <v>0</v>
      </c>
      <c r="G27" s="18"/>
      <c r="H27" s="18"/>
      <c r="I27" s="24">
        <f>I25-I26</f>
        <v>0</v>
      </c>
      <c r="J27" s="24">
        <f>J25-J26</f>
        <v>0</v>
      </c>
      <c r="K27" s="24"/>
      <c r="L27" s="24">
        <f>L25-L26</f>
        <v>0</v>
      </c>
      <c r="M27" s="18"/>
      <c r="N27" s="24">
        <f>N25-N26</f>
        <v>0</v>
      </c>
      <c r="O27" s="24" t="str">
        <f>IF(J27=0,"",(N27-J27)/J27*100)</f>
        <v/>
      </c>
      <c r="P27" s="20"/>
    </row>
    <row r="28" customHeight="1" spans="1:17">
      <c r="A28" s="3" t="e">
        <f>#REF!&amp;"填表人："&amp;#REF!</f>
        <v>#REF!</v>
      </c>
      <c r="N28" s="3" t="e">
        <f>"评估人员："&amp;#REF!</f>
        <v>#REF!</v>
      </c>
      <c r="Q28" s="23" t="s">
        <v>716</v>
      </c>
    </row>
    <row r="29" customHeight="1" spans="1:1">
      <c r="A29" s="3" t="e">
        <f>"填表日期："&amp;YEAR(#REF!)&amp;"年"&amp;MONTH(#REF!)&amp;"月"&amp;DAY(#REF!)&amp;"日"</f>
        <v>#REF!</v>
      </c>
    </row>
  </sheetData>
  <mergeCells count="18">
    <mergeCell ref="A2:P2"/>
    <mergeCell ref="A3:P3"/>
    <mergeCell ref="I6:J6"/>
    <mergeCell ref="L6:N6"/>
    <mergeCell ref="A25:D25"/>
    <mergeCell ref="A26:D26"/>
    <mergeCell ref="A27:D27"/>
    <mergeCell ref="A6:A7"/>
    <mergeCell ref="B6:B7"/>
    <mergeCell ref="C6:C7"/>
    <mergeCell ref="D6:D7"/>
    <mergeCell ref="E6:E7"/>
    <mergeCell ref="F6:F7"/>
    <mergeCell ref="G6:G7"/>
    <mergeCell ref="H6:H7"/>
    <mergeCell ref="K6:K7"/>
    <mergeCell ref="O6:O7"/>
    <mergeCell ref="P6:P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5"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29"/>
  <sheetViews>
    <sheetView showGridLines="0" workbookViewId="0">
      <selection activeCell="AA34" sqref="AA34"/>
    </sheetView>
  </sheetViews>
  <sheetFormatPr defaultColWidth="9" defaultRowHeight="15.75" customHeight="1" outlineLevelCol="7"/>
  <cols>
    <col min="1" max="1" width="8.75" style="3" customWidth="1"/>
    <col min="2" max="2" width="30.75" style="3" customWidth="1"/>
    <col min="3" max="6" width="18.625" style="3" customWidth="1"/>
    <col min="7" max="7" width="13" style="3" customWidth="1"/>
    <col min="8" max="16384" width="9" style="3"/>
  </cols>
  <sheetData>
    <row r="1" customHeight="1" spans="1:1">
      <c r="A1" s="4" t="s">
        <v>687</v>
      </c>
    </row>
    <row r="2" s="1" customFormat="1" ht="30" customHeight="1" spans="1:7">
      <c r="A2" s="5" t="s">
        <v>4423</v>
      </c>
      <c r="B2" s="5"/>
      <c r="C2" s="5"/>
      <c r="D2" s="5"/>
      <c r="E2" s="5"/>
      <c r="F2" s="5"/>
      <c r="G2" s="5"/>
    </row>
    <row r="3" customHeight="1" spans="1:7">
      <c r="A3" s="2" t="e">
        <f>"评估基准日："&amp;TEXT(#REF!,"yyyy年mm月dd日")</f>
        <v>#REF!</v>
      </c>
      <c r="B3" s="2"/>
      <c r="C3" s="2"/>
      <c r="D3" s="2"/>
      <c r="E3" s="2"/>
      <c r="F3" s="2"/>
      <c r="G3" s="2"/>
    </row>
    <row r="4" ht="14.1" customHeight="1" spans="1:7">
      <c r="A4" s="2"/>
      <c r="B4" s="2"/>
      <c r="C4" s="2"/>
      <c r="D4" s="2"/>
      <c r="E4" s="2"/>
      <c r="F4" s="2"/>
      <c r="G4" s="21" t="s">
        <v>4424</v>
      </c>
    </row>
    <row r="5" customHeight="1" spans="1:7">
      <c r="A5" s="3" t="e">
        <f>#REF!&amp;"："&amp;#REF!</f>
        <v>#REF!</v>
      </c>
      <c r="G5" s="26" t="s">
        <v>641</v>
      </c>
    </row>
    <row r="6" s="2" customFormat="1" customHeight="1" spans="1:7">
      <c r="A6" s="32" t="s">
        <v>846</v>
      </c>
      <c r="B6" s="32" t="s">
        <v>847</v>
      </c>
      <c r="C6" s="32" t="s">
        <v>692</v>
      </c>
      <c r="D6" s="54" t="s">
        <v>1176</v>
      </c>
      <c r="E6" s="32" t="s">
        <v>693</v>
      </c>
      <c r="F6" s="35" t="s">
        <v>694</v>
      </c>
      <c r="G6" s="32" t="s">
        <v>695</v>
      </c>
    </row>
    <row r="7" customHeight="1" spans="1:7">
      <c r="A7" s="32" t="s">
        <v>4425</v>
      </c>
      <c r="B7" s="55" t="s">
        <v>4426</v>
      </c>
      <c r="C7" s="41">
        <f>'4-12-1无形-土地'!P30</f>
        <v>0</v>
      </c>
      <c r="D7" s="41">
        <f>'4-12-1无形-土地'!Q30</f>
        <v>0</v>
      </c>
      <c r="E7" s="41">
        <f>'4-12-1无形-土地'!R32</f>
        <v>0</v>
      </c>
      <c r="F7" s="34">
        <f>E7-C7</f>
        <v>0</v>
      </c>
      <c r="G7" s="24" t="str">
        <f>IF(C7-D7=0,"",(E7-C7+D7)/(C7-D7)*100)</f>
        <v/>
      </c>
    </row>
    <row r="8" customHeight="1" spans="1:7">
      <c r="A8" s="32" t="s">
        <v>4427</v>
      </c>
      <c r="B8" s="55" t="s">
        <v>4428</v>
      </c>
      <c r="C8" s="41">
        <f>'4-12-2无形-矿业权'!L28</f>
        <v>0</v>
      </c>
      <c r="D8" s="41">
        <f>'4-12-2无形-矿业权'!M28</f>
        <v>0</v>
      </c>
      <c r="E8" s="41">
        <f>'4-12-2无形-矿业权'!N30</f>
        <v>0</v>
      </c>
      <c r="F8" s="34">
        <f>E8-C8</f>
        <v>0</v>
      </c>
      <c r="G8" s="24" t="str">
        <f t="shared" ref="G8:G9" si="0">IF(C8-D8=0,"",(E8-C8+D8)/(C8-D8)*100)</f>
        <v/>
      </c>
    </row>
    <row r="9" customHeight="1" spans="1:7">
      <c r="A9" s="32" t="s">
        <v>4429</v>
      </c>
      <c r="B9" s="55" t="s">
        <v>4430</v>
      </c>
      <c r="C9" s="41">
        <f>'4-12-3无形-其他'!J25</f>
        <v>0</v>
      </c>
      <c r="D9" s="41">
        <f>'4-12-3无形-其他'!K25</f>
        <v>0</v>
      </c>
      <c r="E9" s="41">
        <f>'4-12-3无形-其他'!L27</f>
        <v>0</v>
      </c>
      <c r="F9" s="34">
        <f>E9-C9</f>
        <v>0</v>
      </c>
      <c r="G9" s="24" t="str">
        <f t="shared" si="0"/>
        <v/>
      </c>
    </row>
    <row r="10" customHeight="1" spans="1:7">
      <c r="A10" s="32"/>
      <c r="B10" s="55"/>
      <c r="C10" s="41"/>
      <c r="D10" s="41"/>
      <c r="E10" s="34"/>
      <c r="F10" s="34"/>
      <c r="G10" s="24"/>
    </row>
    <row r="11" customHeight="1" spans="1:7">
      <c r="A11" s="32"/>
      <c r="B11" s="55"/>
      <c r="C11" s="41"/>
      <c r="D11" s="41"/>
      <c r="E11" s="34"/>
      <c r="F11" s="34"/>
      <c r="G11" s="24"/>
    </row>
    <row r="12" customHeight="1" spans="1:7">
      <c r="A12" s="32"/>
      <c r="B12" s="55"/>
      <c r="C12" s="41"/>
      <c r="D12" s="41"/>
      <c r="E12" s="34"/>
      <c r="F12" s="34"/>
      <c r="G12" s="24"/>
    </row>
    <row r="13" customHeight="1" spans="1:7">
      <c r="A13" s="32"/>
      <c r="B13" s="55"/>
      <c r="C13" s="41"/>
      <c r="D13" s="41"/>
      <c r="E13" s="34"/>
      <c r="F13" s="34"/>
      <c r="G13" s="24"/>
    </row>
    <row r="14" customHeight="1" spans="1:7">
      <c r="A14" s="32"/>
      <c r="B14" s="55"/>
      <c r="C14" s="41"/>
      <c r="D14" s="41"/>
      <c r="E14" s="34"/>
      <c r="F14" s="34"/>
      <c r="G14" s="24"/>
    </row>
    <row r="15" customHeight="1" spans="1:7">
      <c r="A15" s="32"/>
      <c r="B15" s="55"/>
      <c r="C15" s="41"/>
      <c r="D15" s="41"/>
      <c r="E15" s="34"/>
      <c r="F15" s="34"/>
      <c r="G15" s="24"/>
    </row>
    <row r="16" customHeight="1" spans="1:7">
      <c r="A16" s="32"/>
      <c r="B16" s="55"/>
      <c r="C16" s="41"/>
      <c r="D16" s="41"/>
      <c r="E16" s="34"/>
      <c r="F16" s="34"/>
      <c r="G16" s="24"/>
    </row>
    <row r="17" customHeight="1" spans="1:7">
      <c r="A17" s="32"/>
      <c r="B17" s="55"/>
      <c r="C17" s="41"/>
      <c r="D17" s="41"/>
      <c r="E17" s="34"/>
      <c r="F17" s="34"/>
      <c r="G17" s="24"/>
    </row>
    <row r="18" customHeight="1" spans="1:7">
      <c r="A18" s="32"/>
      <c r="B18" s="55"/>
      <c r="C18" s="41"/>
      <c r="D18" s="41"/>
      <c r="E18" s="34"/>
      <c r="F18" s="34"/>
      <c r="G18" s="24"/>
    </row>
    <row r="19" customHeight="1" spans="1:7">
      <c r="A19" s="32"/>
      <c r="B19" s="55"/>
      <c r="C19" s="41"/>
      <c r="D19" s="41"/>
      <c r="E19" s="34"/>
      <c r="F19" s="34"/>
      <c r="G19" s="24"/>
    </row>
    <row r="20" customHeight="1" spans="1:7">
      <c r="A20" s="32"/>
      <c r="B20" s="55"/>
      <c r="C20" s="41"/>
      <c r="D20" s="41"/>
      <c r="E20" s="34"/>
      <c r="F20" s="34"/>
      <c r="G20" s="24"/>
    </row>
    <row r="21" customHeight="1" spans="1:7">
      <c r="A21" s="32"/>
      <c r="B21" s="55"/>
      <c r="C21" s="41"/>
      <c r="D21" s="41"/>
      <c r="E21" s="34"/>
      <c r="F21" s="34"/>
      <c r="G21" s="24"/>
    </row>
    <row r="22" customHeight="1" spans="1:7">
      <c r="A22" s="32"/>
      <c r="B22" s="55"/>
      <c r="C22" s="41"/>
      <c r="D22" s="41"/>
      <c r="E22" s="34"/>
      <c r="F22" s="34"/>
      <c r="G22" s="24"/>
    </row>
    <row r="23" customHeight="1" spans="1:7">
      <c r="A23" s="32"/>
      <c r="B23" s="55"/>
      <c r="C23" s="41"/>
      <c r="D23" s="41"/>
      <c r="E23" s="34"/>
      <c r="F23" s="34"/>
      <c r="G23" s="24"/>
    </row>
    <row r="24" customHeight="1" spans="1:7">
      <c r="A24" s="56" t="s">
        <v>4431</v>
      </c>
      <c r="B24" s="36"/>
      <c r="C24" s="41">
        <f>SUM(C7:C23)</f>
        <v>0</v>
      </c>
      <c r="D24" s="41">
        <f>SUM(D7:D23)</f>
        <v>0</v>
      </c>
      <c r="E24" s="41">
        <f>SUM(E7:E23)</f>
        <v>0</v>
      </c>
      <c r="F24" s="34">
        <f>E24-C24</f>
        <v>0</v>
      </c>
      <c r="G24" s="24" t="str">
        <f t="shared" ref="G24" si="1">IF(C24-D24=0,"",(E24-C24+D24)/(C24-D24)*100)</f>
        <v/>
      </c>
    </row>
    <row r="25" customHeight="1" spans="1:7">
      <c r="A25" s="35" t="s">
        <v>4432</v>
      </c>
      <c r="B25" s="36"/>
      <c r="C25" s="41">
        <f>'4-12-1无形-土地'!P30</f>
        <v>0</v>
      </c>
      <c r="D25" s="41"/>
      <c r="E25" s="41">
        <f>'4-12-1无形-土地'!R32</f>
        <v>0</v>
      </c>
      <c r="F25" s="34"/>
      <c r="G25" s="24"/>
    </row>
    <row r="26" customHeight="1" spans="1:7">
      <c r="A26" s="56" t="s">
        <v>4433</v>
      </c>
      <c r="B26" s="36"/>
      <c r="C26" s="57">
        <f>D24</f>
        <v>0</v>
      </c>
      <c r="D26" s="58"/>
      <c r="E26" s="34"/>
      <c r="F26" s="34">
        <f>E26-C26</f>
        <v>0</v>
      </c>
      <c r="G26" s="24" t="str">
        <f>IF(C26=0,"",F26/C26*100)</f>
        <v/>
      </c>
    </row>
    <row r="27" customHeight="1" spans="1:7">
      <c r="A27" s="56" t="s">
        <v>4434</v>
      </c>
      <c r="B27" s="36"/>
      <c r="C27" s="41">
        <f>C24-C26</f>
        <v>0</v>
      </c>
      <c r="D27" s="41"/>
      <c r="E27" s="41">
        <f>E24-E26</f>
        <v>0</v>
      </c>
      <c r="F27" s="34">
        <f>E27-C27</f>
        <v>0</v>
      </c>
      <c r="G27" s="24" t="str">
        <f>IF(C27=0,"",F27/C27*100)</f>
        <v/>
      </c>
    </row>
    <row r="28" customHeight="1" spans="5:8">
      <c r="E28" s="3" t="e">
        <f>"评估人员："&amp;#REF!</f>
        <v>#REF!</v>
      </c>
      <c r="H28" s="23" t="s">
        <v>716</v>
      </c>
    </row>
    <row r="29" customHeight="1" spans="8:8">
      <c r="H29" s="23"/>
    </row>
  </sheetData>
  <mergeCells count="6">
    <mergeCell ref="A2:G2"/>
    <mergeCell ref="A3:G3"/>
    <mergeCell ref="A24:B24"/>
    <mergeCell ref="A25:B25"/>
    <mergeCell ref="A26:B26"/>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1"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U34"/>
  <sheetViews>
    <sheetView showGridLines="0" workbookViewId="0">
      <selection activeCell="AA34" sqref="AA34"/>
    </sheetView>
  </sheetViews>
  <sheetFormatPr defaultColWidth="9" defaultRowHeight="15.75" customHeight="1"/>
  <cols>
    <col min="1" max="1" width="4.5" style="3" customWidth="1"/>
    <col min="2" max="2" width="9.875" style="3" customWidth="1"/>
    <col min="3" max="3" width="11.625" style="3" customWidth="1"/>
    <col min="4" max="4" width="8.625" style="3" customWidth="1"/>
    <col min="5" max="5" width="9.5" style="3" customWidth="1"/>
    <col min="6" max="6" width="7.75" style="3" customWidth="1"/>
    <col min="7" max="7" width="7.875" style="3" customWidth="1"/>
    <col min="8" max="8" width="7.375" style="3" customWidth="1"/>
    <col min="9" max="11" width="5.25" style="3" customWidth="1"/>
    <col min="12" max="13" width="5.125" style="3" customWidth="1"/>
    <col min="14" max="14" width="8" style="3" customWidth="1"/>
    <col min="15" max="15" width="11" style="3" customWidth="1"/>
    <col min="16" max="16" width="8.375" style="3" customWidth="1"/>
    <col min="17" max="17" width="8" style="3" customWidth="1"/>
    <col min="18" max="18" width="9.625" style="3" customWidth="1"/>
    <col min="19" max="19" width="7.625" style="3" customWidth="1"/>
    <col min="20" max="20" width="8" style="3" customWidth="1"/>
    <col min="21" max="16384" width="9" style="3"/>
  </cols>
  <sheetData>
    <row r="1" customHeight="1" spans="1:2">
      <c r="A1" s="4" t="s">
        <v>687</v>
      </c>
      <c r="B1" s="4"/>
    </row>
    <row r="2" s="1" customFormat="1" ht="30" customHeight="1" spans="1:20">
      <c r="A2" s="5" t="s">
        <v>4435</v>
      </c>
      <c r="B2" s="5"/>
      <c r="C2" s="5"/>
      <c r="D2" s="5"/>
      <c r="E2" s="5"/>
      <c r="F2" s="5"/>
      <c r="G2" s="5"/>
      <c r="H2" s="5"/>
      <c r="I2" s="5"/>
      <c r="J2" s="5"/>
      <c r="K2" s="5"/>
      <c r="L2" s="5"/>
      <c r="M2" s="5"/>
      <c r="N2" s="5"/>
      <c r="O2" s="5"/>
      <c r="P2" s="5"/>
      <c r="Q2" s="5"/>
      <c r="R2" s="5"/>
      <c r="S2" s="5"/>
      <c r="T2" s="5"/>
    </row>
    <row r="3" customHeight="1" spans="1:20">
      <c r="A3" s="2" t="e">
        <f>"评估基准日："&amp;TEXT(#REF!,"yyyy年mm月dd日")</f>
        <v>#REF!</v>
      </c>
      <c r="B3" s="2"/>
      <c r="C3" s="2"/>
      <c r="D3" s="2"/>
      <c r="E3" s="2"/>
      <c r="F3" s="2"/>
      <c r="G3" s="2"/>
      <c r="H3" s="2"/>
      <c r="I3" s="2"/>
      <c r="J3" s="2"/>
      <c r="K3" s="2"/>
      <c r="L3" s="2"/>
      <c r="M3" s="2"/>
      <c r="N3" s="2"/>
      <c r="O3" s="2"/>
      <c r="P3" s="2"/>
      <c r="Q3" s="2"/>
      <c r="R3" s="2"/>
      <c r="S3" s="2"/>
      <c r="T3" s="2"/>
    </row>
    <row r="4" ht="14.1" customHeight="1" spans="1:20">
      <c r="A4" s="2"/>
      <c r="B4" s="2"/>
      <c r="C4" s="2"/>
      <c r="D4" s="2"/>
      <c r="E4" s="2"/>
      <c r="F4" s="2"/>
      <c r="G4" s="2"/>
      <c r="H4" s="2"/>
      <c r="I4" s="2"/>
      <c r="J4" s="2"/>
      <c r="K4" s="2"/>
      <c r="L4" s="2"/>
      <c r="M4" s="2"/>
      <c r="N4" s="2"/>
      <c r="O4" s="2"/>
      <c r="P4" s="2"/>
      <c r="Q4" s="2"/>
      <c r="R4" s="2"/>
      <c r="S4" s="21" t="s">
        <v>4436</v>
      </c>
      <c r="T4" s="21"/>
    </row>
    <row r="5" customHeight="1" spans="1:20">
      <c r="A5" s="3" t="e">
        <f>#REF!&amp;"："&amp;#REF!</f>
        <v>#REF!</v>
      </c>
      <c r="S5" s="52" t="s">
        <v>858</v>
      </c>
      <c r="T5" s="53"/>
    </row>
    <row r="6" s="43" customFormat="1" ht="24" spans="1:21">
      <c r="A6" s="44" t="s">
        <v>721</v>
      </c>
      <c r="B6" s="45" t="s">
        <v>4135</v>
      </c>
      <c r="C6" s="44" t="s">
        <v>1866</v>
      </c>
      <c r="D6" s="44" t="s">
        <v>1867</v>
      </c>
      <c r="E6" s="44" t="s">
        <v>1869</v>
      </c>
      <c r="F6" s="44" t="s">
        <v>1868</v>
      </c>
      <c r="G6" s="44" t="s">
        <v>1870</v>
      </c>
      <c r="H6" s="45" t="s">
        <v>4136</v>
      </c>
      <c r="I6" s="44" t="s">
        <v>1817</v>
      </c>
      <c r="J6" s="44" t="s">
        <v>4437</v>
      </c>
      <c r="K6" s="44" t="s">
        <v>1871</v>
      </c>
      <c r="L6" s="44" t="s">
        <v>1872</v>
      </c>
      <c r="M6" s="44" t="s">
        <v>1873</v>
      </c>
      <c r="N6" s="44" t="s">
        <v>1874</v>
      </c>
      <c r="O6" s="44" t="s">
        <v>1392</v>
      </c>
      <c r="P6" s="10" t="s">
        <v>692</v>
      </c>
      <c r="Q6" s="48" t="s">
        <v>1176</v>
      </c>
      <c r="R6" s="44" t="s">
        <v>693</v>
      </c>
      <c r="S6" s="44" t="s">
        <v>695</v>
      </c>
      <c r="T6" s="44" t="s">
        <v>848</v>
      </c>
      <c r="U6" s="11" t="s">
        <v>863</v>
      </c>
    </row>
    <row r="7" spans="1:21">
      <c r="A7" s="12" t="str">
        <f>IF(D7="","",ROW()-6)</f>
        <v/>
      </c>
      <c r="B7" s="13"/>
      <c r="C7" s="25"/>
      <c r="D7" s="13"/>
      <c r="E7" s="13"/>
      <c r="F7" s="13"/>
      <c r="G7" s="14"/>
      <c r="H7" s="14"/>
      <c r="I7" s="13"/>
      <c r="J7" s="13"/>
      <c r="K7" s="13"/>
      <c r="L7" s="25"/>
      <c r="M7" s="13"/>
      <c r="N7" s="25"/>
      <c r="O7" s="15"/>
      <c r="P7" s="15"/>
      <c r="Q7" s="15"/>
      <c r="R7" s="15"/>
      <c r="S7" s="34" t="str">
        <f t="shared" ref="S7:S30" si="0">IF(P7-Q7=0,"",(R7-P7+Q7)/(P7-Q7)*100)</f>
        <v/>
      </c>
      <c r="T7" s="13"/>
      <c r="U7" s="2" t="s">
        <v>4438</v>
      </c>
    </row>
    <row r="8" spans="1:21">
      <c r="A8" s="12" t="str">
        <f t="shared" ref="A8:A29" si="1">IF(D8="","",ROW()-6)</f>
        <v/>
      </c>
      <c r="B8" s="13"/>
      <c r="C8" s="25"/>
      <c r="D8" s="13"/>
      <c r="E8" s="13"/>
      <c r="F8" s="13"/>
      <c r="G8" s="14"/>
      <c r="H8" s="14"/>
      <c r="I8" s="13"/>
      <c r="J8" s="13"/>
      <c r="K8" s="13"/>
      <c r="L8" s="25"/>
      <c r="M8" s="13"/>
      <c r="N8" s="25"/>
      <c r="O8" s="15"/>
      <c r="P8" s="15"/>
      <c r="Q8" s="15"/>
      <c r="R8" s="15"/>
      <c r="S8" s="24" t="str">
        <f t="shared" si="0"/>
        <v/>
      </c>
      <c r="T8" s="13"/>
      <c r="U8" s="2" t="s">
        <v>4439</v>
      </c>
    </row>
    <row r="9" spans="1:21">
      <c r="A9" s="12" t="str">
        <f t="shared" si="1"/>
        <v/>
      </c>
      <c r="B9" s="13"/>
      <c r="C9" s="25"/>
      <c r="D9" s="13"/>
      <c r="E9" s="13"/>
      <c r="F9" s="13"/>
      <c r="G9" s="14"/>
      <c r="H9" s="14"/>
      <c r="I9" s="13"/>
      <c r="J9" s="13"/>
      <c r="K9" s="13"/>
      <c r="L9" s="25"/>
      <c r="M9" s="13"/>
      <c r="N9" s="25"/>
      <c r="O9" s="15"/>
      <c r="P9" s="15"/>
      <c r="Q9" s="15"/>
      <c r="R9" s="15"/>
      <c r="S9" s="24" t="str">
        <f t="shared" si="0"/>
        <v/>
      </c>
      <c r="T9" s="13"/>
      <c r="U9" s="2" t="s">
        <v>4440</v>
      </c>
    </row>
    <row r="10" spans="1:21">
      <c r="A10" s="12" t="str">
        <f t="shared" si="1"/>
        <v/>
      </c>
      <c r="B10" s="13"/>
      <c r="C10" s="25"/>
      <c r="D10" s="13"/>
      <c r="E10" s="13"/>
      <c r="F10" s="13"/>
      <c r="G10" s="14"/>
      <c r="H10" s="14"/>
      <c r="I10" s="13"/>
      <c r="J10" s="13"/>
      <c r="K10" s="13"/>
      <c r="L10" s="25"/>
      <c r="M10" s="13"/>
      <c r="N10" s="25"/>
      <c r="O10" s="15"/>
      <c r="P10" s="15"/>
      <c r="Q10" s="15"/>
      <c r="R10" s="15"/>
      <c r="S10" s="24" t="str">
        <f t="shared" si="0"/>
        <v/>
      </c>
      <c r="T10" s="13"/>
      <c r="U10" s="2" t="s">
        <v>4441</v>
      </c>
    </row>
    <row r="11" spans="1:21">
      <c r="A11" s="12" t="str">
        <f t="shared" si="1"/>
        <v/>
      </c>
      <c r="B11" s="13"/>
      <c r="C11" s="25"/>
      <c r="D11" s="13"/>
      <c r="E11" s="13"/>
      <c r="F11" s="13"/>
      <c r="G11" s="14"/>
      <c r="H11" s="14"/>
      <c r="I11" s="13"/>
      <c r="J11" s="13"/>
      <c r="K11" s="13"/>
      <c r="L11" s="25"/>
      <c r="M11" s="13"/>
      <c r="N11" s="25"/>
      <c r="O11" s="15"/>
      <c r="P11" s="15"/>
      <c r="Q11" s="15"/>
      <c r="R11" s="15"/>
      <c r="S11" s="24" t="str">
        <f t="shared" si="0"/>
        <v/>
      </c>
      <c r="T11" s="13"/>
      <c r="U11" s="2" t="s">
        <v>4442</v>
      </c>
    </row>
    <row r="12" spans="1:21">
      <c r="A12" s="12" t="str">
        <f t="shared" si="1"/>
        <v/>
      </c>
      <c r="B12" s="13"/>
      <c r="C12" s="25"/>
      <c r="D12" s="13"/>
      <c r="E12" s="13"/>
      <c r="F12" s="13"/>
      <c r="G12" s="14"/>
      <c r="H12" s="14"/>
      <c r="I12" s="13"/>
      <c r="J12" s="13"/>
      <c r="K12" s="13"/>
      <c r="L12" s="25"/>
      <c r="M12" s="13"/>
      <c r="N12" s="25"/>
      <c r="O12" s="15"/>
      <c r="P12" s="15"/>
      <c r="Q12" s="15"/>
      <c r="R12" s="15"/>
      <c r="S12" s="24" t="str">
        <f t="shared" si="0"/>
        <v/>
      </c>
      <c r="T12" s="13"/>
      <c r="U12" s="2" t="s">
        <v>4443</v>
      </c>
    </row>
    <row r="13" spans="1:21">
      <c r="A13" s="12" t="str">
        <f t="shared" si="1"/>
        <v/>
      </c>
      <c r="B13" s="13"/>
      <c r="C13" s="25"/>
      <c r="D13" s="13"/>
      <c r="E13" s="13"/>
      <c r="F13" s="13"/>
      <c r="G13" s="14"/>
      <c r="H13" s="14"/>
      <c r="I13" s="13"/>
      <c r="J13" s="13"/>
      <c r="K13" s="13"/>
      <c r="L13" s="25"/>
      <c r="M13" s="13"/>
      <c r="N13" s="25"/>
      <c r="O13" s="15"/>
      <c r="P13" s="15"/>
      <c r="Q13" s="15"/>
      <c r="R13" s="15"/>
      <c r="S13" s="24" t="str">
        <f t="shared" si="0"/>
        <v/>
      </c>
      <c r="T13" s="13"/>
      <c r="U13" s="2" t="s">
        <v>4444</v>
      </c>
    </row>
    <row r="14" spans="1:21">
      <c r="A14" s="12" t="str">
        <f t="shared" si="1"/>
        <v/>
      </c>
      <c r="B14" s="13"/>
      <c r="C14" s="25"/>
      <c r="D14" s="13"/>
      <c r="E14" s="13"/>
      <c r="F14" s="13"/>
      <c r="G14" s="14"/>
      <c r="H14" s="14"/>
      <c r="I14" s="13"/>
      <c r="J14" s="13"/>
      <c r="K14" s="13"/>
      <c r="L14" s="25"/>
      <c r="M14" s="13"/>
      <c r="N14" s="25"/>
      <c r="O14" s="15"/>
      <c r="P14" s="15"/>
      <c r="Q14" s="15"/>
      <c r="R14" s="15"/>
      <c r="S14" s="24" t="str">
        <f t="shared" si="0"/>
        <v/>
      </c>
      <c r="T14" s="13"/>
      <c r="U14" s="2" t="s">
        <v>4445</v>
      </c>
    </row>
    <row r="15" spans="1:21">
      <c r="A15" s="12" t="str">
        <f t="shared" si="1"/>
        <v/>
      </c>
      <c r="B15" s="13"/>
      <c r="C15" s="25"/>
      <c r="D15" s="13"/>
      <c r="E15" s="13"/>
      <c r="F15" s="13"/>
      <c r="G15" s="14"/>
      <c r="H15" s="14"/>
      <c r="I15" s="13"/>
      <c r="J15" s="13"/>
      <c r="K15" s="13"/>
      <c r="L15" s="25"/>
      <c r="M15" s="13"/>
      <c r="N15" s="25"/>
      <c r="O15" s="15"/>
      <c r="P15" s="15"/>
      <c r="Q15" s="15"/>
      <c r="R15" s="15"/>
      <c r="S15" s="24" t="str">
        <f t="shared" si="0"/>
        <v/>
      </c>
      <c r="T15" s="13"/>
      <c r="U15" s="2" t="s">
        <v>4446</v>
      </c>
    </row>
    <row r="16" spans="1:21">
      <c r="A16" s="12" t="str">
        <f t="shared" si="1"/>
        <v/>
      </c>
      <c r="B16" s="13"/>
      <c r="C16" s="25"/>
      <c r="D16" s="13"/>
      <c r="E16" s="13"/>
      <c r="F16" s="13"/>
      <c r="G16" s="14"/>
      <c r="H16" s="14"/>
      <c r="I16" s="13"/>
      <c r="J16" s="13"/>
      <c r="K16" s="13"/>
      <c r="L16" s="25"/>
      <c r="M16" s="13"/>
      <c r="N16" s="25"/>
      <c r="O16" s="15"/>
      <c r="P16" s="15"/>
      <c r="Q16" s="15"/>
      <c r="R16" s="15"/>
      <c r="S16" s="24" t="str">
        <f t="shared" si="0"/>
        <v/>
      </c>
      <c r="T16" s="13"/>
      <c r="U16" s="2" t="s">
        <v>4447</v>
      </c>
    </row>
    <row r="17" spans="1:21">
      <c r="A17" s="12" t="str">
        <f t="shared" si="1"/>
        <v/>
      </c>
      <c r="B17" s="13"/>
      <c r="C17" s="25"/>
      <c r="D17" s="13"/>
      <c r="E17" s="13"/>
      <c r="F17" s="13"/>
      <c r="G17" s="14"/>
      <c r="H17" s="14"/>
      <c r="I17" s="13"/>
      <c r="J17" s="13"/>
      <c r="K17" s="13"/>
      <c r="L17" s="25"/>
      <c r="M17" s="13"/>
      <c r="N17" s="25"/>
      <c r="O17" s="15"/>
      <c r="P17" s="15"/>
      <c r="Q17" s="15"/>
      <c r="R17" s="15"/>
      <c r="S17" s="24" t="str">
        <f t="shared" si="0"/>
        <v/>
      </c>
      <c r="T17" s="13"/>
      <c r="U17" s="2" t="s">
        <v>4448</v>
      </c>
    </row>
    <row r="18" spans="1:21">
      <c r="A18" s="12" t="str">
        <f t="shared" si="1"/>
        <v/>
      </c>
      <c r="B18" s="13"/>
      <c r="C18" s="25"/>
      <c r="D18" s="13"/>
      <c r="E18" s="13"/>
      <c r="F18" s="13"/>
      <c r="G18" s="14"/>
      <c r="H18" s="14"/>
      <c r="I18" s="13"/>
      <c r="J18" s="13"/>
      <c r="K18" s="13"/>
      <c r="L18" s="25"/>
      <c r="M18" s="13"/>
      <c r="N18" s="25"/>
      <c r="O18" s="15"/>
      <c r="P18" s="15"/>
      <c r="Q18" s="15"/>
      <c r="R18" s="15"/>
      <c r="S18" s="24" t="str">
        <f t="shared" si="0"/>
        <v/>
      </c>
      <c r="T18" s="13"/>
      <c r="U18" s="2" t="s">
        <v>4449</v>
      </c>
    </row>
    <row r="19" spans="1:21">
      <c r="A19" s="12" t="str">
        <f t="shared" si="1"/>
        <v/>
      </c>
      <c r="B19" s="13"/>
      <c r="C19" s="25"/>
      <c r="D19" s="13"/>
      <c r="E19" s="13"/>
      <c r="F19" s="13"/>
      <c r="G19" s="14"/>
      <c r="H19" s="14"/>
      <c r="I19" s="13"/>
      <c r="J19" s="13"/>
      <c r="K19" s="13"/>
      <c r="L19" s="25"/>
      <c r="M19" s="13"/>
      <c r="N19" s="25"/>
      <c r="O19" s="15"/>
      <c r="P19" s="15"/>
      <c r="Q19" s="15"/>
      <c r="R19" s="15"/>
      <c r="S19" s="24" t="str">
        <f t="shared" si="0"/>
        <v/>
      </c>
      <c r="T19" s="13"/>
      <c r="U19" s="2" t="s">
        <v>4450</v>
      </c>
    </row>
    <row r="20" spans="1:21">
      <c r="A20" s="12" t="str">
        <f t="shared" si="1"/>
        <v/>
      </c>
      <c r="B20" s="13"/>
      <c r="C20" s="25"/>
      <c r="D20" s="13"/>
      <c r="E20" s="13"/>
      <c r="F20" s="13"/>
      <c r="G20" s="14"/>
      <c r="H20" s="14"/>
      <c r="I20" s="13"/>
      <c r="J20" s="13"/>
      <c r="K20" s="13"/>
      <c r="L20" s="25"/>
      <c r="M20" s="13"/>
      <c r="N20" s="25"/>
      <c r="O20" s="15"/>
      <c r="P20" s="15"/>
      <c r="Q20" s="15"/>
      <c r="R20" s="15"/>
      <c r="S20" s="24" t="str">
        <f t="shared" si="0"/>
        <v/>
      </c>
      <c r="T20" s="13"/>
      <c r="U20" s="2" t="s">
        <v>4451</v>
      </c>
    </row>
    <row r="21" spans="1:21">
      <c r="A21" s="12" t="str">
        <f t="shared" si="1"/>
        <v/>
      </c>
      <c r="B21" s="13"/>
      <c r="C21" s="25"/>
      <c r="D21" s="13"/>
      <c r="E21" s="13"/>
      <c r="F21" s="13"/>
      <c r="G21" s="14"/>
      <c r="H21" s="14"/>
      <c r="I21" s="13"/>
      <c r="J21" s="13"/>
      <c r="K21" s="13"/>
      <c r="L21" s="25"/>
      <c r="M21" s="13"/>
      <c r="N21" s="25"/>
      <c r="O21" s="15"/>
      <c r="P21" s="15"/>
      <c r="Q21" s="15"/>
      <c r="R21" s="15"/>
      <c r="S21" s="24" t="str">
        <f t="shared" si="0"/>
        <v/>
      </c>
      <c r="T21" s="13"/>
      <c r="U21" s="2" t="s">
        <v>4452</v>
      </c>
    </row>
    <row r="22" spans="1:21">
      <c r="A22" s="12" t="str">
        <f t="shared" si="1"/>
        <v/>
      </c>
      <c r="B22" s="13"/>
      <c r="C22" s="25"/>
      <c r="D22" s="13"/>
      <c r="E22" s="13"/>
      <c r="F22" s="13"/>
      <c r="G22" s="14"/>
      <c r="H22" s="14"/>
      <c r="I22" s="13"/>
      <c r="J22" s="13"/>
      <c r="K22" s="13"/>
      <c r="L22" s="25"/>
      <c r="M22" s="13"/>
      <c r="N22" s="25"/>
      <c r="O22" s="15"/>
      <c r="P22" s="15"/>
      <c r="Q22" s="15"/>
      <c r="R22" s="15"/>
      <c r="S22" s="24" t="str">
        <f t="shared" si="0"/>
        <v/>
      </c>
      <c r="T22" s="13"/>
      <c r="U22" s="2" t="s">
        <v>4453</v>
      </c>
    </row>
    <row r="23" spans="1:21">
      <c r="A23" s="12" t="str">
        <f t="shared" si="1"/>
        <v/>
      </c>
      <c r="B23" s="13"/>
      <c r="C23" s="25"/>
      <c r="D23" s="13"/>
      <c r="E23" s="13"/>
      <c r="F23" s="13"/>
      <c r="G23" s="14"/>
      <c r="H23" s="14"/>
      <c r="I23" s="13"/>
      <c r="J23" s="13"/>
      <c r="K23" s="13"/>
      <c r="L23" s="25"/>
      <c r="M23" s="13"/>
      <c r="N23" s="25"/>
      <c r="O23" s="15"/>
      <c r="P23" s="15"/>
      <c r="Q23" s="15"/>
      <c r="R23" s="15"/>
      <c r="S23" s="24" t="str">
        <f t="shared" si="0"/>
        <v/>
      </c>
      <c r="T23" s="13"/>
      <c r="U23" s="2" t="s">
        <v>4454</v>
      </c>
    </row>
    <row r="24" spans="1:21">
      <c r="A24" s="12" t="str">
        <f t="shared" si="1"/>
        <v/>
      </c>
      <c r="B24" s="13"/>
      <c r="C24" s="25"/>
      <c r="D24" s="13"/>
      <c r="E24" s="13"/>
      <c r="F24" s="13"/>
      <c r="G24" s="14"/>
      <c r="H24" s="14"/>
      <c r="I24" s="13"/>
      <c r="J24" s="13"/>
      <c r="K24" s="13"/>
      <c r="L24" s="25"/>
      <c r="M24" s="13"/>
      <c r="N24" s="25"/>
      <c r="O24" s="15"/>
      <c r="P24" s="15"/>
      <c r="Q24" s="15"/>
      <c r="R24" s="15"/>
      <c r="S24" s="24" t="str">
        <f t="shared" si="0"/>
        <v/>
      </c>
      <c r="T24" s="13"/>
      <c r="U24" s="2" t="s">
        <v>4455</v>
      </c>
    </row>
    <row r="25" spans="1:21">
      <c r="A25" s="12" t="str">
        <f t="shared" si="1"/>
        <v/>
      </c>
      <c r="B25" s="13"/>
      <c r="C25" s="25"/>
      <c r="D25" s="13"/>
      <c r="E25" s="13"/>
      <c r="F25" s="13"/>
      <c r="G25" s="14"/>
      <c r="H25" s="14"/>
      <c r="I25" s="13"/>
      <c r="J25" s="13"/>
      <c r="K25" s="13"/>
      <c r="L25" s="25"/>
      <c r="M25" s="13"/>
      <c r="N25" s="25"/>
      <c r="O25" s="15"/>
      <c r="P25" s="15"/>
      <c r="Q25" s="15"/>
      <c r="R25" s="15"/>
      <c r="S25" s="24" t="str">
        <f t="shared" si="0"/>
        <v/>
      </c>
      <c r="T25" s="13"/>
      <c r="U25" s="2" t="s">
        <v>4456</v>
      </c>
    </row>
    <row r="26" spans="1:21">
      <c r="A26" s="12" t="str">
        <f t="shared" si="1"/>
        <v/>
      </c>
      <c r="B26" s="13"/>
      <c r="C26" s="25"/>
      <c r="D26" s="13"/>
      <c r="E26" s="13"/>
      <c r="F26" s="13"/>
      <c r="G26" s="14"/>
      <c r="H26" s="14"/>
      <c r="I26" s="13"/>
      <c r="J26" s="13"/>
      <c r="K26" s="13"/>
      <c r="L26" s="25"/>
      <c r="M26" s="13"/>
      <c r="N26" s="25"/>
      <c r="O26" s="15"/>
      <c r="P26" s="15"/>
      <c r="Q26" s="15"/>
      <c r="R26" s="15"/>
      <c r="S26" s="24" t="str">
        <f t="shared" si="0"/>
        <v/>
      </c>
      <c r="T26" s="13"/>
      <c r="U26" s="2" t="s">
        <v>4457</v>
      </c>
    </row>
    <row r="27" spans="1:21">
      <c r="A27" s="12" t="str">
        <f t="shared" si="1"/>
        <v/>
      </c>
      <c r="B27" s="13"/>
      <c r="C27" s="25"/>
      <c r="D27" s="13"/>
      <c r="E27" s="13"/>
      <c r="F27" s="13"/>
      <c r="G27" s="14"/>
      <c r="H27" s="14"/>
      <c r="I27" s="13"/>
      <c r="J27" s="13"/>
      <c r="K27" s="13"/>
      <c r="L27" s="25"/>
      <c r="M27" s="13"/>
      <c r="N27" s="25"/>
      <c r="O27" s="15"/>
      <c r="P27" s="15"/>
      <c r="Q27" s="15"/>
      <c r="R27" s="15"/>
      <c r="S27" s="24" t="str">
        <f t="shared" si="0"/>
        <v/>
      </c>
      <c r="T27" s="13"/>
      <c r="U27" s="2" t="s">
        <v>4458</v>
      </c>
    </row>
    <row r="28" spans="1:21">
      <c r="A28" s="12" t="str">
        <f t="shared" si="1"/>
        <v/>
      </c>
      <c r="B28" s="13"/>
      <c r="C28" s="25"/>
      <c r="D28" s="13"/>
      <c r="E28" s="13"/>
      <c r="F28" s="13"/>
      <c r="G28" s="14"/>
      <c r="H28" s="14"/>
      <c r="I28" s="13"/>
      <c r="J28" s="13"/>
      <c r="K28" s="13"/>
      <c r="L28" s="25"/>
      <c r="M28" s="13"/>
      <c r="N28" s="25"/>
      <c r="O28" s="15"/>
      <c r="P28" s="15"/>
      <c r="Q28" s="15"/>
      <c r="R28" s="15"/>
      <c r="S28" s="24" t="str">
        <f t="shared" si="0"/>
        <v/>
      </c>
      <c r="T28" s="13"/>
      <c r="U28" s="2" t="s">
        <v>4459</v>
      </c>
    </row>
    <row r="29" spans="1:21">
      <c r="A29" s="12" t="str">
        <f t="shared" si="1"/>
        <v/>
      </c>
      <c r="B29" s="13"/>
      <c r="C29" s="25"/>
      <c r="D29" s="13"/>
      <c r="E29" s="13"/>
      <c r="F29" s="13"/>
      <c r="G29" s="14"/>
      <c r="H29" s="14"/>
      <c r="I29" s="13"/>
      <c r="J29" s="13"/>
      <c r="K29" s="13"/>
      <c r="L29" s="25"/>
      <c r="M29" s="13"/>
      <c r="N29" s="25"/>
      <c r="O29" s="15"/>
      <c r="P29" s="15"/>
      <c r="Q29" s="15"/>
      <c r="R29" s="15"/>
      <c r="S29" s="24" t="str">
        <f t="shared" si="0"/>
        <v/>
      </c>
      <c r="T29" s="13"/>
      <c r="U29" s="2" t="s">
        <v>4460</v>
      </c>
    </row>
    <row r="30" spans="1:20">
      <c r="A30" s="12" t="s">
        <v>4461</v>
      </c>
      <c r="B30" s="13"/>
      <c r="C30" s="25"/>
      <c r="D30" s="13"/>
      <c r="E30" s="13"/>
      <c r="F30" s="13"/>
      <c r="G30" s="14"/>
      <c r="H30" s="14"/>
      <c r="I30" s="13"/>
      <c r="J30" s="13"/>
      <c r="K30" s="13"/>
      <c r="L30" s="25"/>
      <c r="M30" s="13"/>
      <c r="N30" s="25"/>
      <c r="O30" s="15">
        <f>SUM(O7:O29)</f>
        <v>0</v>
      </c>
      <c r="P30" s="15">
        <f t="shared" ref="P30:R30" si="2">SUM(P7:P29)</f>
        <v>0</v>
      </c>
      <c r="Q30" s="15">
        <f t="shared" si="2"/>
        <v>0</v>
      </c>
      <c r="R30" s="15">
        <f t="shared" si="2"/>
        <v>0</v>
      </c>
      <c r="S30" s="24" t="str">
        <f t="shared" si="0"/>
        <v/>
      </c>
      <c r="T30" s="13"/>
    </row>
    <row r="31" spans="1:20">
      <c r="A31" s="12" t="s">
        <v>4462</v>
      </c>
      <c r="B31" s="13"/>
      <c r="C31" s="25"/>
      <c r="D31" s="13"/>
      <c r="E31" s="13"/>
      <c r="F31" s="13"/>
      <c r="G31" s="14"/>
      <c r="H31" s="14"/>
      <c r="I31" s="13"/>
      <c r="J31" s="13"/>
      <c r="K31" s="13"/>
      <c r="L31" s="25"/>
      <c r="M31" s="13"/>
      <c r="N31" s="25"/>
      <c r="O31" s="15"/>
      <c r="P31" s="15">
        <f>Q30</f>
        <v>0</v>
      </c>
      <c r="Q31" s="15"/>
      <c r="R31" s="15"/>
      <c r="S31" s="24"/>
      <c r="T31" s="13"/>
    </row>
    <row r="32" customHeight="1" spans="1:20">
      <c r="A32" s="46" t="s">
        <v>4463</v>
      </c>
      <c r="B32" s="47"/>
      <c r="C32" s="47"/>
      <c r="D32" s="47"/>
      <c r="E32" s="17"/>
      <c r="F32" s="17"/>
      <c r="G32" s="18"/>
      <c r="H32" s="18"/>
      <c r="I32" s="18"/>
      <c r="J32" s="18"/>
      <c r="K32" s="18"/>
      <c r="L32" s="18"/>
      <c r="M32" s="18"/>
      <c r="N32" s="24"/>
      <c r="O32" s="24"/>
      <c r="P32" s="24">
        <f>P30-P31</f>
        <v>0</v>
      </c>
      <c r="Q32" s="24"/>
      <c r="R32" s="24">
        <f>R30-R31</f>
        <v>0</v>
      </c>
      <c r="S32" s="24" t="str">
        <f>IF(P32-Q32=0,"",(R32-P32+Q32)/(P32-Q32)*100)</f>
        <v/>
      </c>
      <c r="T32" s="20"/>
    </row>
    <row r="33" customHeight="1" spans="1:21">
      <c r="A33" s="3" t="e">
        <f>#REF!&amp;"填表人："&amp;#REF!</f>
        <v>#REF!</v>
      </c>
      <c r="R33" s="3" t="e">
        <f>"评估人员："&amp;#REF!</f>
        <v>#REF!</v>
      </c>
      <c r="U33" s="23" t="s">
        <v>716</v>
      </c>
    </row>
    <row r="34" customHeight="1" spans="1:1">
      <c r="A34" s="3" t="e">
        <f>"填表日期："&amp;YEAR(#REF!)&amp;"年"&amp;MONTH(#REF!)&amp;"月"&amp;DAY(#REF!)&amp;"日"</f>
        <v>#REF!</v>
      </c>
    </row>
  </sheetData>
  <mergeCells count="7">
    <mergeCell ref="A2:T2"/>
    <mergeCell ref="A3:T3"/>
    <mergeCell ref="S4:T4"/>
    <mergeCell ref="S5:T5"/>
    <mergeCell ref="A30:E30"/>
    <mergeCell ref="A31:E31"/>
    <mergeCell ref="A32:E32"/>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5"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R32"/>
  <sheetViews>
    <sheetView showGridLines="0" workbookViewId="0">
      <selection activeCell="AA34" sqref="AA34"/>
    </sheetView>
  </sheetViews>
  <sheetFormatPr defaultColWidth="9" defaultRowHeight="15.75"/>
  <cols>
    <col min="1" max="1" width="4" style="50" customWidth="1"/>
    <col min="2" max="2" width="15.375" style="50" customWidth="1"/>
    <col min="3" max="3" width="14.75" style="50" customWidth="1"/>
    <col min="4" max="4" width="20.75" style="50" customWidth="1"/>
    <col min="5" max="5" width="5.25" style="50" customWidth="1"/>
    <col min="6" max="7" width="8.5" style="50" customWidth="1"/>
    <col min="8" max="8" width="7.125" style="50" customWidth="1"/>
    <col min="9" max="9" width="7.375" style="50" customWidth="1"/>
    <col min="10" max="10" width="12.25" style="50" customWidth="1"/>
    <col min="11" max="11" width="11" style="50" customWidth="1"/>
    <col min="12" max="12" width="8.875" style="50" customWidth="1"/>
    <col min="13" max="13" width="8.5" style="50" customWidth="1"/>
    <col min="14" max="14" width="9.25" style="50" customWidth="1"/>
    <col min="15" max="15" width="5.875" style="50" customWidth="1"/>
    <col min="16" max="16" width="8.375" style="50" customWidth="1"/>
    <col min="17" max="17" width="7.125" style="50" customWidth="1"/>
    <col min="18" max="16384" width="9" style="50"/>
  </cols>
  <sheetData>
    <row r="1" spans="1:1">
      <c r="A1" s="4" t="s">
        <v>687</v>
      </c>
    </row>
    <row r="2" s="49" customFormat="1" ht="22.5" spans="1:17">
      <c r="A2" s="5" t="s">
        <v>4464</v>
      </c>
      <c r="B2" s="5"/>
      <c r="C2" s="5"/>
      <c r="D2" s="5"/>
      <c r="E2" s="5"/>
      <c r="F2" s="5"/>
      <c r="G2" s="5"/>
      <c r="H2" s="5"/>
      <c r="I2" s="5"/>
      <c r="J2" s="5"/>
      <c r="K2" s="5"/>
      <c r="L2" s="5"/>
      <c r="M2" s="5"/>
      <c r="N2" s="5"/>
      <c r="O2" s="5"/>
      <c r="P2" s="5"/>
      <c r="Q2" s="5"/>
    </row>
    <row r="3" customHeight="1" spans="1:17">
      <c r="A3" s="2" t="e">
        <f>"评估基准日："&amp;TEXT(#REF!,"yyyy年mm月dd日")</f>
        <v>#REF!</v>
      </c>
      <c r="B3" s="2"/>
      <c r="C3" s="2"/>
      <c r="D3" s="2"/>
      <c r="E3" s="2"/>
      <c r="F3" s="2"/>
      <c r="G3" s="2"/>
      <c r="H3" s="2"/>
      <c r="I3" s="2"/>
      <c r="J3" s="2"/>
      <c r="K3" s="2"/>
      <c r="L3" s="2"/>
      <c r="M3" s="2"/>
      <c r="N3" s="2"/>
      <c r="O3" s="2"/>
      <c r="P3" s="2"/>
      <c r="Q3" s="2"/>
    </row>
    <row r="4" spans="1:17">
      <c r="A4" s="2"/>
      <c r="B4" s="2"/>
      <c r="C4" s="2"/>
      <c r="D4" s="2"/>
      <c r="E4" s="2"/>
      <c r="F4" s="2"/>
      <c r="G4" s="2"/>
      <c r="H4" s="2"/>
      <c r="I4" s="2"/>
      <c r="J4" s="2"/>
      <c r="K4" s="2"/>
      <c r="L4" s="2"/>
      <c r="M4" s="2"/>
      <c r="N4" s="2"/>
      <c r="O4" s="2"/>
      <c r="P4" s="21" t="s">
        <v>4465</v>
      </c>
      <c r="Q4" s="21"/>
    </row>
    <row r="5" customHeight="1" spans="1:17">
      <c r="A5" s="8" t="e">
        <f>#REF!&amp;"："&amp;#REF!</f>
        <v>#REF!</v>
      </c>
      <c r="B5" s="8"/>
      <c r="C5" s="8"/>
      <c r="D5" s="8"/>
      <c r="E5" s="8"/>
      <c r="F5" s="3"/>
      <c r="G5" s="3"/>
      <c r="H5" s="3"/>
      <c r="I5" s="3"/>
      <c r="J5" s="3"/>
      <c r="K5" s="3"/>
      <c r="L5" s="3"/>
      <c r="M5" s="3"/>
      <c r="N5" s="3"/>
      <c r="O5" s="3"/>
      <c r="P5" s="3"/>
      <c r="Q5" s="26" t="s">
        <v>858</v>
      </c>
    </row>
    <row r="6" ht="24.75" spans="1:18">
      <c r="A6" s="44" t="s">
        <v>721</v>
      </c>
      <c r="B6" s="44" t="s">
        <v>4466</v>
      </c>
      <c r="C6" s="45" t="s">
        <v>4135</v>
      </c>
      <c r="D6" s="44" t="s">
        <v>4467</v>
      </c>
      <c r="E6" s="44" t="s">
        <v>4468</v>
      </c>
      <c r="F6" s="44" t="s">
        <v>1870</v>
      </c>
      <c r="G6" s="45" t="s">
        <v>4136</v>
      </c>
      <c r="H6" s="44" t="s">
        <v>4469</v>
      </c>
      <c r="I6" s="44" t="s">
        <v>4470</v>
      </c>
      <c r="J6" s="45" t="s">
        <v>4471</v>
      </c>
      <c r="K6" s="44" t="s">
        <v>1392</v>
      </c>
      <c r="L6" s="10" t="s">
        <v>692</v>
      </c>
      <c r="M6" s="48" t="s">
        <v>1176</v>
      </c>
      <c r="N6" s="44" t="s">
        <v>693</v>
      </c>
      <c r="O6" s="44" t="s">
        <v>694</v>
      </c>
      <c r="P6" s="44" t="s">
        <v>695</v>
      </c>
      <c r="Q6" s="44" t="s">
        <v>848</v>
      </c>
      <c r="R6" s="11" t="s">
        <v>863</v>
      </c>
    </row>
    <row r="7" spans="1:18">
      <c r="A7" s="12" t="str">
        <f>IF(B7="","",ROW()-6)</f>
        <v/>
      </c>
      <c r="B7" s="13"/>
      <c r="C7" s="13"/>
      <c r="D7" s="25"/>
      <c r="E7" s="13"/>
      <c r="F7" s="14"/>
      <c r="G7" s="14"/>
      <c r="H7" s="25"/>
      <c r="I7" s="13"/>
      <c r="J7" s="13"/>
      <c r="K7" s="25"/>
      <c r="L7" s="15"/>
      <c r="M7" s="15"/>
      <c r="N7" s="15"/>
      <c r="O7" s="15">
        <f>N7-L7+M7</f>
        <v>0</v>
      </c>
      <c r="P7" s="34" t="str">
        <f t="shared" ref="P7:P30" si="0">IF(L7-M7=0,"",O7/(L7-M7)*100)</f>
        <v/>
      </c>
      <c r="Q7" s="13"/>
      <c r="R7" s="51" t="s">
        <v>4472</v>
      </c>
    </row>
    <row r="8" spans="1:18">
      <c r="A8" s="12" t="str">
        <f t="shared" ref="A8:A27" si="1">IF(B8="","",ROW()-6)</f>
        <v/>
      </c>
      <c r="B8" s="13"/>
      <c r="C8" s="13"/>
      <c r="D8" s="25"/>
      <c r="E8" s="13"/>
      <c r="F8" s="14"/>
      <c r="G8" s="14"/>
      <c r="H8" s="25"/>
      <c r="I8" s="13"/>
      <c r="J8" s="13"/>
      <c r="K8" s="25"/>
      <c r="L8" s="15"/>
      <c r="M8" s="15"/>
      <c r="N8" s="15"/>
      <c r="O8" s="15">
        <f t="shared" ref="O8:O28" si="2">N8-L8+M8</f>
        <v>0</v>
      </c>
      <c r="P8" s="24" t="str">
        <f t="shared" si="0"/>
        <v/>
      </c>
      <c r="Q8" s="13"/>
      <c r="R8" s="51" t="s">
        <v>4473</v>
      </c>
    </row>
    <row r="9" spans="1:18">
      <c r="A9" s="12" t="str">
        <f t="shared" si="1"/>
        <v/>
      </c>
      <c r="B9" s="13"/>
      <c r="C9" s="13"/>
      <c r="D9" s="25"/>
      <c r="E9" s="13"/>
      <c r="F9" s="14"/>
      <c r="G9" s="14"/>
      <c r="H9" s="25"/>
      <c r="I9" s="13"/>
      <c r="J9" s="13"/>
      <c r="K9" s="25"/>
      <c r="L9" s="15"/>
      <c r="M9" s="15"/>
      <c r="N9" s="15"/>
      <c r="O9" s="15">
        <f t="shared" si="2"/>
        <v>0</v>
      </c>
      <c r="P9" s="24" t="str">
        <f t="shared" si="0"/>
        <v/>
      </c>
      <c r="Q9" s="13"/>
      <c r="R9" s="51" t="s">
        <v>4474</v>
      </c>
    </row>
    <row r="10" spans="1:18">
      <c r="A10" s="12" t="str">
        <f t="shared" si="1"/>
        <v/>
      </c>
      <c r="B10" s="13"/>
      <c r="C10" s="13"/>
      <c r="D10" s="25"/>
      <c r="E10" s="13"/>
      <c r="F10" s="14"/>
      <c r="G10" s="14"/>
      <c r="H10" s="25"/>
      <c r="I10" s="13"/>
      <c r="J10" s="13"/>
      <c r="K10" s="25"/>
      <c r="L10" s="15"/>
      <c r="M10" s="15"/>
      <c r="N10" s="15"/>
      <c r="O10" s="15">
        <f t="shared" si="2"/>
        <v>0</v>
      </c>
      <c r="P10" s="24" t="str">
        <f t="shared" si="0"/>
        <v/>
      </c>
      <c r="Q10" s="13"/>
      <c r="R10" s="51" t="s">
        <v>4475</v>
      </c>
    </row>
    <row r="11" spans="1:18">
      <c r="A11" s="12" t="str">
        <f t="shared" si="1"/>
        <v/>
      </c>
      <c r="B11" s="13"/>
      <c r="C11" s="13"/>
      <c r="D11" s="25"/>
      <c r="E11" s="13"/>
      <c r="F11" s="14"/>
      <c r="G11" s="14"/>
      <c r="H11" s="25"/>
      <c r="I11" s="13"/>
      <c r="J11" s="13"/>
      <c r="K11" s="25"/>
      <c r="L11" s="15"/>
      <c r="M11" s="15"/>
      <c r="N11" s="15"/>
      <c r="O11" s="15">
        <f t="shared" si="2"/>
        <v>0</v>
      </c>
      <c r="P11" s="24" t="str">
        <f t="shared" si="0"/>
        <v/>
      </c>
      <c r="Q11" s="13"/>
      <c r="R11" s="51" t="s">
        <v>4476</v>
      </c>
    </row>
    <row r="12" spans="1:18">
      <c r="A12" s="12" t="str">
        <f t="shared" si="1"/>
        <v/>
      </c>
      <c r="B12" s="13"/>
      <c r="C12" s="13"/>
      <c r="D12" s="25"/>
      <c r="E12" s="13"/>
      <c r="F12" s="14"/>
      <c r="G12" s="14"/>
      <c r="H12" s="25"/>
      <c r="I12" s="13"/>
      <c r="J12" s="13"/>
      <c r="K12" s="25"/>
      <c r="L12" s="15"/>
      <c r="M12" s="15"/>
      <c r="N12" s="15"/>
      <c r="O12" s="15">
        <f t="shared" si="2"/>
        <v>0</v>
      </c>
      <c r="P12" s="24" t="str">
        <f t="shared" si="0"/>
        <v/>
      </c>
      <c r="Q12" s="13"/>
      <c r="R12" s="51" t="s">
        <v>4477</v>
      </c>
    </row>
    <row r="13" spans="1:18">
      <c r="A13" s="12" t="str">
        <f t="shared" si="1"/>
        <v/>
      </c>
      <c r="B13" s="13"/>
      <c r="C13" s="13"/>
      <c r="D13" s="25"/>
      <c r="E13" s="13"/>
      <c r="F13" s="14"/>
      <c r="G13" s="14"/>
      <c r="H13" s="25"/>
      <c r="I13" s="13"/>
      <c r="J13" s="13"/>
      <c r="K13" s="25"/>
      <c r="L13" s="15"/>
      <c r="M13" s="15"/>
      <c r="N13" s="15"/>
      <c r="O13" s="15">
        <f t="shared" si="2"/>
        <v>0</v>
      </c>
      <c r="P13" s="24" t="str">
        <f t="shared" si="0"/>
        <v/>
      </c>
      <c r="Q13" s="13"/>
      <c r="R13" s="51" t="s">
        <v>4478</v>
      </c>
    </row>
    <row r="14" spans="1:18">
      <c r="A14" s="12" t="str">
        <f t="shared" si="1"/>
        <v/>
      </c>
      <c r="B14" s="13"/>
      <c r="C14" s="13"/>
      <c r="D14" s="25"/>
      <c r="E14" s="13"/>
      <c r="F14" s="14"/>
      <c r="G14" s="14"/>
      <c r="H14" s="25"/>
      <c r="I14" s="13"/>
      <c r="J14" s="13"/>
      <c r="K14" s="25"/>
      <c r="L14" s="15"/>
      <c r="M14" s="15"/>
      <c r="N14" s="15"/>
      <c r="O14" s="15">
        <f t="shared" si="2"/>
        <v>0</v>
      </c>
      <c r="P14" s="24" t="str">
        <f t="shared" si="0"/>
        <v/>
      </c>
      <c r="Q14" s="13"/>
      <c r="R14" s="51" t="s">
        <v>4479</v>
      </c>
    </row>
    <row r="15" spans="1:18">
      <c r="A15" s="12" t="str">
        <f t="shared" si="1"/>
        <v/>
      </c>
      <c r="B15" s="13"/>
      <c r="C15" s="13"/>
      <c r="D15" s="25"/>
      <c r="E15" s="13"/>
      <c r="F15" s="14"/>
      <c r="G15" s="14"/>
      <c r="H15" s="25"/>
      <c r="I15" s="13"/>
      <c r="J15" s="13"/>
      <c r="K15" s="25"/>
      <c r="L15" s="15"/>
      <c r="M15" s="15"/>
      <c r="N15" s="15"/>
      <c r="O15" s="15">
        <f t="shared" si="2"/>
        <v>0</v>
      </c>
      <c r="P15" s="24" t="str">
        <f t="shared" si="0"/>
        <v/>
      </c>
      <c r="Q15" s="13"/>
      <c r="R15" s="51" t="s">
        <v>4480</v>
      </c>
    </row>
    <row r="16" spans="1:18">
      <c r="A16" s="12" t="str">
        <f t="shared" si="1"/>
        <v/>
      </c>
      <c r="B16" s="13"/>
      <c r="C16" s="13"/>
      <c r="D16" s="25"/>
      <c r="E16" s="13"/>
      <c r="F16" s="14"/>
      <c r="G16" s="14"/>
      <c r="H16" s="25"/>
      <c r="I16" s="13"/>
      <c r="J16" s="13"/>
      <c r="K16" s="25"/>
      <c r="L16" s="15"/>
      <c r="M16" s="15"/>
      <c r="N16" s="15"/>
      <c r="O16" s="15">
        <f t="shared" si="2"/>
        <v>0</v>
      </c>
      <c r="P16" s="24" t="str">
        <f t="shared" si="0"/>
        <v/>
      </c>
      <c r="Q16" s="13"/>
      <c r="R16" s="51" t="s">
        <v>4481</v>
      </c>
    </row>
    <row r="17" spans="1:18">
      <c r="A17" s="12" t="str">
        <f t="shared" si="1"/>
        <v/>
      </c>
      <c r="B17" s="13"/>
      <c r="C17" s="13"/>
      <c r="D17" s="25"/>
      <c r="E17" s="13"/>
      <c r="F17" s="14"/>
      <c r="G17" s="14"/>
      <c r="H17" s="25"/>
      <c r="I17" s="13"/>
      <c r="J17" s="13"/>
      <c r="K17" s="25"/>
      <c r="L17" s="15"/>
      <c r="M17" s="15"/>
      <c r="N17" s="15"/>
      <c r="O17" s="15">
        <f t="shared" si="2"/>
        <v>0</v>
      </c>
      <c r="P17" s="24" t="str">
        <f t="shared" si="0"/>
        <v/>
      </c>
      <c r="Q17" s="13"/>
      <c r="R17" s="51" t="s">
        <v>4482</v>
      </c>
    </row>
    <row r="18" spans="1:18">
      <c r="A18" s="12" t="str">
        <f t="shared" si="1"/>
        <v/>
      </c>
      <c r="B18" s="13"/>
      <c r="C18" s="13"/>
      <c r="D18" s="25"/>
      <c r="E18" s="13"/>
      <c r="F18" s="14"/>
      <c r="G18" s="14"/>
      <c r="H18" s="25"/>
      <c r="I18" s="13"/>
      <c r="J18" s="13"/>
      <c r="K18" s="25"/>
      <c r="L18" s="15"/>
      <c r="M18" s="15"/>
      <c r="N18" s="15"/>
      <c r="O18" s="15">
        <f t="shared" si="2"/>
        <v>0</v>
      </c>
      <c r="P18" s="24" t="str">
        <f t="shared" si="0"/>
        <v/>
      </c>
      <c r="Q18" s="13"/>
      <c r="R18" s="51" t="s">
        <v>4483</v>
      </c>
    </row>
    <row r="19" spans="1:18">
      <c r="A19" s="12" t="str">
        <f t="shared" si="1"/>
        <v/>
      </c>
      <c r="B19" s="13"/>
      <c r="C19" s="13"/>
      <c r="D19" s="25"/>
      <c r="E19" s="13"/>
      <c r="F19" s="14"/>
      <c r="G19" s="14"/>
      <c r="H19" s="25"/>
      <c r="I19" s="13"/>
      <c r="J19" s="13"/>
      <c r="K19" s="25"/>
      <c r="L19" s="15"/>
      <c r="M19" s="15"/>
      <c r="N19" s="15"/>
      <c r="O19" s="15">
        <f t="shared" si="2"/>
        <v>0</v>
      </c>
      <c r="P19" s="24" t="str">
        <f t="shared" si="0"/>
        <v/>
      </c>
      <c r="Q19" s="13"/>
      <c r="R19" s="51" t="s">
        <v>4484</v>
      </c>
    </row>
    <row r="20" spans="1:18">
      <c r="A20" s="12" t="str">
        <f t="shared" si="1"/>
        <v/>
      </c>
      <c r="B20" s="13"/>
      <c r="C20" s="13"/>
      <c r="D20" s="25"/>
      <c r="E20" s="13"/>
      <c r="F20" s="14"/>
      <c r="G20" s="14"/>
      <c r="H20" s="25"/>
      <c r="I20" s="13"/>
      <c r="J20" s="13"/>
      <c r="K20" s="25"/>
      <c r="L20" s="15"/>
      <c r="M20" s="15"/>
      <c r="N20" s="15"/>
      <c r="O20" s="15">
        <f t="shared" si="2"/>
        <v>0</v>
      </c>
      <c r="P20" s="24" t="str">
        <f t="shared" si="0"/>
        <v/>
      </c>
      <c r="Q20" s="13"/>
      <c r="R20" s="51" t="s">
        <v>4485</v>
      </c>
    </row>
    <row r="21" spans="1:18">
      <c r="A21" s="12" t="str">
        <f t="shared" si="1"/>
        <v/>
      </c>
      <c r="B21" s="13"/>
      <c r="C21" s="13"/>
      <c r="D21" s="25"/>
      <c r="E21" s="13"/>
      <c r="F21" s="14"/>
      <c r="G21" s="14"/>
      <c r="H21" s="25"/>
      <c r="I21" s="13"/>
      <c r="J21" s="13"/>
      <c r="K21" s="25"/>
      <c r="L21" s="15"/>
      <c r="M21" s="15"/>
      <c r="N21" s="15"/>
      <c r="O21" s="15">
        <f t="shared" si="2"/>
        <v>0</v>
      </c>
      <c r="P21" s="24" t="str">
        <f t="shared" si="0"/>
        <v/>
      </c>
      <c r="Q21" s="13"/>
      <c r="R21" s="51" t="s">
        <v>4486</v>
      </c>
    </row>
    <row r="22" spans="1:18">
      <c r="A22" s="12" t="str">
        <f t="shared" si="1"/>
        <v/>
      </c>
      <c r="B22" s="13"/>
      <c r="C22" s="13"/>
      <c r="D22" s="25"/>
      <c r="E22" s="13"/>
      <c r="F22" s="14"/>
      <c r="G22" s="14"/>
      <c r="H22" s="25"/>
      <c r="I22" s="13"/>
      <c r="J22" s="13"/>
      <c r="K22" s="25"/>
      <c r="L22" s="15"/>
      <c r="M22" s="15"/>
      <c r="N22" s="15"/>
      <c r="O22" s="15">
        <f t="shared" si="2"/>
        <v>0</v>
      </c>
      <c r="P22" s="24" t="str">
        <f t="shared" si="0"/>
        <v/>
      </c>
      <c r="Q22" s="13"/>
      <c r="R22" s="51" t="s">
        <v>4487</v>
      </c>
    </row>
    <row r="23" spans="1:18">
      <c r="A23" s="12" t="str">
        <f t="shared" si="1"/>
        <v/>
      </c>
      <c r="B23" s="13"/>
      <c r="C23" s="13"/>
      <c r="D23" s="25"/>
      <c r="E23" s="13"/>
      <c r="F23" s="14"/>
      <c r="G23" s="14"/>
      <c r="H23" s="25"/>
      <c r="I23" s="13"/>
      <c r="J23" s="13"/>
      <c r="K23" s="25"/>
      <c r="L23" s="15"/>
      <c r="M23" s="15"/>
      <c r="N23" s="15"/>
      <c r="O23" s="15">
        <f t="shared" si="2"/>
        <v>0</v>
      </c>
      <c r="P23" s="24" t="str">
        <f t="shared" si="0"/>
        <v/>
      </c>
      <c r="Q23" s="13"/>
      <c r="R23" s="51" t="s">
        <v>4488</v>
      </c>
    </row>
    <row r="24" spans="1:18">
      <c r="A24" s="12" t="str">
        <f t="shared" si="1"/>
        <v/>
      </c>
      <c r="B24" s="13"/>
      <c r="C24" s="13"/>
      <c r="D24" s="25"/>
      <c r="E24" s="13"/>
      <c r="F24" s="14"/>
      <c r="G24" s="14"/>
      <c r="H24" s="25"/>
      <c r="I24" s="13"/>
      <c r="J24" s="13"/>
      <c r="K24" s="25"/>
      <c r="L24" s="15"/>
      <c r="M24" s="15"/>
      <c r="N24" s="15"/>
      <c r="O24" s="15">
        <f t="shared" si="2"/>
        <v>0</v>
      </c>
      <c r="P24" s="24" t="str">
        <f t="shared" si="0"/>
        <v/>
      </c>
      <c r="Q24" s="13"/>
      <c r="R24" s="51" t="s">
        <v>4489</v>
      </c>
    </row>
    <row r="25" spans="1:18">
      <c r="A25" s="12" t="str">
        <f t="shared" si="1"/>
        <v/>
      </c>
      <c r="B25" s="13"/>
      <c r="C25" s="13"/>
      <c r="D25" s="25"/>
      <c r="E25" s="13"/>
      <c r="F25" s="14"/>
      <c r="G25" s="14"/>
      <c r="H25" s="25"/>
      <c r="I25" s="13"/>
      <c r="J25" s="13"/>
      <c r="K25" s="25"/>
      <c r="L25" s="15"/>
      <c r="M25" s="15"/>
      <c r="N25" s="15"/>
      <c r="O25" s="15">
        <f t="shared" si="2"/>
        <v>0</v>
      </c>
      <c r="P25" s="24" t="str">
        <f t="shared" si="0"/>
        <v/>
      </c>
      <c r="Q25" s="13"/>
      <c r="R25" s="51" t="s">
        <v>4490</v>
      </c>
    </row>
    <row r="26" spans="1:18">
      <c r="A26" s="12" t="str">
        <f t="shared" si="1"/>
        <v/>
      </c>
      <c r="B26" s="13"/>
      <c r="C26" s="13"/>
      <c r="D26" s="25"/>
      <c r="E26" s="13"/>
      <c r="F26" s="14"/>
      <c r="G26" s="14"/>
      <c r="H26" s="25"/>
      <c r="I26" s="13"/>
      <c r="J26" s="13"/>
      <c r="K26" s="25"/>
      <c r="L26" s="15"/>
      <c r="M26" s="15"/>
      <c r="N26" s="15"/>
      <c r="O26" s="15">
        <f t="shared" ref="O26" si="3">N26-L26+M26</f>
        <v>0</v>
      </c>
      <c r="P26" s="24" t="str">
        <f t="shared" si="0"/>
        <v/>
      </c>
      <c r="Q26" s="13"/>
      <c r="R26" s="51" t="s">
        <v>4491</v>
      </c>
    </row>
    <row r="27" spans="1:18">
      <c r="A27" s="12" t="str">
        <f t="shared" si="1"/>
        <v/>
      </c>
      <c r="B27" s="13"/>
      <c r="C27" s="13"/>
      <c r="D27" s="25"/>
      <c r="E27" s="13"/>
      <c r="F27" s="14"/>
      <c r="G27" s="14"/>
      <c r="H27" s="25"/>
      <c r="I27" s="13"/>
      <c r="J27" s="13"/>
      <c r="K27" s="25"/>
      <c r="L27" s="15"/>
      <c r="M27" s="15"/>
      <c r="N27" s="15"/>
      <c r="O27" s="15">
        <f t="shared" si="2"/>
        <v>0</v>
      </c>
      <c r="P27" s="24" t="str">
        <f t="shared" si="0"/>
        <v/>
      </c>
      <c r="Q27" s="13"/>
      <c r="R27" s="51" t="s">
        <v>4492</v>
      </c>
    </row>
    <row r="28" spans="1:17">
      <c r="A28" s="12" t="s">
        <v>4493</v>
      </c>
      <c r="B28" s="13"/>
      <c r="C28" s="13"/>
      <c r="D28" s="25"/>
      <c r="E28" s="13"/>
      <c r="F28" s="14"/>
      <c r="G28" s="14"/>
      <c r="H28" s="25"/>
      <c r="I28" s="13"/>
      <c r="J28" s="13"/>
      <c r="K28" s="25">
        <f>SUM(K7:K27)</f>
        <v>0</v>
      </c>
      <c r="L28" s="15">
        <f>SUM(L7:L27)</f>
        <v>0</v>
      </c>
      <c r="M28" s="15">
        <f>SUM(M7:M27)</f>
        <v>0</v>
      </c>
      <c r="N28" s="15">
        <f>SUM(N7:N27)</f>
        <v>0</v>
      </c>
      <c r="O28" s="15">
        <f t="shared" si="2"/>
        <v>0</v>
      </c>
      <c r="P28" s="24" t="str">
        <f t="shared" si="0"/>
        <v/>
      </c>
      <c r="Q28" s="13"/>
    </row>
    <row r="29" spans="1:17">
      <c r="A29" s="12" t="s">
        <v>4494</v>
      </c>
      <c r="B29" s="13"/>
      <c r="C29" s="13"/>
      <c r="D29" s="25"/>
      <c r="E29" s="13"/>
      <c r="F29" s="14"/>
      <c r="G29" s="14"/>
      <c r="H29" s="25"/>
      <c r="I29" s="13"/>
      <c r="J29" s="13"/>
      <c r="K29" s="25"/>
      <c r="L29" s="15">
        <f>M28</f>
        <v>0</v>
      </c>
      <c r="M29" s="15"/>
      <c r="N29" s="15"/>
      <c r="O29" s="15"/>
      <c r="P29" s="24"/>
      <c r="Q29" s="13"/>
    </row>
    <row r="30" spans="1:17">
      <c r="A30" s="46" t="s">
        <v>4495</v>
      </c>
      <c r="B30" s="47"/>
      <c r="C30" s="47"/>
      <c r="D30" s="47"/>
      <c r="E30" s="17"/>
      <c r="F30" s="18"/>
      <c r="G30" s="18"/>
      <c r="H30" s="18"/>
      <c r="I30" s="18"/>
      <c r="J30" s="18"/>
      <c r="K30" s="24"/>
      <c r="L30" s="24">
        <f>L28-L29</f>
        <v>0</v>
      </c>
      <c r="M30" s="24"/>
      <c r="N30" s="24">
        <f>N28-N29</f>
        <v>0</v>
      </c>
      <c r="O30" s="24">
        <f t="shared" ref="O30" si="4">N30-L30</f>
        <v>0</v>
      </c>
      <c r="P30" s="24" t="str">
        <f t="shared" si="0"/>
        <v/>
      </c>
      <c r="Q30" s="20"/>
    </row>
    <row r="31" s="3" customFormat="1" customHeight="1" spans="1:18">
      <c r="A31" s="3" t="e">
        <f>#REF!&amp;"填表人："&amp;#REF!</f>
        <v>#REF!</v>
      </c>
      <c r="O31" s="3" t="e">
        <f>"评估人员："&amp;#REF!</f>
        <v>#REF!</v>
      </c>
      <c r="R31" s="23" t="s">
        <v>716</v>
      </c>
    </row>
    <row r="32" s="3" customFormat="1" customHeight="1" spans="1:1">
      <c r="A32" s="3" t="e">
        <f>"填表日期："&amp;YEAR(#REF!)&amp;"年"&amp;MONTH(#REF!)&amp;"月"&amp;DAY(#REF!)&amp;"日"</f>
        <v>#REF!</v>
      </c>
    </row>
  </sheetData>
  <mergeCells count="7">
    <mergeCell ref="A2:Q2"/>
    <mergeCell ref="A3:Q3"/>
    <mergeCell ref="P4:Q4"/>
    <mergeCell ref="A5:E5"/>
    <mergeCell ref="A28:E28"/>
    <mergeCell ref="A29:E29"/>
    <mergeCell ref="A30:E30"/>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1"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P29"/>
  <sheetViews>
    <sheetView showGridLines="0" workbookViewId="0">
      <selection activeCell="AA34" sqref="AA34"/>
    </sheetView>
  </sheetViews>
  <sheetFormatPr defaultColWidth="9" defaultRowHeight="15.75" customHeight="1"/>
  <cols>
    <col min="1" max="1" width="5.75" style="3" customWidth="1"/>
    <col min="2" max="2" width="18.5" style="3" customWidth="1"/>
    <col min="3" max="3" width="10.75" style="3" customWidth="1"/>
    <col min="4" max="5" width="17.75" style="3" customWidth="1"/>
    <col min="6" max="7" width="8.125" style="3" customWidth="1"/>
    <col min="8" max="8" width="12.5" style="3" customWidth="1"/>
    <col min="9" max="9" width="12" style="3" customWidth="1"/>
    <col min="10" max="10" width="8.375" style="3" customWidth="1"/>
    <col min="11" max="11" width="8" style="3" customWidth="1"/>
    <col min="12" max="12" width="8.5" style="3" customWidth="1"/>
    <col min="13" max="13" width="9.625" style="3" customWidth="1"/>
    <col min="14" max="15" width="9.125" style="3" customWidth="1"/>
    <col min="16" max="16384" width="9" style="3"/>
  </cols>
  <sheetData>
    <row r="1" customHeight="1" spans="1:3">
      <c r="A1" s="4" t="s">
        <v>687</v>
      </c>
      <c r="B1" s="4"/>
      <c r="C1" s="4"/>
    </row>
    <row r="2" s="1" customFormat="1" ht="30" customHeight="1" spans="1:15">
      <c r="A2" s="5" t="s">
        <v>4496</v>
      </c>
      <c r="B2" s="5"/>
      <c r="C2" s="5"/>
      <c r="D2" s="5"/>
      <c r="E2" s="5"/>
      <c r="F2" s="5"/>
      <c r="G2" s="5"/>
      <c r="H2" s="5"/>
      <c r="I2" s="5"/>
      <c r="J2" s="5"/>
      <c r="K2" s="5"/>
      <c r="L2" s="5"/>
      <c r="M2" s="5"/>
      <c r="N2" s="5"/>
      <c r="O2" s="5"/>
    </row>
    <row r="3" customHeight="1" spans="1:15">
      <c r="A3" s="2" t="e">
        <f>"评估基准日："&amp;TEXT(#REF!,"yyyy年mm月dd日")</f>
        <v>#REF!</v>
      </c>
      <c r="B3" s="2"/>
      <c r="C3" s="2"/>
      <c r="D3" s="2"/>
      <c r="E3" s="2"/>
      <c r="F3" s="2"/>
      <c r="G3" s="2"/>
      <c r="H3" s="2"/>
      <c r="I3" s="2"/>
      <c r="J3" s="2"/>
      <c r="K3" s="2"/>
      <c r="L3" s="2"/>
      <c r="M3" s="2"/>
      <c r="N3" s="2"/>
      <c r="O3" s="2"/>
    </row>
    <row r="4" ht="14.1" customHeight="1" spans="1:15">
      <c r="A4" s="2"/>
      <c r="B4" s="2"/>
      <c r="C4" s="2"/>
      <c r="D4" s="2"/>
      <c r="E4" s="2"/>
      <c r="F4" s="2"/>
      <c r="G4" s="2"/>
      <c r="H4" s="2"/>
      <c r="I4" s="2"/>
      <c r="J4" s="2"/>
      <c r="K4" s="2"/>
      <c r="L4" s="2"/>
      <c r="M4" s="2"/>
      <c r="N4" s="2"/>
      <c r="O4" s="21" t="s">
        <v>4497</v>
      </c>
    </row>
    <row r="5" customHeight="1" spans="1:15">
      <c r="A5" s="3" t="e">
        <f>#REF!&amp;"："&amp;#REF!</f>
        <v>#REF!</v>
      </c>
      <c r="O5" s="26" t="s">
        <v>858</v>
      </c>
    </row>
    <row r="6" s="43" customFormat="1" ht="24.75" spans="1:16">
      <c r="A6" s="44" t="s">
        <v>721</v>
      </c>
      <c r="B6" s="45" t="s">
        <v>4498</v>
      </c>
      <c r="C6" s="45" t="s">
        <v>4499</v>
      </c>
      <c r="D6" s="45" t="s">
        <v>4500</v>
      </c>
      <c r="E6" s="45" t="s">
        <v>4135</v>
      </c>
      <c r="F6" s="44" t="s">
        <v>1870</v>
      </c>
      <c r="G6" s="44" t="s">
        <v>4501</v>
      </c>
      <c r="H6" s="44" t="s">
        <v>2057</v>
      </c>
      <c r="I6" s="44" t="s">
        <v>1392</v>
      </c>
      <c r="J6" s="10" t="s">
        <v>692</v>
      </c>
      <c r="K6" s="48" t="s">
        <v>1176</v>
      </c>
      <c r="L6" s="44" t="s">
        <v>693</v>
      </c>
      <c r="M6" s="44" t="s">
        <v>694</v>
      </c>
      <c r="N6" s="44" t="s">
        <v>695</v>
      </c>
      <c r="O6" s="44" t="s">
        <v>848</v>
      </c>
      <c r="P6" s="11" t="s">
        <v>863</v>
      </c>
    </row>
    <row r="7" spans="1:16">
      <c r="A7" s="12" t="str">
        <f t="shared" ref="A7:A24" si="0">IF(D7="","",ROW()-6)</f>
        <v/>
      </c>
      <c r="B7" s="13"/>
      <c r="C7" s="13"/>
      <c r="D7" s="25"/>
      <c r="E7" s="13"/>
      <c r="F7" s="14"/>
      <c r="G7" s="25"/>
      <c r="H7" s="25"/>
      <c r="I7" s="15"/>
      <c r="J7" s="15"/>
      <c r="K7" s="15"/>
      <c r="L7" s="15"/>
      <c r="M7" s="15">
        <f>L7-J7+K7</f>
        <v>0</v>
      </c>
      <c r="N7" s="34" t="str">
        <f t="shared" ref="N7:N25" si="1">IF(J7-K7=0,"",M7/(J7-K7)*100)</f>
        <v/>
      </c>
      <c r="O7" s="13"/>
      <c r="P7" s="2" t="s">
        <v>4502</v>
      </c>
    </row>
    <row r="8" spans="1:16">
      <c r="A8" s="12" t="str">
        <f t="shared" si="0"/>
        <v/>
      </c>
      <c r="B8" s="13"/>
      <c r="C8" s="13"/>
      <c r="D8" s="25"/>
      <c r="E8" s="13"/>
      <c r="F8" s="14"/>
      <c r="G8" s="25"/>
      <c r="H8" s="25"/>
      <c r="I8" s="15"/>
      <c r="J8" s="15"/>
      <c r="K8" s="15"/>
      <c r="L8" s="15"/>
      <c r="M8" s="15">
        <f t="shared" ref="M8:M25" si="2">L8-J8+K8</f>
        <v>0</v>
      </c>
      <c r="N8" s="24" t="str">
        <f t="shared" si="1"/>
        <v/>
      </c>
      <c r="O8" s="13"/>
      <c r="P8" s="2" t="s">
        <v>4503</v>
      </c>
    </row>
    <row r="9" spans="1:16">
      <c r="A9" s="12" t="str">
        <f t="shared" si="0"/>
        <v/>
      </c>
      <c r="B9" s="13"/>
      <c r="C9" s="13"/>
      <c r="D9" s="25"/>
      <c r="E9" s="13"/>
      <c r="F9" s="14"/>
      <c r="G9" s="25"/>
      <c r="H9" s="25"/>
      <c r="I9" s="15"/>
      <c r="J9" s="15"/>
      <c r="K9" s="15"/>
      <c r="L9" s="15"/>
      <c r="M9" s="15">
        <f t="shared" si="2"/>
        <v>0</v>
      </c>
      <c r="N9" s="24" t="str">
        <f t="shared" si="1"/>
        <v/>
      </c>
      <c r="O9" s="13"/>
      <c r="P9" s="2" t="s">
        <v>4504</v>
      </c>
    </row>
    <row r="10" spans="1:16">
      <c r="A10" s="12" t="str">
        <f t="shared" si="0"/>
        <v/>
      </c>
      <c r="B10" s="13"/>
      <c r="C10" s="13"/>
      <c r="D10" s="25"/>
      <c r="E10" s="13"/>
      <c r="F10" s="14"/>
      <c r="G10" s="25"/>
      <c r="H10" s="25"/>
      <c r="I10" s="15"/>
      <c r="J10" s="15"/>
      <c r="K10" s="15"/>
      <c r="L10" s="15"/>
      <c r="M10" s="15">
        <f t="shared" si="2"/>
        <v>0</v>
      </c>
      <c r="N10" s="24" t="str">
        <f t="shared" si="1"/>
        <v/>
      </c>
      <c r="O10" s="13"/>
      <c r="P10" s="2" t="s">
        <v>4505</v>
      </c>
    </row>
    <row r="11" spans="1:16">
      <c r="A11" s="12" t="str">
        <f t="shared" si="0"/>
        <v/>
      </c>
      <c r="B11" s="13"/>
      <c r="C11" s="13"/>
      <c r="D11" s="25"/>
      <c r="E11" s="13"/>
      <c r="F11" s="14"/>
      <c r="G11" s="25"/>
      <c r="H11" s="25"/>
      <c r="I11" s="15"/>
      <c r="J11" s="15"/>
      <c r="K11" s="15"/>
      <c r="L11" s="15"/>
      <c r="M11" s="15">
        <f t="shared" si="2"/>
        <v>0</v>
      </c>
      <c r="N11" s="24" t="str">
        <f t="shared" si="1"/>
        <v/>
      </c>
      <c r="O11" s="13"/>
      <c r="P11" s="2" t="s">
        <v>4506</v>
      </c>
    </row>
    <row r="12" spans="1:16">
      <c r="A12" s="12" t="str">
        <f t="shared" si="0"/>
        <v/>
      </c>
      <c r="B12" s="13"/>
      <c r="C12" s="13"/>
      <c r="D12" s="25"/>
      <c r="E12" s="13"/>
      <c r="F12" s="14"/>
      <c r="G12" s="25"/>
      <c r="H12" s="25"/>
      <c r="I12" s="15"/>
      <c r="J12" s="15"/>
      <c r="K12" s="15"/>
      <c r="L12" s="15"/>
      <c r="M12" s="15">
        <f t="shared" si="2"/>
        <v>0</v>
      </c>
      <c r="N12" s="24" t="str">
        <f t="shared" si="1"/>
        <v/>
      </c>
      <c r="O12" s="13"/>
      <c r="P12" s="2" t="s">
        <v>4507</v>
      </c>
    </row>
    <row r="13" spans="1:16">
      <c r="A13" s="12" t="str">
        <f t="shared" si="0"/>
        <v/>
      </c>
      <c r="B13" s="13"/>
      <c r="C13" s="13"/>
      <c r="D13" s="25"/>
      <c r="E13" s="13"/>
      <c r="F13" s="14"/>
      <c r="G13" s="25"/>
      <c r="H13" s="25"/>
      <c r="I13" s="15"/>
      <c r="J13" s="15"/>
      <c r="K13" s="15"/>
      <c r="L13" s="15"/>
      <c r="M13" s="15">
        <f t="shared" si="2"/>
        <v>0</v>
      </c>
      <c r="N13" s="24" t="str">
        <f t="shared" si="1"/>
        <v/>
      </c>
      <c r="O13" s="13"/>
      <c r="P13" s="2" t="s">
        <v>4508</v>
      </c>
    </row>
    <row r="14" spans="1:16">
      <c r="A14" s="12" t="str">
        <f t="shared" si="0"/>
        <v/>
      </c>
      <c r="B14" s="13"/>
      <c r="C14" s="13"/>
      <c r="D14" s="25"/>
      <c r="E14" s="13"/>
      <c r="F14" s="14"/>
      <c r="G14" s="25"/>
      <c r="H14" s="25"/>
      <c r="I14" s="15"/>
      <c r="J14" s="15"/>
      <c r="K14" s="15"/>
      <c r="L14" s="15"/>
      <c r="M14" s="15">
        <f t="shared" si="2"/>
        <v>0</v>
      </c>
      <c r="N14" s="24" t="str">
        <f t="shared" si="1"/>
        <v/>
      </c>
      <c r="O14" s="13"/>
      <c r="P14" s="2" t="s">
        <v>4509</v>
      </c>
    </row>
    <row r="15" spans="1:16">
      <c r="A15" s="12" t="str">
        <f t="shared" si="0"/>
        <v/>
      </c>
      <c r="B15" s="13"/>
      <c r="C15" s="13"/>
      <c r="D15" s="25"/>
      <c r="E15" s="13"/>
      <c r="F15" s="14"/>
      <c r="G15" s="25"/>
      <c r="H15" s="25"/>
      <c r="I15" s="15"/>
      <c r="J15" s="15"/>
      <c r="K15" s="15"/>
      <c r="L15" s="15"/>
      <c r="M15" s="15">
        <f t="shared" si="2"/>
        <v>0</v>
      </c>
      <c r="N15" s="24" t="str">
        <f t="shared" si="1"/>
        <v/>
      </c>
      <c r="O15" s="13"/>
      <c r="P15" s="2" t="s">
        <v>4510</v>
      </c>
    </row>
    <row r="16" spans="1:16">
      <c r="A16" s="12" t="str">
        <f t="shared" si="0"/>
        <v/>
      </c>
      <c r="B16" s="13"/>
      <c r="C16" s="13"/>
      <c r="D16" s="25"/>
      <c r="E16" s="13"/>
      <c r="F16" s="14"/>
      <c r="G16" s="25"/>
      <c r="H16" s="25"/>
      <c r="I16" s="15"/>
      <c r="J16" s="15"/>
      <c r="K16" s="15"/>
      <c r="L16" s="15"/>
      <c r="M16" s="15">
        <f t="shared" si="2"/>
        <v>0</v>
      </c>
      <c r="N16" s="24" t="str">
        <f t="shared" si="1"/>
        <v/>
      </c>
      <c r="O16" s="13"/>
      <c r="P16" s="2" t="s">
        <v>4511</v>
      </c>
    </row>
    <row r="17" spans="1:16">
      <c r="A17" s="12" t="str">
        <f t="shared" si="0"/>
        <v/>
      </c>
      <c r="B17" s="13"/>
      <c r="C17" s="13"/>
      <c r="D17" s="25"/>
      <c r="E17" s="13"/>
      <c r="F17" s="14"/>
      <c r="G17" s="25"/>
      <c r="H17" s="25"/>
      <c r="I17" s="15"/>
      <c r="J17" s="15"/>
      <c r="K17" s="15"/>
      <c r="L17" s="15"/>
      <c r="M17" s="15">
        <f t="shared" si="2"/>
        <v>0</v>
      </c>
      <c r="N17" s="24" t="str">
        <f t="shared" si="1"/>
        <v/>
      </c>
      <c r="O17" s="13"/>
      <c r="P17" s="2" t="s">
        <v>4512</v>
      </c>
    </row>
    <row r="18" spans="1:16">
      <c r="A18" s="12" t="str">
        <f t="shared" si="0"/>
        <v/>
      </c>
      <c r="B18" s="13"/>
      <c r="C18" s="13"/>
      <c r="D18" s="25"/>
      <c r="E18" s="13"/>
      <c r="F18" s="14"/>
      <c r="G18" s="25"/>
      <c r="H18" s="25"/>
      <c r="I18" s="15"/>
      <c r="J18" s="15"/>
      <c r="K18" s="15"/>
      <c r="L18" s="15"/>
      <c r="M18" s="15">
        <f t="shared" si="2"/>
        <v>0</v>
      </c>
      <c r="N18" s="24" t="str">
        <f t="shared" si="1"/>
        <v/>
      </c>
      <c r="O18" s="13"/>
      <c r="P18" s="2" t="s">
        <v>4513</v>
      </c>
    </row>
    <row r="19" spans="1:16">
      <c r="A19" s="12" t="str">
        <f t="shared" si="0"/>
        <v/>
      </c>
      <c r="B19" s="13"/>
      <c r="C19" s="13"/>
      <c r="D19" s="25"/>
      <c r="E19" s="13"/>
      <c r="F19" s="14"/>
      <c r="G19" s="25"/>
      <c r="H19" s="25"/>
      <c r="I19" s="15"/>
      <c r="J19" s="15"/>
      <c r="K19" s="15"/>
      <c r="L19" s="15"/>
      <c r="M19" s="15">
        <f t="shared" si="2"/>
        <v>0</v>
      </c>
      <c r="N19" s="24" t="str">
        <f t="shared" si="1"/>
        <v/>
      </c>
      <c r="O19" s="13"/>
      <c r="P19" s="2" t="s">
        <v>4514</v>
      </c>
    </row>
    <row r="20" spans="1:16">
      <c r="A20" s="12" t="str">
        <f t="shared" si="0"/>
        <v/>
      </c>
      <c r="B20" s="13"/>
      <c r="C20" s="13"/>
      <c r="D20" s="25"/>
      <c r="E20" s="13"/>
      <c r="F20" s="14"/>
      <c r="G20" s="25"/>
      <c r="H20" s="25"/>
      <c r="I20" s="15"/>
      <c r="J20" s="15"/>
      <c r="K20" s="15"/>
      <c r="L20" s="15"/>
      <c r="M20" s="15">
        <f t="shared" si="2"/>
        <v>0</v>
      </c>
      <c r="N20" s="24" t="str">
        <f t="shared" si="1"/>
        <v/>
      </c>
      <c r="O20" s="13"/>
      <c r="P20" s="2" t="s">
        <v>4515</v>
      </c>
    </row>
    <row r="21" spans="1:16">
      <c r="A21" s="12" t="str">
        <f t="shared" si="0"/>
        <v/>
      </c>
      <c r="B21" s="13"/>
      <c r="C21" s="13"/>
      <c r="D21" s="25"/>
      <c r="E21" s="13"/>
      <c r="F21" s="14"/>
      <c r="G21" s="25"/>
      <c r="H21" s="25"/>
      <c r="I21" s="15"/>
      <c r="J21" s="15"/>
      <c r="K21" s="15"/>
      <c r="L21" s="15"/>
      <c r="M21" s="15">
        <f t="shared" si="2"/>
        <v>0</v>
      </c>
      <c r="N21" s="24" t="str">
        <f t="shared" si="1"/>
        <v/>
      </c>
      <c r="O21" s="13"/>
      <c r="P21" s="2" t="s">
        <v>4516</v>
      </c>
    </row>
    <row r="22" spans="1:16">
      <c r="A22" s="12" t="str">
        <f t="shared" si="0"/>
        <v/>
      </c>
      <c r="B22" s="13"/>
      <c r="C22" s="13"/>
      <c r="D22" s="25"/>
      <c r="E22" s="13"/>
      <c r="F22" s="14"/>
      <c r="G22" s="25"/>
      <c r="H22" s="25"/>
      <c r="I22" s="15"/>
      <c r="J22" s="15"/>
      <c r="K22" s="15"/>
      <c r="L22" s="15"/>
      <c r="M22" s="15">
        <f t="shared" si="2"/>
        <v>0</v>
      </c>
      <c r="N22" s="24" t="str">
        <f t="shared" si="1"/>
        <v/>
      </c>
      <c r="O22" s="13"/>
      <c r="P22" s="2" t="s">
        <v>4517</v>
      </c>
    </row>
    <row r="23" spans="1:16">
      <c r="A23" s="12" t="str">
        <f t="shared" si="0"/>
        <v/>
      </c>
      <c r="B23" s="13"/>
      <c r="C23" s="13"/>
      <c r="D23" s="25"/>
      <c r="E23" s="13"/>
      <c r="F23" s="14"/>
      <c r="G23" s="25"/>
      <c r="H23" s="25"/>
      <c r="I23" s="15"/>
      <c r="J23" s="15"/>
      <c r="K23" s="15"/>
      <c r="L23" s="15"/>
      <c r="M23" s="15">
        <f t="shared" si="2"/>
        <v>0</v>
      </c>
      <c r="N23" s="24" t="str">
        <f t="shared" si="1"/>
        <v/>
      </c>
      <c r="O23" s="13"/>
      <c r="P23" s="2" t="s">
        <v>4518</v>
      </c>
    </row>
    <row r="24" spans="1:16">
      <c r="A24" s="12" t="str">
        <f t="shared" si="0"/>
        <v/>
      </c>
      <c r="B24" s="13"/>
      <c r="C24" s="13"/>
      <c r="D24" s="25"/>
      <c r="E24" s="13"/>
      <c r="F24" s="14"/>
      <c r="G24" s="25"/>
      <c r="H24" s="25"/>
      <c r="I24" s="15"/>
      <c r="J24" s="15"/>
      <c r="K24" s="15"/>
      <c r="L24" s="15"/>
      <c r="M24" s="15">
        <f t="shared" si="2"/>
        <v>0</v>
      </c>
      <c r="N24" s="24" t="str">
        <f t="shared" si="1"/>
        <v/>
      </c>
      <c r="O24" s="13"/>
      <c r="P24" s="2" t="s">
        <v>4519</v>
      </c>
    </row>
    <row r="25" spans="1:15">
      <c r="A25" s="12" t="s">
        <v>4520</v>
      </c>
      <c r="B25" s="13"/>
      <c r="C25" s="13"/>
      <c r="D25" s="25"/>
      <c r="E25" s="13"/>
      <c r="F25" s="14"/>
      <c r="G25" s="25"/>
      <c r="H25" s="25"/>
      <c r="I25" s="15">
        <f>SUM(I7:I24)</f>
        <v>0</v>
      </c>
      <c r="J25" s="15">
        <f>SUM(J7:J24)</f>
        <v>0</v>
      </c>
      <c r="K25" s="15">
        <f>SUM(K7:K24)</f>
        <v>0</v>
      </c>
      <c r="L25" s="15">
        <f>SUM(L7:L24)</f>
        <v>0</v>
      </c>
      <c r="M25" s="15">
        <f t="shared" si="2"/>
        <v>0</v>
      </c>
      <c r="N25" s="24" t="str">
        <f t="shared" si="1"/>
        <v/>
      </c>
      <c r="O25" s="13"/>
    </row>
    <row r="26" spans="1:15">
      <c r="A26" s="12" t="s">
        <v>4521</v>
      </c>
      <c r="B26" s="13"/>
      <c r="C26" s="13"/>
      <c r="D26" s="25"/>
      <c r="E26" s="13"/>
      <c r="F26" s="14"/>
      <c r="G26" s="25"/>
      <c r="H26" s="25"/>
      <c r="I26" s="15"/>
      <c r="J26" s="15">
        <f>K25</f>
        <v>0</v>
      </c>
      <c r="K26" s="15"/>
      <c r="L26" s="15"/>
      <c r="M26" s="15"/>
      <c r="N26" s="24"/>
      <c r="O26" s="13"/>
    </row>
    <row r="27" customHeight="1" spans="1:15">
      <c r="A27" s="46" t="s">
        <v>4522</v>
      </c>
      <c r="B27" s="47"/>
      <c r="C27" s="47"/>
      <c r="D27" s="47"/>
      <c r="E27" s="17"/>
      <c r="F27" s="18"/>
      <c r="G27" s="18"/>
      <c r="H27" s="18"/>
      <c r="I27" s="24"/>
      <c r="J27" s="24">
        <f>J25-J26</f>
        <v>0</v>
      </c>
      <c r="K27" s="24"/>
      <c r="L27" s="24">
        <f>L25-L26</f>
        <v>0</v>
      </c>
      <c r="M27" s="24">
        <f t="shared" ref="M27" si="3">L27-J27+K27</f>
        <v>0</v>
      </c>
      <c r="N27" s="24" t="str">
        <f t="shared" ref="N27" si="4">IF(J27=0,"",M27/J27*100)</f>
        <v/>
      </c>
      <c r="O27" s="20"/>
    </row>
    <row r="28" customHeight="1" spans="1:16">
      <c r="A28" s="3" t="e">
        <f>#REF!&amp;"填表人："&amp;#REF!</f>
        <v>#REF!</v>
      </c>
      <c r="M28" s="3" t="e">
        <f>"评估人员："&amp;#REF!</f>
        <v>#REF!</v>
      </c>
      <c r="P28" s="23" t="s">
        <v>716</v>
      </c>
    </row>
    <row r="29" customHeight="1" spans="1:1">
      <c r="A29" s="3" t="e">
        <f>"填表日期："&amp;YEAR(#REF!)&amp;"年"&amp;MONTH(#REF!)&amp;"月"&amp;DAY(#REF!)&amp;"日"</f>
        <v>#REF!</v>
      </c>
    </row>
  </sheetData>
  <mergeCells count="5">
    <mergeCell ref="A2:O2"/>
    <mergeCell ref="A3:O3"/>
    <mergeCell ref="A25:E25"/>
    <mergeCell ref="A26:E26"/>
    <mergeCell ref="A27:E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1"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9"/>
  <sheetViews>
    <sheetView showGridLines="0" workbookViewId="0">
      <selection activeCell="AA34" sqref="AA34"/>
    </sheetView>
  </sheetViews>
  <sheetFormatPr defaultColWidth="9" defaultRowHeight="15.75" customHeight="1"/>
  <cols>
    <col min="1" max="1" width="5.5" style="3" customWidth="1"/>
    <col min="2" max="2" width="15.5" style="3" customWidth="1"/>
    <col min="3" max="3" width="7.75" style="3" customWidth="1"/>
    <col min="4" max="4" width="11.25" style="3" customWidth="1"/>
    <col min="5" max="5" width="16.625" style="3" customWidth="1"/>
    <col min="6" max="6" width="9.5" style="3" customWidth="1"/>
    <col min="7" max="8" width="11.25" style="3" customWidth="1"/>
    <col min="9" max="10" width="15.625" style="3" customWidth="1"/>
    <col min="11" max="11" width="9.5" style="3" customWidth="1"/>
    <col min="12" max="12" width="9.75" style="3" customWidth="1"/>
    <col min="13" max="13" width="15.5" style="3" customWidth="1"/>
    <col min="14" max="16384" width="9" style="3"/>
  </cols>
  <sheetData>
    <row r="1" customHeight="1" spans="1:1">
      <c r="A1" s="4" t="s">
        <v>687</v>
      </c>
    </row>
    <row r="2" s="1" customFormat="1" ht="30" customHeight="1" spans="1:13">
      <c r="A2" s="5" t="s">
        <v>4523</v>
      </c>
      <c r="B2" s="5"/>
      <c r="C2" s="5"/>
      <c r="D2" s="5"/>
      <c r="E2" s="5"/>
      <c r="F2" s="5"/>
      <c r="G2" s="5"/>
      <c r="H2" s="5"/>
      <c r="I2" s="5"/>
      <c r="J2" s="5"/>
      <c r="K2" s="5"/>
      <c r="L2" s="5"/>
      <c r="M2" s="5"/>
    </row>
    <row r="3" customHeight="1" spans="1:13">
      <c r="A3" s="2" t="e">
        <f>"评估基准日："&amp;TEXT(#REF!,"yyyy年mm月dd日")</f>
        <v>#REF!</v>
      </c>
      <c r="B3" s="2"/>
      <c r="C3" s="2"/>
      <c r="D3" s="2"/>
      <c r="E3" s="2"/>
      <c r="F3" s="2"/>
      <c r="G3" s="2"/>
      <c r="H3" s="2"/>
      <c r="I3" s="2"/>
      <c r="J3" s="2"/>
      <c r="K3" s="2"/>
      <c r="L3" s="2"/>
      <c r="M3" s="2"/>
    </row>
    <row r="4" ht="14.1" customHeight="1" spans="1:13">
      <c r="A4" s="2"/>
      <c r="B4" s="2"/>
      <c r="C4" s="2"/>
      <c r="D4" s="2"/>
      <c r="E4" s="2"/>
      <c r="F4" s="2"/>
      <c r="G4" s="2"/>
      <c r="H4" s="2"/>
      <c r="I4" s="2"/>
      <c r="J4" s="2"/>
      <c r="K4" s="2"/>
      <c r="L4" s="2"/>
      <c r="M4" s="21" t="s">
        <v>4524</v>
      </c>
    </row>
    <row r="5" customHeight="1" spans="1:13">
      <c r="A5" s="3" t="e">
        <f>#REF!&amp;"："&amp;#REF!</f>
        <v>#REF!</v>
      </c>
      <c r="M5" s="26" t="s">
        <v>858</v>
      </c>
    </row>
    <row r="6" s="43" customFormat="1" ht="24.75" spans="1:14">
      <c r="A6" s="44" t="s">
        <v>721</v>
      </c>
      <c r="B6" s="44" t="s">
        <v>4525</v>
      </c>
      <c r="C6" s="45" t="s">
        <v>4526</v>
      </c>
      <c r="D6" s="45" t="s">
        <v>4527</v>
      </c>
      <c r="E6" s="10" t="s">
        <v>4528</v>
      </c>
      <c r="F6" s="37" t="s">
        <v>4529</v>
      </c>
      <c r="G6" s="37" t="s">
        <v>4530</v>
      </c>
      <c r="H6" s="37" t="s">
        <v>4531</v>
      </c>
      <c r="I6" s="10" t="s">
        <v>692</v>
      </c>
      <c r="J6" s="44" t="s">
        <v>693</v>
      </c>
      <c r="K6" s="44" t="s">
        <v>694</v>
      </c>
      <c r="L6" s="44" t="s">
        <v>695</v>
      </c>
      <c r="M6" s="44" t="s">
        <v>848</v>
      </c>
      <c r="N6" s="11" t="s">
        <v>863</v>
      </c>
    </row>
    <row r="7" spans="1:14">
      <c r="A7" s="12" t="str">
        <f>IF(B7="","",ROW()-6)</f>
        <v/>
      </c>
      <c r="B7" s="13"/>
      <c r="C7" s="14"/>
      <c r="D7" s="14"/>
      <c r="E7" s="13"/>
      <c r="F7" s="13"/>
      <c r="G7" s="13"/>
      <c r="H7" s="15"/>
      <c r="I7" s="15"/>
      <c r="J7" s="15"/>
      <c r="K7" s="15">
        <f>J7-I7</f>
        <v>0</v>
      </c>
      <c r="L7" s="34" t="str">
        <f>IF(I7=0,"",K7/I7*100)</f>
        <v/>
      </c>
      <c r="M7" s="13"/>
      <c r="N7" s="2" t="s">
        <v>4532</v>
      </c>
    </row>
    <row r="8" spans="1:14">
      <c r="A8" s="12" t="str">
        <f t="shared" ref="A8:A26" si="0">IF(B8="","",ROW()-6)</f>
        <v/>
      </c>
      <c r="B8" s="13"/>
      <c r="C8" s="14"/>
      <c r="D8" s="14"/>
      <c r="E8" s="13"/>
      <c r="F8" s="13"/>
      <c r="G8" s="13"/>
      <c r="H8" s="15"/>
      <c r="I8" s="15"/>
      <c r="J8" s="15"/>
      <c r="K8" s="15">
        <f t="shared" ref="K8:K27" si="1">J8-I8</f>
        <v>0</v>
      </c>
      <c r="L8" s="34" t="str">
        <f t="shared" ref="L8:L27" si="2">IF(I8=0,"",K8/I8*100)</f>
        <v/>
      </c>
      <c r="M8" s="13"/>
      <c r="N8" s="2" t="s">
        <v>4533</v>
      </c>
    </row>
    <row r="9" spans="1:14">
      <c r="A9" s="12" t="str">
        <f t="shared" si="0"/>
        <v/>
      </c>
      <c r="B9" s="13"/>
      <c r="C9" s="14"/>
      <c r="D9" s="14"/>
      <c r="E9" s="13"/>
      <c r="F9" s="13"/>
      <c r="G9" s="13"/>
      <c r="H9" s="15"/>
      <c r="I9" s="15"/>
      <c r="J9" s="15"/>
      <c r="K9" s="15">
        <f t="shared" si="1"/>
        <v>0</v>
      </c>
      <c r="L9" s="34" t="str">
        <f t="shared" si="2"/>
        <v/>
      </c>
      <c r="M9" s="13"/>
      <c r="N9" s="2" t="s">
        <v>4534</v>
      </c>
    </row>
    <row r="10" spans="1:14">
      <c r="A10" s="12" t="str">
        <f t="shared" si="0"/>
        <v/>
      </c>
      <c r="B10" s="13"/>
      <c r="C10" s="14"/>
      <c r="D10" s="14"/>
      <c r="E10" s="13"/>
      <c r="F10" s="13"/>
      <c r="G10" s="13"/>
      <c r="H10" s="15"/>
      <c r="I10" s="15"/>
      <c r="J10" s="15"/>
      <c r="K10" s="15">
        <f>J67-I67</f>
        <v>0</v>
      </c>
      <c r="L10" s="34" t="str">
        <f t="shared" si="2"/>
        <v/>
      </c>
      <c r="M10" s="13"/>
      <c r="N10" s="2" t="s">
        <v>4535</v>
      </c>
    </row>
    <row r="11" spans="1:14">
      <c r="A11" s="12" t="str">
        <f t="shared" si="0"/>
        <v/>
      </c>
      <c r="B11" s="13"/>
      <c r="C11" s="14"/>
      <c r="D11" s="14"/>
      <c r="E11" s="13"/>
      <c r="F11" s="13"/>
      <c r="G11" s="13"/>
      <c r="H11" s="15"/>
      <c r="I11" s="15"/>
      <c r="J11" s="15"/>
      <c r="K11" s="15">
        <f t="shared" si="1"/>
        <v>0</v>
      </c>
      <c r="L11" s="34" t="str">
        <f t="shared" si="2"/>
        <v/>
      </c>
      <c r="M11" s="13"/>
      <c r="N11" s="2" t="s">
        <v>4536</v>
      </c>
    </row>
    <row r="12" spans="1:14">
      <c r="A12" s="12" t="str">
        <f t="shared" si="0"/>
        <v/>
      </c>
      <c r="B12" s="13"/>
      <c r="C12" s="14"/>
      <c r="D12" s="14"/>
      <c r="E12" s="13"/>
      <c r="F12" s="13"/>
      <c r="G12" s="13"/>
      <c r="H12" s="15"/>
      <c r="I12" s="15"/>
      <c r="J12" s="15"/>
      <c r="K12" s="15">
        <f t="shared" si="1"/>
        <v>0</v>
      </c>
      <c r="L12" s="34" t="str">
        <f t="shared" si="2"/>
        <v/>
      </c>
      <c r="M12" s="13"/>
      <c r="N12" s="2" t="s">
        <v>4537</v>
      </c>
    </row>
    <row r="13" spans="1:14">
      <c r="A13" s="12" t="str">
        <f t="shared" si="0"/>
        <v/>
      </c>
      <c r="B13" s="13"/>
      <c r="C13" s="14"/>
      <c r="D13" s="14"/>
      <c r="E13" s="13"/>
      <c r="F13" s="13"/>
      <c r="G13" s="13"/>
      <c r="H13" s="15"/>
      <c r="I13" s="15"/>
      <c r="J13" s="15"/>
      <c r="K13" s="15">
        <f t="shared" si="1"/>
        <v>0</v>
      </c>
      <c r="L13" s="34" t="str">
        <f t="shared" si="2"/>
        <v/>
      </c>
      <c r="M13" s="13"/>
      <c r="N13" s="2" t="s">
        <v>4538</v>
      </c>
    </row>
    <row r="14" spans="1:14">
      <c r="A14" s="12" t="str">
        <f t="shared" si="0"/>
        <v/>
      </c>
      <c r="B14" s="13"/>
      <c r="C14" s="14"/>
      <c r="D14" s="14"/>
      <c r="E14" s="13"/>
      <c r="F14" s="13"/>
      <c r="G14" s="13"/>
      <c r="H14" s="15"/>
      <c r="I14" s="15"/>
      <c r="J14" s="15"/>
      <c r="K14" s="15">
        <f t="shared" si="1"/>
        <v>0</v>
      </c>
      <c r="L14" s="34" t="str">
        <f t="shared" si="2"/>
        <v/>
      </c>
      <c r="M14" s="13"/>
      <c r="N14" s="2" t="s">
        <v>4539</v>
      </c>
    </row>
    <row r="15" spans="1:14">
      <c r="A15" s="12" t="str">
        <f t="shared" si="0"/>
        <v/>
      </c>
      <c r="B15" s="13"/>
      <c r="C15" s="14"/>
      <c r="D15" s="14"/>
      <c r="E15" s="13"/>
      <c r="F15" s="13"/>
      <c r="G15" s="13"/>
      <c r="H15" s="15"/>
      <c r="I15" s="15"/>
      <c r="J15" s="15"/>
      <c r="K15" s="15">
        <f t="shared" si="1"/>
        <v>0</v>
      </c>
      <c r="L15" s="34" t="str">
        <f t="shared" si="2"/>
        <v/>
      </c>
      <c r="M15" s="13"/>
      <c r="N15" s="2" t="s">
        <v>4540</v>
      </c>
    </row>
    <row r="16" spans="1:14">
      <c r="A16" s="12" t="str">
        <f t="shared" si="0"/>
        <v/>
      </c>
      <c r="B16" s="13"/>
      <c r="C16" s="14"/>
      <c r="D16" s="14"/>
      <c r="E16" s="13"/>
      <c r="F16" s="13"/>
      <c r="G16" s="13"/>
      <c r="H16" s="15"/>
      <c r="I16" s="15"/>
      <c r="J16" s="15"/>
      <c r="K16" s="15">
        <f t="shared" si="1"/>
        <v>0</v>
      </c>
      <c r="L16" s="34" t="str">
        <f t="shared" si="2"/>
        <v/>
      </c>
      <c r="M16" s="13"/>
      <c r="N16" s="2" t="s">
        <v>4541</v>
      </c>
    </row>
    <row r="17" spans="1:14">
      <c r="A17" s="12" t="str">
        <f t="shared" si="0"/>
        <v/>
      </c>
      <c r="B17" s="13"/>
      <c r="C17" s="14"/>
      <c r="D17" s="14"/>
      <c r="E17" s="13"/>
      <c r="F17" s="13"/>
      <c r="G17" s="13"/>
      <c r="H17" s="15"/>
      <c r="I17" s="15"/>
      <c r="J17" s="15"/>
      <c r="K17" s="15">
        <f t="shared" si="1"/>
        <v>0</v>
      </c>
      <c r="L17" s="34" t="str">
        <f t="shared" si="2"/>
        <v/>
      </c>
      <c r="M17" s="13"/>
      <c r="N17" s="2" t="s">
        <v>4542</v>
      </c>
    </row>
    <row r="18" spans="1:14">
      <c r="A18" s="12" t="str">
        <f t="shared" si="0"/>
        <v/>
      </c>
      <c r="B18" s="13"/>
      <c r="C18" s="14"/>
      <c r="D18" s="14"/>
      <c r="E18" s="13"/>
      <c r="F18" s="13"/>
      <c r="G18" s="13"/>
      <c r="H18" s="15"/>
      <c r="I18" s="15"/>
      <c r="J18" s="15"/>
      <c r="K18" s="15">
        <f t="shared" si="1"/>
        <v>0</v>
      </c>
      <c r="L18" s="34" t="str">
        <f t="shared" si="2"/>
        <v/>
      </c>
      <c r="M18" s="13"/>
      <c r="N18" s="2" t="s">
        <v>4543</v>
      </c>
    </row>
    <row r="19" spans="1:14">
      <c r="A19" s="12" t="str">
        <f t="shared" si="0"/>
        <v/>
      </c>
      <c r="B19" s="13"/>
      <c r="C19" s="14"/>
      <c r="D19" s="14"/>
      <c r="E19" s="13"/>
      <c r="F19" s="13"/>
      <c r="G19" s="13"/>
      <c r="H19" s="15"/>
      <c r="I19" s="15"/>
      <c r="J19" s="15"/>
      <c r="K19" s="15">
        <f t="shared" si="1"/>
        <v>0</v>
      </c>
      <c r="L19" s="34" t="str">
        <f t="shared" si="2"/>
        <v/>
      </c>
      <c r="M19" s="13"/>
      <c r="N19" s="2" t="s">
        <v>4544</v>
      </c>
    </row>
    <row r="20" spans="1:14">
      <c r="A20" s="12" t="str">
        <f t="shared" si="0"/>
        <v/>
      </c>
      <c r="B20" s="13"/>
      <c r="C20" s="14"/>
      <c r="D20" s="14"/>
      <c r="E20" s="13"/>
      <c r="F20" s="13"/>
      <c r="G20" s="13"/>
      <c r="H20" s="15"/>
      <c r="I20" s="15"/>
      <c r="J20" s="15"/>
      <c r="K20" s="15">
        <f t="shared" si="1"/>
        <v>0</v>
      </c>
      <c r="L20" s="34" t="str">
        <f t="shared" si="2"/>
        <v/>
      </c>
      <c r="M20" s="13"/>
      <c r="N20" s="2" t="s">
        <v>4545</v>
      </c>
    </row>
    <row r="21" spans="1:14">
      <c r="A21" s="12" t="str">
        <f t="shared" si="0"/>
        <v/>
      </c>
      <c r="B21" s="13"/>
      <c r="C21" s="14"/>
      <c r="D21" s="14"/>
      <c r="E21" s="13"/>
      <c r="F21" s="13"/>
      <c r="G21" s="13"/>
      <c r="H21" s="15"/>
      <c r="I21" s="15"/>
      <c r="J21" s="15"/>
      <c r="K21" s="15">
        <f t="shared" si="1"/>
        <v>0</v>
      </c>
      <c r="L21" s="34" t="str">
        <f t="shared" si="2"/>
        <v/>
      </c>
      <c r="M21" s="13"/>
      <c r="N21" s="2" t="s">
        <v>4546</v>
      </c>
    </row>
    <row r="22" spans="1:14">
      <c r="A22" s="12" t="str">
        <f t="shared" si="0"/>
        <v/>
      </c>
      <c r="B22" s="13"/>
      <c r="C22" s="14"/>
      <c r="D22" s="14"/>
      <c r="E22" s="13"/>
      <c r="F22" s="13"/>
      <c r="G22" s="13"/>
      <c r="H22" s="15"/>
      <c r="I22" s="15"/>
      <c r="J22" s="15"/>
      <c r="K22" s="15">
        <f t="shared" si="1"/>
        <v>0</v>
      </c>
      <c r="L22" s="34" t="str">
        <f t="shared" si="2"/>
        <v/>
      </c>
      <c r="M22" s="13"/>
      <c r="N22" s="2" t="s">
        <v>4547</v>
      </c>
    </row>
    <row r="23" spans="1:14">
      <c r="A23" s="12" t="str">
        <f t="shared" si="0"/>
        <v/>
      </c>
      <c r="B23" s="13"/>
      <c r="C23" s="14"/>
      <c r="D23" s="14"/>
      <c r="E23" s="13"/>
      <c r="F23" s="13"/>
      <c r="G23" s="13"/>
      <c r="H23" s="15"/>
      <c r="I23" s="15"/>
      <c r="J23" s="15"/>
      <c r="K23" s="15">
        <f t="shared" si="1"/>
        <v>0</v>
      </c>
      <c r="L23" s="34" t="str">
        <f t="shared" si="2"/>
        <v/>
      </c>
      <c r="M23" s="13"/>
      <c r="N23" s="2" t="s">
        <v>4548</v>
      </c>
    </row>
    <row r="24" spans="1:14">
      <c r="A24" s="12" t="str">
        <f t="shared" si="0"/>
        <v/>
      </c>
      <c r="B24" s="13"/>
      <c r="C24" s="14"/>
      <c r="D24" s="14"/>
      <c r="E24" s="13"/>
      <c r="F24" s="13"/>
      <c r="G24" s="13"/>
      <c r="H24" s="15"/>
      <c r="I24" s="15"/>
      <c r="J24" s="15"/>
      <c r="K24" s="15">
        <f t="shared" si="1"/>
        <v>0</v>
      </c>
      <c r="L24" s="34" t="str">
        <f t="shared" si="2"/>
        <v/>
      </c>
      <c r="M24" s="13"/>
      <c r="N24" s="2" t="s">
        <v>4549</v>
      </c>
    </row>
    <row r="25" spans="1:14">
      <c r="A25" s="12" t="str">
        <f t="shared" si="0"/>
        <v/>
      </c>
      <c r="B25" s="13"/>
      <c r="C25" s="14"/>
      <c r="D25" s="14"/>
      <c r="E25" s="13"/>
      <c r="F25" s="13"/>
      <c r="G25" s="13"/>
      <c r="H25" s="15"/>
      <c r="I25" s="15"/>
      <c r="J25" s="15"/>
      <c r="K25" s="15">
        <f t="shared" si="1"/>
        <v>0</v>
      </c>
      <c r="L25" s="34" t="str">
        <f t="shared" si="2"/>
        <v/>
      </c>
      <c r="M25" s="13"/>
      <c r="N25" s="2" t="s">
        <v>4550</v>
      </c>
    </row>
    <row r="26" spans="1:14">
      <c r="A26" s="12" t="str">
        <f t="shared" si="0"/>
        <v/>
      </c>
      <c r="B26" s="13"/>
      <c r="C26" s="14"/>
      <c r="D26" s="14"/>
      <c r="E26" s="13"/>
      <c r="F26" s="13"/>
      <c r="G26" s="13"/>
      <c r="H26" s="15"/>
      <c r="I26" s="15"/>
      <c r="J26" s="15"/>
      <c r="K26" s="15">
        <f t="shared" si="1"/>
        <v>0</v>
      </c>
      <c r="L26" s="34" t="str">
        <f t="shared" si="2"/>
        <v/>
      </c>
      <c r="M26" s="13"/>
      <c r="N26" s="2" t="s">
        <v>4551</v>
      </c>
    </row>
    <row r="27" customHeight="1" spans="1:13">
      <c r="A27" s="16" t="s">
        <v>1127</v>
      </c>
      <c r="B27" s="17"/>
      <c r="C27" s="18"/>
      <c r="D27" s="18"/>
      <c r="E27" s="18"/>
      <c r="F27" s="18"/>
      <c r="G27" s="18"/>
      <c r="H27" s="18"/>
      <c r="I27" s="24">
        <f>SUM(I7:I26)</f>
        <v>0</v>
      </c>
      <c r="J27" s="24">
        <f>SUM(J7:J26)</f>
        <v>0</v>
      </c>
      <c r="K27" s="24">
        <f t="shared" si="1"/>
        <v>0</v>
      </c>
      <c r="L27" s="34" t="str">
        <f t="shared" si="2"/>
        <v/>
      </c>
      <c r="M27" s="20"/>
    </row>
    <row r="28" customHeight="1" spans="1:14">
      <c r="A28" s="3" t="e">
        <f>#REF!&amp;"填表人："&amp;#REF!</f>
        <v>#REF!</v>
      </c>
      <c r="K28" s="3" t="e">
        <f>"评估人员："&amp;#REF!</f>
        <v>#REF!</v>
      </c>
      <c r="N28" s="23" t="s">
        <v>716</v>
      </c>
    </row>
    <row r="29" customHeight="1" spans="1:1">
      <c r="A29" s="3" t="e">
        <f>"填表日期："&amp;YEAR(#REF!)&amp;"年"&amp;MONTH(#REF!)&amp;"月"&amp;DAY(#REF!)&amp;"日"</f>
        <v>#REF!</v>
      </c>
    </row>
  </sheetData>
  <mergeCells count="3">
    <mergeCell ref="A2:M2"/>
    <mergeCell ref="A3:M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5"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4"/>
  <sheetViews>
    <sheetView showGridLines="0" topLeftCell="A4" workbookViewId="0">
      <selection activeCell="A5" sqref="A5"/>
    </sheetView>
  </sheetViews>
  <sheetFormatPr defaultColWidth="9" defaultRowHeight="12.75" outlineLevelCol="7"/>
  <cols>
    <col min="1" max="1" width="23.75" style="3" customWidth="1"/>
    <col min="2" max="2" width="6.625" style="3" customWidth="1"/>
    <col min="3" max="3" width="27.5" style="3" customWidth="1"/>
    <col min="4" max="5" width="21" style="3" customWidth="1"/>
    <col min="6" max="6" width="22.875" style="3" customWidth="1"/>
    <col min="7" max="7" width="2.625" style="3" customWidth="1"/>
    <col min="8" max="8" width="9" style="3"/>
    <col min="9" max="9" width="18.25" style="3" customWidth="1"/>
    <col min="10" max="16384" width="9" style="3"/>
  </cols>
  <sheetData>
    <row r="1" ht="15.75" customHeight="1" spans="1:1">
      <c r="A1" s="4" t="s">
        <v>687</v>
      </c>
    </row>
    <row r="2" s="647" customFormat="1" ht="25.5" customHeight="1" spans="1:7">
      <c r="A2" s="649" t="s">
        <v>688</v>
      </c>
      <c r="B2" s="649"/>
      <c r="C2" s="649"/>
      <c r="D2" s="649"/>
      <c r="E2" s="649"/>
      <c r="F2" s="649"/>
      <c r="G2" s="649"/>
    </row>
    <row r="3" s="648" customFormat="1" ht="15.75" customHeight="1" spans="1:7">
      <c r="A3" s="650" t="e">
        <f>"评估基准日："&amp;TEXT(#REF!,"yyyy年mm月dd日")</f>
        <v>#REF!</v>
      </c>
      <c r="B3" s="650"/>
      <c r="C3" s="650"/>
      <c r="D3" s="650"/>
      <c r="E3" s="650"/>
      <c r="F3" s="650"/>
      <c r="G3" s="650"/>
    </row>
    <row r="4" s="648" customFormat="1" ht="15.75" customHeight="1" spans="1:7">
      <c r="A4" s="650"/>
      <c r="B4" s="650"/>
      <c r="C4" s="650"/>
      <c r="D4" s="650"/>
      <c r="E4" s="650"/>
      <c r="F4" s="632" t="s">
        <v>689</v>
      </c>
      <c r="G4" s="632"/>
    </row>
    <row r="5" s="648" customFormat="1" ht="15.75" customHeight="1" spans="1:7">
      <c r="A5" s="648" t="e">
        <f>#REF!&amp;"："&amp;#REF!</f>
        <v>#REF!</v>
      </c>
      <c r="F5" s="632" t="s">
        <v>690</v>
      </c>
      <c r="G5" s="632"/>
    </row>
    <row r="6" s="2" customFormat="1" ht="15.75" customHeight="1" spans="1:6">
      <c r="A6" s="613" t="s">
        <v>691</v>
      </c>
      <c r="B6" s="613"/>
      <c r="C6" s="32" t="s">
        <v>692</v>
      </c>
      <c r="D6" s="32" t="s">
        <v>693</v>
      </c>
      <c r="E6" s="32" t="s">
        <v>694</v>
      </c>
      <c r="F6" s="32" t="s">
        <v>695</v>
      </c>
    </row>
    <row r="7" s="2" customFormat="1" ht="15.75" customHeight="1" spans="1:6">
      <c r="A7" s="613"/>
      <c r="B7" s="613"/>
      <c r="C7" s="32" t="s">
        <v>696</v>
      </c>
      <c r="D7" s="32" t="s">
        <v>697</v>
      </c>
      <c r="E7" s="32" t="s">
        <v>698</v>
      </c>
      <c r="F7" s="32" t="s">
        <v>699</v>
      </c>
    </row>
    <row r="8" ht="15.75" customHeight="1" spans="1:7">
      <c r="A8" s="651" t="s">
        <v>700</v>
      </c>
      <c r="B8" s="148">
        <v>1</v>
      </c>
      <c r="C8" s="409">
        <f>ROUND('2-分类汇总-新会计准则用表'!C7/10000,2)</f>
        <v>0</v>
      </c>
      <c r="D8" s="409">
        <f>ROUND('2-分类汇总-新会计准则用表'!D7/10000,2)</f>
        <v>0</v>
      </c>
      <c r="E8" s="409">
        <f>D8-C8</f>
        <v>0</v>
      </c>
      <c r="F8" s="34" t="str">
        <f>IF(C8=0,"",E8/ABS(C8)*100)</f>
        <v/>
      </c>
      <c r="G8" s="21"/>
    </row>
    <row r="9" ht="15.75" customHeight="1" spans="1:7">
      <c r="A9" s="651" t="s">
        <v>701</v>
      </c>
      <c r="B9" s="652">
        <v>2</v>
      </c>
      <c r="C9" s="34" t="e">
        <f>SUM(C10:C17)-C16</f>
        <v>#REF!</v>
      </c>
      <c r="D9" s="34" t="e">
        <f>SUM(D10:D17)-D16</f>
        <v>#REF!</v>
      </c>
      <c r="E9" s="34" t="e">
        <f t="shared" ref="E9:E22" si="0">D9-C9</f>
        <v>#REF!</v>
      </c>
      <c r="F9" s="34" t="e">
        <f t="shared" ref="F9:F22" si="1">IF(C9=0,"",E9/ABS(C9)*100)</f>
        <v>#REF!</v>
      </c>
      <c r="G9" s="21"/>
    </row>
    <row r="10" ht="15.75" customHeight="1" spans="1:7">
      <c r="A10" s="653" t="s">
        <v>702</v>
      </c>
      <c r="B10" s="654">
        <v>3</v>
      </c>
      <c r="C10" s="409">
        <f>ROUND('2-分类汇总-新会计准则用表'!C29/10000,2)</f>
        <v>0</v>
      </c>
      <c r="D10" s="409">
        <f>ROUND('2-分类汇总-新会计准则用表'!D29/10000,2)</f>
        <v>0</v>
      </c>
      <c r="E10" s="409">
        <f t="shared" si="0"/>
        <v>0</v>
      </c>
      <c r="F10" s="34" t="str">
        <f t="shared" si="1"/>
        <v/>
      </c>
      <c r="G10" s="21"/>
    </row>
    <row r="11" ht="15.75" customHeight="1" spans="1:7">
      <c r="A11" s="655" t="s">
        <v>703</v>
      </c>
      <c r="B11" s="654">
        <v>4</v>
      </c>
      <c r="C11" s="409">
        <f>ROUND('2-分类汇总-新会计准则用表'!C32/10000,2)</f>
        <v>0</v>
      </c>
      <c r="D11" s="409">
        <f>ROUND('2-分类汇总-新会计准则用表'!D32/10000,2)</f>
        <v>0</v>
      </c>
      <c r="E11" s="409">
        <f t="shared" si="0"/>
        <v>0</v>
      </c>
      <c r="F11" s="34" t="str">
        <f t="shared" si="1"/>
        <v/>
      </c>
      <c r="G11" s="21"/>
    </row>
    <row r="12" ht="15.75" customHeight="1" spans="1:7">
      <c r="A12" s="655" t="s">
        <v>704</v>
      </c>
      <c r="B12" s="654">
        <v>5</v>
      </c>
      <c r="C12" s="34" t="e">
        <f>ROUND('2-分类汇总-新会计准则用表'!C43/10000,2)</f>
        <v>#REF!</v>
      </c>
      <c r="D12" s="34" t="e">
        <f>ROUND('2-分类汇总-新会计准则用表'!D43/10000,2)</f>
        <v>#REF!</v>
      </c>
      <c r="E12" s="34" t="e">
        <f t="shared" si="0"/>
        <v>#REF!</v>
      </c>
      <c r="F12" s="34" t="e">
        <f t="shared" si="1"/>
        <v>#REF!</v>
      </c>
      <c r="G12" s="21"/>
    </row>
    <row r="13" ht="15.75" customHeight="1" spans="1:7">
      <c r="A13" s="655" t="s">
        <v>705</v>
      </c>
      <c r="B13" s="654">
        <v>6</v>
      </c>
      <c r="C13" s="409">
        <f>ROUND('2-分类汇总-新会计准则用表'!C44/10000,2)</f>
        <v>0</v>
      </c>
      <c r="D13" s="409">
        <f>ROUND('2-分类汇总-新会计准则用表'!D44/10000,2)</f>
        <v>0</v>
      </c>
      <c r="E13" s="409">
        <f t="shared" si="0"/>
        <v>0</v>
      </c>
      <c r="F13" s="34" t="str">
        <f t="shared" si="1"/>
        <v/>
      </c>
      <c r="G13" s="21"/>
    </row>
    <row r="14" ht="15.75" customHeight="1" spans="1:7">
      <c r="A14" s="655" t="s">
        <v>706</v>
      </c>
      <c r="B14" s="654">
        <v>7</v>
      </c>
      <c r="C14" s="409">
        <f>ROUND('2-分类汇总-新会计准则用表'!C48/10000,2)</f>
        <v>0</v>
      </c>
      <c r="D14" s="409">
        <f>ROUND('2-分类汇总-新会计准则用表'!D48/10000,2)</f>
        <v>0</v>
      </c>
      <c r="E14" s="409">
        <f t="shared" si="0"/>
        <v>0</v>
      </c>
      <c r="F14" s="34" t="str">
        <f t="shared" si="1"/>
        <v/>
      </c>
      <c r="G14" s="21"/>
    </row>
    <row r="15" ht="15.75" customHeight="1" spans="1:7">
      <c r="A15" s="655" t="s">
        <v>707</v>
      </c>
      <c r="B15" s="654">
        <v>8</v>
      </c>
      <c r="C15" s="409">
        <f>ROUND('2-分类汇总-新会计准则用表'!C52/10000,2)</f>
        <v>0</v>
      </c>
      <c r="D15" s="409">
        <f>ROUND('2-分类汇总-新会计准则用表'!D52/10000,2)</f>
        <v>0</v>
      </c>
      <c r="E15" s="409">
        <f t="shared" si="0"/>
        <v>0</v>
      </c>
      <c r="F15" s="34" t="str">
        <f t="shared" si="1"/>
        <v/>
      </c>
      <c r="G15" s="21"/>
    </row>
    <row r="16" ht="15.75" customHeight="1" spans="1:7">
      <c r="A16" s="655" t="s">
        <v>708</v>
      </c>
      <c r="B16" s="654">
        <v>9</v>
      </c>
      <c r="C16" s="409">
        <f>ROUND('2-分类汇总-新会计准则用表'!C50/10000,2)</f>
        <v>0</v>
      </c>
      <c r="D16" s="409">
        <f>ROUND('2-分类汇总-新会计准则用表'!D50/10000,2)</f>
        <v>0</v>
      </c>
      <c r="E16" s="409">
        <f t="shared" si="0"/>
        <v>0</v>
      </c>
      <c r="F16" s="34" t="str">
        <f t="shared" si="1"/>
        <v/>
      </c>
      <c r="G16" s="21"/>
    </row>
    <row r="17" ht="15.75" customHeight="1" spans="1:7">
      <c r="A17" s="655" t="s">
        <v>709</v>
      </c>
      <c r="B17" s="654">
        <v>10</v>
      </c>
      <c r="C17" s="409">
        <f>ROUND(SUM('2-分类汇总-新会计准则用表'!C26,'2-分类汇总-新会计准则用表'!C45,'2-分类汇总-新会计准则用表'!C53:C57)/10000,2)</f>
        <v>0</v>
      </c>
      <c r="D17" s="409">
        <f>ROUND(SUM('2-分类汇总-新会计准则用表'!D26,'2-分类汇总-新会计准则用表'!D45,'2-分类汇总-新会计准则用表'!D53:D57)/10000,2)</f>
        <v>0</v>
      </c>
      <c r="E17" s="409">
        <f t="shared" si="0"/>
        <v>0</v>
      </c>
      <c r="F17" s="34" t="str">
        <f t="shared" si="1"/>
        <v/>
      </c>
      <c r="G17" s="21"/>
    </row>
    <row r="18" s="615" customFormat="1" ht="15.75" customHeight="1" spans="1:7">
      <c r="A18" s="656" t="s">
        <v>710</v>
      </c>
      <c r="B18" s="148">
        <v>11</v>
      </c>
      <c r="C18" s="34" t="e">
        <f>C8+C9</f>
        <v>#REF!</v>
      </c>
      <c r="D18" s="34" t="e">
        <f>D8+D9</f>
        <v>#REF!</v>
      </c>
      <c r="E18" s="34" t="e">
        <f t="shared" si="0"/>
        <v>#REF!</v>
      </c>
      <c r="F18" s="34" t="e">
        <f t="shared" si="1"/>
        <v>#REF!</v>
      </c>
      <c r="G18" s="21"/>
    </row>
    <row r="19" s="615" customFormat="1" ht="15.75" customHeight="1" spans="1:7">
      <c r="A19" s="651" t="s">
        <v>711</v>
      </c>
      <c r="B19" s="148">
        <v>12</v>
      </c>
      <c r="C19" s="409">
        <f>ROUND('2-分类汇总-新会计准则用表'!C59/10000,2)</f>
        <v>0</v>
      </c>
      <c r="D19" s="409">
        <f>ROUND('2-分类汇总-新会计准则用表'!D59/10000,2)</f>
        <v>0</v>
      </c>
      <c r="E19" s="409">
        <f t="shared" si="0"/>
        <v>0</v>
      </c>
      <c r="F19" s="34" t="str">
        <f t="shared" si="1"/>
        <v/>
      </c>
      <c r="G19" s="21"/>
    </row>
    <row r="20" s="615" customFormat="1" ht="15.75" customHeight="1" spans="1:7">
      <c r="A20" s="651" t="s">
        <v>712</v>
      </c>
      <c r="B20" s="148">
        <v>13</v>
      </c>
      <c r="C20" s="409">
        <f>ROUND('2-分类汇总-新会计准则用表'!C70/10000,2)</f>
        <v>0</v>
      </c>
      <c r="D20" s="409">
        <f>ROUND('2-分类汇总-新会计准则用表'!D70/10000,2)</f>
        <v>0</v>
      </c>
      <c r="E20" s="409">
        <f t="shared" si="0"/>
        <v>0</v>
      </c>
      <c r="F20" s="34" t="str">
        <f t="shared" si="1"/>
        <v/>
      </c>
      <c r="G20" s="21"/>
    </row>
    <row r="21" s="615" customFormat="1" ht="15.75" customHeight="1" spans="1:7">
      <c r="A21" s="656" t="s">
        <v>713</v>
      </c>
      <c r="B21" s="148">
        <v>14</v>
      </c>
      <c r="C21" s="409">
        <f>SUM(C19:C20)</f>
        <v>0</v>
      </c>
      <c r="D21" s="409">
        <f>SUM(D19:D20)</f>
        <v>0</v>
      </c>
      <c r="E21" s="409">
        <f t="shared" si="0"/>
        <v>0</v>
      </c>
      <c r="F21" s="34" t="str">
        <f t="shared" si="1"/>
        <v/>
      </c>
      <c r="G21" s="21"/>
    </row>
    <row r="22" s="615" customFormat="1" ht="15.75" customHeight="1" spans="1:7">
      <c r="A22" s="656" t="s">
        <v>714</v>
      </c>
      <c r="B22" s="148">
        <v>15</v>
      </c>
      <c r="C22" s="34" t="e">
        <f>C18-C21</f>
        <v>#REF!</v>
      </c>
      <c r="D22" s="34" t="e">
        <f>D18-D21</f>
        <v>#REF!</v>
      </c>
      <c r="E22" s="34" t="e">
        <f t="shared" si="0"/>
        <v>#REF!</v>
      </c>
      <c r="F22" s="34" t="e">
        <f t="shared" si="1"/>
        <v>#REF!</v>
      </c>
      <c r="G22" s="21"/>
    </row>
    <row r="23" s="615" customFormat="1" ht="15.6" customHeight="1" spans="1:8">
      <c r="A23" s="625"/>
      <c r="B23" s="622"/>
      <c r="C23" s="21"/>
      <c r="D23" s="21"/>
      <c r="E23" s="26"/>
      <c r="F23" s="26" t="s">
        <v>715</v>
      </c>
      <c r="G23" s="26"/>
      <c r="H23" s="419" t="s">
        <v>315</v>
      </c>
    </row>
    <row r="24" ht="15.75" customHeight="1" spans="8:8">
      <c r="H24" s="626" t="s">
        <v>716</v>
      </c>
    </row>
  </sheetData>
  <mergeCells count="3">
    <mergeCell ref="A2:F2"/>
    <mergeCell ref="A3:F3"/>
    <mergeCell ref="A6:B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5" orientation="landscape"/>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29"/>
  <sheetViews>
    <sheetView showGridLines="0" workbookViewId="0">
      <selection activeCell="AA34" sqref="AA34"/>
    </sheetView>
  </sheetViews>
  <sheetFormatPr defaultColWidth="9" defaultRowHeight="15.75" customHeight="1"/>
  <cols>
    <col min="1" max="1" width="6.75" style="3" customWidth="1"/>
    <col min="2" max="2" width="23.25" style="3" customWidth="1"/>
    <col min="3" max="3" width="9.875" style="3" customWidth="1"/>
    <col min="4" max="4" width="10.75" style="3" customWidth="1"/>
    <col min="5" max="5" width="11.5" style="3" customWidth="1"/>
    <col min="6" max="6" width="9.625" style="3" customWidth="1"/>
    <col min="7" max="7" width="9.875" style="3" customWidth="1"/>
    <col min="8" max="8" width="18.375" style="3" customWidth="1"/>
    <col min="9" max="16384" width="9" style="3"/>
  </cols>
  <sheetData>
    <row r="1" customHeight="1" spans="1:1">
      <c r="A1" s="4" t="s">
        <v>687</v>
      </c>
    </row>
    <row r="2" s="1" customFormat="1" ht="30" customHeight="1" spans="1:8">
      <c r="A2" s="5" t="s">
        <v>4552</v>
      </c>
      <c r="B2" s="5"/>
      <c r="C2" s="5"/>
      <c r="D2" s="5"/>
      <c r="E2" s="5"/>
      <c r="F2" s="5"/>
      <c r="G2" s="5"/>
      <c r="H2" s="5"/>
    </row>
    <row r="3" customHeight="1" spans="1:8">
      <c r="A3" s="2" t="e">
        <f>"评估基准日："&amp;TEXT(#REF!,"yyyy年mm月dd日")</f>
        <v>#REF!</v>
      </c>
      <c r="B3" s="2"/>
      <c r="C3" s="2"/>
      <c r="D3" s="2"/>
      <c r="E3" s="2"/>
      <c r="F3" s="2"/>
      <c r="G3" s="2"/>
      <c r="H3" s="2"/>
    </row>
    <row r="4" ht="14.1" customHeight="1" spans="1:8">
      <c r="A4" s="2"/>
      <c r="B4" s="2"/>
      <c r="C4" s="2"/>
      <c r="D4" s="2"/>
      <c r="E4" s="2"/>
      <c r="F4" s="2"/>
      <c r="G4" s="2"/>
      <c r="H4" s="21" t="s">
        <v>4553</v>
      </c>
    </row>
    <row r="5" customHeight="1" spans="1:8">
      <c r="A5" s="3" t="e">
        <f>#REF!&amp;"："&amp;#REF!</f>
        <v>#REF!</v>
      </c>
      <c r="H5" s="26" t="s">
        <v>858</v>
      </c>
    </row>
    <row r="6" s="43" customFormat="1" ht="12.75" spans="1:9">
      <c r="A6" s="44" t="s">
        <v>721</v>
      </c>
      <c r="B6" s="44" t="s">
        <v>4525</v>
      </c>
      <c r="C6" s="9" t="s">
        <v>1870</v>
      </c>
      <c r="D6" s="10" t="s">
        <v>692</v>
      </c>
      <c r="E6" s="44" t="s">
        <v>693</v>
      </c>
      <c r="F6" s="44" t="s">
        <v>694</v>
      </c>
      <c r="G6" s="44" t="s">
        <v>695</v>
      </c>
      <c r="H6" s="44" t="s">
        <v>848</v>
      </c>
      <c r="I6" s="11" t="s">
        <v>863</v>
      </c>
    </row>
    <row r="7" spans="1:9">
      <c r="A7" s="12" t="str">
        <f>IF(B7="","",ROW()-6)</f>
        <v/>
      </c>
      <c r="B7" s="13"/>
      <c r="C7" s="14"/>
      <c r="D7" s="15"/>
      <c r="E7" s="15"/>
      <c r="F7" s="15">
        <f>E7-D7</f>
        <v>0</v>
      </c>
      <c r="G7" s="34" t="str">
        <f>IF(D7=0,"",F7/D7*100)</f>
        <v/>
      </c>
      <c r="H7" s="13"/>
      <c r="I7" s="2" t="s">
        <v>4554</v>
      </c>
    </row>
    <row r="8" spans="1:9">
      <c r="A8" s="12" t="str">
        <f t="shared" ref="A8:A24" si="0">IF(B8="","",ROW()-6)</f>
        <v/>
      </c>
      <c r="B8" s="13"/>
      <c r="C8" s="14"/>
      <c r="D8" s="15"/>
      <c r="E8" s="15"/>
      <c r="F8" s="15">
        <f t="shared" ref="F8:F27" si="1">E8-D8</f>
        <v>0</v>
      </c>
      <c r="G8" s="24" t="str">
        <f t="shared" ref="G8:G27" si="2">IF(D8=0,"",F8/D8*100)</f>
        <v/>
      </c>
      <c r="H8" s="13"/>
      <c r="I8" s="2" t="s">
        <v>4555</v>
      </c>
    </row>
    <row r="9" spans="1:9">
      <c r="A9" s="12" t="str">
        <f t="shared" si="0"/>
        <v/>
      </c>
      <c r="B9" s="13"/>
      <c r="C9" s="14"/>
      <c r="D9" s="15"/>
      <c r="E9" s="15"/>
      <c r="F9" s="15">
        <f t="shared" si="1"/>
        <v>0</v>
      </c>
      <c r="G9" s="24" t="str">
        <f t="shared" si="2"/>
        <v/>
      </c>
      <c r="H9" s="13"/>
      <c r="I9" s="2" t="s">
        <v>4556</v>
      </c>
    </row>
    <row r="10" spans="1:9">
      <c r="A10" s="12" t="str">
        <f t="shared" si="0"/>
        <v/>
      </c>
      <c r="B10" s="13"/>
      <c r="C10" s="14"/>
      <c r="D10" s="15"/>
      <c r="E10" s="15"/>
      <c r="F10" s="15">
        <f t="shared" si="1"/>
        <v>0</v>
      </c>
      <c r="G10" s="24" t="str">
        <f t="shared" si="2"/>
        <v/>
      </c>
      <c r="H10" s="13"/>
      <c r="I10" s="2" t="s">
        <v>4557</v>
      </c>
    </row>
    <row r="11" spans="1:9">
      <c r="A11" s="12" t="str">
        <f t="shared" si="0"/>
        <v/>
      </c>
      <c r="B11" s="13"/>
      <c r="C11" s="14"/>
      <c r="D11" s="15"/>
      <c r="E11" s="15"/>
      <c r="F11" s="15">
        <f t="shared" si="1"/>
        <v>0</v>
      </c>
      <c r="G11" s="24" t="str">
        <f t="shared" si="2"/>
        <v/>
      </c>
      <c r="H11" s="13"/>
      <c r="I11" s="2" t="s">
        <v>4558</v>
      </c>
    </row>
    <row r="12" spans="1:9">
      <c r="A12" s="12" t="str">
        <f t="shared" si="0"/>
        <v/>
      </c>
      <c r="B12" s="13"/>
      <c r="C12" s="14"/>
      <c r="D12" s="15"/>
      <c r="E12" s="15"/>
      <c r="F12" s="15">
        <f t="shared" si="1"/>
        <v>0</v>
      </c>
      <c r="G12" s="24" t="str">
        <f t="shared" si="2"/>
        <v/>
      </c>
      <c r="H12" s="13"/>
      <c r="I12" s="2" t="s">
        <v>4559</v>
      </c>
    </row>
    <row r="13" spans="1:9">
      <c r="A13" s="12" t="str">
        <f t="shared" si="0"/>
        <v/>
      </c>
      <c r="B13" s="13"/>
      <c r="C13" s="14"/>
      <c r="D13" s="15"/>
      <c r="E13" s="15"/>
      <c r="F13" s="15">
        <f t="shared" si="1"/>
        <v>0</v>
      </c>
      <c r="G13" s="24" t="str">
        <f t="shared" si="2"/>
        <v/>
      </c>
      <c r="H13" s="13"/>
      <c r="I13" s="2" t="s">
        <v>4560</v>
      </c>
    </row>
    <row r="14" spans="1:9">
      <c r="A14" s="12" t="str">
        <f t="shared" si="0"/>
        <v/>
      </c>
      <c r="B14" s="13"/>
      <c r="C14" s="14"/>
      <c r="D14" s="15"/>
      <c r="E14" s="15"/>
      <c r="F14" s="15">
        <f t="shared" si="1"/>
        <v>0</v>
      </c>
      <c r="G14" s="24" t="str">
        <f t="shared" si="2"/>
        <v/>
      </c>
      <c r="H14" s="13"/>
      <c r="I14" s="2" t="s">
        <v>4561</v>
      </c>
    </row>
    <row r="15" spans="1:9">
      <c r="A15" s="12" t="str">
        <f t="shared" si="0"/>
        <v/>
      </c>
      <c r="B15" s="13"/>
      <c r="C15" s="14"/>
      <c r="D15" s="15"/>
      <c r="E15" s="15"/>
      <c r="F15" s="15">
        <f t="shared" si="1"/>
        <v>0</v>
      </c>
      <c r="G15" s="24" t="str">
        <f t="shared" si="2"/>
        <v/>
      </c>
      <c r="H15" s="13"/>
      <c r="I15" s="2" t="s">
        <v>4562</v>
      </c>
    </row>
    <row r="16" spans="1:9">
      <c r="A16" s="12" t="str">
        <f t="shared" si="0"/>
        <v/>
      </c>
      <c r="B16" s="13"/>
      <c r="C16" s="14"/>
      <c r="D16" s="15"/>
      <c r="E16" s="15"/>
      <c r="F16" s="15">
        <f t="shared" si="1"/>
        <v>0</v>
      </c>
      <c r="G16" s="24" t="str">
        <f t="shared" si="2"/>
        <v/>
      </c>
      <c r="H16" s="13"/>
      <c r="I16" s="2" t="s">
        <v>4563</v>
      </c>
    </row>
    <row r="17" spans="1:9">
      <c r="A17" s="12" t="str">
        <f t="shared" si="0"/>
        <v/>
      </c>
      <c r="B17" s="13"/>
      <c r="C17" s="14"/>
      <c r="D17" s="15"/>
      <c r="E17" s="15"/>
      <c r="F17" s="15">
        <f t="shared" si="1"/>
        <v>0</v>
      </c>
      <c r="G17" s="24" t="str">
        <f t="shared" si="2"/>
        <v/>
      </c>
      <c r="H17" s="13"/>
      <c r="I17" s="2" t="s">
        <v>4564</v>
      </c>
    </row>
    <row r="18" spans="1:9">
      <c r="A18" s="12" t="str">
        <f t="shared" si="0"/>
        <v/>
      </c>
      <c r="B18" s="13"/>
      <c r="C18" s="14"/>
      <c r="D18" s="15"/>
      <c r="E18" s="15"/>
      <c r="F18" s="15">
        <f t="shared" si="1"/>
        <v>0</v>
      </c>
      <c r="G18" s="24" t="str">
        <f t="shared" si="2"/>
        <v/>
      </c>
      <c r="H18" s="13"/>
      <c r="I18" s="2" t="s">
        <v>4565</v>
      </c>
    </row>
    <row r="19" spans="1:9">
      <c r="A19" s="12" t="str">
        <f t="shared" si="0"/>
        <v/>
      </c>
      <c r="B19" s="13"/>
      <c r="C19" s="14"/>
      <c r="D19" s="15"/>
      <c r="E19" s="15"/>
      <c r="F19" s="15">
        <f t="shared" si="1"/>
        <v>0</v>
      </c>
      <c r="G19" s="24" t="str">
        <f t="shared" si="2"/>
        <v/>
      </c>
      <c r="H19" s="13"/>
      <c r="I19" s="2" t="s">
        <v>4566</v>
      </c>
    </row>
    <row r="20" spans="1:9">
      <c r="A20" s="12" t="str">
        <f t="shared" si="0"/>
        <v/>
      </c>
      <c r="B20" s="13"/>
      <c r="C20" s="14"/>
      <c r="D20" s="15"/>
      <c r="E20" s="15"/>
      <c r="F20" s="15">
        <f t="shared" si="1"/>
        <v>0</v>
      </c>
      <c r="G20" s="24" t="str">
        <f t="shared" si="2"/>
        <v/>
      </c>
      <c r="H20" s="13"/>
      <c r="I20" s="2" t="s">
        <v>4567</v>
      </c>
    </row>
    <row r="21" spans="1:9">
      <c r="A21" s="12" t="str">
        <f t="shared" si="0"/>
        <v/>
      </c>
      <c r="B21" s="13"/>
      <c r="C21" s="14"/>
      <c r="D21" s="15"/>
      <c r="E21" s="15"/>
      <c r="F21" s="15">
        <f t="shared" si="1"/>
        <v>0</v>
      </c>
      <c r="G21" s="24" t="str">
        <f t="shared" si="2"/>
        <v/>
      </c>
      <c r="H21" s="13"/>
      <c r="I21" s="2" t="s">
        <v>4568</v>
      </c>
    </row>
    <row r="22" spans="1:9">
      <c r="A22" s="12" t="str">
        <f t="shared" si="0"/>
        <v/>
      </c>
      <c r="B22" s="13"/>
      <c r="C22" s="14"/>
      <c r="D22" s="15"/>
      <c r="E22" s="15"/>
      <c r="F22" s="15">
        <f t="shared" si="1"/>
        <v>0</v>
      </c>
      <c r="G22" s="24" t="str">
        <f t="shared" si="2"/>
        <v/>
      </c>
      <c r="H22" s="13"/>
      <c r="I22" s="2" t="s">
        <v>4569</v>
      </c>
    </row>
    <row r="23" spans="1:9">
      <c r="A23" s="12" t="str">
        <f t="shared" si="0"/>
        <v/>
      </c>
      <c r="B23" s="13"/>
      <c r="C23" s="14"/>
      <c r="D23" s="15"/>
      <c r="E23" s="15"/>
      <c r="F23" s="15">
        <f t="shared" si="1"/>
        <v>0</v>
      </c>
      <c r="G23" s="24" t="str">
        <f t="shared" si="2"/>
        <v/>
      </c>
      <c r="H23" s="13"/>
      <c r="I23" s="2" t="s">
        <v>4570</v>
      </c>
    </row>
    <row r="24" spans="1:9">
      <c r="A24" s="12" t="str">
        <f t="shared" si="0"/>
        <v/>
      </c>
      <c r="B24" s="13"/>
      <c r="C24" s="14"/>
      <c r="D24" s="15"/>
      <c r="E24" s="15"/>
      <c r="F24" s="15">
        <f t="shared" si="1"/>
        <v>0</v>
      </c>
      <c r="G24" s="24" t="str">
        <f t="shared" si="2"/>
        <v/>
      </c>
      <c r="H24" s="13"/>
      <c r="I24" s="2" t="s">
        <v>4571</v>
      </c>
    </row>
    <row r="25" spans="1:8">
      <c r="A25" s="12" t="s">
        <v>4572</v>
      </c>
      <c r="B25" s="13"/>
      <c r="C25" s="14"/>
      <c r="D25" s="15">
        <f>SUM(D7:D24)</f>
        <v>0</v>
      </c>
      <c r="E25" s="15">
        <f>SUM(E7:E24)</f>
        <v>0</v>
      </c>
      <c r="F25" s="15">
        <f t="shared" si="1"/>
        <v>0</v>
      </c>
      <c r="G25" s="24" t="str">
        <f t="shared" si="2"/>
        <v/>
      </c>
      <c r="H25" s="13"/>
    </row>
    <row r="26" spans="1:8">
      <c r="A26" s="12" t="s">
        <v>4573</v>
      </c>
      <c r="B26" s="13"/>
      <c r="C26" s="14"/>
      <c r="D26" s="15"/>
      <c r="E26" s="15"/>
      <c r="F26" s="15">
        <f t="shared" si="1"/>
        <v>0</v>
      </c>
      <c r="G26" s="24" t="str">
        <f t="shared" si="2"/>
        <v/>
      </c>
      <c r="H26" s="13"/>
    </row>
    <row r="27" customHeight="1" spans="1:8">
      <c r="A27" s="16" t="s">
        <v>4574</v>
      </c>
      <c r="B27" s="17"/>
      <c r="C27" s="18"/>
      <c r="D27" s="24">
        <f>D25-D26</f>
        <v>0</v>
      </c>
      <c r="E27" s="24">
        <f>E25-E26</f>
        <v>0</v>
      </c>
      <c r="F27" s="24">
        <f t="shared" si="1"/>
        <v>0</v>
      </c>
      <c r="G27" s="24" t="str">
        <f t="shared" si="2"/>
        <v/>
      </c>
      <c r="H27" s="20"/>
    </row>
    <row r="28" customHeight="1" spans="1:9">
      <c r="A28" s="3" t="e">
        <f>#REF!&amp;"填表人："&amp;#REF!</f>
        <v>#REF!</v>
      </c>
      <c r="F28" s="3" t="e">
        <f>"评估人员："&amp;#REF!</f>
        <v>#REF!</v>
      </c>
      <c r="I28" s="23" t="s">
        <v>716</v>
      </c>
    </row>
    <row r="29" customHeight="1" spans="1:1">
      <c r="A29" s="3" t="e">
        <f>"填表日期："&amp;YEAR(#REF!)&amp;"年"&amp;MONTH(#REF!)&amp;"月"&amp;DAY(#REF!)&amp;"日"</f>
        <v>#REF!</v>
      </c>
    </row>
  </sheetData>
  <mergeCells count="5">
    <mergeCell ref="A2:H2"/>
    <mergeCell ref="A3:H3"/>
    <mergeCell ref="A25:B25"/>
    <mergeCell ref="A26:B26"/>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29"/>
  <sheetViews>
    <sheetView showGridLines="0" workbookViewId="0">
      <selection activeCell="AA34" sqref="AA34"/>
    </sheetView>
  </sheetViews>
  <sheetFormatPr defaultColWidth="9" defaultRowHeight="15.75" customHeight="1"/>
  <cols>
    <col min="1" max="1" width="5.125" style="3" customWidth="1"/>
    <col min="2" max="2" width="21" style="3" customWidth="1"/>
    <col min="3" max="3" width="7.75" style="3" customWidth="1"/>
    <col min="4" max="4" width="11.25" style="3" customWidth="1"/>
    <col min="5" max="5" width="13.125" style="3" customWidth="1"/>
    <col min="6" max="6" width="11.125" style="3" customWidth="1"/>
    <col min="7" max="8" width="15.625" style="3" customWidth="1"/>
    <col min="9" max="9" width="5.875" style="3" customWidth="1"/>
    <col min="10" max="10" width="8.125" style="3" customWidth="1"/>
    <col min="11" max="11" width="10" style="3" customWidth="1"/>
    <col min="12" max="16384" width="9" style="3"/>
  </cols>
  <sheetData>
    <row r="1" customHeight="1" spans="1:1">
      <c r="A1" s="4" t="s">
        <v>687</v>
      </c>
    </row>
    <row r="2" s="1" customFormat="1" ht="30" customHeight="1" spans="1:11">
      <c r="A2" s="5" t="s">
        <v>4575</v>
      </c>
      <c r="B2" s="5"/>
      <c r="C2" s="5"/>
      <c r="D2" s="5"/>
      <c r="E2" s="5"/>
      <c r="F2" s="5"/>
      <c r="G2" s="5"/>
      <c r="H2" s="5"/>
      <c r="I2" s="5"/>
      <c r="J2" s="5"/>
      <c r="K2" s="5"/>
    </row>
    <row r="3" customHeight="1" spans="1:11">
      <c r="A3" s="2" t="e">
        <f>"评估基准日："&amp;TEXT(#REF!,"yyyy年mm月dd日")</f>
        <v>#REF!</v>
      </c>
      <c r="B3" s="2"/>
      <c r="C3" s="2"/>
      <c r="D3" s="2"/>
      <c r="E3" s="2"/>
      <c r="F3" s="2"/>
      <c r="G3" s="2"/>
      <c r="H3" s="2"/>
      <c r="I3" s="2"/>
      <c r="J3" s="2"/>
      <c r="K3" s="2"/>
    </row>
    <row r="4" ht="14.1" customHeight="1" spans="1:11">
      <c r="A4" s="2"/>
      <c r="B4" s="2"/>
      <c r="C4" s="2"/>
      <c r="D4" s="2"/>
      <c r="E4" s="2"/>
      <c r="F4" s="2"/>
      <c r="G4" s="2"/>
      <c r="H4" s="2"/>
      <c r="I4" s="2"/>
      <c r="J4" s="2"/>
      <c r="K4" s="21" t="s">
        <v>4576</v>
      </c>
    </row>
    <row r="5" customHeight="1" spans="1:11">
      <c r="A5" s="3" t="e">
        <f>#REF!&amp;"："&amp;#REF!</f>
        <v>#REF!</v>
      </c>
      <c r="K5" s="26" t="s">
        <v>858</v>
      </c>
    </row>
    <row r="6" s="43" customFormat="1" ht="12.75" spans="1:12">
      <c r="A6" s="44" t="s">
        <v>721</v>
      </c>
      <c r="B6" s="44" t="s">
        <v>4577</v>
      </c>
      <c r="C6" s="44" t="s">
        <v>4402</v>
      </c>
      <c r="D6" s="44" t="s">
        <v>4578</v>
      </c>
      <c r="E6" s="45" t="s">
        <v>4579</v>
      </c>
      <c r="F6" s="45" t="s">
        <v>4580</v>
      </c>
      <c r="G6" s="10" t="s">
        <v>692</v>
      </c>
      <c r="H6" s="44" t="s">
        <v>693</v>
      </c>
      <c r="I6" s="44" t="s">
        <v>694</v>
      </c>
      <c r="J6" s="34" t="s">
        <v>695</v>
      </c>
      <c r="K6" s="44" t="s">
        <v>848</v>
      </c>
      <c r="L6" s="11" t="s">
        <v>863</v>
      </c>
    </row>
    <row r="7" spans="1:12">
      <c r="A7" s="12" t="str">
        <f>IF(B7="","",ROW()-6)</f>
        <v/>
      </c>
      <c r="B7" s="13"/>
      <c r="C7" s="14"/>
      <c r="D7" s="15"/>
      <c r="E7" s="25"/>
      <c r="F7" s="25"/>
      <c r="G7" s="15"/>
      <c r="H7" s="15"/>
      <c r="I7" s="15">
        <f t="shared" ref="I7:I27" si="0">H7-G7</f>
        <v>0</v>
      </c>
      <c r="J7" s="24" t="str">
        <f>IF(G7=0,"",I7/G7*100)</f>
        <v/>
      </c>
      <c r="K7" s="13"/>
      <c r="L7" s="2" t="s">
        <v>4581</v>
      </c>
    </row>
    <row r="8" spans="1:12">
      <c r="A8" s="12" t="str">
        <f t="shared" ref="A8:A26" si="1">IF(B8="","",ROW()-6)</f>
        <v/>
      </c>
      <c r="B8" s="13"/>
      <c r="C8" s="14"/>
      <c r="D8" s="15"/>
      <c r="E8" s="25"/>
      <c r="F8" s="25"/>
      <c r="G8" s="15"/>
      <c r="H8" s="15"/>
      <c r="I8" s="15">
        <f t="shared" si="0"/>
        <v>0</v>
      </c>
      <c r="J8" s="24" t="str">
        <f t="shared" ref="J8:J27" si="2">IF(G8=0,"",I8/G8*100)</f>
        <v/>
      </c>
      <c r="K8" s="13"/>
      <c r="L8" s="2" t="s">
        <v>4582</v>
      </c>
    </row>
    <row r="9" spans="1:12">
      <c r="A9" s="12" t="str">
        <f t="shared" si="1"/>
        <v/>
      </c>
      <c r="B9" s="13"/>
      <c r="C9" s="14"/>
      <c r="D9" s="15"/>
      <c r="E9" s="25"/>
      <c r="F9" s="25"/>
      <c r="G9" s="15"/>
      <c r="H9" s="15"/>
      <c r="I9" s="15">
        <f t="shared" si="0"/>
        <v>0</v>
      </c>
      <c r="J9" s="24" t="str">
        <f t="shared" si="2"/>
        <v/>
      </c>
      <c r="K9" s="13"/>
      <c r="L9" s="2" t="s">
        <v>4583</v>
      </c>
    </row>
    <row r="10" spans="1:12">
      <c r="A10" s="12" t="str">
        <f t="shared" si="1"/>
        <v/>
      </c>
      <c r="B10" s="13"/>
      <c r="C10" s="14"/>
      <c r="D10" s="15"/>
      <c r="E10" s="25"/>
      <c r="F10" s="25"/>
      <c r="G10" s="15"/>
      <c r="H10" s="15"/>
      <c r="I10" s="15">
        <f t="shared" si="0"/>
        <v>0</v>
      </c>
      <c r="J10" s="24" t="str">
        <f t="shared" si="2"/>
        <v/>
      </c>
      <c r="K10" s="13"/>
      <c r="L10" s="2" t="s">
        <v>4584</v>
      </c>
    </row>
    <row r="11" spans="1:12">
      <c r="A11" s="12" t="str">
        <f t="shared" si="1"/>
        <v/>
      </c>
      <c r="B11" s="13"/>
      <c r="C11" s="14"/>
      <c r="D11" s="15"/>
      <c r="E11" s="25"/>
      <c r="F11" s="25"/>
      <c r="G11" s="15"/>
      <c r="H11" s="15"/>
      <c r="I11" s="15">
        <f t="shared" si="0"/>
        <v>0</v>
      </c>
      <c r="J11" s="24" t="str">
        <f t="shared" si="2"/>
        <v/>
      </c>
      <c r="K11" s="13"/>
      <c r="L11" s="2" t="s">
        <v>4585</v>
      </c>
    </row>
    <row r="12" spans="1:12">
      <c r="A12" s="12" t="str">
        <f t="shared" si="1"/>
        <v/>
      </c>
      <c r="B12" s="13"/>
      <c r="C12" s="14"/>
      <c r="D12" s="15"/>
      <c r="E12" s="25"/>
      <c r="F12" s="25"/>
      <c r="G12" s="15"/>
      <c r="H12" s="15"/>
      <c r="I12" s="15">
        <f t="shared" si="0"/>
        <v>0</v>
      </c>
      <c r="J12" s="24" t="str">
        <f t="shared" si="2"/>
        <v/>
      </c>
      <c r="K12" s="13"/>
      <c r="L12" s="2" t="s">
        <v>4586</v>
      </c>
    </row>
    <row r="13" spans="1:12">
      <c r="A13" s="12" t="str">
        <f t="shared" si="1"/>
        <v/>
      </c>
      <c r="B13" s="13"/>
      <c r="C13" s="14"/>
      <c r="D13" s="15"/>
      <c r="E13" s="25"/>
      <c r="F13" s="25"/>
      <c r="G13" s="15"/>
      <c r="H13" s="15"/>
      <c r="I13" s="15">
        <f t="shared" si="0"/>
        <v>0</v>
      </c>
      <c r="J13" s="24" t="str">
        <f t="shared" si="2"/>
        <v/>
      </c>
      <c r="K13" s="13"/>
      <c r="L13" s="2" t="s">
        <v>4587</v>
      </c>
    </row>
    <row r="14" spans="1:12">
      <c r="A14" s="12" t="str">
        <f t="shared" si="1"/>
        <v/>
      </c>
      <c r="B14" s="13"/>
      <c r="C14" s="14"/>
      <c r="D14" s="15"/>
      <c r="E14" s="25"/>
      <c r="F14" s="25"/>
      <c r="G14" s="15"/>
      <c r="H14" s="15"/>
      <c r="I14" s="15">
        <f t="shared" si="0"/>
        <v>0</v>
      </c>
      <c r="J14" s="24" t="str">
        <f t="shared" si="2"/>
        <v/>
      </c>
      <c r="K14" s="13"/>
      <c r="L14" s="2" t="s">
        <v>4588</v>
      </c>
    </row>
    <row r="15" spans="1:12">
      <c r="A15" s="12" t="str">
        <f t="shared" si="1"/>
        <v/>
      </c>
      <c r="B15" s="13"/>
      <c r="C15" s="14"/>
      <c r="D15" s="15"/>
      <c r="E15" s="25"/>
      <c r="F15" s="25"/>
      <c r="G15" s="15"/>
      <c r="H15" s="15"/>
      <c r="I15" s="15">
        <f t="shared" si="0"/>
        <v>0</v>
      </c>
      <c r="J15" s="24" t="str">
        <f t="shared" si="2"/>
        <v/>
      </c>
      <c r="K15" s="13"/>
      <c r="L15" s="2" t="s">
        <v>4589</v>
      </c>
    </row>
    <row r="16" spans="1:12">
      <c r="A16" s="12" t="str">
        <f t="shared" si="1"/>
        <v/>
      </c>
      <c r="B16" s="13"/>
      <c r="C16" s="14"/>
      <c r="D16" s="15"/>
      <c r="E16" s="25"/>
      <c r="F16" s="25"/>
      <c r="G16" s="15"/>
      <c r="H16" s="15"/>
      <c r="I16" s="15">
        <f t="shared" si="0"/>
        <v>0</v>
      </c>
      <c r="J16" s="24" t="str">
        <f t="shared" si="2"/>
        <v/>
      </c>
      <c r="K16" s="13"/>
      <c r="L16" s="2" t="s">
        <v>4590</v>
      </c>
    </row>
    <row r="17" spans="1:12">
      <c r="A17" s="12" t="str">
        <f t="shared" si="1"/>
        <v/>
      </c>
      <c r="B17" s="13"/>
      <c r="C17" s="14"/>
      <c r="D17" s="15"/>
      <c r="E17" s="25"/>
      <c r="F17" s="25"/>
      <c r="G17" s="15"/>
      <c r="H17" s="15"/>
      <c r="I17" s="15">
        <f t="shared" si="0"/>
        <v>0</v>
      </c>
      <c r="J17" s="24" t="str">
        <f t="shared" si="2"/>
        <v/>
      </c>
      <c r="K17" s="13"/>
      <c r="L17" s="2" t="s">
        <v>4591</v>
      </c>
    </row>
    <row r="18" spans="1:12">
      <c r="A18" s="12" t="str">
        <f t="shared" si="1"/>
        <v/>
      </c>
      <c r="B18" s="13"/>
      <c r="C18" s="14"/>
      <c r="D18" s="15"/>
      <c r="E18" s="25"/>
      <c r="F18" s="25"/>
      <c r="G18" s="15"/>
      <c r="H18" s="15"/>
      <c r="I18" s="15">
        <f t="shared" si="0"/>
        <v>0</v>
      </c>
      <c r="J18" s="24" t="str">
        <f t="shared" si="2"/>
        <v/>
      </c>
      <c r="K18" s="13"/>
      <c r="L18" s="2" t="s">
        <v>4592</v>
      </c>
    </row>
    <row r="19" spans="1:12">
      <c r="A19" s="12" t="str">
        <f t="shared" si="1"/>
        <v/>
      </c>
      <c r="B19" s="13"/>
      <c r="C19" s="14"/>
      <c r="D19" s="15"/>
      <c r="E19" s="25"/>
      <c r="F19" s="25"/>
      <c r="G19" s="15"/>
      <c r="H19" s="15"/>
      <c r="I19" s="15">
        <f t="shared" si="0"/>
        <v>0</v>
      </c>
      <c r="J19" s="24" t="str">
        <f t="shared" si="2"/>
        <v/>
      </c>
      <c r="K19" s="13"/>
      <c r="L19" s="2" t="s">
        <v>4593</v>
      </c>
    </row>
    <row r="20" spans="1:12">
      <c r="A20" s="12" t="str">
        <f t="shared" si="1"/>
        <v/>
      </c>
      <c r="B20" s="13"/>
      <c r="C20" s="14"/>
      <c r="D20" s="15"/>
      <c r="E20" s="25"/>
      <c r="F20" s="25"/>
      <c r="G20" s="15"/>
      <c r="H20" s="15"/>
      <c r="I20" s="15">
        <f t="shared" si="0"/>
        <v>0</v>
      </c>
      <c r="J20" s="24" t="str">
        <f t="shared" si="2"/>
        <v/>
      </c>
      <c r="K20" s="13"/>
      <c r="L20" s="2" t="s">
        <v>4594</v>
      </c>
    </row>
    <row r="21" spans="1:12">
      <c r="A21" s="12" t="str">
        <f t="shared" si="1"/>
        <v/>
      </c>
      <c r="B21" s="13"/>
      <c r="C21" s="14"/>
      <c r="D21" s="15"/>
      <c r="E21" s="25"/>
      <c r="F21" s="25"/>
      <c r="G21" s="15"/>
      <c r="H21" s="15"/>
      <c r="I21" s="15">
        <f t="shared" si="0"/>
        <v>0</v>
      </c>
      <c r="J21" s="24" t="str">
        <f t="shared" si="2"/>
        <v/>
      </c>
      <c r="K21" s="13"/>
      <c r="L21" s="2" t="s">
        <v>4595</v>
      </c>
    </row>
    <row r="22" spans="1:12">
      <c r="A22" s="12" t="str">
        <f t="shared" si="1"/>
        <v/>
      </c>
      <c r="B22" s="13"/>
      <c r="C22" s="14"/>
      <c r="D22" s="15"/>
      <c r="E22" s="25"/>
      <c r="F22" s="25"/>
      <c r="G22" s="15"/>
      <c r="H22" s="15"/>
      <c r="I22" s="15">
        <f t="shared" si="0"/>
        <v>0</v>
      </c>
      <c r="J22" s="24" t="str">
        <f t="shared" si="2"/>
        <v/>
      </c>
      <c r="K22" s="13"/>
      <c r="L22" s="2" t="s">
        <v>4596</v>
      </c>
    </row>
    <row r="23" spans="1:12">
      <c r="A23" s="12" t="str">
        <f t="shared" si="1"/>
        <v/>
      </c>
      <c r="B23" s="13"/>
      <c r="C23" s="14"/>
      <c r="D23" s="15"/>
      <c r="E23" s="25"/>
      <c r="F23" s="25"/>
      <c r="G23" s="15"/>
      <c r="H23" s="15"/>
      <c r="I23" s="15">
        <f t="shared" si="0"/>
        <v>0</v>
      </c>
      <c r="J23" s="24" t="str">
        <f t="shared" si="2"/>
        <v/>
      </c>
      <c r="K23" s="13"/>
      <c r="L23" s="2" t="s">
        <v>4597</v>
      </c>
    </row>
    <row r="24" spans="1:12">
      <c r="A24" s="12" t="str">
        <f t="shared" si="1"/>
        <v/>
      </c>
      <c r="B24" s="13"/>
      <c r="C24" s="14"/>
      <c r="D24" s="15"/>
      <c r="E24" s="25"/>
      <c r="F24" s="25"/>
      <c r="G24" s="15"/>
      <c r="H24" s="15"/>
      <c r="I24" s="15">
        <f t="shared" si="0"/>
        <v>0</v>
      </c>
      <c r="J24" s="24" t="str">
        <f t="shared" si="2"/>
        <v/>
      </c>
      <c r="K24" s="13"/>
      <c r="L24" s="2" t="s">
        <v>4598</v>
      </c>
    </row>
    <row r="25" spans="1:12">
      <c r="A25" s="12" t="str">
        <f t="shared" si="1"/>
        <v/>
      </c>
      <c r="B25" s="13"/>
      <c r="C25" s="14"/>
      <c r="D25" s="15"/>
      <c r="E25" s="25"/>
      <c r="F25" s="25"/>
      <c r="G25" s="15"/>
      <c r="H25" s="15"/>
      <c r="I25" s="15">
        <f t="shared" si="0"/>
        <v>0</v>
      </c>
      <c r="J25" s="24" t="str">
        <f t="shared" si="2"/>
        <v/>
      </c>
      <c r="K25" s="13"/>
      <c r="L25" s="2" t="s">
        <v>4599</v>
      </c>
    </row>
    <row r="26" spans="1:12">
      <c r="A26" s="12" t="str">
        <f t="shared" si="1"/>
        <v/>
      </c>
      <c r="B26" s="13"/>
      <c r="C26" s="14"/>
      <c r="D26" s="15"/>
      <c r="E26" s="25"/>
      <c r="F26" s="25"/>
      <c r="G26" s="15"/>
      <c r="H26" s="15"/>
      <c r="I26" s="15">
        <f t="shared" si="0"/>
        <v>0</v>
      </c>
      <c r="J26" s="24" t="str">
        <f t="shared" si="2"/>
        <v/>
      </c>
      <c r="K26" s="13"/>
      <c r="L26" s="2" t="s">
        <v>4600</v>
      </c>
    </row>
    <row r="27" customHeight="1" spans="1:11">
      <c r="A27" s="16" t="s">
        <v>4601</v>
      </c>
      <c r="B27" s="17"/>
      <c r="C27" s="18"/>
      <c r="D27" s="24"/>
      <c r="E27" s="18"/>
      <c r="F27" s="18"/>
      <c r="G27" s="24">
        <f>SUM(G7:G26)</f>
        <v>0</v>
      </c>
      <c r="H27" s="24">
        <f>SUM(H7:H26)</f>
        <v>0</v>
      </c>
      <c r="I27" s="24">
        <f t="shared" si="0"/>
        <v>0</v>
      </c>
      <c r="J27" s="24" t="str">
        <f t="shared" si="2"/>
        <v/>
      </c>
      <c r="K27" s="20"/>
    </row>
    <row r="28" customHeight="1" spans="1:12">
      <c r="A28" s="3" t="e">
        <f>#REF!&amp;"填表人："&amp;#REF!</f>
        <v>#REF!</v>
      </c>
      <c r="I28" s="3" t="e">
        <f>"评估人员："&amp;#REF!</f>
        <v>#REF!</v>
      </c>
      <c r="L28" s="23" t="s">
        <v>716</v>
      </c>
    </row>
    <row r="29" customHeight="1" spans="1:1">
      <c r="A29" s="3" t="e">
        <f>"填表日期："&amp;YEAR(#REF!)&amp;"年"&amp;MONTH(#REF!)&amp;"月"&amp;DAY(#REF!)&amp;"日"</f>
        <v>#REF!</v>
      </c>
    </row>
  </sheetData>
  <mergeCells count="3">
    <mergeCell ref="A2:K2"/>
    <mergeCell ref="A3:K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3"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29"/>
  <sheetViews>
    <sheetView showGridLines="0" workbookViewId="0">
      <selection activeCell="AA34" sqref="AA34"/>
    </sheetView>
  </sheetViews>
  <sheetFormatPr defaultColWidth="9" defaultRowHeight="15.75" customHeight="1" outlineLevelCol="6"/>
  <cols>
    <col min="1" max="1" width="8.25" style="3" customWidth="1"/>
    <col min="2" max="2" width="26.5" style="3" customWidth="1"/>
    <col min="3" max="5" width="15.125" style="3" customWidth="1"/>
    <col min="6" max="6" width="16.75" style="3" customWidth="1"/>
    <col min="7" max="7" width="8.75" style="3" customWidth="1"/>
    <col min="8" max="16384" width="9" style="3"/>
  </cols>
  <sheetData>
    <row r="1" customHeight="1" spans="1:1">
      <c r="A1" s="4" t="s">
        <v>687</v>
      </c>
    </row>
    <row r="2" s="1" customFormat="1" ht="30" customHeight="1" spans="1:6">
      <c r="A2" s="5" t="s">
        <v>4602</v>
      </c>
      <c r="B2" s="6"/>
      <c r="C2" s="6"/>
      <c r="D2" s="6"/>
      <c r="E2" s="6"/>
      <c r="F2" s="6"/>
    </row>
    <row r="3" customHeight="1" spans="1:6">
      <c r="A3" s="2" t="e">
        <f>"评估基准日："&amp;TEXT(#REF!,"yyyy年mm月dd日")</f>
        <v>#REF!</v>
      </c>
      <c r="B3" s="2"/>
      <c r="C3" s="2"/>
      <c r="D3" s="2"/>
      <c r="E3" s="2"/>
      <c r="F3" s="2"/>
    </row>
    <row r="4" ht="14.1" customHeight="1" spans="1:6">
      <c r="A4" s="2"/>
      <c r="B4" s="2"/>
      <c r="C4" s="2"/>
      <c r="D4" s="2"/>
      <c r="E4" s="2"/>
      <c r="F4" s="21" t="s">
        <v>4603</v>
      </c>
    </row>
    <row r="5" customHeight="1" spans="1:6">
      <c r="A5" s="3" t="e">
        <f>#REF!&amp;"："&amp;#REF!</f>
        <v>#REF!</v>
      </c>
      <c r="F5" s="26" t="s">
        <v>858</v>
      </c>
    </row>
    <row r="6" s="2" customFormat="1" customHeight="1" spans="1:7">
      <c r="A6" s="9" t="s">
        <v>721</v>
      </c>
      <c r="B6" s="9" t="s">
        <v>4525</v>
      </c>
      <c r="C6" s="9" t="s">
        <v>1079</v>
      </c>
      <c r="D6" s="10" t="s">
        <v>692</v>
      </c>
      <c r="E6" s="9" t="s">
        <v>693</v>
      </c>
      <c r="F6" s="9" t="s">
        <v>848</v>
      </c>
      <c r="G6" s="11" t="s">
        <v>863</v>
      </c>
    </row>
    <row r="7" spans="1:7">
      <c r="A7" s="12" t="str">
        <f>IF(B7="","",ROW()-6)</f>
        <v/>
      </c>
      <c r="B7" s="13"/>
      <c r="C7" s="14"/>
      <c r="D7" s="15"/>
      <c r="E7" s="15"/>
      <c r="F7" s="13"/>
      <c r="G7" s="2" t="s">
        <v>4604</v>
      </c>
    </row>
    <row r="8" spans="1:7">
      <c r="A8" s="12" t="str">
        <f t="shared" ref="A8:A26" si="0">IF(B8="","",ROW()-6)</f>
        <v/>
      </c>
      <c r="B8" s="13"/>
      <c r="C8" s="14"/>
      <c r="D8" s="15"/>
      <c r="E8" s="15"/>
      <c r="F8" s="13"/>
      <c r="G8" s="2" t="s">
        <v>4605</v>
      </c>
    </row>
    <row r="9" spans="1:7">
      <c r="A9" s="12"/>
      <c r="B9" s="13"/>
      <c r="C9" s="14"/>
      <c r="D9" s="15"/>
      <c r="E9" s="15"/>
      <c r="F9" s="13"/>
      <c r="G9" s="2" t="s">
        <v>4606</v>
      </c>
    </row>
    <row r="10" spans="1:7">
      <c r="A10" s="12"/>
      <c r="B10" s="13"/>
      <c r="C10" s="14"/>
      <c r="D10" s="15"/>
      <c r="E10" s="15"/>
      <c r="F10" s="13"/>
      <c r="G10" s="2" t="s">
        <v>4607</v>
      </c>
    </row>
    <row r="11" spans="1:7">
      <c r="A11" s="12"/>
      <c r="B11" s="13"/>
      <c r="C11" s="14"/>
      <c r="D11" s="15"/>
      <c r="E11" s="15"/>
      <c r="F11" s="13"/>
      <c r="G11" s="2" t="s">
        <v>4608</v>
      </c>
    </row>
    <row r="12" spans="1:7">
      <c r="A12" s="12"/>
      <c r="B12" s="13"/>
      <c r="C12" s="14"/>
      <c r="D12" s="15"/>
      <c r="E12" s="15"/>
      <c r="F12" s="13"/>
      <c r="G12" s="2" t="s">
        <v>4609</v>
      </c>
    </row>
    <row r="13" spans="1:7">
      <c r="A13" s="12" t="str">
        <f t="shared" si="0"/>
        <v/>
      </c>
      <c r="B13" s="13"/>
      <c r="C13" s="14"/>
      <c r="D13" s="15"/>
      <c r="E13" s="15"/>
      <c r="F13" s="13"/>
      <c r="G13" s="2" t="s">
        <v>4610</v>
      </c>
    </row>
    <row r="14" spans="1:7">
      <c r="A14" s="12" t="str">
        <f t="shared" si="0"/>
        <v/>
      </c>
      <c r="B14" s="13"/>
      <c r="C14" s="14"/>
      <c r="D14" s="15"/>
      <c r="E14" s="15"/>
      <c r="F14" s="13"/>
      <c r="G14" s="2" t="s">
        <v>4611</v>
      </c>
    </row>
    <row r="15" spans="1:7">
      <c r="A15" s="12" t="str">
        <f t="shared" si="0"/>
        <v/>
      </c>
      <c r="B15" s="13"/>
      <c r="C15" s="14"/>
      <c r="D15" s="15"/>
      <c r="E15" s="15"/>
      <c r="F15" s="13"/>
      <c r="G15" s="2" t="s">
        <v>4612</v>
      </c>
    </row>
    <row r="16" spans="1:7">
      <c r="A16" s="12" t="str">
        <f t="shared" si="0"/>
        <v/>
      </c>
      <c r="B16" s="13"/>
      <c r="C16" s="14"/>
      <c r="D16" s="15"/>
      <c r="E16" s="15"/>
      <c r="F16" s="13"/>
      <c r="G16" s="2" t="s">
        <v>4613</v>
      </c>
    </row>
    <row r="17" spans="1:7">
      <c r="A17" s="12" t="str">
        <f t="shared" si="0"/>
        <v/>
      </c>
      <c r="B17" s="13"/>
      <c r="C17" s="14"/>
      <c r="D17" s="15"/>
      <c r="E17" s="15"/>
      <c r="F17" s="13"/>
      <c r="G17" s="2" t="s">
        <v>4614</v>
      </c>
    </row>
    <row r="18" spans="1:7">
      <c r="A18" s="12" t="str">
        <f t="shared" si="0"/>
        <v/>
      </c>
      <c r="B18" s="13"/>
      <c r="C18" s="14"/>
      <c r="D18" s="15"/>
      <c r="E18" s="15"/>
      <c r="F18" s="13"/>
      <c r="G18" s="2" t="s">
        <v>4615</v>
      </c>
    </row>
    <row r="19" spans="1:7">
      <c r="A19" s="12" t="str">
        <f t="shared" si="0"/>
        <v/>
      </c>
      <c r="B19" s="13"/>
      <c r="C19" s="14"/>
      <c r="D19" s="15"/>
      <c r="E19" s="15"/>
      <c r="F19" s="13"/>
      <c r="G19" s="2" t="s">
        <v>4616</v>
      </c>
    </row>
    <row r="20" spans="1:7">
      <c r="A20" s="12" t="str">
        <f t="shared" si="0"/>
        <v/>
      </c>
      <c r="B20" s="13"/>
      <c r="C20" s="14"/>
      <c r="D20" s="15"/>
      <c r="E20" s="15"/>
      <c r="F20" s="13"/>
      <c r="G20" s="2" t="s">
        <v>4617</v>
      </c>
    </row>
    <row r="21" spans="1:7">
      <c r="A21" s="12" t="str">
        <f t="shared" si="0"/>
        <v/>
      </c>
      <c r="B21" s="13"/>
      <c r="C21" s="14"/>
      <c r="D21" s="15"/>
      <c r="E21" s="15"/>
      <c r="F21" s="13"/>
      <c r="G21" s="2" t="s">
        <v>4618</v>
      </c>
    </row>
    <row r="22" spans="1:7">
      <c r="A22" s="12" t="str">
        <f t="shared" si="0"/>
        <v/>
      </c>
      <c r="B22" s="13"/>
      <c r="C22" s="14"/>
      <c r="D22" s="15"/>
      <c r="E22" s="15"/>
      <c r="F22" s="13"/>
      <c r="G22" s="2" t="s">
        <v>4619</v>
      </c>
    </row>
    <row r="23" spans="1:7">
      <c r="A23" s="12" t="str">
        <f t="shared" si="0"/>
        <v/>
      </c>
      <c r="B23" s="13"/>
      <c r="C23" s="14"/>
      <c r="D23" s="15"/>
      <c r="E23" s="15"/>
      <c r="F23" s="13"/>
      <c r="G23" s="2" t="s">
        <v>4620</v>
      </c>
    </row>
    <row r="24" spans="1:7">
      <c r="A24" s="12" t="str">
        <f t="shared" si="0"/>
        <v/>
      </c>
      <c r="B24" s="13"/>
      <c r="C24" s="14"/>
      <c r="D24" s="15"/>
      <c r="E24" s="15"/>
      <c r="F24" s="13"/>
      <c r="G24" s="2" t="s">
        <v>4621</v>
      </c>
    </row>
    <row r="25" spans="1:7">
      <c r="A25" s="12" t="str">
        <f t="shared" si="0"/>
        <v/>
      </c>
      <c r="B25" s="13"/>
      <c r="C25" s="14"/>
      <c r="D25" s="15"/>
      <c r="E25" s="15"/>
      <c r="F25" s="13"/>
      <c r="G25" s="2" t="s">
        <v>4622</v>
      </c>
    </row>
    <row r="26" spans="1:7">
      <c r="A26" s="12" t="str">
        <f t="shared" si="0"/>
        <v/>
      </c>
      <c r="B26" s="13"/>
      <c r="C26" s="14"/>
      <c r="D26" s="15"/>
      <c r="E26" s="15"/>
      <c r="F26" s="13"/>
      <c r="G26" s="2" t="s">
        <v>4623</v>
      </c>
    </row>
    <row r="27" ht="15" customHeight="1" spans="1:7">
      <c r="A27" s="16" t="s">
        <v>4601</v>
      </c>
      <c r="B27" s="17"/>
      <c r="C27" s="18"/>
      <c r="D27" s="24">
        <f>SUM(D7:D26)</f>
        <v>0</v>
      </c>
      <c r="E27" s="20">
        <f>SUM(E7:E26)</f>
        <v>0</v>
      </c>
      <c r="F27" s="20"/>
      <c r="G27" s="2"/>
    </row>
    <row r="28" customHeight="1" spans="1:7">
      <c r="A28" s="3" t="e">
        <f>#REF!&amp;"填表人："&amp;#REF!</f>
        <v>#REF!</v>
      </c>
      <c r="D28" s="3" t="e">
        <f>"评估人员："&amp;#REF!</f>
        <v>#REF!</v>
      </c>
      <c r="G28" s="23" t="s">
        <v>716</v>
      </c>
    </row>
    <row r="29" customHeight="1" spans="1:1">
      <c r="A29" s="3" t="e">
        <f>"填表日期："&amp;YEAR(#REF!)&amp;"年"&amp;MONTH(#REF!)&amp;"月"&amp;DAY(#REF!)&amp;"日"</f>
        <v>#REF!</v>
      </c>
    </row>
  </sheetData>
  <mergeCells count="3">
    <mergeCell ref="A2:F2"/>
    <mergeCell ref="A3:F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N29"/>
  <sheetViews>
    <sheetView showGridLines="0" workbookViewId="0">
      <selection activeCell="AA34" sqref="AA34"/>
    </sheetView>
  </sheetViews>
  <sheetFormatPr defaultColWidth="9" defaultRowHeight="15.75" customHeight="1"/>
  <cols>
    <col min="1" max="1" width="7.625" style="3" customWidth="1"/>
    <col min="2" max="2" width="23" style="3" customWidth="1"/>
    <col min="3" max="3" width="11" style="3" customWidth="1"/>
    <col min="4" max="5" width="15.625" style="3" customWidth="1"/>
    <col min="6" max="6" width="12.25" style="3" customWidth="1"/>
    <col min="7" max="7" width="17.25" style="3" customWidth="1"/>
    <col min="8" max="16384" width="9" style="3"/>
  </cols>
  <sheetData>
    <row r="1" customHeight="1" spans="1:1">
      <c r="A1" s="4" t="s">
        <v>687</v>
      </c>
    </row>
    <row r="2" s="1" customFormat="1" ht="30" customHeight="1" spans="1:14">
      <c r="A2" s="5" t="s">
        <v>4624</v>
      </c>
      <c r="B2" s="5"/>
      <c r="C2" s="5"/>
      <c r="D2" s="5"/>
      <c r="E2" s="5"/>
      <c r="F2" s="5"/>
      <c r="G2" s="5"/>
      <c r="I2" s="3"/>
      <c r="J2" s="3"/>
      <c r="K2" s="3"/>
      <c r="L2" s="3"/>
      <c r="M2" s="3"/>
      <c r="N2" s="3"/>
    </row>
    <row r="3" customHeight="1" spans="1:7">
      <c r="A3" s="2" t="e">
        <f>"评估基准日："&amp;TEXT(#REF!,"yyyy年mm月dd日")</f>
        <v>#REF!</v>
      </c>
      <c r="B3" s="2"/>
      <c r="C3" s="2"/>
      <c r="D3" s="2"/>
      <c r="E3" s="2"/>
      <c r="F3" s="2"/>
      <c r="G3" s="2"/>
    </row>
    <row r="4" ht="14.1" customHeight="1" spans="1:7">
      <c r="A4" s="2"/>
      <c r="B4" s="2"/>
      <c r="C4" s="2"/>
      <c r="D4" s="2"/>
      <c r="E4" s="2"/>
      <c r="F4" s="2"/>
      <c r="G4" s="21" t="s">
        <v>4625</v>
      </c>
    </row>
    <row r="5" customHeight="1" spans="1:7">
      <c r="A5" s="8" t="e">
        <f>#REF!&amp;"："&amp;#REF!</f>
        <v>#REF!</v>
      </c>
      <c r="B5" s="8"/>
      <c r="C5" s="8"/>
      <c r="D5" s="8"/>
      <c r="G5" s="26" t="s">
        <v>858</v>
      </c>
    </row>
    <row r="6" s="2" customFormat="1" customHeight="1" spans="1:14">
      <c r="A6" s="9" t="s">
        <v>721</v>
      </c>
      <c r="B6" s="9" t="s">
        <v>4525</v>
      </c>
      <c r="C6" s="9" t="s">
        <v>1870</v>
      </c>
      <c r="D6" s="10" t="s">
        <v>692</v>
      </c>
      <c r="E6" s="9" t="s">
        <v>693</v>
      </c>
      <c r="F6" s="9" t="s">
        <v>695</v>
      </c>
      <c r="G6" s="9" t="s">
        <v>848</v>
      </c>
      <c r="H6" s="11" t="s">
        <v>863</v>
      </c>
      <c r="I6" s="3"/>
      <c r="J6" s="3"/>
      <c r="K6" s="3"/>
      <c r="L6" s="3"/>
      <c r="M6" s="3"/>
      <c r="N6" s="3"/>
    </row>
    <row r="7" spans="1:8">
      <c r="A7" s="12" t="str">
        <f>IF(B7="","",ROW()-6)</f>
        <v/>
      </c>
      <c r="B7" s="13"/>
      <c r="C7" s="14"/>
      <c r="D7" s="15"/>
      <c r="E7" s="15"/>
      <c r="F7" s="34" t="str">
        <f>IF(D7=0,"",(E7-D7)/D7*100)</f>
        <v/>
      </c>
      <c r="G7" s="13"/>
      <c r="H7" s="2" t="s">
        <v>4626</v>
      </c>
    </row>
    <row r="8" spans="1:8">
      <c r="A8" s="12" t="str">
        <f t="shared" ref="A8:A26" si="0">IF(B8="","",ROW()-6)</f>
        <v/>
      </c>
      <c r="B8" s="13"/>
      <c r="C8" s="14"/>
      <c r="D8" s="15"/>
      <c r="E8" s="15"/>
      <c r="F8" s="24" t="str">
        <f t="shared" ref="F8:F27" si="1">IF(D8=0,"",(E8-D8)/D8*100)</f>
        <v/>
      </c>
      <c r="G8" s="13"/>
      <c r="H8" s="2" t="s">
        <v>4627</v>
      </c>
    </row>
    <row r="9" spans="1:8">
      <c r="A9" s="12" t="str">
        <f t="shared" si="0"/>
        <v/>
      </c>
      <c r="B9" s="13"/>
      <c r="C9" s="14"/>
      <c r="D9" s="15"/>
      <c r="E9" s="15"/>
      <c r="F9" s="24" t="str">
        <f t="shared" si="1"/>
        <v/>
      </c>
      <c r="G9" s="13"/>
      <c r="H9" s="2" t="s">
        <v>4628</v>
      </c>
    </row>
    <row r="10" spans="1:8">
      <c r="A10" s="12" t="str">
        <f t="shared" si="0"/>
        <v/>
      </c>
      <c r="B10" s="13"/>
      <c r="C10" s="14"/>
      <c r="D10" s="15"/>
      <c r="E10" s="15"/>
      <c r="F10" s="24" t="str">
        <f t="shared" si="1"/>
        <v/>
      </c>
      <c r="G10" s="13"/>
      <c r="H10" s="2" t="s">
        <v>4629</v>
      </c>
    </row>
    <row r="11" spans="1:8">
      <c r="A11" s="12" t="str">
        <f t="shared" si="0"/>
        <v/>
      </c>
      <c r="B11" s="13"/>
      <c r="C11" s="14"/>
      <c r="D11" s="15"/>
      <c r="E11" s="15"/>
      <c r="F11" s="24" t="str">
        <f t="shared" si="1"/>
        <v/>
      </c>
      <c r="G11" s="13"/>
      <c r="H11" s="2" t="s">
        <v>4630</v>
      </c>
    </row>
    <row r="12" spans="1:8">
      <c r="A12" s="12" t="str">
        <f t="shared" si="0"/>
        <v/>
      </c>
      <c r="B12" s="13"/>
      <c r="C12" s="14"/>
      <c r="D12" s="15"/>
      <c r="E12" s="15"/>
      <c r="F12" s="24" t="str">
        <f t="shared" si="1"/>
        <v/>
      </c>
      <c r="G12" s="13"/>
      <c r="H12" s="2" t="s">
        <v>4631</v>
      </c>
    </row>
    <row r="13" spans="1:8">
      <c r="A13" s="12" t="str">
        <f t="shared" si="0"/>
        <v/>
      </c>
      <c r="B13" s="13"/>
      <c r="C13" s="14"/>
      <c r="D13" s="15"/>
      <c r="E13" s="15"/>
      <c r="F13" s="24" t="str">
        <f t="shared" si="1"/>
        <v/>
      </c>
      <c r="G13" s="13"/>
      <c r="H13" s="2" t="s">
        <v>4632</v>
      </c>
    </row>
    <row r="14" spans="1:8">
      <c r="A14" s="12" t="str">
        <f t="shared" si="0"/>
        <v/>
      </c>
      <c r="B14" s="13"/>
      <c r="C14" s="14"/>
      <c r="D14" s="15"/>
      <c r="E14" s="15"/>
      <c r="F14" s="24" t="str">
        <f t="shared" si="1"/>
        <v/>
      </c>
      <c r="G14" s="13"/>
      <c r="H14" s="2" t="s">
        <v>4633</v>
      </c>
    </row>
    <row r="15" spans="1:8">
      <c r="A15" s="12" t="str">
        <f t="shared" si="0"/>
        <v/>
      </c>
      <c r="B15" s="13"/>
      <c r="C15" s="14"/>
      <c r="D15" s="15"/>
      <c r="E15" s="15"/>
      <c r="F15" s="24" t="str">
        <f t="shared" si="1"/>
        <v/>
      </c>
      <c r="G15" s="13"/>
      <c r="H15" s="2" t="s">
        <v>4634</v>
      </c>
    </row>
    <row r="16" spans="1:8">
      <c r="A16" s="12" t="str">
        <f t="shared" si="0"/>
        <v/>
      </c>
      <c r="B16" s="13"/>
      <c r="C16" s="14"/>
      <c r="D16" s="15"/>
      <c r="E16" s="15"/>
      <c r="F16" s="24" t="str">
        <f t="shared" si="1"/>
        <v/>
      </c>
      <c r="G16" s="13"/>
      <c r="H16" s="2" t="s">
        <v>4635</v>
      </c>
    </row>
    <row r="17" spans="1:8">
      <c r="A17" s="12"/>
      <c r="B17" s="13"/>
      <c r="C17" s="14"/>
      <c r="D17" s="15"/>
      <c r="E17" s="15"/>
      <c r="F17" s="24"/>
      <c r="G17" s="13"/>
      <c r="H17" s="2" t="s">
        <v>4636</v>
      </c>
    </row>
    <row r="18" spans="1:8">
      <c r="A18" s="12"/>
      <c r="B18" s="13"/>
      <c r="C18" s="14"/>
      <c r="D18" s="15"/>
      <c r="E18" s="15"/>
      <c r="F18" s="24"/>
      <c r="G18" s="13"/>
      <c r="H18" s="2" t="s">
        <v>4637</v>
      </c>
    </row>
    <row r="19" spans="1:8">
      <c r="A19" s="12" t="str">
        <f t="shared" si="0"/>
        <v/>
      </c>
      <c r="B19" s="13"/>
      <c r="C19" s="14"/>
      <c r="D19" s="15"/>
      <c r="E19" s="15"/>
      <c r="F19" s="24" t="str">
        <f t="shared" si="1"/>
        <v/>
      </c>
      <c r="G19" s="13"/>
      <c r="H19" s="2" t="s">
        <v>4638</v>
      </c>
    </row>
    <row r="20" spans="1:8">
      <c r="A20" s="12" t="str">
        <f t="shared" si="0"/>
        <v/>
      </c>
      <c r="B20" s="13"/>
      <c r="C20" s="14"/>
      <c r="D20" s="15"/>
      <c r="E20" s="15"/>
      <c r="F20" s="24" t="str">
        <f t="shared" si="1"/>
        <v/>
      </c>
      <c r="G20" s="13"/>
      <c r="H20" s="2" t="s">
        <v>4639</v>
      </c>
    </row>
    <row r="21" spans="1:8">
      <c r="A21" s="12" t="str">
        <f t="shared" si="0"/>
        <v/>
      </c>
      <c r="B21" s="13"/>
      <c r="C21" s="14"/>
      <c r="D21" s="15"/>
      <c r="E21" s="15"/>
      <c r="F21" s="24" t="str">
        <f t="shared" si="1"/>
        <v/>
      </c>
      <c r="G21" s="13"/>
      <c r="H21" s="2" t="s">
        <v>4640</v>
      </c>
    </row>
    <row r="22" spans="1:8">
      <c r="A22" s="12" t="str">
        <f t="shared" si="0"/>
        <v/>
      </c>
      <c r="B22" s="13"/>
      <c r="C22" s="14"/>
      <c r="D22" s="15"/>
      <c r="E22" s="15"/>
      <c r="F22" s="24" t="str">
        <f t="shared" si="1"/>
        <v/>
      </c>
      <c r="G22" s="13"/>
      <c r="H22" s="2" t="s">
        <v>4641</v>
      </c>
    </row>
    <row r="23" spans="1:8">
      <c r="A23" s="12" t="str">
        <f t="shared" si="0"/>
        <v/>
      </c>
      <c r="B23" s="13"/>
      <c r="C23" s="14"/>
      <c r="D23" s="15"/>
      <c r="E23" s="15"/>
      <c r="F23" s="24" t="str">
        <f t="shared" si="1"/>
        <v/>
      </c>
      <c r="G23" s="13"/>
      <c r="H23" s="2" t="s">
        <v>4642</v>
      </c>
    </row>
    <row r="24" spans="1:8">
      <c r="A24" s="12" t="str">
        <f t="shared" si="0"/>
        <v/>
      </c>
      <c r="B24" s="13"/>
      <c r="C24" s="14"/>
      <c r="D24" s="15"/>
      <c r="E24" s="15"/>
      <c r="F24" s="24" t="str">
        <f t="shared" si="1"/>
        <v/>
      </c>
      <c r="G24" s="13"/>
      <c r="H24" s="2" t="s">
        <v>4643</v>
      </c>
    </row>
    <row r="25" spans="1:8">
      <c r="A25" s="12" t="str">
        <f t="shared" si="0"/>
        <v/>
      </c>
      <c r="B25" s="13"/>
      <c r="C25" s="14"/>
      <c r="D25" s="15"/>
      <c r="E25" s="15"/>
      <c r="F25" s="24" t="str">
        <f t="shared" si="1"/>
        <v/>
      </c>
      <c r="G25" s="13"/>
      <c r="H25" s="2" t="s">
        <v>4644</v>
      </c>
    </row>
    <row r="26" spans="1:8">
      <c r="A26" s="12" t="str">
        <f t="shared" si="0"/>
        <v/>
      </c>
      <c r="B26" s="13"/>
      <c r="C26" s="14"/>
      <c r="D26" s="15"/>
      <c r="E26" s="15"/>
      <c r="F26" s="24" t="str">
        <f t="shared" si="1"/>
        <v/>
      </c>
      <c r="G26" s="13"/>
      <c r="H26" s="2" t="s">
        <v>4645</v>
      </c>
    </row>
    <row r="27" customHeight="1" spans="1:7">
      <c r="A27" s="16" t="s">
        <v>4601</v>
      </c>
      <c r="B27" s="17"/>
      <c r="C27" s="18"/>
      <c r="D27" s="24">
        <f>SUM(D7:D26)</f>
        <v>0</v>
      </c>
      <c r="E27" s="24">
        <f>SUM(E7:E26)</f>
        <v>0</v>
      </c>
      <c r="F27" s="24" t="str">
        <f t="shared" si="1"/>
        <v/>
      </c>
      <c r="G27" s="20"/>
    </row>
    <row r="28" customHeight="1" spans="1:8">
      <c r="A28" s="3" t="e">
        <f>#REF!&amp;"填表人："&amp;#REF!</f>
        <v>#REF!</v>
      </c>
      <c r="E28" s="3" t="e">
        <f>"评估人员："&amp;#REF!</f>
        <v>#REF!</v>
      </c>
      <c r="H28" s="23" t="s">
        <v>716</v>
      </c>
    </row>
    <row r="29" customHeight="1" spans="1:1">
      <c r="A29" s="3" t="e">
        <f>"填表日期："&amp;YEAR(#REF!)&amp;"年"&amp;MONTH(#REF!)&amp;"月"&amp;DAY(#REF!)&amp;"日"</f>
        <v>#REF!</v>
      </c>
    </row>
  </sheetData>
  <mergeCells count="4">
    <mergeCell ref="A2:G2"/>
    <mergeCell ref="A3:G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30"/>
  <sheetViews>
    <sheetView showGridLines="0" workbookViewId="0">
      <selection activeCell="AA34" sqref="AA34"/>
    </sheetView>
  </sheetViews>
  <sheetFormatPr defaultColWidth="9" defaultRowHeight="15.75" outlineLevelCol="6"/>
  <cols>
    <col min="1" max="1" width="9" style="39"/>
    <col min="2" max="2" width="21.75" style="39" customWidth="1"/>
    <col min="3" max="5" width="18.625" style="39" customWidth="1"/>
    <col min="6" max="6" width="16.75" style="39" customWidth="1"/>
    <col min="7" max="16384" width="9" style="39"/>
  </cols>
  <sheetData>
    <row r="1" spans="1:1">
      <c r="A1" s="4" t="s">
        <v>687</v>
      </c>
    </row>
    <row r="2" s="38" customFormat="1" ht="22.5" spans="1:6">
      <c r="A2" s="5" t="s">
        <v>4646</v>
      </c>
      <c r="B2" s="5"/>
      <c r="C2" s="5"/>
      <c r="D2" s="5"/>
      <c r="E2" s="5"/>
      <c r="F2" s="5"/>
    </row>
    <row r="3" customHeight="1" spans="1:6">
      <c r="A3" s="2" t="e">
        <f>"评估基准日："&amp;TEXT(#REF!,"yyyy年mm月dd日")</f>
        <v>#REF!</v>
      </c>
      <c r="B3" s="2"/>
      <c r="C3" s="2"/>
      <c r="D3" s="2"/>
      <c r="E3" s="2"/>
      <c r="F3" s="2"/>
    </row>
    <row r="4" spans="1:6">
      <c r="A4" s="2"/>
      <c r="B4" s="2"/>
      <c r="C4" s="2"/>
      <c r="D4" s="2"/>
      <c r="E4" s="2"/>
      <c r="F4" s="21" t="s">
        <v>4647</v>
      </c>
    </row>
    <row r="5" spans="1:6">
      <c r="A5" s="8" t="e">
        <f>#REF!&amp;"："&amp;#REF!</f>
        <v>#REF!</v>
      </c>
      <c r="B5" s="8"/>
      <c r="C5" s="8"/>
      <c r="D5" s="3"/>
      <c r="E5" s="3"/>
      <c r="F5" s="21" t="s">
        <v>845</v>
      </c>
    </row>
    <row r="6" spans="1:6">
      <c r="A6" s="32" t="s">
        <v>846</v>
      </c>
      <c r="B6" s="32" t="s">
        <v>847</v>
      </c>
      <c r="C6" s="32" t="s">
        <v>692</v>
      </c>
      <c r="D6" s="32" t="s">
        <v>693</v>
      </c>
      <c r="E6" s="35" t="s">
        <v>1927</v>
      </c>
      <c r="F6" s="32" t="s">
        <v>695</v>
      </c>
    </row>
    <row r="7" spans="1:6">
      <c r="A7" s="32" t="s">
        <v>4648</v>
      </c>
      <c r="B7" s="40" t="s">
        <v>4649</v>
      </c>
      <c r="C7" s="41">
        <f>'5-1短期借款'!I27</f>
        <v>0</v>
      </c>
      <c r="D7" s="41">
        <f>'5-1短期借款'!J27</f>
        <v>0</v>
      </c>
      <c r="E7" s="34">
        <f>D7-C7</f>
        <v>0</v>
      </c>
      <c r="F7" s="24" t="str">
        <f>IF(C7=0,"",E7/C7*100)</f>
        <v/>
      </c>
    </row>
    <row r="8" spans="1:6">
      <c r="A8" s="32" t="s">
        <v>4650</v>
      </c>
      <c r="B8" s="40" t="s">
        <v>4651</v>
      </c>
      <c r="C8" s="41">
        <f>'5-2交易性金融负债'!G27</f>
        <v>0</v>
      </c>
      <c r="D8" s="41">
        <f>'5-2交易性金融负债'!H27</f>
        <v>0</v>
      </c>
      <c r="E8" s="34">
        <f t="shared" ref="E8:E18" si="0">D8-C8</f>
        <v>0</v>
      </c>
      <c r="F8" s="24" t="str">
        <f t="shared" ref="F8:F18" si="1">IF(C8=0,"",E8/C8*100)</f>
        <v/>
      </c>
    </row>
    <row r="9" spans="1:6">
      <c r="A9" s="32" t="s">
        <v>4652</v>
      </c>
      <c r="B9" s="40" t="s">
        <v>4653</v>
      </c>
      <c r="C9" s="41">
        <f>'5-3应付票据'!F27</f>
        <v>0</v>
      </c>
      <c r="D9" s="41">
        <f>'5-3应付票据'!G27</f>
        <v>0</v>
      </c>
      <c r="E9" s="34">
        <f t="shared" si="0"/>
        <v>0</v>
      </c>
      <c r="F9" s="24" t="str">
        <f t="shared" si="1"/>
        <v/>
      </c>
    </row>
    <row r="10" spans="1:6">
      <c r="A10" s="32" t="s">
        <v>4654</v>
      </c>
      <c r="B10" s="40" t="s">
        <v>4655</v>
      </c>
      <c r="C10" s="41">
        <f>'5-4应付账款'!G51</f>
        <v>0</v>
      </c>
      <c r="D10" s="41">
        <f>'5-4应付账款'!H51</f>
        <v>0</v>
      </c>
      <c r="E10" s="34">
        <f t="shared" si="0"/>
        <v>0</v>
      </c>
      <c r="F10" s="24" t="str">
        <f t="shared" si="1"/>
        <v/>
      </c>
    </row>
    <row r="11" spans="1:6">
      <c r="A11" s="32" t="s">
        <v>4656</v>
      </c>
      <c r="B11" s="42" t="s">
        <v>366</v>
      </c>
      <c r="C11" s="41">
        <f>'5-5预收款项'!G27</f>
        <v>0</v>
      </c>
      <c r="D11" s="41">
        <f>'5-5预收款项'!H27</f>
        <v>0</v>
      </c>
      <c r="E11" s="34">
        <f t="shared" si="0"/>
        <v>0</v>
      </c>
      <c r="F11" s="24" t="str">
        <f t="shared" si="1"/>
        <v/>
      </c>
    </row>
    <row r="12" spans="1:6">
      <c r="A12" s="32" t="s">
        <v>4657</v>
      </c>
      <c r="B12" s="40" t="s">
        <v>4658</v>
      </c>
      <c r="C12" s="41">
        <f>'5-6职工薪酬'!D31</f>
        <v>0</v>
      </c>
      <c r="D12" s="41">
        <f>'5-6职工薪酬'!E31</f>
        <v>0</v>
      </c>
      <c r="E12" s="34">
        <f t="shared" si="0"/>
        <v>0</v>
      </c>
      <c r="F12" s="24" t="str">
        <f t="shared" si="1"/>
        <v/>
      </c>
    </row>
    <row r="13" spans="1:6">
      <c r="A13" s="32" t="s">
        <v>4659</v>
      </c>
      <c r="B13" s="40" t="s">
        <v>4660</v>
      </c>
      <c r="C13" s="41">
        <f>'5-7应交税费'!E33</f>
        <v>0</v>
      </c>
      <c r="D13" s="41">
        <f>'5-7应交税费'!F33</f>
        <v>0</v>
      </c>
      <c r="E13" s="34">
        <f t="shared" si="0"/>
        <v>0</v>
      </c>
      <c r="F13" s="24" t="str">
        <f t="shared" si="1"/>
        <v/>
      </c>
    </row>
    <row r="14" spans="1:6">
      <c r="A14" s="32" t="s">
        <v>4661</v>
      </c>
      <c r="B14" s="40" t="s">
        <v>4662</v>
      </c>
      <c r="C14" s="41">
        <f>'5-8应付利息'!G27</f>
        <v>0</v>
      </c>
      <c r="D14" s="41">
        <f>'5-8应付利息'!H27</f>
        <v>0</v>
      </c>
      <c r="E14" s="34">
        <f t="shared" si="0"/>
        <v>0</v>
      </c>
      <c r="F14" s="24" t="str">
        <f t="shared" si="1"/>
        <v/>
      </c>
    </row>
    <row r="15" spans="1:6">
      <c r="A15" s="32" t="s">
        <v>4663</v>
      </c>
      <c r="B15" s="40" t="s">
        <v>4664</v>
      </c>
      <c r="C15" s="41">
        <f>'5-9应付股利（利润）'!E27</f>
        <v>0</v>
      </c>
      <c r="D15" s="41">
        <f>'5-9应付股利（利润）'!F27</f>
        <v>0</v>
      </c>
      <c r="E15" s="34">
        <f t="shared" si="0"/>
        <v>0</v>
      </c>
      <c r="F15" s="24" t="str">
        <f t="shared" si="1"/>
        <v/>
      </c>
    </row>
    <row r="16" spans="1:6">
      <c r="A16" s="32" t="s">
        <v>4665</v>
      </c>
      <c r="B16" s="40" t="s">
        <v>4666</v>
      </c>
      <c r="C16" s="41">
        <f>'5-10其他应付款'!G31</f>
        <v>0</v>
      </c>
      <c r="D16" s="41">
        <f>'5-10其他应付款'!H31</f>
        <v>0</v>
      </c>
      <c r="E16" s="34">
        <f t="shared" si="0"/>
        <v>0</v>
      </c>
      <c r="F16" s="24" t="str">
        <f t="shared" si="1"/>
        <v/>
      </c>
    </row>
    <row r="17" spans="1:6">
      <c r="A17" s="32" t="s">
        <v>4667</v>
      </c>
      <c r="B17" s="40" t="s">
        <v>4668</v>
      </c>
      <c r="C17" s="41">
        <f>'5-11一年到期非流动负债'!F27</f>
        <v>0</v>
      </c>
      <c r="D17" s="41">
        <f>'5-11一年到期非流动负债'!G27</f>
        <v>0</v>
      </c>
      <c r="E17" s="34">
        <f t="shared" si="0"/>
        <v>0</v>
      </c>
      <c r="F17" s="24" t="str">
        <f t="shared" si="1"/>
        <v/>
      </c>
    </row>
    <row r="18" spans="1:6">
      <c r="A18" s="32" t="s">
        <v>4669</v>
      </c>
      <c r="B18" s="40" t="s">
        <v>4670</v>
      </c>
      <c r="C18" s="41">
        <f>'5-12其他流动负债'!E27</f>
        <v>0</v>
      </c>
      <c r="D18" s="41">
        <f>'5-12其他流动负债'!F27</f>
        <v>0</v>
      </c>
      <c r="E18" s="34">
        <f t="shared" si="0"/>
        <v>0</v>
      </c>
      <c r="F18" s="24" t="str">
        <f t="shared" si="1"/>
        <v/>
      </c>
    </row>
    <row r="19" spans="1:6">
      <c r="A19" s="32"/>
      <c r="B19" s="40"/>
      <c r="C19" s="41"/>
      <c r="D19" s="34"/>
      <c r="E19" s="34"/>
      <c r="F19" s="24" t="s">
        <v>1060</v>
      </c>
    </row>
    <row r="20" spans="1:6">
      <c r="A20" s="32"/>
      <c r="B20" s="40"/>
      <c r="C20" s="41"/>
      <c r="D20" s="34"/>
      <c r="E20" s="34"/>
      <c r="F20" s="24" t="s">
        <v>1060</v>
      </c>
    </row>
    <row r="21" spans="1:6">
      <c r="A21" s="32"/>
      <c r="B21" s="40"/>
      <c r="C21" s="41"/>
      <c r="D21" s="34"/>
      <c r="E21" s="34"/>
      <c r="F21" s="24"/>
    </row>
    <row r="22" spans="1:6">
      <c r="A22" s="32"/>
      <c r="B22" s="40"/>
      <c r="C22" s="41"/>
      <c r="D22" s="34"/>
      <c r="E22" s="34"/>
      <c r="F22" s="24"/>
    </row>
    <row r="23" spans="1:6">
      <c r="A23" s="32"/>
      <c r="B23" s="40"/>
      <c r="C23" s="41"/>
      <c r="D23" s="34"/>
      <c r="E23" s="34"/>
      <c r="F23" s="24" t="s">
        <v>1060</v>
      </c>
    </row>
    <row r="24" spans="1:6">
      <c r="A24" s="32"/>
      <c r="B24" s="40"/>
      <c r="C24" s="41"/>
      <c r="D24" s="34"/>
      <c r="E24" s="34"/>
      <c r="F24" s="24" t="s">
        <v>1060</v>
      </c>
    </row>
    <row r="25" spans="1:6">
      <c r="A25" s="32"/>
      <c r="B25" s="40"/>
      <c r="C25" s="41"/>
      <c r="D25" s="34"/>
      <c r="E25" s="34"/>
      <c r="F25" s="24" t="s">
        <v>1060</v>
      </c>
    </row>
    <row r="26" spans="1:6">
      <c r="A26" s="32"/>
      <c r="B26" s="40"/>
      <c r="C26" s="41"/>
      <c r="D26" s="34"/>
      <c r="E26" s="34"/>
      <c r="F26" s="24" t="s">
        <v>1060</v>
      </c>
    </row>
    <row r="27" spans="1:6">
      <c r="A27" s="32"/>
      <c r="B27" s="40"/>
      <c r="C27" s="41"/>
      <c r="D27" s="34"/>
      <c r="E27" s="34"/>
      <c r="F27" s="24" t="s">
        <v>1060</v>
      </c>
    </row>
    <row r="28" spans="1:6">
      <c r="A28" s="35" t="s">
        <v>4671</v>
      </c>
      <c r="B28" s="36"/>
      <c r="C28" s="41">
        <f>SUM(C7:C27)</f>
        <v>0</v>
      </c>
      <c r="D28" s="41">
        <f>SUM(D7:D27)</f>
        <v>0</v>
      </c>
      <c r="E28" s="34">
        <f>D28-C28</f>
        <v>0</v>
      </c>
      <c r="F28" s="24" t="str">
        <f>IF(C28=0,"",E28/C28*100)</f>
        <v/>
      </c>
    </row>
    <row r="29" s="3" customFormat="1" customHeight="1" spans="4:7">
      <c r="D29" s="3" t="e">
        <f>"评估人员："&amp;#REF!</f>
        <v>#REF!</v>
      </c>
      <c r="G29" s="23" t="s">
        <v>716</v>
      </c>
    </row>
    <row r="30" s="3" customFormat="1" customHeight="1" spans="7:7">
      <c r="G30" s="23"/>
    </row>
  </sheetData>
  <mergeCells count="4">
    <mergeCell ref="A2:F2"/>
    <mergeCell ref="A3:F3"/>
    <mergeCell ref="A5:C5"/>
    <mergeCell ref="A28:B28"/>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M29"/>
  <sheetViews>
    <sheetView showGridLines="0" workbookViewId="0">
      <selection activeCell="AA34" sqref="AA34"/>
    </sheetView>
  </sheetViews>
  <sheetFormatPr defaultColWidth="9" defaultRowHeight="15.75" customHeight="1"/>
  <cols>
    <col min="1" max="1" width="8.875" style="3" customWidth="1"/>
    <col min="2" max="2" width="19.625" style="3" customWidth="1"/>
    <col min="3" max="3" width="9.25" style="3" customWidth="1"/>
    <col min="4" max="4" width="7.5" style="3" customWidth="1"/>
    <col min="5" max="5" width="7.625" style="3" customWidth="1"/>
    <col min="6" max="7" width="7.25" style="3" customWidth="1"/>
    <col min="8" max="8" width="10.625" style="3" customWidth="1"/>
    <col min="9" max="10" width="15.625" style="3" customWidth="1"/>
    <col min="11" max="11" width="12.75" style="3" customWidth="1"/>
    <col min="12" max="12" width="10.625" style="3" customWidth="1"/>
    <col min="13" max="16384" width="9" style="3"/>
  </cols>
  <sheetData>
    <row r="1" customHeight="1" spans="1:1">
      <c r="A1" s="4" t="s">
        <v>687</v>
      </c>
    </row>
    <row r="2" s="1" customFormat="1" ht="30" customHeight="1" spans="1:12">
      <c r="A2" s="5" t="s">
        <v>4672</v>
      </c>
      <c r="B2" s="5"/>
      <c r="C2" s="5"/>
      <c r="D2" s="5"/>
      <c r="E2" s="5"/>
      <c r="F2" s="5"/>
      <c r="G2" s="5"/>
      <c r="H2" s="5"/>
      <c r="I2" s="5"/>
      <c r="J2" s="5"/>
      <c r="K2" s="5"/>
      <c r="L2" s="5"/>
    </row>
    <row r="3" customHeight="1" spans="1:12">
      <c r="A3" s="2" t="e">
        <f>"评估基准日："&amp;TEXT(#REF!,"yyyy年mm月dd日")</f>
        <v>#REF!</v>
      </c>
      <c r="B3" s="2"/>
      <c r="C3" s="2"/>
      <c r="D3" s="2"/>
      <c r="E3" s="2"/>
      <c r="F3" s="2"/>
      <c r="G3" s="2"/>
      <c r="H3" s="2"/>
      <c r="I3" s="2"/>
      <c r="J3" s="2"/>
      <c r="K3" s="2"/>
      <c r="L3" s="2"/>
    </row>
    <row r="4" ht="14.1" customHeight="1" spans="1:12">
      <c r="A4" s="2"/>
      <c r="B4" s="2"/>
      <c r="C4" s="2"/>
      <c r="D4" s="2"/>
      <c r="E4" s="2"/>
      <c r="F4" s="2"/>
      <c r="G4" s="2"/>
      <c r="H4" s="2"/>
      <c r="I4" s="2"/>
      <c r="J4" s="2"/>
      <c r="K4" s="2"/>
      <c r="L4" s="21" t="s">
        <v>4673</v>
      </c>
    </row>
    <row r="5" customHeight="1" spans="1:12">
      <c r="A5" s="3" t="e">
        <f>#REF!&amp;"："&amp;#REF!</f>
        <v>#REF!</v>
      </c>
      <c r="L5" s="26" t="s">
        <v>858</v>
      </c>
    </row>
    <row r="6" s="2" customFormat="1" customHeight="1" spans="1:13">
      <c r="A6" s="9" t="s">
        <v>721</v>
      </c>
      <c r="B6" s="9" t="s">
        <v>4674</v>
      </c>
      <c r="C6" s="9" t="s">
        <v>4675</v>
      </c>
      <c r="D6" s="9" t="s">
        <v>1079</v>
      </c>
      <c r="E6" s="9" t="s">
        <v>1678</v>
      </c>
      <c r="F6" s="9" t="s">
        <v>4676</v>
      </c>
      <c r="G6" s="9" t="s">
        <v>860</v>
      </c>
      <c r="H6" s="9" t="s">
        <v>4677</v>
      </c>
      <c r="I6" s="10" t="s">
        <v>692</v>
      </c>
      <c r="J6" s="9" t="s">
        <v>693</v>
      </c>
      <c r="K6" s="9" t="s">
        <v>4678</v>
      </c>
      <c r="L6" s="9" t="s">
        <v>848</v>
      </c>
      <c r="M6" s="11" t="s">
        <v>863</v>
      </c>
    </row>
    <row r="7" spans="1:13">
      <c r="A7" s="12" t="str">
        <f>IF(B7="","",ROW()-6)</f>
        <v/>
      </c>
      <c r="B7" s="13"/>
      <c r="C7" s="13"/>
      <c r="D7" s="14"/>
      <c r="E7" s="14"/>
      <c r="F7" s="28"/>
      <c r="G7" s="13"/>
      <c r="H7" s="15"/>
      <c r="I7" s="15"/>
      <c r="J7" s="15"/>
      <c r="K7" s="15"/>
      <c r="L7" s="13"/>
      <c r="M7" s="2" t="s">
        <v>4679</v>
      </c>
    </row>
    <row r="8" spans="1:13">
      <c r="A8" s="12" t="str">
        <f t="shared" ref="A8:A26" si="0">IF(B8="","",ROW()-6)</f>
        <v/>
      </c>
      <c r="B8" s="13"/>
      <c r="C8" s="13"/>
      <c r="D8" s="14"/>
      <c r="E8" s="14"/>
      <c r="F8" s="28"/>
      <c r="G8" s="13"/>
      <c r="H8" s="15"/>
      <c r="I8" s="15"/>
      <c r="J8" s="15"/>
      <c r="K8" s="15"/>
      <c r="L8" s="13"/>
      <c r="M8" s="2" t="s">
        <v>4680</v>
      </c>
    </row>
    <row r="9" spans="1:13">
      <c r="A9" s="12" t="str">
        <f t="shared" si="0"/>
        <v/>
      </c>
      <c r="B9" s="13"/>
      <c r="C9" s="13"/>
      <c r="D9" s="14"/>
      <c r="E9" s="14"/>
      <c r="F9" s="28"/>
      <c r="G9" s="13"/>
      <c r="H9" s="15"/>
      <c r="I9" s="15"/>
      <c r="J9" s="15"/>
      <c r="K9" s="15"/>
      <c r="L9" s="13"/>
      <c r="M9" s="2" t="s">
        <v>4681</v>
      </c>
    </row>
    <row r="10" spans="1:13">
      <c r="A10" s="12" t="str">
        <f t="shared" si="0"/>
        <v/>
      </c>
      <c r="B10" s="13"/>
      <c r="C10" s="13"/>
      <c r="D10" s="14"/>
      <c r="E10" s="14"/>
      <c r="F10" s="28"/>
      <c r="G10" s="13"/>
      <c r="H10" s="15"/>
      <c r="I10" s="15"/>
      <c r="J10" s="15"/>
      <c r="K10" s="15"/>
      <c r="L10" s="13"/>
      <c r="M10" s="2" t="s">
        <v>4682</v>
      </c>
    </row>
    <row r="11" spans="1:13">
      <c r="A11" s="12" t="str">
        <f t="shared" si="0"/>
        <v/>
      </c>
      <c r="B11" s="13"/>
      <c r="C11" s="13"/>
      <c r="D11" s="14"/>
      <c r="E11" s="14"/>
      <c r="F11" s="28"/>
      <c r="G11" s="13"/>
      <c r="H11" s="15"/>
      <c r="I11" s="15"/>
      <c r="J11" s="15"/>
      <c r="K11" s="15"/>
      <c r="L11" s="13"/>
      <c r="M11" s="2" t="s">
        <v>4683</v>
      </c>
    </row>
    <row r="12" spans="1:13">
      <c r="A12" s="12" t="str">
        <f t="shared" si="0"/>
        <v/>
      </c>
      <c r="B12" s="13"/>
      <c r="C12" s="13"/>
      <c r="D12" s="14"/>
      <c r="E12" s="14"/>
      <c r="F12" s="28"/>
      <c r="G12" s="13"/>
      <c r="H12" s="15"/>
      <c r="I12" s="15"/>
      <c r="J12" s="15"/>
      <c r="K12" s="15"/>
      <c r="L12" s="13"/>
      <c r="M12" s="2" t="s">
        <v>4684</v>
      </c>
    </row>
    <row r="13" spans="1:13">
      <c r="A13" s="12" t="str">
        <f t="shared" si="0"/>
        <v/>
      </c>
      <c r="B13" s="13"/>
      <c r="C13" s="13"/>
      <c r="D13" s="14"/>
      <c r="E13" s="14"/>
      <c r="F13" s="28"/>
      <c r="G13" s="13"/>
      <c r="H13" s="15"/>
      <c r="I13" s="15"/>
      <c r="J13" s="15"/>
      <c r="K13" s="15"/>
      <c r="L13" s="13"/>
      <c r="M13" s="2" t="s">
        <v>4685</v>
      </c>
    </row>
    <row r="14" spans="1:13">
      <c r="A14" s="12" t="str">
        <f t="shared" si="0"/>
        <v/>
      </c>
      <c r="B14" s="13"/>
      <c r="C14" s="13"/>
      <c r="D14" s="14"/>
      <c r="E14" s="14"/>
      <c r="F14" s="28"/>
      <c r="G14" s="13"/>
      <c r="H14" s="15"/>
      <c r="I14" s="15"/>
      <c r="J14" s="15"/>
      <c r="K14" s="15"/>
      <c r="L14" s="13"/>
      <c r="M14" s="2" t="s">
        <v>4686</v>
      </c>
    </row>
    <row r="15" spans="1:13">
      <c r="A15" s="12" t="str">
        <f t="shared" si="0"/>
        <v/>
      </c>
      <c r="B15" s="13"/>
      <c r="C15" s="13"/>
      <c r="D15" s="14"/>
      <c r="E15" s="14"/>
      <c r="F15" s="28"/>
      <c r="G15" s="13"/>
      <c r="H15" s="15"/>
      <c r="I15" s="15"/>
      <c r="J15" s="15"/>
      <c r="K15" s="15"/>
      <c r="L15" s="13"/>
      <c r="M15" s="2" t="s">
        <v>4687</v>
      </c>
    </row>
    <row r="16" spans="1:13">
      <c r="A16" s="12" t="str">
        <f t="shared" si="0"/>
        <v/>
      </c>
      <c r="B16" s="13"/>
      <c r="C16" s="13"/>
      <c r="D16" s="14"/>
      <c r="E16" s="14"/>
      <c r="F16" s="28"/>
      <c r="G16" s="13"/>
      <c r="H16" s="15"/>
      <c r="I16" s="15"/>
      <c r="J16" s="15"/>
      <c r="K16" s="15"/>
      <c r="L16" s="13"/>
      <c r="M16" s="2" t="s">
        <v>4688</v>
      </c>
    </row>
    <row r="17" spans="1:13">
      <c r="A17" s="12" t="str">
        <f t="shared" si="0"/>
        <v/>
      </c>
      <c r="B17" s="13"/>
      <c r="C17" s="13"/>
      <c r="D17" s="14"/>
      <c r="E17" s="14"/>
      <c r="F17" s="28"/>
      <c r="G17" s="13"/>
      <c r="H17" s="15"/>
      <c r="I17" s="15"/>
      <c r="J17" s="15"/>
      <c r="K17" s="15"/>
      <c r="L17" s="13"/>
      <c r="M17" s="2" t="s">
        <v>4689</v>
      </c>
    </row>
    <row r="18" spans="1:13">
      <c r="A18" s="12" t="str">
        <f t="shared" si="0"/>
        <v/>
      </c>
      <c r="B18" s="13"/>
      <c r="C18" s="13"/>
      <c r="D18" s="14"/>
      <c r="E18" s="14"/>
      <c r="F18" s="28"/>
      <c r="G18" s="13"/>
      <c r="H18" s="15"/>
      <c r="I18" s="15"/>
      <c r="J18" s="15"/>
      <c r="K18" s="15"/>
      <c r="L18" s="13"/>
      <c r="M18" s="2" t="s">
        <v>4690</v>
      </c>
    </row>
    <row r="19" spans="1:13">
      <c r="A19" s="12" t="str">
        <f t="shared" si="0"/>
        <v/>
      </c>
      <c r="B19" s="13"/>
      <c r="C19" s="13"/>
      <c r="D19" s="14"/>
      <c r="E19" s="14"/>
      <c r="F19" s="28"/>
      <c r="G19" s="13"/>
      <c r="H19" s="15"/>
      <c r="I19" s="15"/>
      <c r="J19" s="15"/>
      <c r="K19" s="15"/>
      <c r="L19" s="13"/>
      <c r="M19" s="2" t="s">
        <v>4691</v>
      </c>
    </row>
    <row r="20" spans="1:13">
      <c r="A20" s="12" t="str">
        <f t="shared" si="0"/>
        <v/>
      </c>
      <c r="B20" s="13"/>
      <c r="C20" s="13"/>
      <c r="D20" s="14"/>
      <c r="E20" s="14"/>
      <c r="F20" s="28"/>
      <c r="G20" s="13"/>
      <c r="H20" s="15"/>
      <c r="I20" s="15"/>
      <c r="J20" s="15"/>
      <c r="K20" s="15"/>
      <c r="L20" s="13"/>
      <c r="M20" s="2" t="s">
        <v>4692</v>
      </c>
    </row>
    <row r="21" spans="1:13">
      <c r="A21" s="12" t="str">
        <f t="shared" si="0"/>
        <v/>
      </c>
      <c r="B21" s="13"/>
      <c r="C21" s="13"/>
      <c r="D21" s="14"/>
      <c r="E21" s="14"/>
      <c r="F21" s="28"/>
      <c r="G21" s="13"/>
      <c r="H21" s="15"/>
      <c r="I21" s="15"/>
      <c r="J21" s="15"/>
      <c r="K21" s="15"/>
      <c r="L21" s="13"/>
      <c r="M21" s="2" t="s">
        <v>4693</v>
      </c>
    </row>
    <row r="22" spans="1:13">
      <c r="A22" s="12" t="str">
        <f t="shared" si="0"/>
        <v/>
      </c>
      <c r="B22" s="13"/>
      <c r="C22" s="13"/>
      <c r="D22" s="14"/>
      <c r="E22" s="14"/>
      <c r="F22" s="28"/>
      <c r="G22" s="13"/>
      <c r="H22" s="15"/>
      <c r="I22" s="15"/>
      <c r="J22" s="15"/>
      <c r="K22" s="15"/>
      <c r="L22" s="13"/>
      <c r="M22" s="2" t="s">
        <v>4694</v>
      </c>
    </row>
    <row r="23" spans="1:13">
      <c r="A23" s="12" t="str">
        <f t="shared" si="0"/>
        <v/>
      </c>
      <c r="B23" s="13"/>
      <c r="C23" s="13"/>
      <c r="D23" s="14"/>
      <c r="E23" s="14"/>
      <c r="F23" s="28"/>
      <c r="G23" s="13"/>
      <c r="H23" s="15"/>
      <c r="I23" s="15"/>
      <c r="J23" s="15"/>
      <c r="K23" s="15"/>
      <c r="L23" s="13"/>
      <c r="M23" s="2" t="s">
        <v>4695</v>
      </c>
    </row>
    <row r="24" spans="1:13">
      <c r="A24" s="12" t="str">
        <f t="shared" si="0"/>
        <v/>
      </c>
      <c r="B24" s="13"/>
      <c r="C24" s="13"/>
      <c r="D24" s="14"/>
      <c r="E24" s="14"/>
      <c r="F24" s="28"/>
      <c r="G24" s="13"/>
      <c r="H24" s="15"/>
      <c r="I24" s="15"/>
      <c r="J24" s="15"/>
      <c r="K24" s="15"/>
      <c r="L24" s="13"/>
      <c r="M24" s="2" t="s">
        <v>4696</v>
      </c>
    </row>
    <row r="25" spans="1:13">
      <c r="A25" s="12" t="str">
        <f t="shared" si="0"/>
        <v/>
      </c>
      <c r="B25" s="13"/>
      <c r="C25" s="13"/>
      <c r="D25" s="14"/>
      <c r="E25" s="14"/>
      <c r="F25" s="28"/>
      <c r="G25" s="13"/>
      <c r="H25" s="15"/>
      <c r="I25" s="15"/>
      <c r="J25" s="15"/>
      <c r="K25" s="15"/>
      <c r="L25" s="13"/>
      <c r="M25" s="2" t="s">
        <v>4697</v>
      </c>
    </row>
    <row r="26" spans="1:13">
      <c r="A26" s="12" t="str">
        <f t="shared" si="0"/>
        <v/>
      </c>
      <c r="B26" s="13"/>
      <c r="C26" s="13"/>
      <c r="D26" s="14"/>
      <c r="E26" s="14"/>
      <c r="F26" s="28"/>
      <c r="G26" s="13"/>
      <c r="H26" s="15"/>
      <c r="I26" s="15"/>
      <c r="J26" s="15"/>
      <c r="K26" s="15"/>
      <c r="L26" s="13"/>
      <c r="M26" s="2" t="s">
        <v>4698</v>
      </c>
    </row>
    <row r="27" customHeight="1" spans="1:12">
      <c r="A27" s="16" t="s">
        <v>1127</v>
      </c>
      <c r="B27" s="17"/>
      <c r="C27" s="17"/>
      <c r="D27" s="18"/>
      <c r="E27" s="18"/>
      <c r="F27" s="18"/>
      <c r="G27" s="18"/>
      <c r="H27" s="24"/>
      <c r="I27" s="24">
        <f>SUM(I7:I26)</f>
        <v>0</v>
      </c>
      <c r="J27" s="24">
        <f>SUM(J7:J26)</f>
        <v>0</v>
      </c>
      <c r="K27" s="24"/>
      <c r="L27" s="20"/>
    </row>
    <row r="28" customHeight="1" spans="1:13">
      <c r="A28" s="3" t="e">
        <f>#REF!&amp;"填表人："&amp;#REF!</f>
        <v>#REF!</v>
      </c>
      <c r="J28" s="3" t="e">
        <f>"评估人员："&amp;#REF!</f>
        <v>#REF!</v>
      </c>
      <c r="M28" s="23" t="s">
        <v>716</v>
      </c>
    </row>
    <row r="29" customHeight="1" spans="1:1">
      <c r="A29" s="3" t="e">
        <f>"填表日期："&amp;YEAR(#REF!)&amp;"年"&amp;MONTH(#REF!)&amp;"月"&amp;DAY(#REF!)&amp;"日"</f>
        <v>#REF!</v>
      </c>
    </row>
  </sheetData>
  <mergeCells count="3">
    <mergeCell ref="A2:L2"/>
    <mergeCell ref="A3:L3"/>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7"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29"/>
  <sheetViews>
    <sheetView showGridLines="0" workbookViewId="0">
      <selection activeCell="AA34" sqref="AA34"/>
    </sheetView>
  </sheetViews>
  <sheetFormatPr defaultColWidth="9" defaultRowHeight="15.75" customHeight="1"/>
  <cols>
    <col min="1" max="1" width="5.75" style="3" customWidth="1"/>
    <col min="2" max="2" width="26.125" style="3" customWidth="1"/>
    <col min="3" max="4" width="7.75" style="3" customWidth="1"/>
    <col min="5" max="5" width="7" style="3" customWidth="1"/>
    <col min="6" max="6" width="18" style="3" customWidth="1"/>
    <col min="7" max="8" width="15.625" style="3" customWidth="1"/>
    <col min="9" max="9" width="17.5" style="3" customWidth="1"/>
    <col min="10" max="10" width="16.75" style="3" customWidth="1"/>
    <col min="11" max="16384" width="9" style="3"/>
  </cols>
  <sheetData>
    <row r="1" customHeight="1" spans="1:1">
      <c r="A1" s="4" t="s">
        <v>687</v>
      </c>
    </row>
    <row r="2" s="1" customFormat="1" ht="30" customHeight="1" spans="1:10">
      <c r="A2" s="5" t="s">
        <v>4699</v>
      </c>
      <c r="B2" s="5"/>
      <c r="C2" s="5"/>
      <c r="D2" s="5"/>
      <c r="E2" s="5"/>
      <c r="F2" s="5"/>
      <c r="G2" s="5"/>
      <c r="H2" s="5"/>
      <c r="I2" s="5"/>
      <c r="J2" s="5"/>
    </row>
    <row r="3" customHeight="1" spans="1:10">
      <c r="A3" s="2" t="e">
        <f>"评估基准日："&amp;TEXT(#REF!,"yyyy年mm月dd日")</f>
        <v>#REF!</v>
      </c>
      <c r="B3" s="2"/>
      <c r="C3" s="2"/>
      <c r="D3" s="2"/>
      <c r="E3" s="2"/>
      <c r="F3" s="2"/>
      <c r="G3" s="2"/>
      <c r="H3" s="2"/>
      <c r="I3" s="2"/>
      <c r="J3" s="2"/>
    </row>
    <row r="4" ht="14.1" customHeight="1" spans="1:10">
      <c r="A4" s="2"/>
      <c r="B4" s="2"/>
      <c r="C4" s="2"/>
      <c r="D4" s="2"/>
      <c r="E4" s="2"/>
      <c r="F4" s="2"/>
      <c r="G4" s="2"/>
      <c r="H4" s="2"/>
      <c r="I4" s="2"/>
      <c r="J4" s="21" t="s">
        <v>4700</v>
      </c>
    </row>
    <row r="5" customHeight="1" spans="1:10">
      <c r="A5" s="8" t="e">
        <f>#REF!&amp;"："&amp;#REF!</f>
        <v>#REF!</v>
      </c>
      <c r="B5" s="8"/>
      <c r="C5" s="8"/>
      <c r="D5" s="8"/>
      <c r="E5" s="7"/>
      <c r="F5" s="7"/>
      <c r="J5" s="26" t="s">
        <v>858</v>
      </c>
    </row>
    <row r="6" s="2" customFormat="1" customHeight="1" spans="1:11">
      <c r="A6" s="9" t="s">
        <v>721</v>
      </c>
      <c r="B6" s="9" t="s">
        <v>1026</v>
      </c>
      <c r="C6" s="9" t="s">
        <v>1079</v>
      </c>
      <c r="D6" s="9" t="s">
        <v>1056</v>
      </c>
      <c r="E6" s="9" t="s">
        <v>860</v>
      </c>
      <c r="F6" s="9" t="s">
        <v>4677</v>
      </c>
      <c r="G6" s="10" t="s">
        <v>692</v>
      </c>
      <c r="H6" s="9" t="s">
        <v>693</v>
      </c>
      <c r="I6" s="9" t="s">
        <v>4678</v>
      </c>
      <c r="J6" s="9" t="s">
        <v>848</v>
      </c>
      <c r="K6" s="11" t="s">
        <v>863</v>
      </c>
    </row>
    <row r="7" spans="1:11">
      <c r="A7" s="12" t="str">
        <f>IF(B7="","",ROW()-6)</f>
        <v/>
      </c>
      <c r="B7" s="13"/>
      <c r="C7" s="14"/>
      <c r="D7" s="13"/>
      <c r="E7" s="13"/>
      <c r="F7" s="15"/>
      <c r="G7" s="15"/>
      <c r="H7" s="15"/>
      <c r="I7" s="15"/>
      <c r="J7" s="13"/>
      <c r="K7" s="2" t="s">
        <v>4701</v>
      </c>
    </row>
    <row r="8" spans="1:11">
      <c r="A8" s="12" t="str">
        <f t="shared" ref="A8:A26" si="0">IF(B8="","",ROW()-6)</f>
        <v/>
      </c>
      <c r="B8" s="13"/>
      <c r="C8" s="14"/>
      <c r="D8" s="13"/>
      <c r="E8" s="13"/>
      <c r="F8" s="15"/>
      <c r="G8" s="15"/>
      <c r="H8" s="15"/>
      <c r="I8" s="15"/>
      <c r="J8" s="13"/>
      <c r="K8" s="2" t="s">
        <v>4702</v>
      </c>
    </row>
    <row r="9" spans="1:11">
      <c r="A9" s="12" t="str">
        <f t="shared" si="0"/>
        <v/>
      </c>
      <c r="B9" s="13"/>
      <c r="C9" s="14"/>
      <c r="D9" s="13"/>
      <c r="E9" s="13"/>
      <c r="F9" s="15"/>
      <c r="G9" s="15"/>
      <c r="H9" s="15"/>
      <c r="I9" s="15"/>
      <c r="J9" s="13"/>
      <c r="K9" s="2" t="s">
        <v>4703</v>
      </c>
    </row>
    <row r="10" spans="1:11">
      <c r="A10" s="12" t="str">
        <f t="shared" si="0"/>
        <v/>
      </c>
      <c r="B10" s="13"/>
      <c r="C10" s="14"/>
      <c r="D10" s="13"/>
      <c r="E10" s="13"/>
      <c r="F10" s="15"/>
      <c r="G10" s="15"/>
      <c r="H10" s="15"/>
      <c r="I10" s="15"/>
      <c r="J10" s="13"/>
      <c r="K10" s="2" t="s">
        <v>4704</v>
      </c>
    </row>
    <row r="11" spans="1:11">
      <c r="A11" s="12" t="str">
        <f t="shared" si="0"/>
        <v/>
      </c>
      <c r="B11" s="13"/>
      <c r="C11" s="14"/>
      <c r="D11" s="13"/>
      <c r="E11" s="13"/>
      <c r="F11" s="15"/>
      <c r="G11" s="15"/>
      <c r="H11" s="15"/>
      <c r="I11" s="15"/>
      <c r="J11" s="13"/>
      <c r="K11" s="2" t="s">
        <v>4705</v>
      </c>
    </row>
    <row r="12" spans="1:11">
      <c r="A12" s="12" t="str">
        <f t="shared" si="0"/>
        <v/>
      </c>
      <c r="B12" s="13"/>
      <c r="C12" s="14"/>
      <c r="D12" s="13"/>
      <c r="E12" s="13"/>
      <c r="F12" s="15"/>
      <c r="G12" s="15"/>
      <c r="H12" s="15"/>
      <c r="I12" s="15"/>
      <c r="J12" s="13"/>
      <c r="K12" s="2" t="s">
        <v>4706</v>
      </c>
    </row>
    <row r="13" spans="1:11">
      <c r="A13" s="12" t="str">
        <f t="shared" si="0"/>
        <v/>
      </c>
      <c r="B13" s="13"/>
      <c r="C13" s="14"/>
      <c r="D13" s="13"/>
      <c r="E13" s="13"/>
      <c r="F13" s="15"/>
      <c r="G13" s="15"/>
      <c r="H13" s="15"/>
      <c r="I13" s="15"/>
      <c r="J13" s="13"/>
      <c r="K13" s="2" t="s">
        <v>4707</v>
      </c>
    </row>
    <row r="14" spans="1:11">
      <c r="A14" s="12" t="str">
        <f t="shared" si="0"/>
        <v/>
      </c>
      <c r="B14" s="13"/>
      <c r="C14" s="14"/>
      <c r="D14" s="13"/>
      <c r="E14" s="13"/>
      <c r="F14" s="15"/>
      <c r="G14" s="15"/>
      <c r="H14" s="15"/>
      <c r="I14" s="15"/>
      <c r="J14" s="13"/>
      <c r="K14" s="2" t="s">
        <v>4708</v>
      </c>
    </row>
    <row r="15" spans="1:11">
      <c r="A15" s="12" t="str">
        <f t="shared" si="0"/>
        <v/>
      </c>
      <c r="B15" s="13"/>
      <c r="C15" s="14"/>
      <c r="D15" s="13"/>
      <c r="E15" s="13"/>
      <c r="F15" s="15"/>
      <c r="G15" s="15"/>
      <c r="H15" s="15"/>
      <c r="I15" s="15"/>
      <c r="J15" s="13"/>
      <c r="K15" s="2" t="s">
        <v>4709</v>
      </c>
    </row>
    <row r="16" spans="1:11">
      <c r="A16" s="12" t="str">
        <f t="shared" si="0"/>
        <v/>
      </c>
      <c r="B16" s="13"/>
      <c r="C16" s="14"/>
      <c r="D16" s="13"/>
      <c r="E16" s="13"/>
      <c r="F16" s="15"/>
      <c r="G16" s="15"/>
      <c r="H16" s="15"/>
      <c r="I16" s="15"/>
      <c r="J16" s="13"/>
      <c r="K16" s="2" t="s">
        <v>4710</v>
      </c>
    </row>
    <row r="17" spans="1:11">
      <c r="A17" s="12" t="str">
        <f t="shared" si="0"/>
        <v/>
      </c>
      <c r="B17" s="13"/>
      <c r="C17" s="14"/>
      <c r="D17" s="13"/>
      <c r="E17" s="13"/>
      <c r="F17" s="15"/>
      <c r="G17" s="15"/>
      <c r="H17" s="15"/>
      <c r="I17" s="15"/>
      <c r="J17" s="13"/>
      <c r="K17" s="2" t="s">
        <v>4711</v>
      </c>
    </row>
    <row r="18" spans="1:11">
      <c r="A18" s="12" t="str">
        <f t="shared" si="0"/>
        <v/>
      </c>
      <c r="B18" s="13"/>
      <c r="C18" s="14"/>
      <c r="D18" s="13"/>
      <c r="E18" s="13"/>
      <c r="F18" s="15"/>
      <c r="G18" s="15"/>
      <c r="H18" s="15"/>
      <c r="I18" s="15"/>
      <c r="J18" s="13"/>
      <c r="K18" s="2" t="s">
        <v>4712</v>
      </c>
    </row>
    <row r="19" spans="1:11">
      <c r="A19" s="12" t="str">
        <f t="shared" si="0"/>
        <v/>
      </c>
      <c r="B19" s="13"/>
      <c r="C19" s="14"/>
      <c r="D19" s="13"/>
      <c r="E19" s="13"/>
      <c r="F19" s="15"/>
      <c r="G19" s="15"/>
      <c r="H19" s="15"/>
      <c r="I19" s="15"/>
      <c r="J19" s="13"/>
      <c r="K19" s="2" t="s">
        <v>4713</v>
      </c>
    </row>
    <row r="20" spans="1:11">
      <c r="A20" s="12" t="str">
        <f t="shared" si="0"/>
        <v/>
      </c>
      <c r="B20" s="13"/>
      <c r="C20" s="14"/>
      <c r="D20" s="13"/>
      <c r="E20" s="13"/>
      <c r="F20" s="15"/>
      <c r="G20" s="15"/>
      <c r="H20" s="15"/>
      <c r="I20" s="15"/>
      <c r="J20" s="13"/>
      <c r="K20" s="2" t="s">
        <v>4714</v>
      </c>
    </row>
    <row r="21" spans="1:11">
      <c r="A21" s="12" t="str">
        <f t="shared" si="0"/>
        <v/>
      </c>
      <c r="B21" s="13"/>
      <c r="C21" s="14"/>
      <c r="D21" s="13"/>
      <c r="E21" s="13"/>
      <c r="F21" s="15"/>
      <c r="G21" s="15"/>
      <c r="H21" s="15"/>
      <c r="I21" s="15"/>
      <c r="J21" s="13"/>
      <c r="K21" s="2" t="s">
        <v>4715</v>
      </c>
    </row>
    <row r="22" spans="1:11">
      <c r="A22" s="12" t="str">
        <f t="shared" si="0"/>
        <v/>
      </c>
      <c r="B22" s="13"/>
      <c r="C22" s="14"/>
      <c r="D22" s="13"/>
      <c r="E22" s="13"/>
      <c r="F22" s="15"/>
      <c r="G22" s="15"/>
      <c r="H22" s="15"/>
      <c r="I22" s="15"/>
      <c r="J22" s="13"/>
      <c r="K22" s="2" t="s">
        <v>4716</v>
      </c>
    </row>
    <row r="23" spans="1:11">
      <c r="A23" s="12" t="str">
        <f t="shared" si="0"/>
        <v/>
      </c>
      <c r="B23" s="13"/>
      <c r="C23" s="14"/>
      <c r="D23" s="13"/>
      <c r="E23" s="13"/>
      <c r="F23" s="15"/>
      <c r="G23" s="15"/>
      <c r="H23" s="15"/>
      <c r="I23" s="15"/>
      <c r="J23" s="13"/>
      <c r="K23" s="2" t="s">
        <v>4717</v>
      </c>
    </row>
    <row r="24" spans="1:11">
      <c r="A24" s="12" t="str">
        <f t="shared" si="0"/>
        <v/>
      </c>
      <c r="B24" s="13"/>
      <c r="C24" s="14"/>
      <c r="D24" s="13"/>
      <c r="E24" s="13"/>
      <c r="F24" s="15"/>
      <c r="G24" s="15"/>
      <c r="H24" s="15"/>
      <c r="I24" s="15"/>
      <c r="J24" s="13"/>
      <c r="K24" s="2" t="s">
        <v>4718</v>
      </c>
    </row>
    <row r="25" spans="1:11">
      <c r="A25" s="12" t="str">
        <f t="shared" si="0"/>
        <v/>
      </c>
      <c r="B25" s="13"/>
      <c r="C25" s="14"/>
      <c r="D25" s="13"/>
      <c r="E25" s="13"/>
      <c r="F25" s="15"/>
      <c r="G25" s="15"/>
      <c r="H25" s="15"/>
      <c r="I25" s="15"/>
      <c r="J25" s="13"/>
      <c r="K25" s="2" t="s">
        <v>4719</v>
      </c>
    </row>
    <row r="26" spans="1:11">
      <c r="A26" s="12" t="str">
        <f t="shared" si="0"/>
        <v/>
      </c>
      <c r="B26" s="13"/>
      <c r="C26" s="14"/>
      <c r="D26" s="13"/>
      <c r="E26" s="13"/>
      <c r="F26" s="15"/>
      <c r="G26" s="15"/>
      <c r="H26" s="15"/>
      <c r="I26" s="15"/>
      <c r="J26" s="13"/>
      <c r="K26" s="2" t="s">
        <v>4720</v>
      </c>
    </row>
    <row r="27" customHeight="1" spans="1:10">
      <c r="A27" s="16" t="s">
        <v>1127</v>
      </c>
      <c r="B27" s="17"/>
      <c r="C27" s="18"/>
      <c r="D27" s="18"/>
      <c r="E27" s="18"/>
      <c r="F27" s="18"/>
      <c r="G27" s="24">
        <f>SUM(G7:G26)</f>
        <v>0</v>
      </c>
      <c r="H27" s="24">
        <f>SUM(H7:H26)</f>
        <v>0</v>
      </c>
      <c r="I27" s="24"/>
      <c r="J27" s="20"/>
    </row>
    <row r="28" customHeight="1" spans="1:11">
      <c r="A28" s="3" t="e">
        <f>#REF!&amp;"填表人："&amp;#REF!</f>
        <v>#REF!</v>
      </c>
      <c r="H28" s="3" t="e">
        <f>"评估人员："&amp;#REF!</f>
        <v>#REF!</v>
      </c>
      <c r="K28" s="23" t="s">
        <v>716</v>
      </c>
    </row>
    <row r="29" customHeight="1" spans="1:1">
      <c r="A29" s="3" t="e">
        <f>"填表日期："&amp;YEAR(#REF!)&amp;"年"&amp;MONTH(#REF!)&amp;"月"&amp;DAY(#REF!)&amp;"日"</f>
        <v>#REF!</v>
      </c>
    </row>
  </sheetData>
  <mergeCells count="4">
    <mergeCell ref="A2:J2"/>
    <mergeCell ref="A3:J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4"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9"/>
  <sheetViews>
    <sheetView showGridLines="0" workbookViewId="0">
      <selection activeCell="AA34" sqref="AA34"/>
    </sheetView>
  </sheetViews>
  <sheetFormatPr defaultColWidth="9" defaultRowHeight="15.75" customHeight="1"/>
  <cols>
    <col min="1" max="1" width="6.25" style="3" customWidth="1"/>
    <col min="2" max="2" width="23.25" style="3" customWidth="1"/>
    <col min="3" max="3" width="11" style="3" customWidth="1"/>
    <col min="4" max="4" width="11.75" style="3" customWidth="1"/>
    <col min="5" max="5" width="10" style="3" customWidth="1"/>
    <col min="6" max="7" width="15.625" style="3" customWidth="1"/>
    <col min="8" max="8" width="16.25" style="3" customWidth="1"/>
    <col min="9" max="16384" width="9" style="3"/>
  </cols>
  <sheetData>
    <row r="1" customHeight="1" spans="1:1">
      <c r="A1" s="4" t="s">
        <v>687</v>
      </c>
    </row>
    <row r="2" s="1" customFormat="1" ht="30" customHeight="1" spans="1:10">
      <c r="A2" s="5" t="s">
        <v>4721</v>
      </c>
      <c r="B2" s="5"/>
      <c r="C2" s="5"/>
      <c r="D2" s="5"/>
      <c r="E2" s="5"/>
      <c r="F2" s="5"/>
      <c r="G2" s="5"/>
      <c r="H2" s="5"/>
      <c r="I2" s="3"/>
      <c r="J2" s="3"/>
    </row>
    <row r="3" customHeight="1" spans="1:8">
      <c r="A3" s="2" t="e">
        <f>"评估基准日："&amp;TEXT(#REF!,"yyyy年mm月dd日")</f>
        <v>#REF!</v>
      </c>
      <c r="B3" s="2"/>
      <c r="C3" s="2"/>
      <c r="D3" s="2"/>
      <c r="E3" s="2"/>
      <c r="F3" s="2"/>
      <c r="G3" s="2"/>
      <c r="H3" s="2"/>
    </row>
    <row r="4" ht="14.1" customHeight="1" spans="1:8">
      <c r="A4" s="2"/>
      <c r="B4" s="2"/>
      <c r="C4" s="2"/>
      <c r="D4" s="2"/>
      <c r="E4" s="2"/>
      <c r="F4" s="2"/>
      <c r="G4" s="2"/>
      <c r="H4" s="21" t="s">
        <v>4722</v>
      </c>
    </row>
    <row r="5" customHeight="1" spans="1:8">
      <c r="A5" s="8" t="e">
        <f>#REF!&amp;"："&amp;#REF!</f>
        <v>#REF!</v>
      </c>
      <c r="B5" s="8"/>
      <c r="C5" s="8"/>
      <c r="H5" s="26" t="s">
        <v>858</v>
      </c>
    </row>
    <row r="6" s="2" customFormat="1" customHeight="1" spans="1:10">
      <c r="A6" s="9" t="s">
        <v>721</v>
      </c>
      <c r="B6" s="9" t="s">
        <v>1026</v>
      </c>
      <c r="C6" s="9" t="s">
        <v>1079</v>
      </c>
      <c r="D6" s="9" t="s">
        <v>1678</v>
      </c>
      <c r="E6" s="9" t="s">
        <v>975</v>
      </c>
      <c r="F6" s="30" t="s">
        <v>1029</v>
      </c>
      <c r="G6" s="9" t="s">
        <v>693</v>
      </c>
      <c r="H6" s="9" t="s">
        <v>848</v>
      </c>
      <c r="I6" s="11" t="s">
        <v>863</v>
      </c>
      <c r="J6" s="3"/>
    </row>
    <row r="7" spans="1:9">
      <c r="A7" s="12" t="str">
        <f>IF(B7="","",ROW()-6)</f>
        <v/>
      </c>
      <c r="B7" s="13"/>
      <c r="C7" s="14"/>
      <c r="D7" s="14"/>
      <c r="E7" s="28"/>
      <c r="F7" s="15"/>
      <c r="G7" s="15"/>
      <c r="H7" s="13"/>
      <c r="I7" s="2" t="s">
        <v>4723</v>
      </c>
    </row>
    <row r="8" spans="1:9">
      <c r="A8" s="12" t="str">
        <f t="shared" ref="A8:A26" si="0">IF(B8="","",ROW()-6)</f>
        <v/>
      </c>
      <c r="B8" s="13"/>
      <c r="C8" s="14"/>
      <c r="D8" s="14"/>
      <c r="E8" s="28"/>
      <c r="F8" s="15"/>
      <c r="G8" s="15"/>
      <c r="H8" s="13"/>
      <c r="I8" s="2" t="s">
        <v>4724</v>
      </c>
    </row>
    <row r="9" spans="1:9">
      <c r="A9" s="12" t="str">
        <f t="shared" si="0"/>
        <v/>
      </c>
      <c r="B9" s="13"/>
      <c r="C9" s="14"/>
      <c r="D9" s="14"/>
      <c r="E9" s="28"/>
      <c r="F9" s="15"/>
      <c r="G9" s="15"/>
      <c r="H9" s="13"/>
      <c r="I9" s="2" t="s">
        <v>4725</v>
      </c>
    </row>
    <row r="10" spans="1:9">
      <c r="A10" s="12" t="str">
        <f t="shared" si="0"/>
        <v/>
      </c>
      <c r="B10" s="13"/>
      <c r="C10" s="14"/>
      <c r="D10" s="14"/>
      <c r="E10" s="28"/>
      <c r="F10" s="15"/>
      <c r="G10" s="15"/>
      <c r="H10" s="13"/>
      <c r="I10" s="2" t="s">
        <v>4726</v>
      </c>
    </row>
    <row r="11" spans="1:9">
      <c r="A11" s="12" t="str">
        <f t="shared" si="0"/>
        <v/>
      </c>
      <c r="B11" s="13"/>
      <c r="C11" s="14"/>
      <c r="D11" s="14"/>
      <c r="E11" s="28"/>
      <c r="F11" s="15"/>
      <c r="G11" s="15"/>
      <c r="H11" s="13"/>
      <c r="I11" s="2" t="s">
        <v>4727</v>
      </c>
    </row>
    <row r="12" spans="1:9">
      <c r="A12" s="12" t="str">
        <f t="shared" si="0"/>
        <v/>
      </c>
      <c r="B12" s="13"/>
      <c r="C12" s="14"/>
      <c r="D12" s="14"/>
      <c r="E12" s="28"/>
      <c r="F12" s="15"/>
      <c r="G12" s="15"/>
      <c r="H12" s="13"/>
      <c r="I12" s="2" t="s">
        <v>4728</v>
      </c>
    </row>
    <row r="13" spans="1:9">
      <c r="A13" s="12" t="str">
        <f t="shared" si="0"/>
        <v/>
      </c>
      <c r="B13" s="13"/>
      <c r="C13" s="14"/>
      <c r="D13" s="14"/>
      <c r="E13" s="28"/>
      <c r="F13" s="15"/>
      <c r="G13" s="15"/>
      <c r="H13" s="13"/>
      <c r="I13" s="2" t="s">
        <v>4729</v>
      </c>
    </row>
    <row r="14" spans="1:9">
      <c r="A14" s="12" t="str">
        <f t="shared" si="0"/>
        <v/>
      </c>
      <c r="B14" s="13"/>
      <c r="C14" s="14"/>
      <c r="D14" s="14"/>
      <c r="E14" s="28"/>
      <c r="F14" s="15"/>
      <c r="G14" s="15"/>
      <c r="H14" s="13"/>
      <c r="I14" s="2" t="s">
        <v>4730</v>
      </c>
    </row>
    <row r="15" spans="1:9">
      <c r="A15" s="12" t="str">
        <f t="shared" si="0"/>
        <v/>
      </c>
      <c r="B15" s="13"/>
      <c r="C15" s="14"/>
      <c r="D15" s="14"/>
      <c r="E15" s="28"/>
      <c r="F15" s="15"/>
      <c r="G15" s="15"/>
      <c r="H15" s="13"/>
      <c r="I15" s="2" t="s">
        <v>4731</v>
      </c>
    </row>
    <row r="16" spans="1:9">
      <c r="A16" s="12" t="str">
        <f t="shared" si="0"/>
        <v/>
      </c>
      <c r="B16" s="13"/>
      <c r="C16" s="14"/>
      <c r="D16" s="14"/>
      <c r="E16" s="28"/>
      <c r="F16" s="15"/>
      <c r="G16" s="15"/>
      <c r="H16" s="13"/>
      <c r="I16" s="2" t="s">
        <v>4732</v>
      </c>
    </row>
    <row r="17" spans="1:9">
      <c r="A17" s="12" t="str">
        <f t="shared" si="0"/>
        <v/>
      </c>
      <c r="B17" s="13"/>
      <c r="C17" s="14"/>
      <c r="D17" s="14"/>
      <c r="E17" s="28"/>
      <c r="F17" s="15"/>
      <c r="G17" s="15"/>
      <c r="H17" s="13"/>
      <c r="I17" s="2" t="s">
        <v>4733</v>
      </c>
    </row>
    <row r="18" spans="1:9">
      <c r="A18" s="12" t="str">
        <f t="shared" si="0"/>
        <v/>
      </c>
      <c r="B18" s="13"/>
      <c r="C18" s="14"/>
      <c r="D18" s="14"/>
      <c r="E18" s="28"/>
      <c r="F18" s="15"/>
      <c r="G18" s="15"/>
      <c r="H18" s="13"/>
      <c r="I18" s="2" t="s">
        <v>4734</v>
      </c>
    </row>
    <row r="19" spans="1:9">
      <c r="A19" s="12" t="str">
        <f t="shared" si="0"/>
        <v/>
      </c>
      <c r="B19" s="13"/>
      <c r="C19" s="14"/>
      <c r="D19" s="14"/>
      <c r="E19" s="28"/>
      <c r="F19" s="15"/>
      <c r="G19" s="15"/>
      <c r="H19" s="13"/>
      <c r="I19" s="2" t="s">
        <v>4735</v>
      </c>
    </row>
    <row r="20" spans="1:9">
      <c r="A20" s="12" t="str">
        <f t="shared" si="0"/>
        <v/>
      </c>
      <c r="B20" s="13"/>
      <c r="C20" s="14"/>
      <c r="D20" s="14"/>
      <c r="E20" s="28"/>
      <c r="F20" s="15"/>
      <c r="G20" s="15"/>
      <c r="H20" s="13"/>
      <c r="I20" s="2" t="s">
        <v>4736</v>
      </c>
    </row>
    <row r="21" spans="1:9">
      <c r="A21" s="12" t="str">
        <f t="shared" si="0"/>
        <v/>
      </c>
      <c r="B21" s="13"/>
      <c r="C21" s="14"/>
      <c r="D21" s="14"/>
      <c r="E21" s="28"/>
      <c r="F21" s="15"/>
      <c r="G21" s="15"/>
      <c r="H21" s="13"/>
      <c r="I21" s="2" t="s">
        <v>4737</v>
      </c>
    </row>
    <row r="22" spans="1:9">
      <c r="A22" s="12" t="str">
        <f t="shared" si="0"/>
        <v/>
      </c>
      <c r="B22" s="13"/>
      <c r="C22" s="14"/>
      <c r="D22" s="14"/>
      <c r="E22" s="28"/>
      <c r="F22" s="15"/>
      <c r="G22" s="15"/>
      <c r="H22" s="13"/>
      <c r="I22" s="2" t="s">
        <v>4738</v>
      </c>
    </row>
    <row r="23" spans="1:9">
      <c r="A23" s="12" t="str">
        <f t="shared" si="0"/>
        <v/>
      </c>
      <c r="B23" s="13"/>
      <c r="C23" s="14"/>
      <c r="D23" s="14"/>
      <c r="E23" s="28"/>
      <c r="F23" s="15"/>
      <c r="G23" s="15"/>
      <c r="H23" s="13"/>
      <c r="I23" s="2" t="s">
        <v>4739</v>
      </c>
    </row>
    <row r="24" spans="1:9">
      <c r="A24" s="12" t="str">
        <f t="shared" si="0"/>
        <v/>
      </c>
      <c r="B24" s="13"/>
      <c r="C24" s="14"/>
      <c r="D24" s="14"/>
      <c r="E24" s="28"/>
      <c r="F24" s="15"/>
      <c r="G24" s="15"/>
      <c r="H24" s="13"/>
      <c r="I24" s="2" t="s">
        <v>4740</v>
      </c>
    </row>
    <row r="25" spans="1:9">
      <c r="A25" s="12" t="str">
        <f t="shared" si="0"/>
        <v/>
      </c>
      <c r="B25" s="13"/>
      <c r="C25" s="14"/>
      <c r="D25" s="14"/>
      <c r="E25" s="28"/>
      <c r="F25" s="15"/>
      <c r="G25" s="15"/>
      <c r="H25" s="13"/>
      <c r="I25" s="2" t="s">
        <v>4741</v>
      </c>
    </row>
    <row r="26" spans="1:9">
      <c r="A26" s="12" t="str">
        <f t="shared" si="0"/>
        <v/>
      </c>
      <c r="B26" s="13"/>
      <c r="C26" s="14"/>
      <c r="D26" s="14"/>
      <c r="E26" s="28"/>
      <c r="F26" s="15"/>
      <c r="G26" s="15"/>
      <c r="H26" s="13"/>
      <c r="I26" s="2" t="s">
        <v>4742</v>
      </c>
    </row>
    <row r="27" customHeight="1" spans="1:8">
      <c r="A27" s="16" t="s">
        <v>1127</v>
      </c>
      <c r="B27" s="17"/>
      <c r="C27" s="18"/>
      <c r="D27" s="18"/>
      <c r="E27" s="18"/>
      <c r="F27" s="24">
        <f>SUM(F7:F26)</f>
        <v>0</v>
      </c>
      <c r="G27" s="24">
        <f>SUM(G7:G26)</f>
        <v>0</v>
      </c>
      <c r="H27" s="20"/>
    </row>
    <row r="28" customHeight="1" spans="1:9">
      <c r="A28" s="3" t="e">
        <f>#REF!&amp;"填表人："&amp;#REF!</f>
        <v>#REF!</v>
      </c>
      <c r="G28" s="3" t="e">
        <f>"评估人员："&amp;#REF!</f>
        <v>#REF!</v>
      </c>
      <c r="I28" s="23" t="s">
        <v>716</v>
      </c>
    </row>
    <row r="29" customHeight="1" spans="1:1">
      <c r="A29" s="3" t="e">
        <f>"填表日期："&amp;YEAR(#REF!)&amp;"年"&amp;MONTH(#REF!)&amp;"月"&amp;DAY(#REF!)&amp;"日"</f>
        <v>#REF!</v>
      </c>
    </row>
  </sheetData>
  <mergeCells count="4">
    <mergeCell ref="A2:H2"/>
    <mergeCell ref="A3:H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53"/>
  <sheetViews>
    <sheetView showGridLines="0" workbookViewId="0">
      <selection activeCell="AA34" sqref="AA34"/>
    </sheetView>
  </sheetViews>
  <sheetFormatPr defaultColWidth="9" defaultRowHeight="15.75" customHeight="1"/>
  <cols>
    <col min="1" max="1" width="4.25" style="3" customWidth="1"/>
    <col min="2" max="2" width="25.25" style="3" customWidth="1"/>
    <col min="3" max="3" width="11.75" style="3" customWidth="1"/>
    <col min="4" max="6" width="18.5" style="3" customWidth="1"/>
    <col min="7" max="8" width="15.625" style="3" customWidth="1"/>
    <col min="9" max="9" width="15.5" style="3" customWidth="1"/>
    <col min="10" max="16384" width="9" style="3"/>
  </cols>
  <sheetData>
    <row r="1" customHeight="1" spans="1:1">
      <c r="A1" s="4" t="s">
        <v>687</v>
      </c>
    </row>
    <row r="2" s="1" customFormat="1" ht="30" customHeight="1" spans="1:9">
      <c r="A2" s="5" t="s">
        <v>4743</v>
      </c>
      <c r="B2" s="5"/>
      <c r="C2" s="5"/>
      <c r="D2" s="5"/>
      <c r="E2" s="5"/>
      <c r="F2" s="5"/>
      <c r="G2" s="5"/>
      <c r="H2" s="5"/>
      <c r="I2" s="5"/>
    </row>
    <row r="3" customHeight="1" spans="1:9">
      <c r="A3" s="2" t="e">
        <f>"评估基准日："&amp;TEXT(#REF!,"yyyy年mm月dd日")</f>
        <v>#REF!</v>
      </c>
      <c r="B3" s="2"/>
      <c r="C3" s="2"/>
      <c r="D3" s="2"/>
      <c r="E3" s="2"/>
      <c r="F3" s="2"/>
      <c r="G3" s="2"/>
      <c r="H3" s="2"/>
      <c r="I3" s="2"/>
    </row>
    <row r="4" ht="14.1" customHeight="1" spans="1:9">
      <c r="A4" s="2"/>
      <c r="B4" s="2"/>
      <c r="C4" s="2"/>
      <c r="D4" s="2"/>
      <c r="E4" s="2"/>
      <c r="F4" s="2"/>
      <c r="G4" s="2"/>
      <c r="H4" s="2"/>
      <c r="I4" s="21" t="s">
        <v>4744</v>
      </c>
    </row>
    <row r="5" customHeight="1" spans="1:9">
      <c r="A5" s="8" t="e">
        <f>#REF!&amp;"："&amp;#REF!</f>
        <v>#REF!</v>
      </c>
      <c r="B5" s="8"/>
      <c r="C5" s="8"/>
      <c r="D5" s="8"/>
      <c r="E5" s="7"/>
      <c r="F5" s="7"/>
      <c r="I5" s="26" t="s">
        <v>858</v>
      </c>
    </row>
    <row r="6" s="2" customFormat="1" customHeight="1" spans="1:10">
      <c r="A6" s="9" t="s">
        <v>721</v>
      </c>
      <c r="B6" s="9" t="s">
        <v>1026</v>
      </c>
      <c r="C6" s="9" t="s">
        <v>1079</v>
      </c>
      <c r="D6" s="9" t="s">
        <v>1056</v>
      </c>
      <c r="E6" s="9" t="s">
        <v>860</v>
      </c>
      <c r="F6" s="9" t="s">
        <v>4677</v>
      </c>
      <c r="G6" s="30" t="s">
        <v>1029</v>
      </c>
      <c r="H6" s="9" t="s">
        <v>693</v>
      </c>
      <c r="I6" s="9" t="s">
        <v>848</v>
      </c>
      <c r="J6" s="11" t="s">
        <v>863</v>
      </c>
    </row>
    <row r="7" spans="1:10">
      <c r="A7" s="12" t="str">
        <f>IF(B7="","",ROW()-6)</f>
        <v/>
      </c>
      <c r="B7" s="13"/>
      <c r="C7" s="14"/>
      <c r="D7" s="13"/>
      <c r="E7" s="13"/>
      <c r="F7" s="15"/>
      <c r="G7" s="15"/>
      <c r="H7" s="15"/>
      <c r="I7" s="13"/>
      <c r="J7" s="2" t="s">
        <v>4745</v>
      </c>
    </row>
    <row r="8" spans="1:10">
      <c r="A8" s="12" t="str">
        <f t="shared" ref="A8:A50" si="0">IF(B8="","",ROW()-6)</f>
        <v/>
      </c>
      <c r="B8" s="13"/>
      <c r="C8" s="14"/>
      <c r="D8" s="13"/>
      <c r="E8" s="13"/>
      <c r="F8" s="15"/>
      <c r="G8" s="15"/>
      <c r="H8" s="15"/>
      <c r="I8" s="13"/>
      <c r="J8" s="2" t="s">
        <v>4746</v>
      </c>
    </row>
    <row r="9" spans="1:10">
      <c r="A9" s="12"/>
      <c r="B9" s="13"/>
      <c r="C9" s="14"/>
      <c r="D9" s="13"/>
      <c r="E9" s="13"/>
      <c r="F9" s="15"/>
      <c r="G9" s="15"/>
      <c r="H9" s="15"/>
      <c r="I9" s="13"/>
      <c r="J9" s="2" t="s">
        <v>4747</v>
      </c>
    </row>
    <row r="10" spans="1:10">
      <c r="A10" s="12"/>
      <c r="B10" s="13"/>
      <c r="C10" s="14"/>
      <c r="D10" s="13"/>
      <c r="E10" s="13"/>
      <c r="F10" s="15"/>
      <c r="G10" s="15"/>
      <c r="H10" s="15"/>
      <c r="I10" s="13"/>
      <c r="J10" s="2" t="s">
        <v>4748</v>
      </c>
    </row>
    <row r="11" spans="1:10">
      <c r="A11" s="12"/>
      <c r="B11" s="13"/>
      <c r="C11" s="14"/>
      <c r="D11" s="13"/>
      <c r="E11" s="13"/>
      <c r="F11" s="15"/>
      <c r="G11" s="15"/>
      <c r="H11" s="15"/>
      <c r="I11" s="13"/>
      <c r="J11" s="2" t="s">
        <v>4749</v>
      </c>
    </row>
    <row r="12" spans="1:10">
      <c r="A12" s="12"/>
      <c r="B12" s="13"/>
      <c r="C12" s="14"/>
      <c r="D12" s="13"/>
      <c r="E12" s="13"/>
      <c r="F12" s="15"/>
      <c r="G12" s="15"/>
      <c r="H12" s="15"/>
      <c r="I12" s="13"/>
      <c r="J12" s="2" t="s">
        <v>4750</v>
      </c>
    </row>
    <row r="13" spans="1:10">
      <c r="A13" s="12"/>
      <c r="B13" s="13"/>
      <c r="C13" s="14"/>
      <c r="D13" s="13"/>
      <c r="E13" s="13"/>
      <c r="F13" s="15"/>
      <c r="G13" s="15"/>
      <c r="H13" s="15"/>
      <c r="I13" s="13"/>
      <c r="J13" s="2" t="s">
        <v>4751</v>
      </c>
    </row>
    <row r="14" spans="1:10">
      <c r="A14" s="12"/>
      <c r="B14" s="13"/>
      <c r="C14" s="14"/>
      <c r="D14" s="13"/>
      <c r="E14" s="13"/>
      <c r="F14" s="15"/>
      <c r="G14" s="15"/>
      <c r="H14" s="15"/>
      <c r="I14" s="13"/>
      <c r="J14" s="2" t="s">
        <v>4752</v>
      </c>
    </row>
    <row r="15" spans="1:10">
      <c r="A15" s="12"/>
      <c r="B15" s="13"/>
      <c r="C15" s="14"/>
      <c r="D15" s="13"/>
      <c r="E15" s="13"/>
      <c r="F15" s="15"/>
      <c r="G15" s="15"/>
      <c r="H15" s="15"/>
      <c r="I15" s="13"/>
      <c r="J15" s="2" t="s">
        <v>4753</v>
      </c>
    </row>
    <row r="16" spans="1:10">
      <c r="A16" s="12"/>
      <c r="B16" s="13"/>
      <c r="C16" s="14"/>
      <c r="D16" s="13"/>
      <c r="E16" s="13"/>
      <c r="F16" s="15"/>
      <c r="G16" s="15"/>
      <c r="H16" s="15"/>
      <c r="I16" s="13"/>
      <c r="J16" s="2" t="s">
        <v>4754</v>
      </c>
    </row>
    <row r="17" spans="1:10">
      <c r="A17" s="12"/>
      <c r="B17" s="13"/>
      <c r="C17" s="14"/>
      <c r="D17" s="13"/>
      <c r="E17" s="13"/>
      <c r="F17" s="15"/>
      <c r="G17" s="15"/>
      <c r="H17" s="15"/>
      <c r="I17" s="13"/>
      <c r="J17" s="2" t="s">
        <v>4755</v>
      </c>
    </row>
    <row r="18" spans="1:10">
      <c r="A18" s="12"/>
      <c r="B18" s="13"/>
      <c r="C18" s="14"/>
      <c r="D18" s="13"/>
      <c r="E18" s="13"/>
      <c r="F18" s="15"/>
      <c r="G18" s="15"/>
      <c r="H18" s="15"/>
      <c r="I18" s="13"/>
      <c r="J18" s="2" t="s">
        <v>4756</v>
      </c>
    </row>
    <row r="19" spans="1:10">
      <c r="A19" s="12"/>
      <c r="B19" s="13"/>
      <c r="C19" s="14"/>
      <c r="D19" s="13"/>
      <c r="E19" s="13"/>
      <c r="F19" s="15"/>
      <c r="G19" s="15"/>
      <c r="H19" s="15"/>
      <c r="I19" s="13"/>
      <c r="J19" s="2" t="s">
        <v>4757</v>
      </c>
    </row>
    <row r="20" spans="1:10">
      <c r="A20" s="12"/>
      <c r="B20" s="13"/>
      <c r="C20" s="14"/>
      <c r="D20" s="13"/>
      <c r="E20" s="13"/>
      <c r="F20" s="15"/>
      <c r="G20" s="15"/>
      <c r="H20" s="15"/>
      <c r="I20" s="13"/>
      <c r="J20" s="2" t="s">
        <v>4758</v>
      </c>
    </row>
    <row r="21" spans="1:10">
      <c r="A21" s="12"/>
      <c r="B21" s="13"/>
      <c r="C21" s="14"/>
      <c r="D21" s="13"/>
      <c r="E21" s="13"/>
      <c r="F21" s="15"/>
      <c r="G21" s="15"/>
      <c r="H21" s="15"/>
      <c r="I21" s="13"/>
      <c r="J21" s="2" t="s">
        <v>4759</v>
      </c>
    </row>
    <row r="22" spans="1:10">
      <c r="A22" s="12"/>
      <c r="B22" s="13"/>
      <c r="C22" s="14"/>
      <c r="D22" s="13"/>
      <c r="E22" s="13"/>
      <c r="F22" s="15"/>
      <c r="G22" s="15"/>
      <c r="H22" s="15"/>
      <c r="I22" s="13"/>
      <c r="J22" s="2" t="s">
        <v>4760</v>
      </c>
    </row>
    <row r="23" spans="1:10">
      <c r="A23" s="12"/>
      <c r="B23" s="13"/>
      <c r="C23" s="14"/>
      <c r="D23" s="13"/>
      <c r="E23" s="13"/>
      <c r="F23" s="15"/>
      <c r="G23" s="15"/>
      <c r="H23" s="15"/>
      <c r="I23" s="13"/>
      <c r="J23" s="2" t="s">
        <v>4761</v>
      </c>
    </row>
    <row r="24" spans="1:10">
      <c r="A24" s="12"/>
      <c r="B24" s="13"/>
      <c r="C24" s="14"/>
      <c r="D24" s="13"/>
      <c r="E24" s="13"/>
      <c r="F24" s="15"/>
      <c r="G24" s="15"/>
      <c r="H24" s="15"/>
      <c r="I24" s="13"/>
      <c r="J24" s="2" t="s">
        <v>4762</v>
      </c>
    </row>
    <row r="25" spans="1:10">
      <c r="A25" s="12"/>
      <c r="B25" s="13"/>
      <c r="C25" s="14"/>
      <c r="D25" s="13"/>
      <c r="E25" s="13"/>
      <c r="F25" s="15"/>
      <c r="G25" s="15"/>
      <c r="H25" s="15"/>
      <c r="I25" s="13"/>
      <c r="J25" s="2" t="s">
        <v>4763</v>
      </c>
    </row>
    <row r="26" spans="1:10">
      <c r="A26" s="12"/>
      <c r="B26" s="13"/>
      <c r="C26" s="14"/>
      <c r="D26" s="13"/>
      <c r="E26" s="13"/>
      <c r="F26" s="15"/>
      <c r="G26" s="15"/>
      <c r="H26" s="15"/>
      <c r="I26" s="13"/>
      <c r="J26" s="2" t="s">
        <v>4764</v>
      </c>
    </row>
    <row r="27" spans="1:10">
      <c r="A27" s="12"/>
      <c r="B27" s="13"/>
      <c r="C27" s="14"/>
      <c r="D27" s="13"/>
      <c r="E27" s="13"/>
      <c r="F27" s="15"/>
      <c r="G27" s="15"/>
      <c r="H27" s="15"/>
      <c r="I27" s="13"/>
      <c r="J27" s="2" t="s">
        <v>4765</v>
      </c>
    </row>
    <row r="28" spans="1:10">
      <c r="A28" s="12"/>
      <c r="B28" s="13"/>
      <c r="C28" s="14"/>
      <c r="D28" s="13"/>
      <c r="E28" s="13"/>
      <c r="F28" s="15"/>
      <c r="G28" s="15"/>
      <c r="H28" s="15"/>
      <c r="I28" s="13"/>
      <c r="J28" s="2" t="s">
        <v>4766</v>
      </c>
    </row>
    <row r="29" spans="1:10">
      <c r="A29" s="12"/>
      <c r="B29" s="13"/>
      <c r="C29" s="14"/>
      <c r="D29" s="13"/>
      <c r="E29" s="13"/>
      <c r="F29" s="15"/>
      <c r="G29" s="15"/>
      <c r="H29" s="15"/>
      <c r="I29" s="13"/>
      <c r="J29" s="2" t="s">
        <v>4767</v>
      </c>
    </row>
    <row r="30" spans="1:10">
      <c r="A30" s="12"/>
      <c r="B30" s="13"/>
      <c r="C30" s="14"/>
      <c r="D30" s="13"/>
      <c r="E30" s="13"/>
      <c r="F30" s="15"/>
      <c r="G30" s="15"/>
      <c r="H30" s="15"/>
      <c r="I30" s="13"/>
      <c r="J30" s="2" t="s">
        <v>4768</v>
      </c>
    </row>
    <row r="31" spans="1:10">
      <c r="A31" s="12"/>
      <c r="B31" s="13"/>
      <c r="C31" s="14"/>
      <c r="D31" s="13"/>
      <c r="E31" s="13"/>
      <c r="F31" s="15"/>
      <c r="G31" s="15"/>
      <c r="H31" s="15"/>
      <c r="I31" s="13"/>
      <c r="J31" s="2" t="s">
        <v>4769</v>
      </c>
    </row>
    <row r="32" spans="1:10">
      <c r="A32" s="12"/>
      <c r="B32" s="13"/>
      <c r="C32" s="14"/>
      <c r="D32" s="13"/>
      <c r="E32" s="13"/>
      <c r="F32" s="15"/>
      <c r="G32" s="15"/>
      <c r="H32" s="15"/>
      <c r="I32" s="13"/>
      <c r="J32" s="2" t="s">
        <v>4770</v>
      </c>
    </row>
    <row r="33" spans="1:10">
      <c r="A33" s="12"/>
      <c r="B33" s="13"/>
      <c r="C33" s="14"/>
      <c r="D33" s="13"/>
      <c r="E33" s="13"/>
      <c r="F33" s="15"/>
      <c r="G33" s="15"/>
      <c r="H33" s="15"/>
      <c r="I33" s="13"/>
      <c r="J33" s="2" t="s">
        <v>4771</v>
      </c>
    </row>
    <row r="34" spans="1:10">
      <c r="A34" s="12"/>
      <c r="B34" s="13"/>
      <c r="C34" s="14"/>
      <c r="D34" s="13"/>
      <c r="E34" s="13"/>
      <c r="F34" s="15"/>
      <c r="G34" s="15"/>
      <c r="H34" s="15"/>
      <c r="I34" s="13"/>
      <c r="J34" s="2" t="s">
        <v>4772</v>
      </c>
    </row>
    <row r="35" spans="1:10">
      <c r="A35" s="12"/>
      <c r="B35" s="13"/>
      <c r="C35" s="14"/>
      <c r="D35" s="13"/>
      <c r="E35" s="13"/>
      <c r="F35" s="15"/>
      <c r="G35" s="15"/>
      <c r="H35" s="15"/>
      <c r="I35" s="13"/>
      <c r="J35" s="2" t="s">
        <v>4773</v>
      </c>
    </row>
    <row r="36" spans="1:10">
      <c r="A36" s="12"/>
      <c r="B36" s="13"/>
      <c r="C36" s="14"/>
      <c r="D36" s="13"/>
      <c r="E36" s="13"/>
      <c r="F36" s="15"/>
      <c r="G36" s="15"/>
      <c r="H36" s="15"/>
      <c r="I36" s="13"/>
      <c r="J36" s="2" t="s">
        <v>4774</v>
      </c>
    </row>
    <row r="37" spans="1:10">
      <c r="A37" s="12"/>
      <c r="B37" s="13"/>
      <c r="C37" s="14"/>
      <c r="D37" s="13"/>
      <c r="E37" s="13"/>
      <c r="F37" s="15"/>
      <c r="G37" s="15"/>
      <c r="H37" s="15"/>
      <c r="I37" s="13"/>
      <c r="J37" s="2" t="s">
        <v>4775</v>
      </c>
    </row>
    <row r="38" spans="1:10">
      <c r="A38" s="12"/>
      <c r="B38" s="13"/>
      <c r="C38" s="14"/>
      <c r="D38" s="13"/>
      <c r="E38" s="13"/>
      <c r="F38" s="15"/>
      <c r="G38" s="15"/>
      <c r="H38" s="15"/>
      <c r="I38" s="13"/>
      <c r="J38" s="2" t="s">
        <v>4776</v>
      </c>
    </row>
    <row r="39" spans="1:10">
      <c r="A39" s="12"/>
      <c r="B39" s="13"/>
      <c r="C39" s="14"/>
      <c r="D39" s="13"/>
      <c r="E39" s="13"/>
      <c r="F39" s="15"/>
      <c r="G39" s="15"/>
      <c r="H39" s="15"/>
      <c r="I39" s="13"/>
      <c r="J39" s="2" t="s">
        <v>4777</v>
      </c>
    </row>
    <row r="40" spans="1:10">
      <c r="A40" s="12"/>
      <c r="B40" s="13"/>
      <c r="C40" s="14"/>
      <c r="D40" s="13"/>
      <c r="E40" s="13"/>
      <c r="F40" s="15"/>
      <c r="G40" s="15"/>
      <c r="H40" s="15"/>
      <c r="I40" s="13"/>
      <c r="J40" s="2" t="s">
        <v>4778</v>
      </c>
    </row>
    <row r="41" spans="1:10">
      <c r="A41" s="12"/>
      <c r="B41" s="13"/>
      <c r="C41" s="14"/>
      <c r="D41" s="13"/>
      <c r="E41" s="13"/>
      <c r="F41" s="15"/>
      <c r="G41" s="15"/>
      <c r="H41" s="15"/>
      <c r="I41" s="13"/>
      <c r="J41" s="2" t="s">
        <v>4779</v>
      </c>
    </row>
    <row r="42" spans="1:10">
      <c r="A42" s="12"/>
      <c r="B42" s="13"/>
      <c r="C42" s="14"/>
      <c r="D42" s="13"/>
      <c r="E42" s="13"/>
      <c r="F42" s="15"/>
      <c r="G42" s="15"/>
      <c r="H42" s="15"/>
      <c r="I42" s="13"/>
      <c r="J42" s="2" t="s">
        <v>4780</v>
      </c>
    </row>
    <row r="43" spans="1:10">
      <c r="A43" s="12"/>
      <c r="B43" s="13"/>
      <c r="C43" s="14"/>
      <c r="D43" s="13"/>
      <c r="E43" s="13"/>
      <c r="F43" s="15"/>
      <c r="G43" s="15"/>
      <c r="H43" s="15"/>
      <c r="I43" s="13"/>
      <c r="J43" s="2" t="s">
        <v>4781</v>
      </c>
    </row>
    <row r="44" spans="1:10">
      <c r="A44" s="12" t="str">
        <f t="shared" si="0"/>
        <v/>
      </c>
      <c r="B44" s="13"/>
      <c r="C44" s="14"/>
      <c r="D44" s="13"/>
      <c r="E44" s="13"/>
      <c r="F44" s="15"/>
      <c r="G44" s="15"/>
      <c r="H44" s="15"/>
      <c r="I44" s="13"/>
      <c r="J44" s="2" t="s">
        <v>4782</v>
      </c>
    </row>
    <row r="45" spans="1:10">
      <c r="A45" s="12"/>
      <c r="B45" s="13"/>
      <c r="C45" s="14"/>
      <c r="D45" s="13"/>
      <c r="E45" s="13"/>
      <c r="F45" s="15"/>
      <c r="G45" s="15"/>
      <c r="H45" s="15"/>
      <c r="I45" s="13"/>
      <c r="J45" s="2" t="s">
        <v>4783</v>
      </c>
    </row>
    <row r="46" spans="1:10">
      <c r="A46" s="12"/>
      <c r="B46" s="13"/>
      <c r="C46" s="14"/>
      <c r="D46" s="13"/>
      <c r="E46" s="13"/>
      <c r="F46" s="15"/>
      <c r="G46" s="15"/>
      <c r="H46" s="15"/>
      <c r="I46" s="13"/>
      <c r="J46" s="2" t="s">
        <v>4784</v>
      </c>
    </row>
    <row r="47" spans="1:10">
      <c r="A47" s="12"/>
      <c r="B47" s="13"/>
      <c r="C47" s="14"/>
      <c r="D47" s="13"/>
      <c r="E47" s="13"/>
      <c r="F47" s="15"/>
      <c r="G47" s="15"/>
      <c r="H47" s="15"/>
      <c r="I47" s="13"/>
      <c r="J47" s="2" t="s">
        <v>4785</v>
      </c>
    </row>
    <row r="48" spans="1:10">
      <c r="A48" s="12" t="str">
        <f t="shared" si="0"/>
        <v/>
      </c>
      <c r="B48" s="13"/>
      <c r="C48" s="14"/>
      <c r="D48" s="13"/>
      <c r="E48" s="13"/>
      <c r="F48" s="15"/>
      <c r="G48" s="15"/>
      <c r="H48" s="15"/>
      <c r="I48" s="13"/>
      <c r="J48" s="2" t="s">
        <v>4786</v>
      </c>
    </row>
    <row r="49" spans="1:10">
      <c r="A49" s="12" t="str">
        <f t="shared" si="0"/>
        <v/>
      </c>
      <c r="B49" s="13"/>
      <c r="C49" s="14"/>
      <c r="D49" s="13"/>
      <c r="E49" s="13"/>
      <c r="F49" s="15"/>
      <c r="G49" s="15"/>
      <c r="H49" s="15"/>
      <c r="I49" s="13"/>
      <c r="J49" s="2" t="s">
        <v>4787</v>
      </c>
    </row>
    <row r="50" spans="1:10">
      <c r="A50" s="12" t="str">
        <f t="shared" si="0"/>
        <v/>
      </c>
      <c r="B50" s="13"/>
      <c r="C50" s="14"/>
      <c r="D50" s="13"/>
      <c r="E50" s="13"/>
      <c r="F50" s="15"/>
      <c r="G50" s="15"/>
      <c r="H50" s="15"/>
      <c r="I50" s="13"/>
      <c r="J50" s="2" t="s">
        <v>4788</v>
      </c>
    </row>
    <row r="51" customHeight="1" spans="1:9">
      <c r="A51" s="16" t="s">
        <v>1127</v>
      </c>
      <c r="B51" s="17"/>
      <c r="C51" s="18"/>
      <c r="D51" s="18"/>
      <c r="E51" s="18"/>
      <c r="F51" s="18"/>
      <c r="G51" s="24">
        <f>SUM(G7:G50)</f>
        <v>0</v>
      </c>
      <c r="H51" s="24">
        <f>SUM(H7:H50)</f>
        <v>0</v>
      </c>
      <c r="I51" s="20"/>
    </row>
    <row r="52" customHeight="1" spans="1:10">
      <c r="A52" s="3" t="e">
        <f>#REF!&amp;"填表人："&amp;#REF!</f>
        <v>#REF!</v>
      </c>
      <c r="G52" s="3" t="e">
        <f>"评估人员："&amp;#REF!</f>
        <v>#REF!</v>
      </c>
      <c r="J52" s="23" t="s">
        <v>716</v>
      </c>
    </row>
    <row r="53" customHeight="1" spans="1:1">
      <c r="A53" s="3" t="e">
        <f>"填表日期："&amp;YEAR(#REF!)&amp;"年"&amp;MONTH(#REF!)&amp;"月"&amp;DAY(#REF!)&amp;"日"</f>
        <v>#REF!</v>
      </c>
    </row>
  </sheetData>
  <mergeCells count="4">
    <mergeCell ref="A2:I2"/>
    <mergeCell ref="A3:I3"/>
    <mergeCell ref="A5:D5"/>
    <mergeCell ref="A51:B51"/>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81"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9"/>
  <sheetViews>
    <sheetView showGridLines="0" workbookViewId="0">
      <selection activeCell="AA34" sqref="AA34"/>
    </sheetView>
  </sheetViews>
  <sheetFormatPr defaultColWidth="9" defaultRowHeight="12.75"/>
  <cols>
    <col min="1" max="1" width="5.25" style="3" customWidth="1"/>
    <col min="2" max="4" width="13.75" style="3" customWidth="1"/>
    <col min="5" max="9" width="13.625" style="3" customWidth="1"/>
    <col min="10" max="10" width="8" style="3" customWidth="1"/>
    <col min="11" max="16384" width="9" style="3"/>
  </cols>
  <sheetData>
    <row r="1" ht="15.75" customHeight="1" spans="1:1">
      <c r="A1" s="4" t="s">
        <v>687</v>
      </c>
    </row>
    <row r="2" s="1" customFormat="1" ht="30" customHeight="1" spans="1:9">
      <c r="A2" s="5" t="s">
        <v>4789</v>
      </c>
      <c r="B2" s="5"/>
      <c r="C2" s="5"/>
      <c r="D2" s="5"/>
      <c r="E2" s="5"/>
      <c r="F2" s="5"/>
      <c r="G2" s="5"/>
      <c r="H2" s="5"/>
      <c r="I2" s="5"/>
    </row>
    <row r="3" ht="15.75" customHeight="1" spans="1:9">
      <c r="A3" s="2" t="e">
        <f>"评估基准日："&amp;TEXT(#REF!,"yyyy年mm月dd日")</f>
        <v>#REF!</v>
      </c>
      <c r="B3" s="2"/>
      <c r="C3" s="2"/>
      <c r="D3" s="2"/>
      <c r="E3" s="2"/>
      <c r="F3" s="2"/>
      <c r="G3" s="2"/>
      <c r="H3" s="2"/>
      <c r="I3" s="2"/>
    </row>
    <row r="4" ht="14.1" customHeight="1" spans="1:9">
      <c r="A4" s="2"/>
      <c r="B4" s="2"/>
      <c r="C4" s="2"/>
      <c r="D4" s="2"/>
      <c r="E4" s="2"/>
      <c r="F4" s="2"/>
      <c r="G4" s="2"/>
      <c r="H4" s="2"/>
      <c r="I4" s="21" t="s">
        <v>4790</v>
      </c>
    </row>
    <row r="5" ht="15.75" customHeight="1" spans="1:9">
      <c r="A5" s="8" t="e">
        <f>#REF!&amp;"："&amp;#REF!</f>
        <v>#REF!</v>
      </c>
      <c r="B5" s="8"/>
      <c r="C5" s="8"/>
      <c r="D5" s="8"/>
      <c r="E5" s="7"/>
      <c r="F5" s="7"/>
      <c r="I5" s="26" t="s">
        <v>858</v>
      </c>
    </row>
    <row r="6" s="2" customFormat="1" ht="15.75" customHeight="1" spans="1:10">
      <c r="A6" s="9" t="s">
        <v>721</v>
      </c>
      <c r="B6" s="9" t="s">
        <v>1026</v>
      </c>
      <c r="C6" s="9" t="s">
        <v>1079</v>
      </c>
      <c r="D6" s="9" t="s">
        <v>1056</v>
      </c>
      <c r="E6" s="9" t="s">
        <v>860</v>
      </c>
      <c r="F6" s="9" t="s">
        <v>4677</v>
      </c>
      <c r="G6" s="30" t="s">
        <v>1029</v>
      </c>
      <c r="H6" s="9" t="s">
        <v>693</v>
      </c>
      <c r="I6" s="9" t="s">
        <v>848</v>
      </c>
      <c r="J6" s="11" t="s">
        <v>863</v>
      </c>
    </row>
    <row r="7" spans="1:10">
      <c r="A7" s="12" t="str">
        <f>IF(B7="","",ROW()-6)</f>
        <v/>
      </c>
      <c r="B7" s="13"/>
      <c r="C7" s="14"/>
      <c r="D7" s="13"/>
      <c r="E7" s="31"/>
      <c r="F7" s="15"/>
      <c r="G7" s="15"/>
      <c r="H7" s="15"/>
      <c r="I7" s="13"/>
      <c r="J7" s="2" t="s">
        <v>4791</v>
      </c>
    </row>
    <row r="8" spans="1:10">
      <c r="A8" s="12" t="str">
        <f t="shared" ref="A8:A26" si="0">IF(B8="","",ROW()-6)</f>
        <v/>
      </c>
      <c r="B8" s="13"/>
      <c r="C8" s="14"/>
      <c r="D8" s="13"/>
      <c r="E8" s="31"/>
      <c r="F8" s="15"/>
      <c r="G8" s="15"/>
      <c r="H8" s="15"/>
      <c r="I8" s="13"/>
      <c r="J8" s="2" t="s">
        <v>4792</v>
      </c>
    </row>
    <row r="9" spans="1:10">
      <c r="A9" s="12"/>
      <c r="B9" s="13"/>
      <c r="C9" s="14"/>
      <c r="D9" s="13"/>
      <c r="E9" s="31"/>
      <c r="F9" s="15"/>
      <c r="G9" s="15"/>
      <c r="H9" s="15"/>
      <c r="I9" s="13"/>
      <c r="J9" s="2" t="s">
        <v>4793</v>
      </c>
    </row>
    <row r="10" spans="1:10">
      <c r="A10" s="12"/>
      <c r="B10" s="13"/>
      <c r="C10" s="14"/>
      <c r="D10" s="13"/>
      <c r="E10" s="31"/>
      <c r="F10" s="15"/>
      <c r="G10" s="15"/>
      <c r="H10" s="15"/>
      <c r="I10" s="13"/>
      <c r="J10" s="2" t="s">
        <v>4794</v>
      </c>
    </row>
    <row r="11" spans="1:10">
      <c r="A11" s="12"/>
      <c r="B11" s="13"/>
      <c r="C11" s="14"/>
      <c r="D11" s="13"/>
      <c r="E11" s="31"/>
      <c r="F11" s="15"/>
      <c r="G11" s="15"/>
      <c r="H11" s="15"/>
      <c r="I11" s="13"/>
      <c r="J11" s="2" t="s">
        <v>4795</v>
      </c>
    </row>
    <row r="12" spans="1:10">
      <c r="A12" s="12"/>
      <c r="B12" s="13"/>
      <c r="C12" s="14"/>
      <c r="D12" s="13"/>
      <c r="E12" s="31"/>
      <c r="F12" s="15"/>
      <c r="G12" s="15"/>
      <c r="H12" s="15"/>
      <c r="I12" s="13"/>
      <c r="J12" s="2" t="s">
        <v>4796</v>
      </c>
    </row>
    <row r="13" spans="1:10">
      <c r="A13" s="12" t="str">
        <f t="shared" si="0"/>
        <v/>
      </c>
      <c r="B13" s="13"/>
      <c r="C13" s="14"/>
      <c r="D13" s="13"/>
      <c r="E13" s="31"/>
      <c r="F13" s="15"/>
      <c r="G13" s="15"/>
      <c r="H13" s="15"/>
      <c r="I13" s="13"/>
      <c r="J13" s="2" t="s">
        <v>4797</v>
      </c>
    </row>
    <row r="14" spans="1:10">
      <c r="A14" s="12" t="str">
        <f t="shared" si="0"/>
        <v/>
      </c>
      <c r="B14" s="13"/>
      <c r="C14" s="14"/>
      <c r="D14" s="13"/>
      <c r="E14" s="31"/>
      <c r="F14" s="15"/>
      <c r="G14" s="15"/>
      <c r="H14" s="15"/>
      <c r="I14" s="13"/>
      <c r="J14" s="2" t="s">
        <v>4798</v>
      </c>
    </row>
    <row r="15" spans="1:10">
      <c r="A15" s="12" t="str">
        <f t="shared" si="0"/>
        <v/>
      </c>
      <c r="B15" s="13"/>
      <c r="C15" s="14"/>
      <c r="D15" s="13"/>
      <c r="E15" s="31"/>
      <c r="F15" s="15"/>
      <c r="G15" s="15"/>
      <c r="H15" s="15"/>
      <c r="I15" s="13"/>
      <c r="J15" s="2" t="s">
        <v>4799</v>
      </c>
    </row>
    <row r="16" spans="1:10">
      <c r="A16" s="12" t="str">
        <f t="shared" si="0"/>
        <v/>
      </c>
      <c r="B16" s="13"/>
      <c r="C16" s="14"/>
      <c r="D16" s="13"/>
      <c r="E16" s="31"/>
      <c r="F16" s="15"/>
      <c r="G16" s="15"/>
      <c r="H16" s="15"/>
      <c r="I16" s="13"/>
      <c r="J16" s="2" t="s">
        <v>4800</v>
      </c>
    </row>
    <row r="17" spans="1:10">
      <c r="A17" s="12" t="str">
        <f t="shared" si="0"/>
        <v/>
      </c>
      <c r="B17" s="13"/>
      <c r="C17" s="14"/>
      <c r="D17" s="13"/>
      <c r="E17" s="31"/>
      <c r="F17" s="15"/>
      <c r="G17" s="15"/>
      <c r="H17" s="15"/>
      <c r="I17" s="13"/>
      <c r="J17" s="2" t="s">
        <v>4801</v>
      </c>
    </row>
    <row r="18" spans="1:10">
      <c r="A18" s="12" t="str">
        <f t="shared" si="0"/>
        <v/>
      </c>
      <c r="B18" s="13"/>
      <c r="C18" s="14"/>
      <c r="D18" s="13"/>
      <c r="E18" s="31"/>
      <c r="F18" s="15"/>
      <c r="G18" s="15"/>
      <c r="H18" s="15"/>
      <c r="I18" s="13"/>
      <c r="J18" s="2" t="s">
        <v>4802</v>
      </c>
    </row>
    <row r="19" spans="1:10">
      <c r="A19" s="12" t="str">
        <f t="shared" si="0"/>
        <v/>
      </c>
      <c r="B19" s="13"/>
      <c r="C19" s="14"/>
      <c r="D19" s="13"/>
      <c r="E19" s="31"/>
      <c r="F19" s="15"/>
      <c r="G19" s="15"/>
      <c r="H19" s="15"/>
      <c r="I19" s="13"/>
      <c r="J19" s="2" t="s">
        <v>4803</v>
      </c>
    </row>
    <row r="20" spans="1:10">
      <c r="A20" s="12" t="str">
        <f t="shared" si="0"/>
        <v/>
      </c>
      <c r="B20" s="13"/>
      <c r="C20" s="14"/>
      <c r="D20" s="13"/>
      <c r="E20" s="31"/>
      <c r="F20" s="15"/>
      <c r="G20" s="15"/>
      <c r="H20" s="15"/>
      <c r="I20" s="13"/>
      <c r="J20" s="2" t="s">
        <v>4804</v>
      </c>
    </row>
    <row r="21" spans="1:10">
      <c r="A21" s="12" t="str">
        <f t="shared" si="0"/>
        <v/>
      </c>
      <c r="B21" s="13"/>
      <c r="C21" s="14"/>
      <c r="D21" s="13"/>
      <c r="E21" s="31"/>
      <c r="F21" s="15"/>
      <c r="G21" s="15"/>
      <c r="H21" s="15"/>
      <c r="I21" s="13"/>
      <c r="J21" s="2" t="s">
        <v>4805</v>
      </c>
    </row>
    <row r="22" spans="1:10">
      <c r="A22" s="12" t="str">
        <f t="shared" si="0"/>
        <v/>
      </c>
      <c r="B22" s="13"/>
      <c r="C22" s="14"/>
      <c r="D22" s="13"/>
      <c r="E22" s="31"/>
      <c r="F22" s="15"/>
      <c r="G22" s="15"/>
      <c r="H22" s="15"/>
      <c r="I22" s="13"/>
      <c r="J22" s="2" t="s">
        <v>4806</v>
      </c>
    </row>
    <row r="23" spans="1:10">
      <c r="A23" s="12" t="str">
        <f t="shared" si="0"/>
        <v/>
      </c>
      <c r="B23" s="13"/>
      <c r="C23" s="14"/>
      <c r="D23" s="13"/>
      <c r="E23" s="31"/>
      <c r="F23" s="15"/>
      <c r="G23" s="15"/>
      <c r="H23" s="15"/>
      <c r="I23" s="13"/>
      <c r="J23" s="2" t="s">
        <v>4807</v>
      </c>
    </row>
    <row r="24" spans="1:10">
      <c r="A24" s="12" t="str">
        <f t="shared" si="0"/>
        <v/>
      </c>
      <c r="B24" s="13"/>
      <c r="C24" s="14"/>
      <c r="D24" s="13"/>
      <c r="E24" s="31"/>
      <c r="F24" s="15"/>
      <c r="G24" s="15"/>
      <c r="H24" s="15"/>
      <c r="I24" s="13"/>
      <c r="J24" s="2" t="s">
        <v>4808</v>
      </c>
    </row>
    <row r="25" spans="1:10">
      <c r="A25" s="12" t="str">
        <f t="shared" si="0"/>
        <v/>
      </c>
      <c r="B25" s="13"/>
      <c r="C25" s="14"/>
      <c r="D25" s="13"/>
      <c r="E25" s="31"/>
      <c r="F25" s="15"/>
      <c r="G25" s="15"/>
      <c r="H25" s="15"/>
      <c r="I25" s="13"/>
      <c r="J25" s="2" t="s">
        <v>4809</v>
      </c>
    </row>
    <row r="26" spans="1:10">
      <c r="A26" s="12" t="str">
        <f t="shared" si="0"/>
        <v/>
      </c>
      <c r="B26" s="13"/>
      <c r="C26" s="14"/>
      <c r="D26" s="13"/>
      <c r="E26" s="31"/>
      <c r="F26" s="15"/>
      <c r="G26" s="15"/>
      <c r="H26" s="15"/>
      <c r="I26" s="13"/>
      <c r="J26" s="2" t="s">
        <v>4810</v>
      </c>
    </row>
    <row r="27" ht="15.75" customHeight="1" spans="1:9">
      <c r="A27" s="16" t="s">
        <v>1127</v>
      </c>
      <c r="B27" s="17"/>
      <c r="C27" s="18"/>
      <c r="D27" s="18"/>
      <c r="E27" s="18"/>
      <c r="F27" s="18"/>
      <c r="G27" s="24">
        <f>SUM(G7:G26)</f>
        <v>0</v>
      </c>
      <c r="H27" s="24">
        <f>SUM(H7:H26)</f>
        <v>0</v>
      </c>
      <c r="I27" s="20"/>
    </row>
    <row r="28" ht="15.75" customHeight="1" spans="1:10">
      <c r="A28" s="3" t="e">
        <f>#REF!&amp;"填表人："&amp;#REF!</f>
        <v>#REF!</v>
      </c>
      <c r="G28" s="3" t="e">
        <f>"评估人员："&amp;#REF!</f>
        <v>#REF!</v>
      </c>
      <c r="J28" s="23" t="s">
        <v>716</v>
      </c>
    </row>
    <row r="29" ht="15.75" customHeight="1" spans="1:1">
      <c r="A29" s="3" t="e">
        <f>"填表日期："&amp;YEAR(#REF!)&amp;"年"&amp;MONTH(#REF!)&amp;"月"&amp;DAY(#REF!)&amp;"日"</f>
        <v>#REF!</v>
      </c>
    </row>
  </sheetData>
  <mergeCells count="4">
    <mergeCell ref="A2:I2"/>
    <mergeCell ref="A3:I3"/>
    <mergeCell ref="A5:D5"/>
    <mergeCell ref="A27:B27"/>
  </mergeCells>
  <hyperlinks>
    <hyperlink ref="A1" location="索引目录!A1" display="返回索引目录"/>
  </hyperlinks>
  <pageMargins left="0.984027777777778" right="0.984027777777778" top="0.984027777777778" bottom="0.984027777777778" header="0.471527777777778" footer="0.354166666666667"/>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82"/>
  <sheetViews>
    <sheetView showGridLines="0" topLeftCell="A49" workbookViewId="0">
      <selection activeCell="AA34" sqref="AA34"/>
    </sheetView>
  </sheetViews>
  <sheetFormatPr defaultColWidth="9" defaultRowHeight="15.75" customHeight="1" outlineLevelCol="6"/>
  <cols>
    <col min="1" max="1" width="8.75" style="363" customWidth="1"/>
    <col min="2" max="2" width="27.375" style="363" customWidth="1"/>
    <col min="3" max="5" width="18.625" style="363" customWidth="1"/>
    <col min="6" max="6" width="14.375" style="363" customWidth="1"/>
    <col min="7" max="7" width="22.25" style="363" customWidth="1"/>
    <col min="8" max="16384" width="9" style="363"/>
  </cols>
  <sheetData>
    <row r="1" customHeight="1" spans="1:1">
      <c r="A1" s="4" t="s">
        <v>687</v>
      </c>
    </row>
    <row r="2" s="627" customFormat="1" ht="30" customHeight="1" spans="1:6">
      <c r="A2" s="631" t="s">
        <v>717</v>
      </c>
      <c r="B2" s="631"/>
      <c r="C2" s="631"/>
      <c r="D2" s="631"/>
      <c r="E2" s="631"/>
      <c r="F2" s="631"/>
    </row>
    <row r="3" customHeight="1" spans="1:6">
      <c r="A3" s="628" t="s">
        <v>718</v>
      </c>
      <c r="B3" s="628"/>
      <c r="C3" s="628"/>
      <c r="D3" s="628"/>
      <c r="E3" s="628"/>
      <c r="F3" s="628"/>
    </row>
    <row r="4" ht="12.75" customHeight="1" spans="1:6">
      <c r="A4" s="628"/>
      <c r="B4" s="628"/>
      <c r="C4" s="628"/>
      <c r="D4" s="628"/>
      <c r="E4" s="628"/>
      <c r="F4" s="632" t="s">
        <v>719</v>
      </c>
    </row>
    <row r="5" ht="12" customHeight="1" spans="1:6">
      <c r="A5" s="363" t="s">
        <v>720</v>
      </c>
      <c r="F5" s="632" t="s">
        <v>641</v>
      </c>
    </row>
    <row r="6" s="628" customFormat="1" ht="16.5" customHeight="1" spans="1:7">
      <c r="A6" s="633" t="s">
        <v>721</v>
      </c>
      <c r="B6" s="634" t="s">
        <v>722</v>
      </c>
      <c r="C6" s="635" t="s">
        <v>692</v>
      </c>
      <c r="D6" s="633" t="s">
        <v>693</v>
      </c>
      <c r="E6" s="633" t="s">
        <v>694</v>
      </c>
      <c r="F6" s="633" t="s">
        <v>695</v>
      </c>
      <c r="G6" s="636" t="s">
        <v>723</v>
      </c>
    </row>
    <row r="7" s="629" customFormat="1" ht="16.5" customHeight="1" spans="1:7">
      <c r="A7" s="637">
        <v>1</v>
      </c>
      <c r="B7" s="617" t="s">
        <v>724</v>
      </c>
      <c r="C7" s="638">
        <f>C8+C9+C12+C13+C16+C19+C22+C23+C24</f>
        <v>0</v>
      </c>
      <c r="D7" s="638">
        <f>D8+D9+D12+D13+D16+D19+D22+D23+D24</f>
        <v>0</v>
      </c>
      <c r="E7" s="639">
        <f>D7-C7</f>
        <v>0</v>
      </c>
      <c r="F7" s="640" t="str">
        <f>IF(C7=0,"",E7/C7*100)</f>
        <v/>
      </c>
      <c r="G7" s="641"/>
    </row>
    <row r="8" ht="16.5" customHeight="1" spans="1:7">
      <c r="A8" s="637">
        <v>2</v>
      </c>
      <c r="B8" s="445" t="s">
        <v>725</v>
      </c>
      <c r="C8" s="642">
        <f>'3-流动汇总'!C7</f>
        <v>0</v>
      </c>
      <c r="D8" s="642">
        <f>'3-流动汇总'!D7</f>
        <v>0</v>
      </c>
      <c r="E8" s="639">
        <f t="shared" ref="E8:E66" si="0">D8-C8</f>
        <v>0</v>
      </c>
      <c r="F8" s="640" t="str">
        <f t="shared" ref="F8:F66" si="1">IF(C8=0,"",E8/C8*100)</f>
        <v/>
      </c>
      <c r="G8" s="641"/>
    </row>
    <row r="9" ht="16.5" customHeight="1" spans="1:7">
      <c r="A9" s="637">
        <v>3</v>
      </c>
      <c r="B9" s="445" t="s">
        <v>726</v>
      </c>
      <c r="C9" s="642">
        <f>'3-流动汇总'!C8</f>
        <v>0</v>
      </c>
      <c r="D9" s="642">
        <f>'3-流动汇总'!D8</f>
        <v>0</v>
      </c>
      <c r="E9" s="639">
        <f t="shared" si="0"/>
        <v>0</v>
      </c>
      <c r="F9" s="640" t="str">
        <f t="shared" si="1"/>
        <v/>
      </c>
      <c r="G9" s="641"/>
    </row>
    <row r="10" ht="16.5" customHeight="1" spans="1:7">
      <c r="A10" s="637">
        <v>5</v>
      </c>
      <c r="B10" s="643" t="s">
        <v>727</v>
      </c>
      <c r="C10" s="642">
        <f>'3-流动汇总'!C10+'3-流动汇总'!C9</f>
        <v>0</v>
      </c>
      <c r="D10" s="642">
        <f>'3-流动汇总'!D10+'3-流动汇总'!D9</f>
        <v>0</v>
      </c>
      <c r="E10" s="639">
        <f t="shared" si="0"/>
        <v>0</v>
      </c>
      <c r="F10" s="640" t="str">
        <f t="shared" si="1"/>
        <v/>
      </c>
      <c r="G10" s="641"/>
    </row>
    <row r="11" ht="16.5" customHeight="1" spans="1:7">
      <c r="A11" s="637">
        <v>6</v>
      </c>
      <c r="B11" s="445" t="s">
        <v>728</v>
      </c>
      <c r="C11" s="642">
        <f>'3-流动汇总'!C11</f>
        <v>0</v>
      </c>
      <c r="D11" s="642">
        <f>'3-流动汇总'!D11</f>
        <v>0</v>
      </c>
      <c r="E11" s="639">
        <f t="shared" si="0"/>
        <v>0</v>
      </c>
      <c r="F11" s="640" t="str">
        <f t="shared" si="1"/>
        <v/>
      </c>
      <c r="G11" s="641"/>
    </row>
    <row r="12" ht="16.5" customHeight="1" spans="1:7">
      <c r="A12" s="637">
        <v>7</v>
      </c>
      <c r="B12" s="643" t="s">
        <v>729</v>
      </c>
      <c r="C12" s="642">
        <f>C10-C11</f>
        <v>0</v>
      </c>
      <c r="D12" s="642">
        <f>D10-D11</f>
        <v>0</v>
      </c>
      <c r="E12" s="639">
        <f t="shared" si="0"/>
        <v>0</v>
      </c>
      <c r="F12" s="640" t="str">
        <f t="shared" si="1"/>
        <v/>
      </c>
      <c r="G12" s="641"/>
    </row>
    <row r="13" ht="16.5" customHeight="1" spans="1:7">
      <c r="A13" s="637">
        <v>8</v>
      </c>
      <c r="B13" s="445" t="s">
        <v>373</v>
      </c>
      <c r="C13" s="642">
        <f>'3-流动汇总'!C13</f>
        <v>0</v>
      </c>
      <c r="D13" s="642">
        <f>'3-流动汇总'!D13</f>
        <v>0</v>
      </c>
      <c r="E13" s="639">
        <f t="shared" si="0"/>
        <v>0</v>
      </c>
      <c r="F13" s="640" t="str">
        <f t="shared" si="1"/>
        <v/>
      </c>
      <c r="G13" s="641"/>
    </row>
    <row r="14" ht="16.5" customHeight="1" spans="1:7">
      <c r="A14" s="637">
        <v>9</v>
      </c>
      <c r="B14" s="445" t="s">
        <v>730</v>
      </c>
      <c r="C14" s="642">
        <f>'3-流动汇总'!C16+'2-分类汇总'!C15+'2-分类汇总'!C16</f>
        <v>0</v>
      </c>
      <c r="D14" s="642">
        <f>'3-流动汇总'!D16+'2-分类汇总'!D15+'2-分类汇总'!D16</f>
        <v>0</v>
      </c>
      <c r="E14" s="639">
        <f t="shared" si="0"/>
        <v>0</v>
      </c>
      <c r="F14" s="640" t="str">
        <f t="shared" si="1"/>
        <v/>
      </c>
      <c r="G14" s="641"/>
    </row>
    <row r="15" ht="16.5" customHeight="1" spans="1:7">
      <c r="A15" s="637">
        <v>10</v>
      </c>
      <c r="B15" s="445" t="s">
        <v>728</v>
      </c>
      <c r="C15" s="642">
        <f>'3-流动汇总'!C17</f>
        <v>0</v>
      </c>
      <c r="D15" s="642">
        <f>'3-流动汇总'!D17</f>
        <v>0</v>
      </c>
      <c r="E15" s="639">
        <f t="shared" si="0"/>
        <v>0</v>
      </c>
      <c r="F15" s="640" t="str">
        <f t="shared" si="1"/>
        <v/>
      </c>
      <c r="G15" s="641"/>
    </row>
    <row r="16" ht="16.5" customHeight="1" spans="1:7">
      <c r="A16" s="637">
        <v>11</v>
      </c>
      <c r="B16" s="445" t="s">
        <v>731</v>
      </c>
      <c r="C16" s="642">
        <f>C14-C15</f>
        <v>0</v>
      </c>
      <c r="D16" s="642">
        <f>D14-D15</f>
        <v>0</v>
      </c>
      <c r="E16" s="639">
        <f t="shared" si="0"/>
        <v>0</v>
      </c>
      <c r="F16" s="640" t="str">
        <f t="shared" si="1"/>
        <v/>
      </c>
      <c r="G16" s="641"/>
    </row>
    <row r="17" ht="16.5" customHeight="1" spans="1:7">
      <c r="A17" s="637">
        <v>12</v>
      </c>
      <c r="B17" s="445" t="s">
        <v>732</v>
      </c>
      <c r="C17" s="642">
        <f>'3-流动汇总'!C19</f>
        <v>0</v>
      </c>
      <c r="D17" s="642">
        <f>'3-流动汇总'!D19</f>
        <v>0</v>
      </c>
      <c r="E17" s="639">
        <f t="shared" si="0"/>
        <v>0</v>
      </c>
      <c r="F17" s="640" t="str">
        <f t="shared" si="1"/>
        <v/>
      </c>
      <c r="G17" s="641"/>
    </row>
    <row r="18" ht="16.5" customHeight="1" spans="1:7">
      <c r="A18" s="637">
        <v>13</v>
      </c>
      <c r="B18" s="445" t="s">
        <v>733</v>
      </c>
      <c r="C18" s="642">
        <f>'3-流动汇总'!C20</f>
        <v>0</v>
      </c>
      <c r="D18" s="642">
        <f>'3-流动汇总'!D20</f>
        <v>0</v>
      </c>
      <c r="E18" s="639">
        <f t="shared" si="0"/>
        <v>0</v>
      </c>
      <c r="F18" s="640" t="str">
        <f t="shared" si="1"/>
        <v/>
      </c>
      <c r="G18" s="641"/>
    </row>
    <row r="19" ht="16.5" customHeight="1" spans="1:7">
      <c r="A19" s="637">
        <v>14</v>
      </c>
      <c r="B19" s="445" t="s">
        <v>734</v>
      </c>
      <c r="C19" s="642">
        <f>'3-流动汇总'!C21</f>
        <v>0</v>
      </c>
      <c r="D19" s="642">
        <f>'3-流动汇总'!D21</f>
        <v>0</v>
      </c>
      <c r="E19" s="639">
        <f t="shared" si="0"/>
        <v>0</v>
      </c>
      <c r="F19" s="640" t="str">
        <f t="shared" si="1"/>
        <v/>
      </c>
      <c r="G19" s="641"/>
    </row>
    <row r="20" ht="16.5" customHeight="1" spans="1:7">
      <c r="A20" s="637">
        <v>15</v>
      </c>
      <c r="B20" s="643" t="s">
        <v>735</v>
      </c>
      <c r="C20" s="642">
        <f>'3-12合同资产'!I24</f>
        <v>0</v>
      </c>
      <c r="D20" s="642">
        <f>'3-12合同资产'!J24</f>
        <v>0</v>
      </c>
      <c r="E20" s="639">
        <f t="shared" si="0"/>
        <v>0</v>
      </c>
      <c r="F20" s="640"/>
      <c r="G20" s="641"/>
    </row>
    <row r="21" ht="16.5" customHeight="1" spans="1:7">
      <c r="A21" s="637">
        <v>16</v>
      </c>
      <c r="B21" s="445" t="s">
        <v>736</v>
      </c>
      <c r="C21" s="642">
        <f>'3-12合同资产'!I25</f>
        <v>0</v>
      </c>
      <c r="D21" s="642"/>
      <c r="E21" s="639"/>
      <c r="F21" s="640"/>
      <c r="G21" s="641"/>
    </row>
    <row r="22" ht="16.5" customHeight="1" spans="1:7">
      <c r="A22" s="637">
        <v>17</v>
      </c>
      <c r="B22" s="445" t="s">
        <v>737</v>
      </c>
      <c r="C22" s="642">
        <f>'3-12合同资产'!ContractAssestsBookValue</f>
        <v>0</v>
      </c>
      <c r="D22" s="642">
        <f>'3-12合同资产'!ContractAssesValuationPrice</f>
        <v>0</v>
      </c>
      <c r="E22" s="639">
        <f t="shared" si="0"/>
        <v>0</v>
      </c>
      <c r="F22" s="640"/>
      <c r="G22" s="641"/>
    </row>
    <row r="23" ht="16.5" customHeight="1" spans="1:7">
      <c r="A23" s="637">
        <v>21</v>
      </c>
      <c r="B23" s="445" t="s">
        <v>738</v>
      </c>
      <c r="C23" s="642">
        <f>'3-流动汇总'!C22</f>
        <v>0</v>
      </c>
      <c r="D23" s="642">
        <f>'3-流动汇总'!D22</f>
        <v>0</v>
      </c>
      <c r="E23" s="639">
        <f t="shared" si="0"/>
        <v>0</v>
      </c>
      <c r="F23" s="640" t="str">
        <f t="shared" si="1"/>
        <v/>
      </c>
      <c r="G23" s="641"/>
    </row>
    <row r="24" ht="16.5" customHeight="1" spans="1:7">
      <c r="A24" s="637">
        <v>22</v>
      </c>
      <c r="B24" s="445" t="s">
        <v>739</v>
      </c>
      <c r="C24" s="642">
        <f>'3-流动汇总'!C23</f>
        <v>0</v>
      </c>
      <c r="D24" s="642">
        <f>'3-流动汇总'!D23</f>
        <v>0</v>
      </c>
      <c r="E24" s="639">
        <f t="shared" si="0"/>
        <v>0</v>
      </c>
      <c r="F24" s="640" t="str">
        <f t="shared" si="1"/>
        <v/>
      </c>
      <c r="G24" s="641"/>
    </row>
    <row r="25" s="629" customFormat="1" ht="16.5" customHeight="1" spans="1:7">
      <c r="A25" s="637">
        <v>23</v>
      </c>
      <c r="B25" s="617" t="s">
        <v>740</v>
      </c>
      <c r="C25" s="638" t="e">
        <f>C26+C29+C32+C43+C44+C45+C48+C52+C53+C54+C55+C56+C57</f>
        <v>#REF!</v>
      </c>
      <c r="D25" s="638" t="e">
        <f>D26+D29+D32+D43+D44+D45+D48+D52+D53+D54+D55+D56+D57</f>
        <v>#REF!</v>
      </c>
      <c r="E25" s="639" t="e">
        <f t="shared" si="0"/>
        <v>#REF!</v>
      </c>
      <c r="F25" s="640" t="e">
        <f t="shared" si="1"/>
        <v>#REF!</v>
      </c>
      <c r="G25" s="641"/>
    </row>
    <row r="26" ht="16.5" customHeight="1" spans="1:7">
      <c r="A26" s="637">
        <v>28</v>
      </c>
      <c r="B26" s="445" t="s">
        <v>741</v>
      </c>
      <c r="C26" s="642">
        <f>'4-非流动资产汇总'!C11</f>
        <v>0</v>
      </c>
      <c r="D26" s="642">
        <f>'4-非流动资产汇总'!D11</f>
        <v>0</v>
      </c>
      <c r="E26" s="639">
        <f t="shared" si="0"/>
        <v>0</v>
      </c>
      <c r="F26" s="640" t="str">
        <f t="shared" si="1"/>
        <v/>
      </c>
      <c r="G26" s="641"/>
    </row>
    <row r="27" ht="16.5" customHeight="1" spans="1:7">
      <c r="A27" s="637">
        <v>29</v>
      </c>
      <c r="B27" s="445" t="s">
        <v>742</v>
      </c>
      <c r="C27" s="642">
        <f>'4-非流动资产汇总'!C12</f>
        <v>0</v>
      </c>
      <c r="D27" s="642">
        <f>'4-非流动资产汇总'!D12</f>
        <v>0</v>
      </c>
      <c r="E27" s="639">
        <f t="shared" si="0"/>
        <v>0</v>
      </c>
      <c r="F27" s="640" t="str">
        <f t="shared" si="1"/>
        <v/>
      </c>
      <c r="G27" s="641"/>
    </row>
    <row r="28" ht="16.5" customHeight="1" spans="1:7">
      <c r="A28" s="637">
        <v>30</v>
      </c>
      <c r="B28" s="445" t="s">
        <v>743</v>
      </c>
      <c r="C28" s="642">
        <f>'4-非流动资产汇总'!C13</f>
        <v>0</v>
      </c>
      <c r="D28" s="642">
        <f>'4-非流动资产汇总'!D13</f>
        <v>0</v>
      </c>
      <c r="E28" s="639">
        <f t="shared" si="0"/>
        <v>0</v>
      </c>
      <c r="F28" s="640" t="str">
        <f t="shared" si="1"/>
        <v/>
      </c>
      <c r="G28" s="641"/>
    </row>
    <row r="29" ht="16.5" customHeight="1" spans="1:7">
      <c r="A29" s="637">
        <v>31</v>
      </c>
      <c r="B29" s="445" t="s">
        <v>744</v>
      </c>
      <c r="C29" s="642">
        <f>'4-非流动资产汇总'!C14</f>
        <v>0</v>
      </c>
      <c r="D29" s="642">
        <f>'4-非流动资产汇总'!D14</f>
        <v>0</v>
      </c>
      <c r="E29" s="639">
        <f t="shared" si="0"/>
        <v>0</v>
      </c>
      <c r="F29" s="639" t="str">
        <f t="shared" si="1"/>
        <v/>
      </c>
      <c r="G29" s="641"/>
    </row>
    <row r="30" ht="16.5" customHeight="1" spans="1:7">
      <c r="A30" s="637">
        <v>34</v>
      </c>
      <c r="B30" s="445" t="s">
        <v>745</v>
      </c>
      <c r="C30" s="642">
        <f>'4-非流动资产汇总'!C15</f>
        <v>0</v>
      </c>
      <c r="D30" s="642">
        <f>'4-非流动资产汇总'!D15</f>
        <v>0</v>
      </c>
      <c r="E30" s="639">
        <f t="shared" si="0"/>
        <v>0</v>
      </c>
      <c r="F30" s="640" t="str">
        <f t="shared" si="1"/>
        <v/>
      </c>
      <c r="G30" s="641"/>
    </row>
    <row r="31" ht="16.5" customHeight="1" spans="1:7">
      <c r="A31" s="637">
        <v>35</v>
      </c>
      <c r="B31" s="445" t="s">
        <v>746</v>
      </c>
      <c r="C31" s="642">
        <f>'4-非流动资产汇总'!C16</f>
        <v>0</v>
      </c>
      <c r="D31" s="642">
        <f>'4-非流动资产汇总'!D16</f>
        <v>0</v>
      </c>
      <c r="E31" s="639">
        <f t="shared" si="0"/>
        <v>0</v>
      </c>
      <c r="F31" s="640" t="str">
        <f t="shared" si="1"/>
        <v/>
      </c>
      <c r="G31" s="641"/>
    </row>
    <row r="32" ht="16.5" customHeight="1" spans="1:7">
      <c r="A32" s="637">
        <v>36</v>
      </c>
      <c r="B32" s="445" t="s">
        <v>747</v>
      </c>
      <c r="C32" s="642">
        <f>'4-非流动资产汇总'!C17</f>
        <v>0</v>
      </c>
      <c r="D32" s="642">
        <f>'4-非流动资产汇总'!D17</f>
        <v>0</v>
      </c>
      <c r="E32" s="639">
        <f t="shared" si="0"/>
        <v>0</v>
      </c>
      <c r="F32" s="640" t="str">
        <f t="shared" si="1"/>
        <v/>
      </c>
      <c r="G32" s="641"/>
    </row>
    <row r="33" ht="16.5" customHeight="1" spans="1:7">
      <c r="A33" s="637">
        <v>37</v>
      </c>
      <c r="B33" s="445" t="s">
        <v>748</v>
      </c>
      <c r="C33" s="642" t="e">
        <f>'4-非流动资产汇总'!C18</f>
        <v>#REF!</v>
      </c>
      <c r="D33" s="642" t="e">
        <f>'4-非流动资产汇总'!D18</f>
        <v>#REF!</v>
      </c>
      <c r="E33" s="639" t="e">
        <f t="shared" si="0"/>
        <v>#REF!</v>
      </c>
      <c r="F33" s="640" t="e">
        <f t="shared" si="1"/>
        <v>#REF!</v>
      </c>
      <c r="G33" s="641"/>
    </row>
    <row r="34" ht="16.5" customHeight="1" spans="1:7">
      <c r="A34" s="637">
        <v>38</v>
      </c>
      <c r="B34" s="445" t="s">
        <v>749</v>
      </c>
      <c r="C34" s="642">
        <f>'4-非流动资产汇总'!C19</f>
        <v>0</v>
      </c>
      <c r="D34" s="642">
        <f>'4-非流动资产汇总'!D19</f>
        <v>0</v>
      </c>
      <c r="E34" s="639">
        <f t="shared" si="0"/>
        <v>0</v>
      </c>
      <c r="F34" s="640" t="str">
        <f t="shared" si="1"/>
        <v/>
      </c>
      <c r="G34" s="641"/>
    </row>
    <row r="35" ht="16.5" customHeight="1" spans="1:7">
      <c r="A35" s="637">
        <v>39</v>
      </c>
      <c r="B35" s="620" t="s">
        <v>750</v>
      </c>
      <c r="C35" s="642" t="e">
        <f>'4-非流动资产汇总'!C20</f>
        <v>#REF!</v>
      </c>
      <c r="D35" s="642" t="e">
        <f>'4-非流动资产汇总'!D20</f>
        <v>#REF!</v>
      </c>
      <c r="E35" s="639" t="e">
        <f t="shared" si="0"/>
        <v>#REF!</v>
      </c>
      <c r="F35" s="640" t="e">
        <f t="shared" si="1"/>
        <v>#REF!</v>
      </c>
      <c r="G35" s="641"/>
    </row>
    <row r="36" ht="16.5" customHeight="1" spans="1:7">
      <c r="A36" s="637">
        <v>40</v>
      </c>
      <c r="B36" s="620" t="s">
        <v>751</v>
      </c>
      <c r="C36" s="642">
        <f>'4-非流动资产汇总'!C21</f>
        <v>0</v>
      </c>
      <c r="D36" s="642">
        <f>'4-非流动资产汇总'!D21</f>
        <v>0</v>
      </c>
      <c r="E36" s="639">
        <f t="shared" si="0"/>
        <v>0</v>
      </c>
      <c r="F36" s="640" t="str">
        <f t="shared" si="1"/>
        <v/>
      </c>
      <c r="G36" s="641"/>
    </row>
    <row r="37" ht="16.5" customHeight="1" spans="1:7">
      <c r="A37" s="637">
        <v>41</v>
      </c>
      <c r="B37" s="446" t="s">
        <v>752</v>
      </c>
      <c r="C37" s="642" t="e">
        <f>'4-非流动资产汇总'!C22</f>
        <v>#REF!</v>
      </c>
      <c r="D37" s="642" t="e">
        <f>'4-非流动资产汇总'!D22</f>
        <v>#REF!</v>
      </c>
      <c r="E37" s="639" t="e">
        <f t="shared" si="0"/>
        <v>#REF!</v>
      </c>
      <c r="F37" s="640" t="e">
        <f t="shared" si="1"/>
        <v>#REF!</v>
      </c>
      <c r="G37" s="641"/>
    </row>
    <row r="38" ht="16.5" customHeight="1" spans="1:7">
      <c r="A38" s="637">
        <v>42</v>
      </c>
      <c r="B38" s="445" t="s">
        <v>753</v>
      </c>
      <c r="C38" s="642" t="e">
        <f>'4-非流动资产汇总'!C23</f>
        <v>#REF!</v>
      </c>
      <c r="D38" s="642" t="e">
        <f>'4-非流动资产汇总'!D23</f>
        <v>#REF!</v>
      </c>
      <c r="E38" s="639" t="e">
        <f t="shared" si="0"/>
        <v>#REF!</v>
      </c>
      <c r="F38" s="640" t="e">
        <f t="shared" si="1"/>
        <v>#REF!</v>
      </c>
      <c r="G38" s="641"/>
    </row>
    <row r="39" ht="16.5" customHeight="1" spans="1:7">
      <c r="A39" s="637">
        <v>43</v>
      </c>
      <c r="B39" s="445" t="s">
        <v>749</v>
      </c>
      <c r="C39" s="642">
        <f>'4-非流动资产汇总'!C24</f>
        <v>0</v>
      </c>
      <c r="D39" s="642">
        <f>'4-非流动资产汇总'!D24</f>
        <v>0</v>
      </c>
      <c r="E39" s="639">
        <f t="shared" si="0"/>
        <v>0</v>
      </c>
      <c r="F39" s="640" t="str">
        <f t="shared" si="1"/>
        <v/>
      </c>
      <c r="G39" s="641"/>
    </row>
    <row r="40" ht="16.5" customHeight="1" spans="1:7">
      <c r="A40" s="637">
        <v>44</v>
      </c>
      <c r="B40" s="620" t="s">
        <v>750</v>
      </c>
      <c r="C40" s="642" t="e">
        <f>'4-非流动资产汇总'!C25</f>
        <v>#REF!</v>
      </c>
      <c r="D40" s="642" t="e">
        <f>'4-非流动资产汇总'!D25</f>
        <v>#REF!</v>
      </c>
      <c r="E40" s="639" t="e">
        <f t="shared" si="0"/>
        <v>#REF!</v>
      </c>
      <c r="F40" s="640" t="e">
        <f t="shared" si="1"/>
        <v>#REF!</v>
      </c>
      <c r="G40" s="641"/>
    </row>
    <row r="41" ht="16.5" customHeight="1" spans="1:7">
      <c r="A41" s="637">
        <v>45</v>
      </c>
      <c r="B41" s="620" t="s">
        <v>751</v>
      </c>
      <c r="C41" s="642">
        <f>'4-非流动资产汇总'!C26</f>
        <v>0</v>
      </c>
      <c r="D41" s="642">
        <f>'4-非流动资产汇总'!D26</f>
        <v>0</v>
      </c>
      <c r="E41" s="639">
        <f t="shared" si="0"/>
        <v>0</v>
      </c>
      <c r="F41" s="640" t="str">
        <f t="shared" si="1"/>
        <v/>
      </c>
      <c r="G41" s="641"/>
    </row>
    <row r="42" ht="16.5" customHeight="1" spans="1:7">
      <c r="A42" s="637">
        <v>46</v>
      </c>
      <c r="B42" s="446" t="s">
        <v>754</v>
      </c>
      <c r="C42" s="642" t="e">
        <f>'4-非流动资产汇总'!C27</f>
        <v>#REF!</v>
      </c>
      <c r="D42" s="642">
        <f>'4-非流动资产汇总'!D27</f>
        <v>0</v>
      </c>
      <c r="E42" s="639" t="e">
        <f t="shared" si="0"/>
        <v>#REF!</v>
      </c>
      <c r="F42" s="640" t="e">
        <f t="shared" si="1"/>
        <v>#REF!</v>
      </c>
      <c r="G42" s="641"/>
    </row>
    <row r="43" ht="16.5" customHeight="1" spans="1:7">
      <c r="A43" s="637">
        <v>47</v>
      </c>
      <c r="B43" s="445" t="s">
        <v>755</v>
      </c>
      <c r="C43" s="642" t="e">
        <f>'4-非流动资产汇总'!C28</f>
        <v>#REF!</v>
      </c>
      <c r="D43" s="642" t="e">
        <f>'4-非流动资产汇总'!D28</f>
        <v>#REF!</v>
      </c>
      <c r="E43" s="639" t="e">
        <f t="shared" si="0"/>
        <v>#REF!</v>
      </c>
      <c r="F43" s="640" t="e">
        <f t="shared" si="1"/>
        <v>#REF!</v>
      </c>
      <c r="G43" s="641"/>
    </row>
    <row r="44" ht="16.5" customHeight="1" spans="1:7">
      <c r="A44" s="637">
        <v>48</v>
      </c>
      <c r="B44" s="445" t="s">
        <v>756</v>
      </c>
      <c r="C44" s="642">
        <f>'4-非流动资产汇总'!C29</f>
        <v>0</v>
      </c>
      <c r="D44" s="642">
        <f>'4-非流动资产汇总'!D29</f>
        <v>0</v>
      </c>
      <c r="E44" s="639">
        <f t="shared" si="0"/>
        <v>0</v>
      </c>
      <c r="F44" s="640" t="str">
        <f t="shared" si="1"/>
        <v/>
      </c>
      <c r="G44" s="641"/>
    </row>
    <row r="45" ht="16.5" customHeight="1" spans="1:7">
      <c r="A45" s="637">
        <v>49</v>
      </c>
      <c r="B45" s="445" t="s">
        <v>757</v>
      </c>
      <c r="C45" s="642">
        <f>'4-非流动资产汇总'!C32</f>
        <v>0</v>
      </c>
      <c r="D45" s="642">
        <f>'4-非流动资产汇总'!D32</f>
        <v>0</v>
      </c>
      <c r="E45" s="639">
        <f t="shared" si="0"/>
        <v>0</v>
      </c>
      <c r="F45" s="640" t="str">
        <f t="shared" si="1"/>
        <v/>
      </c>
      <c r="G45" s="641"/>
    </row>
    <row r="46" ht="16.5" customHeight="1" spans="1:7">
      <c r="A46" s="637">
        <v>50</v>
      </c>
      <c r="B46" s="445" t="s">
        <v>758</v>
      </c>
      <c r="C46" s="642">
        <f>'4-非流动资产汇总'!C33</f>
        <v>0</v>
      </c>
      <c r="D46" s="642">
        <f>'4-非流动资产汇总'!D33</f>
        <v>0</v>
      </c>
      <c r="E46" s="639">
        <f t="shared" si="0"/>
        <v>0</v>
      </c>
      <c r="F46" s="640" t="str">
        <f t="shared" si="1"/>
        <v/>
      </c>
      <c r="G46" s="641"/>
    </row>
    <row r="47" ht="16.5" customHeight="1" spans="1:7">
      <c r="A47" s="637">
        <v>51</v>
      </c>
      <c r="B47" s="445" t="s">
        <v>759</v>
      </c>
      <c r="C47" s="642">
        <f>'4-非流动资产汇总'!C34</f>
        <v>0</v>
      </c>
      <c r="D47" s="642">
        <f>'4-非流动资产汇总'!D34</f>
        <v>0</v>
      </c>
      <c r="E47" s="639">
        <f t="shared" si="0"/>
        <v>0</v>
      </c>
      <c r="F47" s="640" t="str">
        <f t="shared" si="1"/>
        <v/>
      </c>
      <c r="G47" s="641"/>
    </row>
    <row r="48" ht="16.5" customHeight="1" spans="1:7">
      <c r="A48" s="637">
        <v>52</v>
      </c>
      <c r="B48" s="445" t="s">
        <v>760</v>
      </c>
      <c r="C48" s="642">
        <f>'4-非流动资产汇总'!C35</f>
        <v>0</v>
      </c>
      <c r="D48" s="642">
        <f>'4-非流动资产汇总'!D35</f>
        <v>0</v>
      </c>
      <c r="E48" s="639">
        <f t="shared" si="0"/>
        <v>0</v>
      </c>
      <c r="F48" s="640" t="str">
        <f t="shared" si="1"/>
        <v/>
      </c>
      <c r="G48" s="641"/>
    </row>
    <row r="49" ht="16.5" customHeight="1" spans="1:7">
      <c r="A49" s="637">
        <v>53</v>
      </c>
      <c r="B49" s="445" t="s">
        <v>761</v>
      </c>
      <c r="C49" s="642">
        <f>'4-非流动资产汇总'!C36</f>
        <v>0</v>
      </c>
      <c r="D49" s="642">
        <f>'4-非流动资产汇总'!D36</f>
        <v>0</v>
      </c>
      <c r="E49" s="639">
        <f t="shared" si="0"/>
        <v>0</v>
      </c>
      <c r="F49" s="640" t="str">
        <f t="shared" si="1"/>
        <v/>
      </c>
      <c r="G49" s="641"/>
    </row>
    <row r="50" ht="16.5" customHeight="1" spans="1:7">
      <c r="A50" s="637">
        <v>54</v>
      </c>
      <c r="B50" s="445" t="s">
        <v>762</v>
      </c>
      <c r="C50" s="642">
        <f>'4-非流动资产汇总'!C37</f>
        <v>0</v>
      </c>
      <c r="D50" s="642">
        <f>'4-非流动资产汇总'!D37</f>
        <v>0</v>
      </c>
      <c r="E50" s="639">
        <f t="shared" si="0"/>
        <v>0</v>
      </c>
      <c r="F50" s="640" t="str">
        <f t="shared" si="1"/>
        <v/>
      </c>
      <c r="G50" s="641"/>
    </row>
    <row r="51" ht="16.5" customHeight="1" spans="1:7">
      <c r="A51" s="637">
        <v>55</v>
      </c>
      <c r="B51" s="445" t="s">
        <v>763</v>
      </c>
      <c r="C51" s="642">
        <f>'4-非流动资产汇总'!C38</f>
        <v>0</v>
      </c>
      <c r="D51" s="642">
        <f>'4-非流动资产汇总'!D38</f>
        <v>0</v>
      </c>
      <c r="E51" s="639">
        <f t="shared" si="0"/>
        <v>0</v>
      </c>
      <c r="F51" s="639" t="str">
        <f t="shared" si="1"/>
        <v/>
      </c>
      <c r="G51" s="641"/>
    </row>
    <row r="52" ht="16.5" customHeight="1" spans="1:7">
      <c r="A52" s="637">
        <v>56</v>
      </c>
      <c r="B52" s="445" t="s">
        <v>764</v>
      </c>
      <c r="C52" s="642">
        <f>'4-非流动资产汇总'!C39</f>
        <v>0</v>
      </c>
      <c r="D52" s="642">
        <f>'4-非流动资产汇总'!D39</f>
        <v>0</v>
      </c>
      <c r="E52" s="639">
        <f t="shared" si="0"/>
        <v>0</v>
      </c>
      <c r="F52" s="640" t="str">
        <f t="shared" si="1"/>
        <v/>
      </c>
      <c r="G52" s="641"/>
    </row>
    <row r="53" ht="16.5" customHeight="1" spans="1:7">
      <c r="A53" s="637">
        <v>57</v>
      </c>
      <c r="B53" s="445" t="s">
        <v>765</v>
      </c>
      <c r="C53" s="642">
        <f>'4-非流动资产汇总'!C40</f>
        <v>0</v>
      </c>
      <c r="D53" s="642">
        <f>'4-非流动资产汇总'!D40</f>
        <v>0</v>
      </c>
      <c r="E53" s="639">
        <f t="shared" si="0"/>
        <v>0</v>
      </c>
      <c r="F53" s="640" t="str">
        <f t="shared" si="1"/>
        <v/>
      </c>
      <c r="G53" s="641"/>
    </row>
    <row r="54" ht="16.5" customHeight="1" spans="1:7">
      <c r="A54" s="637">
        <v>58</v>
      </c>
      <c r="B54" s="445" t="s">
        <v>766</v>
      </c>
      <c r="C54" s="642">
        <f>'4-非流动资产汇总'!C41</f>
        <v>0</v>
      </c>
      <c r="D54" s="642">
        <f>'4-非流动资产汇总'!D41</f>
        <v>0</v>
      </c>
      <c r="E54" s="639">
        <f t="shared" si="0"/>
        <v>0</v>
      </c>
      <c r="F54" s="640" t="str">
        <f t="shared" si="1"/>
        <v/>
      </c>
      <c r="G54" s="641"/>
    </row>
    <row r="55" ht="16.5" customHeight="1" spans="1:7">
      <c r="A55" s="637">
        <v>59</v>
      </c>
      <c r="B55" s="445" t="s">
        <v>767</v>
      </c>
      <c r="C55" s="642">
        <f>'4-非流动资产汇总'!C42</f>
        <v>0</v>
      </c>
      <c r="D55" s="642">
        <f>'4-非流动资产汇总'!D42</f>
        <v>0</v>
      </c>
      <c r="E55" s="639">
        <f t="shared" si="0"/>
        <v>0</v>
      </c>
      <c r="F55" s="640" t="str">
        <f t="shared" si="1"/>
        <v/>
      </c>
      <c r="G55" s="641"/>
    </row>
    <row r="56" ht="16.5" customHeight="1" spans="1:7">
      <c r="A56" s="637">
        <v>60</v>
      </c>
      <c r="B56" s="445" t="s">
        <v>768</v>
      </c>
      <c r="C56" s="642">
        <f>'4-非流动资产汇总'!C43</f>
        <v>0</v>
      </c>
      <c r="D56" s="642">
        <f>'4-非流动资产汇总'!D43</f>
        <v>0</v>
      </c>
      <c r="E56" s="639">
        <f t="shared" si="0"/>
        <v>0</v>
      </c>
      <c r="F56" s="640" t="str">
        <f t="shared" si="1"/>
        <v/>
      </c>
      <c r="G56" s="641"/>
    </row>
    <row r="57" ht="16.5" customHeight="1" spans="1:7">
      <c r="A57" s="637">
        <v>61</v>
      </c>
      <c r="B57" s="445" t="s">
        <v>769</v>
      </c>
      <c r="C57" s="642">
        <f>'4-非流动资产汇总'!C44</f>
        <v>0</v>
      </c>
      <c r="D57" s="642">
        <f>'4-非流动资产汇总'!D44</f>
        <v>0</v>
      </c>
      <c r="E57" s="639">
        <f t="shared" si="0"/>
        <v>0</v>
      </c>
      <c r="F57" s="640" t="str">
        <f t="shared" si="1"/>
        <v/>
      </c>
      <c r="G57" s="641"/>
    </row>
    <row r="58" s="629" customFormat="1" ht="16.5" customHeight="1" spans="1:7">
      <c r="A58" s="637">
        <v>62</v>
      </c>
      <c r="B58" s="644" t="s">
        <v>770</v>
      </c>
      <c r="C58" s="638" t="e">
        <f>C7+C25</f>
        <v>#REF!</v>
      </c>
      <c r="D58" s="638" t="e">
        <f>D7+D25</f>
        <v>#REF!</v>
      </c>
      <c r="E58" s="639" t="e">
        <f t="shared" si="0"/>
        <v>#REF!</v>
      </c>
      <c r="F58" s="640" t="e">
        <f t="shared" si="1"/>
        <v>#REF!</v>
      </c>
      <c r="G58" s="641"/>
    </row>
    <row r="59" s="629" customFormat="1" ht="16.5" customHeight="1" spans="1:7">
      <c r="A59" s="637">
        <v>63</v>
      </c>
      <c r="B59" s="644" t="s">
        <v>771</v>
      </c>
      <c r="C59" s="638">
        <f>C60+C61+C62+C63+C64+C65+C66+C67+C68+C69</f>
        <v>0</v>
      </c>
      <c r="D59" s="638">
        <f>D60+D61+D62+D63+D64+D65+D66+D67+D68+D69</f>
        <v>0</v>
      </c>
      <c r="E59" s="639">
        <f t="shared" si="0"/>
        <v>0</v>
      </c>
      <c r="F59" s="639" t="str">
        <f t="shared" si="1"/>
        <v/>
      </c>
      <c r="G59" s="641"/>
    </row>
    <row r="60" ht="16.5" customHeight="1" spans="1:7">
      <c r="A60" s="637">
        <v>64</v>
      </c>
      <c r="B60" s="445" t="s">
        <v>772</v>
      </c>
      <c r="C60" s="642">
        <f>'5-流动负债汇总'!C7</f>
        <v>0</v>
      </c>
      <c r="D60" s="642">
        <f>'5-流动负债汇总'!D7</f>
        <v>0</v>
      </c>
      <c r="E60" s="639">
        <f t="shared" si="0"/>
        <v>0</v>
      </c>
      <c r="F60" s="640" t="str">
        <f t="shared" si="1"/>
        <v/>
      </c>
      <c r="G60" s="641"/>
    </row>
    <row r="61" ht="16.5" customHeight="1" spans="1:7">
      <c r="A61" s="637">
        <v>65</v>
      </c>
      <c r="B61" s="445" t="s">
        <v>773</v>
      </c>
      <c r="C61" s="642">
        <f>'5-流动负债汇总'!C8</f>
        <v>0</v>
      </c>
      <c r="D61" s="642">
        <f>'5-流动负债汇总'!D8</f>
        <v>0</v>
      </c>
      <c r="E61" s="639">
        <f t="shared" si="0"/>
        <v>0</v>
      </c>
      <c r="F61" s="640" t="str">
        <f t="shared" si="1"/>
        <v/>
      </c>
      <c r="G61" s="641"/>
    </row>
    <row r="62" ht="16.5" customHeight="1" spans="1:7">
      <c r="A62" s="637">
        <v>67</v>
      </c>
      <c r="B62" s="445" t="s">
        <v>774</v>
      </c>
      <c r="C62" s="642">
        <f>'5-流动负债汇总'!C10+'5-流动负债汇总'!C9</f>
        <v>0</v>
      </c>
      <c r="D62" s="642">
        <f>'5-流动负债汇总'!D10+'5-流动负债汇总'!D9</f>
        <v>0</v>
      </c>
      <c r="E62" s="639">
        <f t="shared" si="0"/>
        <v>0</v>
      </c>
      <c r="F62" s="640" t="str">
        <f t="shared" si="1"/>
        <v/>
      </c>
      <c r="G62" s="641"/>
    </row>
    <row r="63" ht="16.5" customHeight="1" spans="1:7">
      <c r="A63" s="637">
        <v>68</v>
      </c>
      <c r="B63" s="445" t="s">
        <v>775</v>
      </c>
      <c r="C63" s="642">
        <f>'5-流动负债汇总'!C11</f>
        <v>0</v>
      </c>
      <c r="D63" s="642">
        <f>'5-流动负债汇总'!D11</f>
        <v>0</v>
      </c>
      <c r="E63" s="639">
        <f t="shared" si="0"/>
        <v>0</v>
      </c>
      <c r="F63" s="640" t="str">
        <f t="shared" si="1"/>
        <v/>
      </c>
      <c r="G63" s="641"/>
    </row>
    <row r="64" ht="16.5" customHeight="1" spans="1:7">
      <c r="A64" s="637">
        <v>69</v>
      </c>
      <c r="B64" s="643" t="s">
        <v>776</v>
      </c>
      <c r="C64" s="642">
        <f>'5-13合同负债'!ContractDebitBookValue</f>
        <v>0</v>
      </c>
      <c r="D64" s="642">
        <f>'5-13合同负债'!ContractDebitValuationPrice</f>
        <v>0</v>
      </c>
      <c r="E64" s="639">
        <f t="shared" si="0"/>
        <v>0</v>
      </c>
      <c r="F64" s="640"/>
      <c r="G64" s="641"/>
    </row>
    <row r="65" ht="16.5" customHeight="1" spans="1:7">
      <c r="A65" s="637">
        <v>70</v>
      </c>
      <c r="B65" s="445" t="s">
        <v>777</v>
      </c>
      <c r="C65" s="642">
        <f>'5-流动负债汇总'!C12</f>
        <v>0</v>
      </c>
      <c r="D65" s="642">
        <f>'5-流动负债汇总'!D12</f>
        <v>0</v>
      </c>
      <c r="E65" s="639">
        <f t="shared" si="0"/>
        <v>0</v>
      </c>
      <c r="F65" s="640" t="str">
        <f t="shared" si="1"/>
        <v/>
      </c>
      <c r="G65" s="641"/>
    </row>
    <row r="66" ht="16.5" customHeight="1" spans="1:7">
      <c r="A66" s="637">
        <v>71</v>
      </c>
      <c r="B66" s="445" t="s">
        <v>778</v>
      </c>
      <c r="C66" s="642">
        <f>'5-流动负债汇总'!C13</f>
        <v>0</v>
      </c>
      <c r="D66" s="642">
        <f>'5-流动负债汇总'!D13</f>
        <v>0</v>
      </c>
      <c r="E66" s="639">
        <f t="shared" si="0"/>
        <v>0</v>
      </c>
      <c r="F66" s="640" t="str">
        <f t="shared" si="1"/>
        <v/>
      </c>
      <c r="G66" s="641"/>
    </row>
    <row r="67" ht="16.5" customHeight="1" spans="1:7">
      <c r="A67" s="637">
        <v>72</v>
      </c>
      <c r="B67" s="445" t="s">
        <v>779</v>
      </c>
      <c r="C67" s="642">
        <f>'5-流动负债汇总'!C16+'5-流动负债汇总'!C14+'5-流动负债汇总'!C15</f>
        <v>0</v>
      </c>
      <c r="D67" s="642">
        <f>'5-流动负债汇总'!D16+'5-流动负债汇总'!D14+'5-流动负债汇总'!D15</f>
        <v>0</v>
      </c>
      <c r="E67" s="639">
        <f t="shared" ref="E67:E79" si="2">D67-C67</f>
        <v>0</v>
      </c>
      <c r="F67" s="640" t="str">
        <f t="shared" ref="F67:F79" si="3">IF(C67=0,"",E67/C67*100)</f>
        <v/>
      </c>
      <c r="G67" s="641"/>
    </row>
    <row r="68" ht="16.5" customHeight="1" spans="1:7">
      <c r="A68" s="637">
        <v>74</v>
      </c>
      <c r="B68" s="445" t="s">
        <v>780</v>
      </c>
      <c r="C68" s="642">
        <f>'5-流动负债汇总'!C17</f>
        <v>0</v>
      </c>
      <c r="D68" s="642">
        <f>'5-流动负债汇总'!D17</f>
        <v>0</v>
      </c>
      <c r="E68" s="639">
        <f t="shared" si="2"/>
        <v>0</v>
      </c>
      <c r="F68" s="640" t="str">
        <f t="shared" si="3"/>
        <v/>
      </c>
      <c r="G68" s="641"/>
    </row>
    <row r="69" ht="16.5" customHeight="1" spans="1:7">
      <c r="A69" s="637">
        <v>75</v>
      </c>
      <c r="B69" s="445" t="s">
        <v>781</v>
      </c>
      <c r="C69" s="642">
        <f>'5-流动负债汇总'!C18</f>
        <v>0</v>
      </c>
      <c r="D69" s="642">
        <f>'5-流动负债汇总'!D18</f>
        <v>0</v>
      </c>
      <c r="E69" s="639">
        <f t="shared" si="2"/>
        <v>0</v>
      </c>
      <c r="F69" s="640" t="str">
        <f t="shared" si="3"/>
        <v/>
      </c>
      <c r="G69" s="641"/>
    </row>
    <row r="70" s="629" customFormat="1" ht="16.5" customHeight="1" spans="1:7">
      <c r="A70" s="637">
        <v>76</v>
      </c>
      <c r="B70" s="644" t="s">
        <v>782</v>
      </c>
      <c r="C70" s="638">
        <f>'6-非流动负债汇总 '!C27</f>
        <v>0</v>
      </c>
      <c r="D70" s="638">
        <f>'6-非流动负债汇总 '!D27</f>
        <v>0</v>
      </c>
      <c r="E70" s="639">
        <f t="shared" si="2"/>
        <v>0</v>
      </c>
      <c r="F70" s="640" t="str">
        <f t="shared" si="3"/>
        <v/>
      </c>
      <c r="G70" s="641"/>
    </row>
    <row r="71" ht="16.5" customHeight="1" spans="1:7">
      <c r="A71" s="637">
        <v>77</v>
      </c>
      <c r="B71" s="445" t="s">
        <v>783</v>
      </c>
      <c r="C71" s="642">
        <f>'6-非流动负债汇总 '!C7</f>
        <v>0</v>
      </c>
      <c r="D71" s="642">
        <f>'6-非流动负债汇总 '!D7</f>
        <v>0</v>
      </c>
      <c r="E71" s="639">
        <f t="shared" si="2"/>
        <v>0</v>
      </c>
      <c r="F71" s="640" t="str">
        <f t="shared" si="3"/>
        <v/>
      </c>
      <c r="G71" s="641"/>
    </row>
    <row r="72" ht="16.5" customHeight="1" spans="1:7">
      <c r="A72" s="637">
        <v>78</v>
      </c>
      <c r="B72" s="643" t="s">
        <v>388</v>
      </c>
      <c r="C72" s="642">
        <f>'6-非流动负债汇总 '!C8</f>
        <v>0</v>
      </c>
      <c r="D72" s="642">
        <f>'6-非流动负债汇总 '!D8</f>
        <v>0</v>
      </c>
      <c r="E72" s="639">
        <f t="shared" si="2"/>
        <v>0</v>
      </c>
      <c r="F72" s="640" t="str">
        <f t="shared" si="3"/>
        <v/>
      </c>
      <c r="G72" s="641"/>
    </row>
    <row r="73" ht="16.5" customHeight="1" spans="1:7">
      <c r="A73" s="637">
        <v>81</v>
      </c>
      <c r="B73" s="445" t="s">
        <v>784</v>
      </c>
      <c r="C73" s="642">
        <f>'6-非流动负债汇总 '!C9</f>
        <v>0</v>
      </c>
      <c r="D73" s="642">
        <f>'6-非流动负债汇总 '!D9</f>
        <v>0</v>
      </c>
      <c r="E73" s="639">
        <f t="shared" si="2"/>
        <v>0</v>
      </c>
      <c r="F73" s="640" t="str">
        <f t="shared" si="3"/>
        <v/>
      </c>
      <c r="G73" s="641"/>
    </row>
    <row r="74" ht="16.5" customHeight="1" spans="1:7">
      <c r="A74" s="637">
        <v>82</v>
      </c>
      <c r="B74" s="445" t="s">
        <v>785</v>
      </c>
      <c r="C74" s="642">
        <f>'6-非流动负债汇总 '!C10</f>
        <v>0</v>
      </c>
      <c r="D74" s="642">
        <f>'6-非流动负债汇总 '!D10</f>
        <v>0</v>
      </c>
      <c r="E74" s="639">
        <f t="shared" si="2"/>
        <v>0</v>
      </c>
      <c r="F74" s="640" t="str">
        <f t="shared" si="3"/>
        <v/>
      </c>
      <c r="G74" s="641"/>
    </row>
    <row r="75" ht="16.5" customHeight="1" spans="1:7">
      <c r="A75" s="637">
        <v>83</v>
      </c>
      <c r="B75" s="445" t="s">
        <v>786</v>
      </c>
      <c r="C75" s="642">
        <f>'6-非流动负债汇总 '!C11</f>
        <v>0</v>
      </c>
      <c r="D75" s="642">
        <f>'6-非流动负债汇总 '!D11</f>
        <v>0</v>
      </c>
      <c r="E75" s="639">
        <f t="shared" si="2"/>
        <v>0</v>
      </c>
      <c r="F75" s="640" t="str">
        <f t="shared" si="3"/>
        <v/>
      </c>
      <c r="G75" s="641"/>
    </row>
    <row r="76" ht="16.5" customHeight="1" spans="1:7">
      <c r="A76" s="637">
        <v>84</v>
      </c>
      <c r="B76" s="445" t="s">
        <v>787</v>
      </c>
      <c r="C76" s="642">
        <f>'6-非流动负债汇总 '!C12</f>
        <v>0</v>
      </c>
      <c r="D76" s="642">
        <f>'6-非流动负债汇总 '!D12</f>
        <v>0</v>
      </c>
      <c r="E76" s="639">
        <f t="shared" si="2"/>
        <v>0</v>
      </c>
      <c r="F76" s="640" t="str">
        <f t="shared" si="3"/>
        <v/>
      </c>
      <c r="G76" s="641"/>
    </row>
    <row r="77" ht="16.5" customHeight="1" spans="1:7">
      <c r="A77" s="637">
        <v>85</v>
      </c>
      <c r="B77" s="445" t="s">
        <v>788</v>
      </c>
      <c r="C77" s="642">
        <f>'6-非流动负债汇总 '!C13</f>
        <v>0</v>
      </c>
      <c r="D77" s="642">
        <f>'6-非流动负债汇总 '!D13</f>
        <v>0</v>
      </c>
      <c r="E77" s="639">
        <f t="shared" si="2"/>
        <v>0</v>
      </c>
      <c r="F77" s="639" t="str">
        <f t="shared" si="3"/>
        <v/>
      </c>
      <c r="G77" s="641"/>
    </row>
    <row r="78" s="629" customFormat="1" ht="16.5" customHeight="1" spans="1:7">
      <c r="A78" s="637">
        <v>86</v>
      </c>
      <c r="B78" s="644" t="s">
        <v>789</v>
      </c>
      <c r="C78" s="638">
        <f>C59+C70</f>
        <v>0</v>
      </c>
      <c r="D78" s="638">
        <f>D59+D70</f>
        <v>0</v>
      </c>
      <c r="E78" s="639">
        <f t="shared" si="2"/>
        <v>0</v>
      </c>
      <c r="F78" s="640" t="str">
        <f t="shared" si="3"/>
        <v/>
      </c>
      <c r="G78" s="641"/>
    </row>
    <row r="79" s="629" customFormat="1" ht="16.5" customHeight="1" spans="1:7">
      <c r="A79" s="637">
        <v>87</v>
      </c>
      <c r="B79" s="644" t="s">
        <v>790</v>
      </c>
      <c r="C79" s="638" t="e">
        <f>C58-C78</f>
        <v>#REF!</v>
      </c>
      <c r="D79" s="638" t="e">
        <f>D58-D78</f>
        <v>#REF!</v>
      </c>
      <c r="E79" s="639" t="e">
        <f t="shared" si="2"/>
        <v>#REF!</v>
      </c>
      <c r="F79" s="640" t="e">
        <f t="shared" si="3"/>
        <v>#REF!</v>
      </c>
      <c r="G79" s="641"/>
    </row>
    <row r="80" s="630" customFormat="1" ht="12.75" hidden="1" outlineLevel="1" spans="1:5">
      <c r="A80" s="625"/>
      <c r="B80" s="623" t="s">
        <v>791</v>
      </c>
      <c r="C80" s="645"/>
      <c r="D80" s="645"/>
      <c r="E80" s="632"/>
    </row>
    <row r="81" customHeight="1" collapsed="1" spans="6:7">
      <c r="F81" s="632" t="s">
        <v>715</v>
      </c>
      <c r="G81" s="419"/>
    </row>
    <row r="82" customHeight="1" spans="7:7">
      <c r="G82" s="646" t="s">
        <v>716</v>
      </c>
    </row>
  </sheetData>
  <mergeCells count="2">
    <mergeCell ref="A2:F2"/>
    <mergeCell ref="A3:F3"/>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&amp;R&amp;"宋体,常规"项目：&amp;"Times New Roman,常规"XXXX&amp;"宋体,常规"项目</oddHeader>
    <oddFooter>&amp;R&amp;"宋体,常规"&amp;10&amp;P/&amp;N</oddFooter>
  </headerFoot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33"/>
  <sheetViews>
    <sheetView showGridLines="0" workbookViewId="0">
      <selection activeCell="AA34" sqref="AA34"/>
    </sheetView>
  </sheetViews>
  <sheetFormatPr defaultColWidth="9" defaultRowHeight="15.75" customHeight="1" outlineLevelCol="6"/>
  <cols>
    <col min="1" max="1" width="7.75" style="3" customWidth="1"/>
    <col min="2" max="2" width="30" style="3" customWidth="1"/>
    <col min="3" max="6" width="28.75" style="3" customWidth="1"/>
    <col min="7" max="16384" width="9" style="3"/>
  </cols>
  <sheetData>
    <row r="1" customHeight="1" spans="1:1">
      <c r="A1" s="4" t="s">
        <v>687</v>
      </c>
    </row>
    <row r="2" s="1" customFormat="1" ht="30" customHeight="1" spans="1:6">
      <c r="A2" s="5" t="s">
        <v>4811</v>
      </c>
      <c r="B2" s="5"/>
      <c r="C2" s="5"/>
      <c r="D2" s="5"/>
      <c r="E2" s="5"/>
      <c r="F2" s="5"/>
    </row>
    <row r="3" customHeight="1" spans="1:6">
      <c r="A3" s="2" t="e">
        <f>"评估基准日："&amp;TEXT(#REF!,"yyyy年mm月dd日")</f>
        <v>#REF!</v>
      </c>
      <c r="B3" s="2"/>
      <c r="C3" s="2"/>
      <c r="D3" s="2"/>
      <c r="E3" s="2"/>
      <c r="F3" s="2"/>
    </row>
    <row r="4" ht="14.1" customHeight="1" spans="1:6">
      <c r="A4" s="2"/>
      <c r="B4" s="2"/>
      <c r="C4" s="2"/>
      <c r="D4" s="2"/>
      <c r="E4" s="2"/>
      <c r="F4" s="21" t="s">
        <v>4812</v>
      </c>
    </row>
    <row r="5" customHeight="1" spans="1:6">
      <c r="A5" s="3" t="e">
        <f>#REF!&amp;"："&amp;#REF!</f>
        <v>#REF!</v>
      </c>
      <c r="F5" s="26" t="s">
        <v>858</v>
      </c>
    </row>
    <row r="6" s="2" customFormat="1" customHeight="1" spans="1:7">
      <c r="A6" s="9" t="s">
        <v>721</v>
      </c>
      <c r="B6" s="9" t="s">
        <v>1560</v>
      </c>
      <c r="C6" s="9" t="s">
        <v>1079</v>
      </c>
      <c r="D6" s="10" t="s">
        <v>692</v>
      </c>
      <c r="E6" s="9" t="s">
        <v>693</v>
      </c>
      <c r="F6" s="9" t="s">
        <v>848</v>
      </c>
      <c r="G6" s="11" t="s">
        <v>863</v>
      </c>
    </row>
    <row r="7" spans="1:7">
      <c r="A7" s="12" t="str">
        <f>IF(B7="","",ROW()-6)</f>
        <v/>
      </c>
      <c r="B7" s="13"/>
      <c r="C7" s="14"/>
      <c r="D7" s="15"/>
      <c r="E7" s="15"/>
      <c r="F7" s="13"/>
      <c r="G7" s="2" t="s">
        <v>4791</v>
      </c>
    </row>
    <row r="8" spans="1:7">
      <c r="A8" s="12" t="str">
        <f t="shared" ref="A8:A30" si="0">IF(B8="","",ROW()-6)</f>
        <v/>
      </c>
      <c r="B8" s="13"/>
      <c r="C8" s="14"/>
      <c r="D8" s="15"/>
      <c r="E8" s="15"/>
      <c r="F8" s="13"/>
      <c r="G8" s="2" t="s">
        <v>4792</v>
      </c>
    </row>
    <row r="9" spans="1:7">
      <c r="A9" s="12"/>
      <c r="B9" s="13"/>
      <c r="C9" s="14"/>
      <c r="D9" s="15"/>
      <c r="E9" s="15"/>
      <c r="F9" s="13"/>
      <c r="G9" s="2" t="s">
        <v>4793</v>
      </c>
    </row>
    <row r="10" spans="1:7">
      <c r="A10" s="12"/>
      <c r="B10" s="13"/>
      <c r="C10" s="14"/>
      <c r="D10" s="15"/>
      <c r="E10" s="15"/>
      <c r="F10" s="13"/>
      <c r="G10" s="2" t="s">
        <v>4794</v>
      </c>
    </row>
    <row r="11" spans="1:7">
      <c r="A11" s="12"/>
      <c r="B11" s="13"/>
      <c r="C11" s="14"/>
      <c r="D11" s="15"/>
      <c r="E11" s="15"/>
      <c r="F11" s="13"/>
      <c r="G11" s="2" t="s">
        <v>4795</v>
      </c>
    </row>
    <row r="12" spans="1:7">
      <c r="A12" s="12"/>
      <c r="B12" s="13"/>
      <c r="C12" s="14"/>
      <c r="D12" s="15"/>
      <c r="E12" s="15"/>
      <c r="F12" s="13"/>
      <c r="G12" s="2" t="s">
        <v>4796</v>
      </c>
    </row>
    <row r="13" spans="1:7">
      <c r="A13" s="12"/>
      <c r="B13" s="13"/>
      <c r="C13" s="14"/>
      <c r="D13" s="15"/>
      <c r="E13" s="15"/>
      <c r="F13" s="13"/>
      <c r="G13" s="2" t="s">
        <v>4797</v>
      </c>
    </row>
    <row r="14" spans="1:7">
      <c r="A14" s="12"/>
      <c r="B14" s="13"/>
      <c r="C14" s="14"/>
      <c r="D14" s="15"/>
      <c r="E14" s="15"/>
      <c r="F14" s="13"/>
      <c r="G14" s="2" t="s">
        <v>4798</v>
      </c>
    </row>
    <row r="15" spans="1:7">
      <c r="A15" s="12"/>
      <c r="B15" s="13"/>
      <c r="C15" s="14"/>
      <c r="D15" s="15"/>
      <c r="E15" s="15"/>
      <c r="F15" s="13"/>
      <c r="G15" s="2" t="s">
        <v>4799</v>
      </c>
    </row>
    <row r="16" spans="1:7">
      <c r="A16" s="12"/>
      <c r="B16" s="13"/>
      <c r="C16" s="14"/>
      <c r="D16" s="15"/>
      <c r="E16" s="15"/>
      <c r="F16" s="13"/>
      <c r="G16" s="2" t="s">
        <v>4800</v>
      </c>
    </row>
    <row r="17" spans="1:7">
      <c r="A17" s="12"/>
      <c r="B17" s="13"/>
      <c r="C17" s="14"/>
      <c r="D17" s="15"/>
      <c r="E17" s="15"/>
      <c r="F17" s="13"/>
      <c r="G17" s="2" t="s">
        <v>4801</v>
      </c>
    </row>
    <row r="18" spans="1:7">
      <c r="A18" s="12"/>
      <c r="B18" s="13"/>
      <c r="C18" s="14"/>
      <c r="D18" s="15"/>
      <c r="E18" s="15"/>
      <c r="F18" s="13"/>
      <c r="G18" s="2" t="s">
        <v>4802</v>
      </c>
    </row>
    <row r="19" spans="1:7">
      <c r="A19" s="12"/>
      <c r="B19" s="13"/>
      <c r="C19" s="14"/>
      <c r="D19" s="15"/>
      <c r="E19" s="15"/>
      <c r="F19" s="13"/>
      <c r="G19" s="2" t="s">
        <v>4803</v>
      </c>
    </row>
    <row r="20" spans="1:7">
      <c r="A20" s="12"/>
      <c r="B20" s="13"/>
      <c r="C20" s="14"/>
      <c r="D20" s="15"/>
      <c r="E20" s="15"/>
      <c r="F20" s="13"/>
      <c r="G20" s="2" t="s">
        <v>4804</v>
      </c>
    </row>
    <row r="21" spans="1:7">
      <c r="A21" s="12"/>
      <c r="B21" s="13"/>
      <c r="C21" s="14"/>
      <c r="D21" s="15"/>
      <c r="E21" s="15"/>
      <c r="F21" s="13"/>
      <c r="G21" s="2" t="s">
        <v>4805</v>
      </c>
    </row>
    <row r="22" spans="1:7">
      <c r="A22" s="12"/>
      <c r="B22" s="13"/>
      <c r="C22" s="14"/>
      <c r="D22" s="15"/>
      <c r="E22" s="15"/>
      <c r="F22" s="13"/>
      <c r="G22" s="2" t="s">
        <v>4806</v>
      </c>
    </row>
    <row r="23" spans="1:7">
      <c r="A23" s="12"/>
      <c r="B23" s="13"/>
      <c r="C23" s="14"/>
      <c r="D23" s="15"/>
      <c r="E23" s="15"/>
      <c r="F23" s="13"/>
      <c r="G23" s="2" t="s">
        <v>4807</v>
      </c>
    </row>
    <row r="24" spans="1:7">
      <c r="A24" s="12" t="str">
        <f t="shared" si="0"/>
        <v/>
      </c>
      <c r="B24" s="13"/>
      <c r="C24" s="14"/>
      <c r="D24" s="15"/>
      <c r="E24" s="15"/>
      <c r="F24" s="13"/>
      <c r="G24" s="2" t="s">
        <v>4808</v>
      </c>
    </row>
    <row r="25" spans="1:7">
      <c r="A25" s="12" t="str">
        <f t="shared" si="0"/>
        <v/>
      </c>
      <c r="B25" s="13"/>
      <c r="C25" s="14"/>
      <c r="D25" s="15"/>
      <c r="E25" s="15"/>
      <c r="F25" s="13"/>
      <c r="G25" s="2" t="s">
        <v>4809</v>
      </c>
    </row>
    <row r="26" spans="1:7">
      <c r="A26" s="12" t="str">
        <f t="shared" si="0"/>
        <v/>
      </c>
      <c r="B26" s="13"/>
      <c r="C26" s="14"/>
      <c r="D26" s="15"/>
      <c r="E26" s="15"/>
      <c r="F26" s="13"/>
      <c r="G26" s="2" t="s">
        <v>4810</v>
      </c>
    </row>
    <row r="27" spans="1:7">
      <c r="A27" s="12" t="str">
        <f t="shared" si="0"/>
        <v/>
      </c>
      <c r="B27" s="13"/>
      <c r="C27" s="14"/>
      <c r="D27" s="15"/>
      <c r="E27" s="15"/>
      <c r="F27" s="13"/>
      <c r="G27" s="2" t="s">
        <v>4813</v>
      </c>
    </row>
    <row r="28" spans="1:7">
      <c r="A28" s="12" t="str">
        <f t="shared" si="0"/>
        <v/>
      </c>
      <c r="B28" s="13"/>
      <c r="C28" s="14"/>
      <c r="D28" s="15"/>
      <c r="E28" s="15"/>
      <c r="F28" s="13"/>
      <c r="G28" s="2" t="s">
        <v>4814</v>
      </c>
    </row>
    <row r="29" spans="1:7">
      <c r="A29" s="12" t="str">
        <f t="shared" si="0"/>
        <v/>
      </c>
      <c r="B29" s="13"/>
      <c r="C29" s="14"/>
      <c r="D29" s="15"/>
      <c r="E29" s="15"/>
      <c r="F29" s="13"/>
      <c r="G29" s="2" t="s">
        <v>4815</v>
      </c>
    </row>
    <row r="30" spans="1:7">
      <c r="A30" s="12" t="str">
        <f t="shared" si="0"/>
        <v/>
      </c>
      <c r="B30" s="13"/>
      <c r="C30" s="14"/>
      <c r="D30" s="15"/>
      <c r="E30" s="15"/>
      <c r="F30" s="13"/>
      <c r="G30" s="2" t="s">
        <v>4816</v>
      </c>
    </row>
    <row r="31" customHeight="1" spans="1:6">
      <c r="A31" s="16" t="s">
        <v>1127</v>
      </c>
      <c r="B31" s="17"/>
      <c r="C31" s="18"/>
      <c r="D31" s="24">
        <f>SUM(D7:D30)</f>
        <v>0</v>
      </c>
      <c r="E31" s="24">
        <f>SUM(E7:E30)</f>
        <v>0</v>
      </c>
      <c r="F31" s="20"/>
    </row>
    <row r="32" customHeight="1" spans="1:7">
      <c r="A32" s="3" t="e">
        <f>#REF!&amp;"填表人："&amp;#REF!</f>
        <v>#REF!</v>
      </c>
      <c r="D32" s="3" t="e">
        <f>"评估人员："&amp;#REF!</f>
        <v>#REF!</v>
      </c>
      <c r="G32" s="23" t="s">
        <v>716</v>
      </c>
    </row>
    <row r="33" customHeight="1" spans="1:1">
      <c r="A33" s="3" t="e">
        <f>"填表日期："&amp;YEAR(#REF!)&amp;"年"&amp;MONTH(#REF!)&amp;"月"&amp;DAY(#REF!)&amp;"日"</f>
        <v>#REF!</v>
      </c>
    </row>
  </sheetData>
  <mergeCells count="3">
    <mergeCell ref="A2:F2"/>
    <mergeCell ref="A3:F3"/>
    <mergeCell ref="A31:B31"/>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6"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9"/>
  <sheetViews>
    <sheetView showGridLines="0" workbookViewId="0">
      <selection activeCell="AA34" sqref="AA34"/>
    </sheetView>
  </sheetViews>
  <sheetFormatPr defaultColWidth="9" defaultRowHeight="15.75" customHeight="1"/>
  <cols>
    <col min="1" max="1" width="6.5" style="3" customWidth="1"/>
    <col min="2" max="2" width="22" style="3" customWidth="1"/>
    <col min="3" max="3" width="11" style="3" customWidth="1"/>
    <col min="4" max="4" width="14.25" style="3" customWidth="1"/>
    <col min="5" max="5" width="12.75" style="3" customWidth="1"/>
    <col min="6" max="6" width="8.75" style="3" customWidth="1"/>
    <col min="7" max="8" width="15.625" style="3" customWidth="1"/>
    <col min="9" max="9" width="9.75" style="3" customWidth="1"/>
    <col min="10" max="16384" width="9" style="3"/>
  </cols>
  <sheetData>
    <row r="1" customHeight="1" spans="1:1">
      <c r="A1" s="4" t="s">
        <v>687</v>
      </c>
    </row>
    <row r="2" s="1" customFormat="1" ht="30" customHeight="1" spans="1:9">
      <c r="A2" s="5" t="s">
        <v>4817</v>
      </c>
      <c r="B2" s="5"/>
      <c r="C2" s="5"/>
      <c r="D2" s="5"/>
      <c r="E2" s="5"/>
      <c r="F2" s="5"/>
      <c r="G2" s="5"/>
      <c r="H2" s="5"/>
      <c r="I2" s="5"/>
    </row>
    <row r="3" customHeight="1" spans="1:9">
      <c r="A3" s="2" t="e">
        <f>"评估基准日："&amp;TEXT(#REF!,"yyyy年mm月dd日")</f>
        <v>#REF!</v>
      </c>
      <c r="B3" s="2"/>
      <c r="C3" s="2"/>
      <c r="D3" s="2"/>
      <c r="E3" s="2"/>
      <c r="F3" s="2"/>
      <c r="G3" s="2"/>
      <c r="H3" s="2"/>
      <c r="I3" s="2"/>
    </row>
    <row r="4" ht="14.1" customHeight="1" spans="1:9">
      <c r="A4" s="2"/>
      <c r="B4" s="2"/>
      <c r="C4" s="2"/>
      <c r="D4" s="2"/>
      <c r="E4" s="2"/>
      <c r="F4" s="2"/>
      <c r="G4" s="2"/>
      <c r="H4" s="2"/>
      <c r="I4" s="21" t="s">
        <v>4818</v>
      </c>
    </row>
    <row r="5" customHeight="1" spans="1:9">
      <c r="A5" s="8" t="e">
        <f>#REF!&amp;"："&amp;#REF!</f>
        <v>#REF!</v>
      </c>
      <c r="B5" s="8"/>
      <c r="C5" s="8"/>
      <c r="D5" s="8"/>
      <c r="I5" s="26" t="s">
        <v>858</v>
      </c>
    </row>
    <row r="6" s="2" customFormat="1" customHeight="1" spans="1:10">
      <c r="A6" s="9" t="s">
        <v>721</v>
      </c>
      <c r="B6" s="9" t="s">
        <v>1026</v>
      </c>
      <c r="C6" s="9" t="s">
        <v>1079</v>
      </c>
      <c r="D6" s="9" t="s">
        <v>1102</v>
      </c>
      <c r="E6" s="9" t="s">
        <v>1103</v>
      </c>
      <c r="F6" s="9" t="s">
        <v>1104</v>
      </c>
      <c r="G6" s="37" t="s">
        <v>692</v>
      </c>
      <c r="H6" s="9" t="s">
        <v>693</v>
      </c>
      <c r="I6" s="9" t="s">
        <v>848</v>
      </c>
      <c r="J6" s="11" t="s">
        <v>863</v>
      </c>
    </row>
    <row r="7" spans="1:10">
      <c r="A7" s="12" t="str">
        <f>IF(B7="","",ROW()-6)</f>
        <v/>
      </c>
      <c r="B7" s="13"/>
      <c r="C7" s="14"/>
      <c r="D7" s="15"/>
      <c r="E7" s="14"/>
      <c r="F7" s="28"/>
      <c r="G7" s="15"/>
      <c r="H7" s="15"/>
      <c r="I7" s="13"/>
      <c r="J7" s="2" t="s">
        <v>4819</v>
      </c>
    </row>
    <row r="8" spans="1:10">
      <c r="A8" s="12" t="str">
        <f t="shared" ref="A8:A26" si="0">IF(B8="","",ROW()-6)</f>
        <v/>
      </c>
      <c r="B8" s="13"/>
      <c r="C8" s="14"/>
      <c r="D8" s="15"/>
      <c r="E8" s="14"/>
      <c r="F8" s="28"/>
      <c r="G8" s="15"/>
      <c r="H8" s="15"/>
      <c r="I8" s="13"/>
      <c r="J8" s="2" t="s">
        <v>4820</v>
      </c>
    </row>
    <row r="9" spans="1:10">
      <c r="A9" s="12" t="str">
        <f t="shared" si="0"/>
        <v/>
      </c>
      <c r="B9" s="13"/>
      <c r="C9" s="14"/>
      <c r="D9" s="15"/>
      <c r="E9" s="14"/>
      <c r="F9" s="28"/>
      <c r="G9" s="15"/>
      <c r="H9" s="15"/>
      <c r="I9" s="13"/>
      <c r="J9" s="2" t="s">
        <v>4821</v>
      </c>
    </row>
    <row r="10" spans="1:10">
      <c r="A10" s="12" t="str">
        <f t="shared" si="0"/>
        <v/>
      </c>
      <c r="B10" s="13"/>
      <c r="C10" s="14"/>
      <c r="D10" s="15"/>
      <c r="E10" s="14"/>
      <c r="F10" s="28"/>
      <c r="G10" s="15"/>
      <c r="H10" s="15"/>
      <c r="I10" s="13"/>
      <c r="J10" s="2" t="s">
        <v>4822</v>
      </c>
    </row>
    <row r="11" spans="1:10">
      <c r="A11" s="12" t="str">
        <f t="shared" si="0"/>
        <v/>
      </c>
      <c r="B11" s="13"/>
      <c r="C11" s="14"/>
      <c r="D11" s="15"/>
      <c r="E11" s="14"/>
      <c r="F11" s="28"/>
      <c r="G11" s="15"/>
      <c r="H11" s="15"/>
      <c r="I11" s="13"/>
      <c r="J11" s="2" t="s">
        <v>4823</v>
      </c>
    </row>
    <row r="12" spans="1:10">
      <c r="A12" s="12" t="str">
        <f t="shared" si="0"/>
        <v/>
      </c>
      <c r="B12" s="13"/>
      <c r="C12" s="14"/>
      <c r="D12" s="15"/>
      <c r="E12" s="14"/>
      <c r="F12" s="28"/>
      <c r="G12" s="15"/>
      <c r="H12" s="15"/>
      <c r="I12" s="13"/>
      <c r="J12" s="2" t="s">
        <v>4824</v>
      </c>
    </row>
    <row r="13" spans="1:10">
      <c r="A13" s="12" t="str">
        <f t="shared" si="0"/>
        <v/>
      </c>
      <c r="B13" s="13"/>
      <c r="C13" s="14"/>
      <c r="D13" s="15"/>
      <c r="E13" s="14"/>
      <c r="F13" s="28"/>
      <c r="G13" s="15"/>
      <c r="H13" s="15"/>
      <c r="I13" s="13"/>
      <c r="J13" s="2" t="s">
        <v>4825</v>
      </c>
    </row>
    <row r="14" spans="1:10">
      <c r="A14" s="12" t="str">
        <f t="shared" si="0"/>
        <v/>
      </c>
      <c r="B14" s="13"/>
      <c r="C14" s="14"/>
      <c r="D14" s="15"/>
      <c r="E14" s="14"/>
      <c r="F14" s="28"/>
      <c r="G14" s="15"/>
      <c r="H14" s="15"/>
      <c r="I14" s="13"/>
      <c r="J14" s="2" t="s">
        <v>4826</v>
      </c>
    </row>
    <row r="15" spans="1:10">
      <c r="A15" s="12" t="str">
        <f t="shared" si="0"/>
        <v/>
      </c>
      <c r="B15" s="13"/>
      <c r="C15" s="14"/>
      <c r="D15" s="15"/>
      <c r="E15" s="14"/>
      <c r="F15" s="28"/>
      <c r="G15" s="15"/>
      <c r="H15" s="15"/>
      <c r="I15" s="13"/>
      <c r="J15" s="2" t="s">
        <v>4827</v>
      </c>
    </row>
    <row r="16" spans="1:10">
      <c r="A16" s="12" t="str">
        <f t="shared" si="0"/>
        <v/>
      </c>
      <c r="B16" s="13"/>
      <c r="C16" s="14"/>
      <c r="D16" s="15"/>
      <c r="E16" s="14"/>
      <c r="F16" s="28"/>
      <c r="G16" s="15"/>
      <c r="H16" s="15"/>
      <c r="I16" s="13"/>
      <c r="J16" s="2" t="s">
        <v>4828</v>
      </c>
    </row>
    <row r="17" spans="1:10">
      <c r="A17" s="12" t="str">
        <f t="shared" si="0"/>
        <v/>
      </c>
      <c r="B17" s="13"/>
      <c r="C17" s="14"/>
      <c r="D17" s="15"/>
      <c r="E17" s="14"/>
      <c r="F17" s="28"/>
      <c r="G17" s="15"/>
      <c r="H17" s="15"/>
      <c r="I17" s="13"/>
      <c r="J17" s="2" t="s">
        <v>4829</v>
      </c>
    </row>
    <row r="18" spans="1:10">
      <c r="A18" s="12" t="str">
        <f t="shared" si="0"/>
        <v/>
      </c>
      <c r="B18" s="13"/>
      <c r="C18" s="14"/>
      <c r="D18" s="15"/>
      <c r="E18" s="14"/>
      <c r="F18" s="28"/>
      <c r="G18" s="15"/>
      <c r="H18" s="15"/>
      <c r="I18" s="13"/>
      <c r="J18" s="2" t="s">
        <v>4830</v>
      </c>
    </row>
    <row r="19" spans="1:10">
      <c r="A19" s="12" t="str">
        <f t="shared" si="0"/>
        <v/>
      </c>
      <c r="B19" s="13"/>
      <c r="C19" s="14"/>
      <c r="D19" s="15"/>
      <c r="E19" s="14"/>
      <c r="F19" s="28"/>
      <c r="G19" s="15"/>
      <c r="H19" s="15"/>
      <c r="I19" s="13"/>
      <c r="J19" s="2" t="s">
        <v>4831</v>
      </c>
    </row>
    <row r="20" spans="1:10">
      <c r="A20" s="12" t="str">
        <f t="shared" si="0"/>
        <v/>
      </c>
      <c r="B20" s="13"/>
      <c r="C20" s="14"/>
      <c r="D20" s="15"/>
      <c r="E20" s="14"/>
      <c r="F20" s="28"/>
      <c r="G20" s="15"/>
      <c r="H20" s="15"/>
      <c r="I20" s="13"/>
      <c r="J20" s="2" t="s">
        <v>4832</v>
      </c>
    </row>
    <row r="21" spans="1:10">
      <c r="A21" s="12" t="str">
        <f t="shared" si="0"/>
        <v/>
      </c>
      <c r="B21" s="13"/>
      <c r="C21" s="14"/>
      <c r="D21" s="15"/>
      <c r="E21" s="14"/>
      <c r="F21" s="28"/>
      <c r="G21" s="15"/>
      <c r="H21" s="15"/>
      <c r="I21" s="13"/>
      <c r="J21" s="2" t="s">
        <v>4833</v>
      </c>
    </row>
    <row r="22" spans="1:10">
      <c r="A22" s="12" t="str">
        <f t="shared" si="0"/>
        <v/>
      </c>
      <c r="B22" s="13"/>
      <c r="C22" s="14"/>
      <c r="D22" s="15"/>
      <c r="E22" s="14"/>
      <c r="F22" s="28"/>
      <c r="G22" s="15"/>
      <c r="H22" s="15"/>
      <c r="I22" s="13"/>
      <c r="J22" s="2" t="s">
        <v>4834</v>
      </c>
    </row>
    <row r="23" spans="1:10">
      <c r="A23" s="12" t="str">
        <f t="shared" si="0"/>
        <v/>
      </c>
      <c r="B23" s="13"/>
      <c r="C23" s="14"/>
      <c r="D23" s="15"/>
      <c r="E23" s="14"/>
      <c r="F23" s="28"/>
      <c r="G23" s="15"/>
      <c r="H23" s="15"/>
      <c r="I23" s="13"/>
      <c r="J23" s="2" t="s">
        <v>4835</v>
      </c>
    </row>
    <row r="24" spans="1:10">
      <c r="A24" s="12" t="str">
        <f t="shared" si="0"/>
        <v/>
      </c>
      <c r="B24" s="13"/>
      <c r="C24" s="14"/>
      <c r="D24" s="15"/>
      <c r="E24" s="14"/>
      <c r="F24" s="28"/>
      <c r="G24" s="15"/>
      <c r="H24" s="15"/>
      <c r="I24" s="13"/>
      <c r="J24" s="2" t="s">
        <v>4836</v>
      </c>
    </row>
    <row r="25" spans="1:10">
      <c r="A25" s="12" t="str">
        <f t="shared" si="0"/>
        <v/>
      </c>
      <c r="B25" s="13"/>
      <c r="C25" s="14"/>
      <c r="D25" s="15"/>
      <c r="E25" s="14"/>
      <c r="F25" s="28"/>
      <c r="G25" s="15"/>
      <c r="H25" s="15"/>
      <c r="I25" s="13"/>
      <c r="J25" s="2" t="s">
        <v>4837</v>
      </c>
    </row>
    <row r="26" spans="1:10">
      <c r="A26" s="12" t="str">
        <f t="shared" si="0"/>
        <v/>
      </c>
      <c r="B26" s="13"/>
      <c r="C26" s="14"/>
      <c r="D26" s="15"/>
      <c r="E26" s="14"/>
      <c r="F26" s="28"/>
      <c r="G26" s="15"/>
      <c r="H26" s="15"/>
      <c r="I26" s="13"/>
      <c r="J26" s="2" t="s">
        <v>4838</v>
      </c>
    </row>
    <row r="27" customHeight="1" spans="1:9">
      <c r="A27" s="16" t="s">
        <v>1127</v>
      </c>
      <c r="B27" s="17"/>
      <c r="C27" s="20"/>
      <c r="D27" s="24"/>
      <c r="E27" s="20"/>
      <c r="F27" s="20"/>
      <c r="G27" s="24">
        <f>SUM(G7:G26)</f>
        <v>0</v>
      </c>
      <c r="H27" s="24">
        <f>SUM(H7:H26)</f>
        <v>0</v>
      </c>
      <c r="I27" s="20"/>
    </row>
    <row r="28" customHeight="1" spans="1:10">
      <c r="A28" s="3" t="e">
        <f>#REF!&amp;"填表人："&amp;#REF!</f>
        <v>#REF!</v>
      </c>
      <c r="G28" s="3" t="e">
        <f>"评估人员："&amp;#REF!</f>
        <v>#REF!</v>
      </c>
      <c r="J28" s="23" t="s">
        <v>716</v>
      </c>
    </row>
    <row r="29" customHeight="1" spans="1:1">
      <c r="A29" s="3" t="e">
        <f>"填表日期："&amp;YEAR(#REF!)&amp;"年"&amp;MONTH(#REF!)&amp;"月"&amp;DAY(#REF!)&amp;"日"</f>
        <v>#REF!</v>
      </c>
    </row>
  </sheetData>
  <mergeCells count="4">
    <mergeCell ref="A2:I2"/>
    <mergeCell ref="A3:I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35"/>
  <sheetViews>
    <sheetView showGridLines="0" workbookViewId="0">
      <selection activeCell="AA34" sqref="AA34"/>
    </sheetView>
  </sheetViews>
  <sheetFormatPr defaultColWidth="9" defaultRowHeight="15.75" customHeight="1" outlineLevelCol="7"/>
  <cols>
    <col min="1" max="6" width="18" style="3" customWidth="1"/>
    <col min="7" max="7" width="16.75" style="3" customWidth="1"/>
    <col min="8" max="8" width="8.625" style="3" customWidth="1"/>
    <col min="9" max="16384" width="9" style="3"/>
  </cols>
  <sheetData>
    <row r="1" customHeight="1" spans="1:1">
      <c r="A1" s="4" t="s">
        <v>687</v>
      </c>
    </row>
    <row r="2" s="1" customFormat="1" ht="30" customHeight="1" spans="1:7">
      <c r="A2" s="5" t="s">
        <v>4839</v>
      </c>
      <c r="B2" s="5"/>
      <c r="C2" s="5"/>
      <c r="D2" s="5"/>
      <c r="E2" s="5"/>
      <c r="F2" s="5"/>
      <c r="G2" s="5"/>
    </row>
    <row r="3" customHeight="1" spans="1:7">
      <c r="A3" s="2" t="e">
        <f>"评估基准日："&amp;TEXT(#REF!,"yyyy年mm月dd日")</f>
        <v>#REF!</v>
      </c>
      <c r="B3" s="2"/>
      <c r="C3" s="2"/>
      <c r="D3" s="2"/>
      <c r="E3" s="2"/>
      <c r="F3" s="2"/>
      <c r="G3" s="2"/>
    </row>
    <row r="4" ht="14.1" customHeight="1" spans="1:7">
      <c r="A4" s="2"/>
      <c r="B4" s="2"/>
      <c r="C4" s="2"/>
      <c r="D4" s="2"/>
      <c r="E4" s="2"/>
      <c r="F4" s="2"/>
      <c r="G4" s="21" t="s">
        <v>4840</v>
      </c>
    </row>
    <row r="5" customHeight="1" spans="1:7">
      <c r="A5" s="3" t="e">
        <f>#REF!&amp;"："&amp;#REF!</f>
        <v>#REF!</v>
      </c>
      <c r="G5" s="26" t="s">
        <v>858</v>
      </c>
    </row>
    <row r="6" s="2" customFormat="1" customHeight="1" spans="1:8">
      <c r="A6" s="9" t="s">
        <v>721</v>
      </c>
      <c r="B6" s="9" t="s">
        <v>4841</v>
      </c>
      <c r="C6" s="9" t="s">
        <v>1079</v>
      </c>
      <c r="D6" s="9" t="s">
        <v>4842</v>
      </c>
      <c r="E6" s="10" t="s">
        <v>692</v>
      </c>
      <c r="F6" s="9" t="s">
        <v>693</v>
      </c>
      <c r="G6" s="9" t="s">
        <v>848</v>
      </c>
      <c r="H6" s="11" t="s">
        <v>863</v>
      </c>
    </row>
    <row r="7" spans="1:8">
      <c r="A7" s="12" t="str">
        <f>IF(D7="","",ROW()-6)</f>
        <v/>
      </c>
      <c r="B7" s="13"/>
      <c r="C7" s="14"/>
      <c r="D7" s="13"/>
      <c r="E7" s="15"/>
      <c r="F7" s="15"/>
      <c r="G7" s="13"/>
      <c r="H7" s="2" t="s">
        <v>4843</v>
      </c>
    </row>
    <row r="8" spans="1:8">
      <c r="A8" s="12" t="str">
        <f t="shared" ref="A8:A32" si="0">IF(D8="","",ROW()-6)</f>
        <v/>
      </c>
      <c r="B8" s="13"/>
      <c r="C8" s="14"/>
      <c r="D8" s="13"/>
      <c r="E8" s="15"/>
      <c r="F8" s="15"/>
      <c r="G8" s="13"/>
      <c r="H8" s="2" t="s">
        <v>4844</v>
      </c>
    </row>
    <row r="9" spans="1:8">
      <c r="A9" s="12"/>
      <c r="B9" s="13"/>
      <c r="C9" s="14"/>
      <c r="D9" s="13"/>
      <c r="E9" s="15"/>
      <c r="F9" s="15"/>
      <c r="G9" s="13"/>
      <c r="H9" s="2" t="s">
        <v>4845</v>
      </c>
    </row>
    <row r="10" spans="1:8">
      <c r="A10" s="12"/>
      <c r="B10" s="13"/>
      <c r="C10" s="14"/>
      <c r="D10" s="13"/>
      <c r="E10" s="15"/>
      <c r="F10" s="15"/>
      <c r="G10" s="13"/>
      <c r="H10" s="2" t="s">
        <v>4846</v>
      </c>
    </row>
    <row r="11" spans="1:8">
      <c r="A11" s="12"/>
      <c r="B11" s="13"/>
      <c r="C11" s="14"/>
      <c r="D11" s="13"/>
      <c r="E11" s="15"/>
      <c r="F11" s="15"/>
      <c r="G11" s="13"/>
      <c r="H11" s="2" t="s">
        <v>4847</v>
      </c>
    </row>
    <row r="12" spans="1:8">
      <c r="A12" s="12"/>
      <c r="B12" s="13"/>
      <c r="C12" s="14"/>
      <c r="D12" s="13"/>
      <c r="E12" s="15"/>
      <c r="F12" s="15"/>
      <c r="G12" s="13"/>
      <c r="H12" s="2" t="s">
        <v>4848</v>
      </c>
    </row>
    <row r="13" spans="1:8">
      <c r="A13" s="12"/>
      <c r="B13" s="13"/>
      <c r="C13" s="14"/>
      <c r="D13" s="13"/>
      <c r="E13" s="15"/>
      <c r="F13" s="15"/>
      <c r="G13" s="13"/>
      <c r="H13" s="2" t="s">
        <v>4849</v>
      </c>
    </row>
    <row r="14" spans="1:8">
      <c r="A14" s="12"/>
      <c r="B14" s="13"/>
      <c r="C14" s="14"/>
      <c r="D14" s="13"/>
      <c r="E14" s="15"/>
      <c r="F14" s="15"/>
      <c r="G14" s="13"/>
      <c r="H14" s="2" t="s">
        <v>4850</v>
      </c>
    </row>
    <row r="15" spans="1:8">
      <c r="A15" s="12"/>
      <c r="B15" s="13"/>
      <c r="C15" s="14"/>
      <c r="D15" s="13"/>
      <c r="E15" s="15"/>
      <c r="F15" s="15"/>
      <c r="G15" s="13"/>
      <c r="H15" s="2" t="s">
        <v>4851</v>
      </c>
    </row>
    <row r="16" spans="1:8">
      <c r="A16" s="12"/>
      <c r="B16" s="13"/>
      <c r="C16" s="14"/>
      <c r="D16" s="13"/>
      <c r="E16" s="15"/>
      <c r="F16" s="15"/>
      <c r="G16" s="13"/>
      <c r="H16" s="2" t="s">
        <v>4852</v>
      </c>
    </row>
    <row r="17" spans="1:8">
      <c r="A17" s="12"/>
      <c r="B17" s="13"/>
      <c r="C17" s="14"/>
      <c r="D17" s="13"/>
      <c r="E17" s="15"/>
      <c r="F17" s="15"/>
      <c r="G17" s="13"/>
      <c r="H17" s="2" t="s">
        <v>4853</v>
      </c>
    </row>
    <row r="18" spans="1:8">
      <c r="A18" s="12"/>
      <c r="B18" s="13"/>
      <c r="C18" s="14"/>
      <c r="D18" s="13"/>
      <c r="E18" s="15"/>
      <c r="F18" s="15"/>
      <c r="G18" s="13"/>
      <c r="H18" s="2" t="s">
        <v>4854</v>
      </c>
    </row>
    <row r="19" spans="1:8">
      <c r="A19" s="12"/>
      <c r="B19" s="13"/>
      <c r="C19" s="14"/>
      <c r="D19" s="13"/>
      <c r="E19" s="15"/>
      <c r="F19" s="15"/>
      <c r="G19" s="13"/>
      <c r="H19" s="2" t="s">
        <v>4855</v>
      </c>
    </row>
    <row r="20" spans="1:8">
      <c r="A20" s="12"/>
      <c r="B20" s="13"/>
      <c r="C20" s="14"/>
      <c r="D20" s="13"/>
      <c r="E20" s="15"/>
      <c r="F20" s="15"/>
      <c r="G20" s="13"/>
      <c r="H20" s="2" t="s">
        <v>4856</v>
      </c>
    </row>
    <row r="21" spans="1:8">
      <c r="A21" s="12"/>
      <c r="B21" s="13"/>
      <c r="C21" s="14"/>
      <c r="D21" s="13"/>
      <c r="E21" s="15"/>
      <c r="F21" s="15"/>
      <c r="G21" s="13"/>
      <c r="H21" s="2" t="s">
        <v>4857</v>
      </c>
    </row>
    <row r="22" spans="1:8">
      <c r="A22" s="12"/>
      <c r="B22" s="13"/>
      <c r="C22" s="14"/>
      <c r="D22" s="13"/>
      <c r="E22" s="15"/>
      <c r="F22" s="15"/>
      <c r="G22" s="13"/>
      <c r="H22" s="2" t="s">
        <v>4858</v>
      </c>
    </row>
    <row r="23" spans="1:8">
      <c r="A23" s="12"/>
      <c r="B23" s="13"/>
      <c r="C23" s="14"/>
      <c r="D23" s="13"/>
      <c r="E23" s="15"/>
      <c r="F23" s="15"/>
      <c r="G23" s="13"/>
      <c r="H23" s="2" t="s">
        <v>4859</v>
      </c>
    </row>
    <row r="24" spans="1:8">
      <c r="A24" s="12"/>
      <c r="B24" s="13"/>
      <c r="C24" s="14"/>
      <c r="D24" s="13"/>
      <c r="E24" s="15"/>
      <c r="F24" s="15"/>
      <c r="G24" s="13"/>
      <c r="H24" s="2" t="s">
        <v>4860</v>
      </c>
    </row>
    <row r="25" spans="1:8">
      <c r="A25" s="12"/>
      <c r="B25" s="13"/>
      <c r="C25" s="14"/>
      <c r="D25" s="13"/>
      <c r="E25" s="15"/>
      <c r="F25" s="15"/>
      <c r="G25" s="13"/>
      <c r="H25" s="2" t="s">
        <v>4861</v>
      </c>
    </row>
    <row r="26" spans="1:8">
      <c r="A26" s="12"/>
      <c r="B26" s="13"/>
      <c r="C26" s="14"/>
      <c r="D26" s="13"/>
      <c r="E26" s="15"/>
      <c r="F26" s="15"/>
      <c r="G26" s="13"/>
      <c r="H26" s="2" t="s">
        <v>4862</v>
      </c>
    </row>
    <row r="27" spans="1:8">
      <c r="A27" s="12" t="str">
        <f t="shared" si="0"/>
        <v/>
      </c>
      <c r="B27" s="13"/>
      <c r="C27" s="14"/>
      <c r="D27" s="13"/>
      <c r="E27" s="15"/>
      <c r="F27" s="15"/>
      <c r="G27" s="13"/>
      <c r="H27" s="2" t="s">
        <v>4863</v>
      </c>
    </row>
    <row r="28" spans="1:8">
      <c r="A28" s="12" t="str">
        <f t="shared" si="0"/>
        <v/>
      </c>
      <c r="B28" s="13"/>
      <c r="C28" s="14"/>
      <c r="D28" s="13"/>
      <c r="E28" s="15"/>
      <c r="F28" s="15"/>
      <c r="G28" s="13"/>
      <c r="H28" s="2" t="s">
        <v>4864</v>
      </c>
    </row>
    <row r="29" spans="1:8">
      <c r="A29" s="12" t="str">
        <f t="shared" si="0"/>
        <v/>
      </c>
      <c r="B29" s="13"/>
      <c r="C29" s="14"/>
      <c r="D29" s="13"/>
      <c r="E29" s="15"/>
      <c r="F29" s="15"/>
      <c r="G29" s="13"/>
      <c r="H29" s="2" t="s">
        <v>4865</v>
      </c>
    </row>
    <row r="30" spans="1:8">
      <c r="A30" s="12" t="str">
        <f t="shared" si="0"/>
        <v/>
      </c>
      <c r="B30" s="13"/>
      <c r="C30" s="14"/>
      <c r="D30" s="13"/>
      <c r="E30" s="15"/>
      <c r="F30" s="15"/>
      <c r="G30" s="13"/>
      <c r="H30" s="2" t="s">
        <v>4866</v>
      </c>
    </row>
    <row r="31" spans="1:8">
      <c r="A31" s="12" t="str">
        <f t="shared" si="0"/>
        <v/>
      </c>
      <c r="B31" s="13"/>
      <c r="C31" s="14"/>
      <c r="D31" s="13"/>
      <c r="E31" s="15"/>
      <c r="F31" s="15"/>
      <c r="G31" s="13"/>
      <c r="H31" s="2" t="s">
        <v>4867</v>
      </c>
    </row>
    <row r="32" spans="1:8">
      <c r="A32" s="12" t="str">
        <f t="shared" si="0"/>
        <v/>
      </c>
      <c r="B32" s="13"/>
      <c r="C32" s="14"/>
      <c r="D32" s="13"/>
      <c r="E32" s="15"/>
      <c r="F32" s="15"/>
      <c r="G32" s="13"/>
      <c r="H32" s="2" t="s">
        <v>4868</v>
      </c>
    </row>
    <row r="33" customHeight="1" spans="1:7">
      <c r="A33" s="16" t="s">
        <v>1127</v>
      </c>
      <c r="B33" s="17"/>
      <c r="C33" s="18"/>
      <c r="D33" s="18"/>
      <c r="E33" s="24">
        <f>SUM(E7:E32)</f>
        <v>0</v>
      </c>
      <c r="F33" s="24">
        <f>SUM(F7:F32)</f>
        <v>0</v>
      </c>
      <c r="G33" s="20"/>
    </row>
    <row r="34" customHeight="1" spans="1:8">
      <c r="A34" s="3" t="e">
        <f>#REF!&amp;"填表人："&amp;#REF!</f>
        <v>#REF!</v>
      </c>
      <c r="E34" s="3" t="e">
        <f>"评估人员："&amp;#REF!</f>
        <v>#REF!</v>
      </c>
      <c r="H34" s="23" t="s">
        <v>716</v>
      </c>
    </row>
    <row r="35" customHeight="1" spans="1:1">
      <c r="A35" s="3" t="e">
        <f>"填表日期："&amp;YEAR(#REF!)&amp;"年"&amp;MONTH(#REF!)&amp;"月"&amp;DAY(#REF!)&amp;"日"</f>
        <v>#REF!</v>
      </c>
    </row>
  </sheetData>
  <mergeCells count="3">
    <mergeCell ref="A2:G2"/>
    <mergeCell ref="A3:G3"/>
    <mergeCell ref="A33:B33"/>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93"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29"/>
  <sheetViews>
    <sheetView showGridLines="0" workbookViewId="0">
      <selection activeCell="AA34" sqref="AA34"/>
    </sheetView>
  </sheetViews>
  <sheetFormatPr defaultColWidth="9" defaultRowHeight="15.75" customHeight="1" outlineLevelCol="7"/>
  <cols>
    <col min="1" max="1" width="6.75" style="3" customWidth="1"/>
    <col min="2" max="2" width="22.5" style="3" customWidth="1"/>
    <col min="3" max="3" width="13.75" style="3" customWidth="1"/>
    <col min="4" max="4" width="14.25" style="3" customWidth="1"/>
    <col min="5" max="6" width="15.625" style="3" customWidth="1"/>
    <col min="7" max="7" width="18.25" style="3" customWidth="1"/>
    <col min="8" max="16384" width="9" style="3"/>
  </cols>
  <sheetData>
    <row r="1" customHeight="1" spans="1:1">
      <c r="A1" s="4" t="s">
        <v>687</v>
      </c>
    </row>
    <row r="2" s="1" customFormat="1" ht="30" customHeight="1" spans="1:7">
      <c r="A2" s="5" t="s">
        <v>4869</v>
      </c>
      <c r="B2" s="5"/>
      <c r="C2" s="5"/>
      <c r="D2" s="5"/>
      <c r="E2" s="5"/>
      <c r="F2" s="5"/>
      <c r="G2" s="5"/>
    </row>
    <row r="3" customHeight="1" spans="1:7">
      <c r="A3" s="2" t="e">
        <f>"评估基准日："&amp;TEXT(#REF!,"yyyy年mm月dd日")</f>
        <v>#REF!</v>
      </c>
      <c r="B3" s="2"/>
      <c r="C3" s="2"/>
      <c r="D3" s="2"/>
      <c r="E3" s="2"/>
      <c r="F3" s="2"/>
      <c r="G3" s="2"/>
    </row>
    <row r="4" ht="14.1" customHeight="1" spans="1:7">
      <c r="A4" s="2"/>
      <c r="B4" s="2"/>
      <c r="C4" s="2"/>
      <c r="D4" s="2"/>
      <c r="E4" s="2"/>
      <c r="F4" s="2"/>
      <c r="G4" s="21" t="s">
        <v>4870</v>
      </c>
    </row>
    <row r="5" customHeight="1" spans="1:7">
      <c r="A5" s="8" t="e">
        <f>#REF!&amp;"："&amp;#REF!</f>
        <v>#REF!</v>
      </c>
      <c r="B5" s="8"/>
      <c r="C5" s="8"/>
      <c r="D5" s="8"/>
      <c r="G5" s="26" t="s">
        <v>858</v>
      </c>
    </row>
    <row r="6" s="2" customFormat="1" customHeight="1" spans="1:8">
      <c r="A6" s="9" t="s">
        <v>721</v>
      </c>
      <c r="B6" s="9" t="s">
        <v>4871</v>
      </c>
      <c r="C6" s="9" t="s">
        <v>1079</v>
      </c>
      <c r="D6" s="9" t="s">
        <v>4872</v>
      </c>
      <c r="E6" s="10" t="s">
        <v>692</v>
      </c>
      <c r="F6" s="9" t="s">
        <v>693</v>
      </c>
      <c r="G6" s="9" t="s">
        <v>848</v>
      </c>
      <c r="H6" s="11" t="s">
        <v>863</v>
      </c>
    </row>
    <row r="7" spans="1:8">
      <c r="A7" s="12" t="str">
        <f>IF(B7="","",ROW()-6)</f>
        <v/>
      </c>
      <c r="B7" s="13"/>
      <c r="C7" s="14"/>
      <c r="D7" s="14"/>
      <c r="E7" s="15"/>
      <c r="F7" s="15"/>
      <c r="G7" s="13"/>
      <c r="H7" s="2" t="s">
        <v>4873</v>
      </c>
    </row>
    <row r="8" spans="1:8">
      <c r="A8" s="12" t="str">
        <f t="shared" ref="A8:A26" si="0">IF(B8="","",ROW()-6)</f>
        <v/>
      </c>
      <c r="B8" s="13"/>
      <c r="C8" s="14"/>
      <c r="D8" s="14"/>
      <c r="E8" s="15"/>
      <c r="F8" s="15"/>
      <c r="G8" s="13"/>
      <c r="H8" s="2" t="s">
        <v>4874</v>
      </c>
    </row>
    <row r="9" spans="1:8">
      <c r="A9" s="12" t="str">
        <f t="shared" si="0"/>
        <v/>
      </c>
      <c r="B9" s="13"/>
      <c r="C9" s="14"/>
      <c r="D9" s="14"/>
      <c r="E9" s="15"/>
      <c r="F9" s="15"/>
      <c r="G9" s="13"/>
      <c r="H9" s="2" t="s">
        <v>4875</v>
      </c>
    </row>
    <row r="10" spans="1:8">
      <c r="A10" s="12" t="str">
        <f t="shared" si="0"/>
        <v/>
      </c>
      <c r="B10" s="13"/>
      <c r="C10" s="14"/>
      <c r="D10" s="14"/>
      <c r="E10" s="15"/>
      <c r="F10" s="15"/>
      <c r="G10" s="13"/>
      <c r="H10" s="2" t="s">
        <v>4876</v>
      </c>
    </row>
    <row r="11" spans="1:8">
      <c r="A11" s="12" t="str">
        <f t="shared" si="0"/>
        <v/>
      </c>
      <c r="B11" s="13"/>
      <c r="C11" s="14"/>
      <c r="D11" s="14"/>
      <c r="E11" s="15"/>
      <c r="F11" s="15"/>
      <c r="G11" s="13"/>
      <c r="H11" s="2" t="s">
        <v>4877</v>
      </c>
    </row>
    <row r="12" spans="1:8">
      <c r="A12" s="12" t="str">
        <f t="shared" si="0"/>
        <v/>
      </c>
      <c r="B12" s="13"/>
      <c r="C12" s="14"/>
      <c r="D12" s="14"/>
      <c r="E12" s="15"/>
      <c r="F12" s="15"/>
      <c r="G12" s="13"/>
      <c r="H12" s="2" t="s">
        <v>4878</v>
      </c>
    </row>
    <row r="13" spans="1:8">
      <c r="A13" s="12" t="str">
        <f t="shared" si="0"/>
        <v/>
      </c>
      <c r="B13" s="13"/>
      <c r="C13" s="14"/>
      <c r="D13" s="14"/>
      <c r="E13" s="15"/>
      <c r="F13" s="15"/>
      <c r="G13" s="13"/>
      <c r="H13" s="2" t="s">
        <v>4879</v>
      </c>
    </row>
    <row r="14" spans="1:8">
      <c r="A14" s="12" t="str">
        <f t="shared" si="0"/>
        <v/>
      </c>
      <c r="B14" s="13"/>
      <c r="C14" s="14"/>
      <c r="D14" s="14"/>
      <c r="E14" s="15"/>
      <c r="F14" s="15"/>
      <c r="G14" s="13"/>
      <c r="H14" s="2" t="s">
        <v>4880</v>
      </c>
    </row>
    <row r="15" spans="1:8">
      <c r="A15" s="12" t="str">
        <f t="shared" si="0"/>
        <v/>
      </c>
      <c r="B15" s="13"/>
      <c r="C15" s="14"/>
      <c r="D15" s="14"/>
      <c r="E15" s="15"/>
      <c r="F15" s="15"/>
      <c r="G15" s="13"/>
      <c r="H15" s="2" t="s">
        <v>4881</v>
      </c>
    </row>
    <row r="16" spans="1:8">
      <c r="A16" s="12" t="str">
        <f t="shared" si="0"/>
        <v/>
      </c>
      <c r="B16" s="13"/>
      <c r="C16" s="14"/>
      <c r="D16" s="14"/>
      <c r="E16" s="15"/>
      <c r="F16" s="15"/>
      <c r="G16" s="13"/>
      <c r="H16" s="2" t="s">
        <v>4882</v>
      </c>
    </row>
    <row r="17" spans="1:8">
      <c r="A17" s="12" t="str">
        <f t="shared" si="0"/>
        <v/>
      </c>
      <c r="B17" s="13"/>
      <c r="C17" s="14"/>
      <c r="D17" s="14"/>
      <c r="E17" s="15"/>
      <c r="F17" s="15"/>
      <c r="G17" s="13"/>
      <c r="H17" s="2" t="s">
        <v>4883</v>
      </c>
    </row>
    <row r="18" spans="1:8">
      <c r="A18" s="12" t="str">
        <f t="shared" si="0"/>
        <v/>
      </c>
      <c r="B18" s="13"/>
      <c r="C18" s="14"/>
      <c r="D18" s="14"/>
      <c r="E18" s="15"/>
      <c r="F18" s="15"/>
      <c r="G18" s="13"/>
      <c r="H18" s="2" t="s">
        <v>4884</v>
      </c>
    </row>
    <row r="19" spans="1:8">
      <c r="A19" s="12" t="str">
        <f t="shared" si="0"/>
        <v/>
      </c>
      <c r="B19" s="13"/>
      <c r="C19" s="14"/>
      <c r="D19" s="14"/>
      <c r="E19" s="15"/>
      <c r="F19" s="15"/>
      <c r="G19" s="13"/>
      <c r="H19" s="2" t="s">
        <v>4885</v>
      </c>
    </row>
    <row r="20" spans="1:8">
      <c r="A20" s="12" t="str">
        <f t="shared" si="0"/>
        <v/>
      </c>
      <c r="B20" s="13"/>
      <c r="C20" s="14"/>
      <c r="D20" s="14"/>
      <c r="E20" s="15"/>
      <c r="F20" s="15"/>
      <c r="G20" s="13"/>
      <c r="H20" s="2" t="s">
        <v>4886</v>
      </c>
    </row>
    <row r="21" spans="1:8">
      <c r="A21" s="12" t="str">
        <f t="shared" si="0"/>
        <v/>
      </c>
      <c r="B21" s="13"/>
      <c r="C21" s="14"/>
      <c r="D21" s="14"/>
      <c r="E21" s="15"/>
      <c r="F21" s="15"/>
      <c r="G21" s="13"/>
      <c r="H21" s="2" t="s">
        <v>4887</v>
      </c>
    </row>
    <row r="22" spans="1:8">
      <c r="A22" s="12" t="str">
        <f t="shared" si="0"/>
        <v/>
      </c>
      <c r="B22" s="13"/>
      <c r="C22" s="14"/>
      <c r="D22" s="14"/>
      <c r="E22" s="15"/>
      <c r="F22" s="15"/>
      <c r="G22" s="13"/>
      <c r="H22" s="2" t="s">
        <v>4888</v>
      </c>
    </row>
    <row r="23" spans="1:8">
      <c r="A23" s="12" t="str">
        <f t="shared" si="0"/>
        <v/>
      </c>
      <c r="B23" s="13"/>
      <c r="C23" s="14"/>
      <c r="D23" s="14"/>
      <c r="E23" s="15"/>
      <c r="F23" s="15"/>
      <c r="G23" s="13"/>
      <c r="H23" s="2" t="s">
        <v>4889</v>
      </c>
    </row>
    <row r="24" spans="1:8">
      <c r="A24" s="12" t="str">
        <f t="shared" si="0"/>
        <v/>
      </c>
      <c r="B24" s="13"/>
      <c r="C24" s="14"/>
      <c r="D24" s="14"/>
      <c r="E24" s="15"/>
      <c r="F24" s="15"/>
      <c r="G24" s="13"/>
      <c r="H24" s="2" t="s">
        <v>4890</v>
      </c>
    </row>
    <row r="25" spans="1:8">
      <c r="A25" s="12" t="str">
        <f t="shared" si="0"/>
        <v/>
      </c>
      <c r="B25" s="13"/>
      <c r="C25" s="14"/>
      <c r="D25" s="14"/>
      <c r="E25" s="15"/>
      <c r="F25" s="15"/>
      <c r="G25" s="13"/>
      <c r="H25" s="2" t="s">
        <v>4891</v>
      </c>
    </row>
    <row r="26" spans="1:8">
      <c r="A26" s="12" t="str">
        <f t="shared" si="0"/>
        <v/>
      </c>
      <c r="B26" s="13"/>
      <c r="C26" s="14"/>
      <c r="D26" s="14"/>
      <c r="E26" s="15"/>
      <c r="F26" s="15"/>
      <c r="G26" s="13"/>
      <c r="H26" s="2" t="s">
        <v>4892</v>
      </c>
    </row>
    <row r="27" customHeight="1" spans="1:7">
      <c r="A27" s="16" t="s">
        <v>1127</v>
      </c>
      <c r="B27" s="17"/>
      <c r="C27" s="18"/>
      <c r="D27" s="18"/>
      <c r="E27" s="24">
        <f>SUM(E7:E26)</f>
        <v>0</v>
      </c>
      <c r="F27" s="24">
        <f>SUM(F7:F26)</f>
        <v>0</v>
      </c>
      <c r="G27" s="20"/>
    </row>
    <row r="28" customHeight="1" spans="1:8">
      <c r="A28" s="3" t="e">
        <f>#REF!&amp;"填表人："&amp;#REF!</f>
        <v>#REF!</v>
      </c>
      <c r="E28" s="3" t="e">
        <f>"评估人员："&amp;#REF!</f>
        <v>#REF!</v>
      </c>
      <c r="H28" s="23" t="s">
        <v>716</v>
      </c>
    </row>
    <row r="29" customHeight="1" spans="1:1">
      <c r="A29" s="3" t="e">
        <f>"填表日期："&amp;YEAR(#REF!)&amp;"年"&amp;MONTH(#REF!)&amp;"月"&amp;DAY(#REF!)&amp;"日"</f>
        <v>#REF!</v>
      </c>
    </row>
  </sheetData>
  <mergeCells count="4">
    <mergeCell ref="A2:G2"/>
    <mergeCell ref="A3:G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29"/>
  <sheetViews>
    <sheetView showGridLines="0" topLeftCell="C1" workbookViewId="0">
      <selection activeCell="AA34" sqref="AA34"/>
    </sheetView>
  </sheetViews>
  <sheetFormatPr defaultColWidth="9" defaultRowHeight="15.75" customHeight="1"/>
  <cols>
    <col min="1" max="1" width="7.75" style="3" customWidth="1"/>
    <col min="2" max="2" width="20.75" style="3" customWidth="1"/>
    <col min="3" max="3" width="12.75" style="3" customWidth="1"/>
    <col min="4" max="5" width="12.25" style="3" customWidth="1"/>
    <col min="6" max="7" width="15.625" style="3" customWidth="1"/>
    <col min="8" max="8" width="14.625" style="3" customWidth="1"/>
    <col min="9" max="16384" width="9" style="3"/>
  </cols>
  <sheetData>
    <row r="1" customHeight="1" spans="1:1">
      <c r="A1" s="4" t="s">
        <v>687</v>
      </c>
    </row>
    <row r="2" s="1" customFormat="1" ht="30" customHeight="1" spans="1:8">
      <c r="A2" s="5" t="s">
        <v>4893</v>
      </c>
      <c r="B2" s="5"/>
      <c r="C2" s="5"/>
      <c r="D2" s="5"/>
      <c r="E2" s="5"/>
      <c r="F2" s="5"/>
      <c r="G2" s="5"/>
      <c r="H2" s="5"/>
    </row>
    <row r="3" customHeight="1" spans="1:8">
      <c r="A3" s="2" t="e">
        <f>"评估基准日："&amp;TEXT(#REF!,"yyyy年mm月dd日")</f>
        <v>#REF!</v>
      </c>
      <c r="B3" s="2"/>
      <c r="C3" s="2"/>
      <c r="D3" s="2"/>
      <c r="E3" s="2"/>
      <c r="F3" s="2"/>
      <c r="G3" s="2"/>
      <c r="H3" s="2"/>
    </row>
    <row r="4" ht="14.1" customHeight="1" spans="1:8">
      <c r="A4" s="2"/>
      <c r="B4" s="2"/>
      <c r="C4" s="2"/>
      <c r="D4" s="2"/>
      <c r="E4" s="2"/>
      <c r="F4" s="2"/>
      <c r="G4" s="2"/>
      <c r="H4" s="21" t="s">
        <v>4894</v>
      </c>
    </row>
    <row r="5" customHeight="1" spans="1:8">
      <c r="A5" s="8" t="e">
        <f>#REF!&amp;"："&amp;#REF!</f>
        <v>#REF!</v>
      </c>
      <c r="B5" s="8"/>
      <c r="C5" s="8"/>
      <c r="H5" s="26" t="s">
        <v>858</v>
      </c>
    </row>
    <row r="6" s="2" customFormat="1" customHeight="1" spans="1:9">
      <c r="A6" s="9" t="s">
        <v>721</v>
      </c>
      <c r="B6" s="9" t="s">
        <v>4895</v>
      </c>
      <c r="C6" s="9" t="s">
        <v>1079</v>
      </c>
      <c r="D6" s="9" t="s">
        <v>1678</v>
      </c>
      <c r="E6" s="9" t="s">
        <v>4896</v>
      </c>
      <c r="F6" s="10" t="s">
        <v>692</v>
      </c>
      <c r="G6" s="9" t="s">
        <v>693</v>
      </c>
      <c r="H6" s="9" t="s">
        <v>848</v>
      </c>
      <c r="I6" s="11" t="s">
        <v>863</v>
      </c>
    </row>
    <row r="7" spans="1:9">
      <c r="A7" s="12" t="str">
        <f>IF(B7="","",ROW()-6)</f>
        <v/>
      </c>
      <c r="B7" s="13"/>
      <c r="C7" s="14"/>
      <c r="D7" s="14"/>
      <c r="E7" s="28"/>
      <c r="F7" s="15"/>
      <c r="G7" s="15"/>
      <c r="H7" s="13"/>
      <c r="I7" s="2" t="s">
        <v>4897</v>
      </c>
    </row>
    <row r="8" spans="1:9">
      <c r="A8" s="12" t="str">
        <f t="shared" ref="A8:A26" si="0">IF(B8="","",ROW()-6)</f>
        <v/>
      </c>
      <c r="B8" s="13"/>
      <c r="C8" s="14"/>
      <c r="D8" s="14"/>
      <c r="E8" s="28"/>
      <c r="F8" s="15"/>
      <c r="G8" s="15"/>
      <c r="H8" s="13"/>
      <c r="I8" s="2" t="s">
        <v>4898</v>
      </c>
    </row>
    <row r="9" spans="1:9">
      <c r="A9" s="12" t="str">
        <f t="shared" si="0"/>
        <v/>
      </c>
      <c r="B9" s="13"/>
      <c r="C9" s="14"/>
      <c r="D9" s="14"/>
      <c r="E9" s="28"/>
      <c r="F9" s="15"/>
      <c r="G9" s="15"/>
      <c r="H9" s="13"/>
      <c r="I9" s="2" t="s">
        <v>4899</v>
      </c>
    </row>
    <row r="10" spans="1:9">
      <c r="A10" s="12" t="str">
        <f t="shared" si="0"/>
        <v/>
      </c>
      <c r="B10" s="13"/>
      <c r="C10" s="14"/>
      <c r="D10" s="14"/>
      <c r="E10" s="28"/>
      <c r="F10" s="15"/>
      <c r="G10" s="15"/>
      <c r="H10" s="13"/>
      <c r="I10" s="2" t="s">
        <v>4900</v>
      </c>
    </row>
    <row r="11" spans="1:9">
      <c r="A11" s="12" t="str">
        <f t="shared" si="0"/>
        <v/>
      </c>
      <c r="B11" s="13"/>
      <c r="C11" s="14"/>
      <c r="D11" s="14"/>
      <c r="E11" s="28"/>
      <c r="F11" s="15"/>
      <c r="G11" s="15"/>
      <c r="H11" s="13"/>
      <c r="I11" s="2" t="s">
        <v>4901</v>
      </c>
    </row>
    <row r="12" spans="1:9">
      <c r="A12" s="12" t="str">
        <f t="shared" si="0"/>
        <v/>
      </c>
      <c r="B12" s="13"/>
      <c r="C12" s="14"/>
      <c r="D12" s="14"/>
      <c r="E12" s="28"/>
      <c r="F12" s="15"/>
      <c r="G12" s="15"/>
      <c r="H12" s="13"/>
      <c r="I12" s="2" t="s">
        <v>4902</v>
      </c>
    </row>
    <row r="13" spans="1:9">
      <c r="A13" s="12" t="str">
        <f t="shared" si="0"/>
        <v/>
      </c>
      <c r="B13" s="13"/>
      <c r="C13" s="14"/>
      <c r="D13" s="14"/>
      <c r="E13" s="28"/>
      <c r="F13" s="15"/>
      <c r="G13" s="15"/>
      <c r="H13" s="13"/>
      <c r="I13" s="2" t="s">
        <v>4903</v>
      </c>
    </row>
    <row r="14" spans="1:9">
      <c r="A14" s="12" t="str">
        <f t="shared" si="0"/>
        <v/>
      </c>
      <c r="B14" s="13"/>
      <c r="C14" s="14"/>
      <c r="D14" s="14"/>
      <c r="E14" s="28"/>
      <c r="F14" s="15"/>
      <c r="G14" s="15"/>
      <c r="H14" s="13"/>
      <c r="I14" s="2" t="s">
        <v>4904</v>
      </c>
    </row>
    <row r="15" spans="1:9">
      <c r="A15" s="12" t="str">
        <f t="shared" si="0"/>
        <v/>
      </c>
      <c r="B15" s="13"/>
      <c r="C15" s="14"/>
      <c r="D15" s="14"/>
      <c r="E15" s="28"/>
      <c r="F15" s="15"/>
      <c r="G15" s="15"/>
      <c r="H15" s="13"/>
      <c r="I15" s="2" t="s">
        <v>4905</v>
      </c>
    </row>
    <row r="16" spans="1:9">
      <c r="A16" s="12" t="str">
        <f t="shared" si="0"/>
        <v/>
      </c>
      <c r="B16" s="13"/>
      <c r="C16" s="14"/>
      <c r="D16" s="14"/>
      <c r="E16" s="28"/>
      <c r="F16" s="15"/>
      <c r="G16" s="15"/>
      <c r="H16" s="13"/>
      <c r="I16" s="2" t="s">
        <v>4906</v>
      </c>
    </row>
    <row r="17" spans="1:9">
      <c r="A17" s="12" t="str">
        <f t="shared" si="0"/>
        <v/>
      </c>
      <c r="B17" s="13"/>
      <c r="C17" s="14"/>
      <c r="D17" s="14"/>
      <c r="E17" s="28"/>
      <c r="F17" s="15"/>
      <c r="G17" s="15"/>
      <c r="H17" s="13"/>
      <c r="I17" s="2" t="s">
        <v>4907</v>
      </c>
    </row>
    <row r="18" spans="1:9">
      <c r="A18" s="12" t="str">
        <f t="shared" si="0"/>
        <v/>
      </c>
      <c r="B18" s="13"/>
      <c r="C18" s="14"/>
      <c r="D18" s="14"/>
      <c r="E18" s="28"/>
      <c r="F18" s="15"/>
      <c r="G18" s="15"/>
      <c r="H18" s="13"/>
      <c r="I18" s="2" t="s">
        <v>4908</v>
      </c>
    </row>
    <row r="19" spans="1:9">
      <c r="A19" s="12" t="str">
        <f t="shared" si="0"/>
        <v/>
      </c>
      <c r="B19" s="13"/>
      <c r="C19" s="14"/>
      <c r="D19" s="14"/>
      <c r="E19" s="28"/>
      <c r="F19" s="15"/>
      <c r="G19" s="15"/>
      <c r="H19" s="13"/>
      <c r="I19" s="2" t="s">
        <v>4909</v>
      </c>
    </row>
    <row r="20" spans="1:9">
      <c r="A20" s="12" t="str">
        <f t="shared" si="0"/>
        <v/>
      </c>
      <c r="B20" s="13"/>
      <c r="C20" s="14"/>
      <c r="D20" s="14"/>
      <c r="E20" s="28"/>
      <c r="F20" s="15"/>
      <c r="G20" s="15"/>
      <c r="H20" s="13"/>
      <c r="I20" s="2" t="s">
        <v>4910</v>
      </c>
    </row>
    <row r="21" spans="1:9">
      <c r="A21" s="12" t="str">
        <f t="shared" si="0"/>
        <v/>
      </c>
      <c r="B21" s="13"/>
      <c r="C21" s="14"/>
      <c r="D21" s="14"/>
      <c r="E21" s="28"/>
      <c r="F21" s="15"/>
      <c r="G21" s="15"/>
      <c r="H21" s="13"/>
      <c r="I21" s="2" t="s">
        <v>4911</v>
      </c>
    </row>
    <row r="22" spans="1:9">
      <c r="A22" s="12" t="str">
        <f t="shared" si="0"/>
        <v/>
      </c>
      <c r="B22" s="13"/>
      <c r="C22" s="14"/>
      <c r="D22" s="14"/>
      <c r="E22" s="28"/>
      <c r="F22" s="15"/>
      <c r="G22" s="15"/>
      <c r="H22" s="13"/>
      <c r="I22" s="2" t="s">
        <v>4912</v>
      </c>
    </row>
    <row r="23" spans="1:9">
      <c r="A23" s="12" t="str">
        <f t="shared" si="0"/>
        <v/>
      </c>
      <c r="B23" s="13"/>
      <c r="C23" s="14"/>
      <c r="D23" s="14"/>
      <c r="E23" s="28"/>
      <c r="F23" s="15"/>
      <c r="G23" s="15"/>
      <c r="H23" s="13"/>
      <c r="I23" s="2" t="s">
        <v>4913</v>
      </c>
    </row>
    <row r="24" spans="1:9">
      <c r="A24" s="12" t="str">
        <f t="shared" si="0"/>
        <v/>
      </c>
      <c r="B24" s="13"/>
      <c r="C24" s="14"/>
      <c r="D24" s="14"/>
      <c r="E24" s="28"/>
      <c r="F24" s="15"/>
      <c r="G24" s="15"/>
      <c r="H24" s="13"/>
      <c r="I24" s="2" t="s">
        <v>4914</v>
      </c>
    </row>
    <row r="25" spans="1:9">
      <c r="A25" s="12" t="str">
        <f t="shared" si="0"/>
        <v/>
      </c>
      <c r="B25" s="13"/>
      <c r="C25" s="14"/>
      <c r="D25" s="14"/>
      <c r="E25" s="28"/>
      <c r="F25" s="15"/>
      <c r="G25" s="15"/>
      <c r="H25" s="13"/>
      <c r="I25" s="2" t="s">
        <v>4915</v>
      </c>
    </row>
    <row r="26" spans="1:9">
      <c r="A26" s="12" t="str">
        <f t="shared" si="0"/>
        <v/>
      </c>
      <c r="B26" s="13"/>
      <c r="C26" s="14"/>
      <c r="D26" s="14"/>
      <c r="E26" s="28"/>
      <c r="F26" s="15"/>
      <c r="G26" s="15"/>
      <c r="H26" s="13"/>
      <c r="I26" s="2" t="s">
        <v>4916</v>
      </c>
    </row>
    <row r="27" customHeight="1" spans="1:8">
      <c r="A27" s="16" t="s">
        <v>1127</v>
      </c>
      <c r="B27" s="17"/>
      <c r="C27" s="18"/>
      <c r="D27" s="18"/>
      <c r="E27" s="20"/>
      <c r="F27" s="24">
        <f>SUM(F7:F26)</f>
        <v>0</v>
      </c>
      <c r="G27" s="24">
        <f>SUM(G7:G26)</f>
        <v>0</v>
      </c>
      <c r="H27" s="20"/>
    </row>
    <row r="28" customHeight="1" spans="1:9">
      <c r="A28" s="3" t="e">
        <f>#REF!&amp;"填表人："&amp;#REF!</f>
        <v>#REF!</v>
      </c>
      <c r="F28" s="3" t="e">
        <f>"评估人员："&amp;#REF!</f>
        <v>#REF!</v>
      </c>
      <c r="I28" s="23" t="s">
        <v>716</v>
      </c>
    </row>
    <row r="29" customHeight="1" spans="1:1">
      <c r="A29" s="3" t="e">
        <f>"填表日期："&amp;YEAR(#REF!)&amp;"年"&amp;MONTH(#REF!)&amp;"月"&amp;DAY(#REF!)&amp;"日"</f>
        <v>#REF!</v>
      </c>
    </row>
  </sheetData>
  <mergeCells count="4">
    <mergeCell ref="A2:H2"/>
    <mergeCell ref="A3:H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34"/>
  <sheetViews>
    <sheetView showGridLines="0" workbookViewId="0">
      <selection activeCell="AA34" sqref="AA34"/>
    </sheetView>
  </sheetViews>
  <sheetFormatPr defaultColWidth="9" defaultRowHeight="15.75" customHeight="1"/>
  <cols>
    <col min="1" max="1" width="10.25" style="3" customWidth="1"/>
    <col min="2" max="2" width="13.75" style="3" customWidth="1"/>
    <col min="3" max="8" width="10.25" style="3" customWidth="1"/>
    <col min="9" max="9" width="17.25" style="3" customWidth="1"/>
    <col min="10" max="10" width="8.25" style="3" customWidth="1"/>
    <col min="11" max="16384" width="9" style="3"/>
  </cols>
  <sheetData>
    <row r="1" customHeight="1" spans="1:1">
      <c r="A1" s="4" t="s">
        <v>687</v>
      </c>
    </row>
    <row r="2" s="1" customFormat="1" ht="30" customHeight="1" spans="1:9">
      <c r="A2" s="5" t="s">
        <v>4917</v>
      </c>
      <c r="B2" s="5"/>
      <c r="C2" s="5"/>
      <c r="D2" s="5"/>
      <c r="E2" s="5"/>
      <c r="F2" s="5"/>
      <c r="G2" s="5"/>
      <c r="H2" s="5"/>
      <c r="I2" s="5"/>
    </row>
    <row r="3" customHeight="1" spans="1:9">
      <c r="A3" s="2" t="e">
        <f>"评估基准日："&amp;TEXT(#REF!,"yyyy年mm月dd日")</f>
        <v>#REF!</v>
      </c>
      <c r="B3" s="2"/>
      <c r="C3" s="2"/>
      <c r="D3" s="2"/>
      <c r="E3" s="2"/>
      <c r="F3" s="2"/>
      <c r="G3" s="2"/>
      <c r="H3" s="2"/>
      <c r="I3" s="2"/>
    </row>
    <row r="4" ht="14.1" customHeight="1" spans="1:9">
      <c r="A4" s="2"/>
      <c r="B4" s="2"/>
      <c r="C4" s="2"/>
      <c r="D4" s="2"/>
      <c r="E4" s="2"/>
      <c r="F4" s="2"/>
      <c r="G4" s="2"/>
      <c r="H4" s="2"/>
      <c r="I4" s="21" t="s">
        <v>4918</v>
      </c>
    </row>
    <row r="5" customHeight="1" spans="1:9">
      <c r="A5" s="8" t="e">
        <f>#REF!&amp;"："&amp;#REF!</f>
        <v>#REF!</v>
      </c>
      <c r="B5" s="8"/>
      <c r="C5" s="8"/>
      <c r="D5" s="8"/>
      <c r="E5" s="7"/>
      <c r="F5" s="7"/>
      <c r="I5" s="26" t="s">
        <v>858</v>
      </c>
    </row>
    <row r="6" s="2" customFormat="1" customHeight="1" spans="1:10">
      <c r="A6" s="9" t="s">
        <v>721</v>
      </c>
      <c r="B6" s="9" t="s">
        <v>1026</v>
      </c>
      <c r="C6" s="9" t="s">
        <v>1079</v>
      </c>
      <c r="D6" s="9" t="s">
        <v>1056</v>
      </c>
      <c r="E6" s="9" t="s">
        <v>860</v>
      </c>
      <c r="F6" s="9" t="s">
        <v>4677</v>
      </c>
      <c r="G6" s="10" t="s">
        <v>692</v>
      </c>
      <c r="H6" s="9" t="s">
        <v>693</v>
      </c>
      <c r="I6" s="9" t="s">
        <v>848</v>
      </c>
      <c r="J6" s="11" t="s">
        <v>863</v>
      </c>
    </row>
    <row r="7" spans="1:10">
      <c r="A7" s="12" t="str">
        <f>IF(B7="","",ROW()-6)</f>
        <v/>
      </c>
      <c r="B7" s="13"/>
      <c r="C7" s="14"/>
      <c r="D7" s="13"/>
      <c r="E7" s="13"/>
      <c r="F7" s="15"/>
      <c r="G7" s="15"/>
      <c r="H7" s="15"/>
      <c r="I7" s="13"/>
      <c r="J7" s="2" t="s">
        <v>4919</v>
      </c>
    </row>
    <row r="8" spans="1:10">
      <c r="A8" s="12" t="str">
        <f t="shared" ref="A8:A30" si="0">IF(B8="","",ROW()-6)</f>
        <v/>
      </c>
      <c r="B8" s="13"/>
      <c r="C8" s="14"/>
      <c r="D8" s="13"/>
      <c r="E8" s="13"/>
      <c r="F8" s="15"/>
      <c r="G8" s="15"/>
      <c r="H8" s="15"/>
      <c r="I8" s="13"/>
      <c r="J8" s="2" t="s">
        <v>4920</v>
      </c>
    </row>
    <row r="9" spans="1:10">
      <c r="A9" s="12"/>
      <c r="B9" s="13"/>
      <c r="C9" s="14"/>
      <c r="D9" s="13"/>
      <c r="E9" s="13"/>
      <c r="F9" s="15"/>
      <c r="G9" s="15"/>
      <c r="H9" s="15"/>
      <c r="I9" s="13"/>
      <c r="J9" s="2" t="s">
        <v>4921</v>
      </c>
    </row>
    <row r="10" spans="1:10">
      <c r="A10" s="12"/>
      <c r="B10" s="13"/>
      <c r="C10" s="14"/>
      <c r="D10" s="13"/>
      <c r="E10" s="13"/>
      <c r="F10" s="15"/>
      <c r="G10" s="15"/>
      <c r="H10" s="15"/>
      <c r="I10" s="13"/>
      <c r="J10" s="2" t="s">
        <v>4922</v>
      </c>
    </row>
    <row r="11" spans="1:10">
      <c r="A11" s="12"/>
      <c r="B11" s="13"/>
      <c r="C11" s="14"/>
      <c r="D11" s="13"/>
      <c r="E11" s="13"/>
      <c r="F11" s="15"/>
      <c r="G11" s="15"/>
      <c r="H11" s="15"/>
      <c r="I11" s="13"/>
      <c r="J11" s="2" t="s">
        <v>4923</v>
      </c>
    </row>
    <row r="12" spans="1:10">
      <c r="A12" s="12"/>
      <c r="B12" s="13"/>
      <c r="C12" s="14"/>
      <c r="D12" s="13"/>
      <c r="E12" s="13"/>
      <c r="F12" s="15"/>
      <c r="G12" s="15"/>
      <c r="H12" s="15"/>
      <c r="I12" s="13"/>
      <c r="J12" s="2" t="s">
        <v>4924</v>
      </c>
    </row>
    <row r="13" spans="1:10">
      <c r="A13" s="12"/>
      <c r="B13" s="13"/>
      <c r="C13" s="14"/>
      <c r="D13" s="13"/>
      <c r="E13" s="13"/>
      <c r="F13" s="15"/>
      <c r="G13" s="15"/>
      <c r="H13" s="15"/>
      <c r="I13" s="13"/>
      <c r="J13" s="2" t="s">
        <v>4925</v>
      </c>
    </row>
    <row r="14" spans="1:10">
      <c r="A14" s="12"/>
      <c r="B14" s="13"/>
      <c r="C14" s="14"/>
      <c r="D14" s="13"/>
      <c r="E14" s="13"/>
      <c r="F14" s="15"/>
      <c r="G14" s="15"/>
      <c r="H14" s="15"/>
      <c r="I14" s="13"/>
      <c r="J14" s="2" t="s">
        <v>4926</v>
      </c>
    </row>
    <row r="15" spans="1:10">
      <c r="A15" s="12"/>
      <c r="B15" s="13"/>
      <c r="C15" s="14"/>
      <c r="D15" s="13"/>
      <c r="E15" s="13"/>
      <c r="F15" s="15"/>
      <c r="G15" s="15"/>
      <c r="H15" s="15"/>
      <c r="I15" s="13"/>
      <c r="J15" s="2" t="s">
        <v>4927</v>
      </c>
    </row>
    <row r="16" spans="1:10">
      <c r="A16" s="12"/>
      <c r="B16" s="13"/>
      <c r="C16" s="14"/>
      <c r="D16" s="13"/>
      <c r="E16" s="13"/>
      <c r="F16" s="15"/>
      <c r="G16" s="15"/>
      <c r="H16" s="15"/>
      <c r="I16" s="13"/>
      <c r="J16" s="2" t="s">
        <v>4928</v>
      </c>
    </row>
    <row r="17" spans="1:10">
      <c r="A17" s="12"/>
      <c r="B17" s="13"/>
      <c r="C17" s="14"/>
      <c r="D17" s="13"/>
      <c r="E17" s="13"/>
      <c r="F17" s="15"/>
      <c r="G17" s="15"/>
      <c r="H17" s="15"/>
      <c r="I17" s="13"/>
      <c r="J17" s="2" t="s">
        <v>4929</v>
      </c>
    </row>
    <row r="18" spans="1:10">
      <c r="A18" s="12"/>
      <c r="B18" s="13"/>
      <c r="C18" s="14"/>
      <c r="D18" s="13"/>
      <c r="E18" s="13"/>
      <c r="F18" s="15"/>
      <c r="G18" s="15"/>
      <c r="H18" s="15"/>
      <c r="I18" s="13"/>
      <c r="J18" s="2" t="s">
        <v>4930</v>
      </c>
    </row>
    <row r="19" spans="1:10">
      <c r="A19" s="12"/>
      <c r="B19" s="13"/>
      <c r="C19" s="14"/>
      <c r="D19" s="13"/>
      <c r="E19" s="13"/>
      <c r="F19" s="15"/>
      <c r="G19" s="15"/>
      <c r="H19" s="15"/>
      <c r="I19" s="13"/>
      <c r="J19" s="2" t="s">
        <v>4931</v>
      </c>
    </row>
    <row r="20" spans="1:10">
      <c r="A20" s="12"/>
      <c r="B20" s="13"/>
      <c r="C20" s="14"/>
      <c r="D20" s="13"/>
      <c r="E20" s="13"/>
      <c r="F20" s="15"/>
      <c r="G20" s="15"/>
      <c r="H20" s="15"/>
      <c r="I20" s="13"/>
      <c r="J20" s="2" t="s">
        <v>4932</v>
      </c>
    </row>
    <row r="21" spans="1:10">
      <c r="A21" s="12"/>
      <c r="B21" s="13"/>
      <c r="C21" s="14"/>
      <c r="D21" s="13"/>
      <c r="E21" s="13"/>
      <c r="F21" s="15"/>
      <c r="G21" s="15"/>
      <c r="H21" s="15"/>
      <c r="I21" s="13"/>
      <c r="J21" s="2" t="s">
        <v>4933</v>
      </c>
    </row>
    <row r="22" spans="1:10">
      <c r="A22" s="12"/>
      <c r="B22" s="13"/>
      <c r="C22" s="14"/>
      <c r="D22" s="13"/>
      <c r="E22" s="13"/>
      <c r="F22" s="15"/>
      <c r="G22" s="15"/>
      <c r="H22" s="15"/>
      <c r="I22" s="13"/>
      <c r="J22" s="2" t="s">
        <v>4934</v>
      </c>
    </row>
    <row r="23" spans="1:10">
      <c r="A23" s="12"/>
      <c r="B23" s="13"/>
      <c r="C23" s="14"/>
      <c r="D23" s="13"/>
      <c r="E23" s="13"/>
      <c r="F23" s="15"/>
      <c r="G23" s="15"/>
      <c r="H23" s="15"/>
      <c r="I23" s="13"/>
      <c r="J23" s="2" t="s">
        <v>4935</v>
      </c>
    </row>
    <row r="24" spans="1:10">
      <c r="A24" s="12"/>
      <c r="B24" s="13"/>
      <c r="C24" s="14"/>
      <c r="D24" s="13"/>
      <c r="E24" s="13"/>
      <c r="F24" s="15"/>
      <c r="G24" s="15"/>
      <c r="H24" s="15"/>
      <c r="I24" s="13"/>
      <c r="J24" s="2" t="s">
        <v>4936</v>
      </c>
    </row>
    <row r="25" spans="1:10">
      <c r="A25" s="12" t="str">
        <f t="shared" si="0"/>
        <v/>
      </c>
      <c r="B25" s="13"/>
      <c r="C25" s="14"/>
      <c r="D25" s="13"/>
      <c r="E25" s="13"/>
      <c r="F25" s="15"/>
      <c r="G25" s="15"/>
      <c r="H25" s="15"/>
      <c r="I25" s="13"/>
      <c r="J25" s="2" t="s">
        <v>4937</v>
      </c>
    </row>
    <row r="26" spans="1:10">
      <c r="A26" s="12" t="str">
        <f t="shared" si="0"/>
        <v/>
      </c>
      <c r="B26" s="13"/>
      <c r="C26" s="14"/>
      <c r="D26" s="13"/>
      <c r="E26" s="13"/>
      <c r="F26" s="15"/>
      <c r="G26" s="15"/>
      <c r="H26" s="15"/>
      <c r="I26" s="13"/>
      <c r="J26" s="2" t="s">
        <v>4938</v>
      </c>
    </row>
    <row r="27" spans="1:10">
      <c r="A27" s="12" t="str">
        <f t="shared" si="0"/>
        <v/>
      </c>
      <c r="B27" s="13"/>
      <c r="C27" s="14"/>
      <c r="D27" s="13"/>
      <c r="E27" s="13"/>
      <c r="F27" s="15"/>
      <c r="G27" s="15"/>
      <c r="H27" s="15"/>
      <c r="I27" s="13"/>
      <c r="J27" s="2" t="s">
        <v>4939</v>
      </c>
    </row>
    <row r="28" spans="1:10">
      <c r="A28" s="12" t="str">
        <f t="shared" si="0"/>
        <v/>
      </c>
      <c r="B28" s="13"/>
      <c r="C28" s="14"/>
      <c r="D28" s="13"/>
      <c r="E28" s="13"/>
      <c r="F28" s="15"/>
      <c r="G28" s="15"/>
      <c r="H28" s="15"/>
      <c r="I28" s="13"/>
      <c r="J28" s="2" t="s">
        <v>4940</v>
      </c>
    </row>
    <row r="29" spans="1:10">
      <c r="A29" s="12" t="str">
        <f t="shared" si="0"/>
        <v/>
      </c>
      <c r="B29" s="13"/>
      <c r="C29" s="14"/>
      <c r="D29" s="13"/>
      <c r="E29" s="13"/>
      <c r="F29" s="15"/>
      <c r="G29" s="15"/>
      <c r="H29" s="15"/>
      <c r="I29" s="13"/>
      <c r="J29" s="2" t="s">
        <v>4941</v>
      </c>
    </row>
    <row r="30" spans="1:10">
      <c r="A30" s="12" t="str">
        <f t="shared" si="0"/>
        <v/>
      </c>
      <c r="B30" s="13"/>
      <c r="C30" s="14"/>
      <c r="D30" s="13"/>
      <c r="E30" s="13"/>
      <c r="F30" s="15"/>
      <c r="G30" s="15"/>
      <c r="H30" s="15"/>
      <c r="I30" s="13"/>
      <c r="J30" s="2" t="s">
        <v>4942</v>
      </c>
    </row>
    <row r="31" customHeight="1" spans="1:9">
      <c r="A31" s="16" t="s">
        <v>1127</v>
      </c>
      <c r="B31" s="17"/>
      <c r="C31" s="18"/>
      <c r="D31" s="18"/>
      <c r="E31" s="18"/>
      <c r="F31" s="18"/>
      <c r="G31" s="24">
        <f>SUM(G7:G30)</f>
        <v>0</v>
      </c>
      <c r="H31" s="24">
        <f>SUM(H7:H30)</f>
        <v>0</v>
      </c>
      <c r="I31" s="20"/>
    </row>
    <row r="32" customHeight="1" spans="1:10">
      <c r="A32" s="3" t="e">
        <f>#REF!&amp;"填表人："&amp;#REF!</f>
        <v>#REF!</v>
      </c>
      <c r="G32" s="3" t="e">
        <f>"评估人员："&amp;#REF!</f>
        <v>#REF!</v>
      </c>
      <c r="J32" s="23" t="s">
        <v>716</v>
      </c>
    </row>
    <row r="33" customHeight="1" spans="1:1">
      <c r="A33" s="3" t="e">
        <f>"填表日期："&amp;YEAR(#REF!)&amp;"年"&amp;MONTH(#REF!)&amp;"月"&amp;DAY(#REF!)&amp;"日"</f>
        <v>#REF!</v>
      </c>
    </row>
    <row r="34" customHeight="1" spans="10:10">
      <c r="J34" s="23"/>
    </row>
  </sheetData>
  <mergeCells count="4">
    <mergeCell ref="A2:I2"/>
    <mergeCell ref="A3:I3"/>
    <mergeCell ref="A5:D5"/>
    <mergeCell ref="A31:B31"/>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H29"/>
  <sheetViews>
    <sheetView showGridLines="0" workbookViewId="0">
      <selection activeCell="AA34" sqref="AA34"/>
    </sheetView>
  </sheetViews>
  <sheetFormatPr defaultColWidth="9" defaultRowHeight="15.75" customHeight="1" outlineLevelCol="7"/>
  <cols>
    <col min="1" max="1" width="5.625" style="3" customWidth="1"/>
    <col min="2" max="2" width="23.625" style="3" customWidth="1"/>
    <col min="3" max="3" width="12" style="3" customWidth="1"/>
    <col min="4" max="4" width="18.75" style="3" customWidth="1"/>
    <col min="5" max="6" width="15.625" style="3" customWidth="1"/>
    <col min="7" max="7" width="15.5" style="3" customWidth="1"/>
    <col min="8" max="16384" width="9" style="3"/>
  </cols>
  <sheetData>
    <row r="1" customHeight="1" spans="1:1">
      <c r="A1" s="4" t="s">
        <v>687</v>
      </c>
    </row>
    <row r="2" s="1" customFormat="1" ht="30" customHeight="1" spans="1:7">
      <c r="A2" s="5" t="s">
        <v>4943</v>
      </c>
      <c r="B2" s="5"/>
      <c r="C2" s="5"/>
      <c r="D2" s="5"/>
      <c r="E2" s="5"/>
      <c r="F2" s="5"/>
      <c r="G2" s="5"/>
    </row>
    <row r="3" customHeight="1" spans="1:7">
      <c r="A3" s="2" t="e">
        <f>"评估基准日："&amp;TEXT(#REF!,"yyyy年mm月dd日")</f>
        <v>#REF!</v>
      </c>
      <c r="B3" s="2"/>
      <c r="C3" s="2"/>
      <c r="D3" s="2"/>
      <c r="E3" s="2"/>
      <c r="F3" s="2"/>
      <c r="G3" s="2"/>
    </row>
    <row r="4" ht="14.1" customHeight="1" spans="1:7">
      <c r="A4" s="2"/>
      <c r="B4" s="2"/>
      <c r="C4" s="2"/>
      <c r="D4" s="2"/>
      <c r="E4" s="2"/>
      <c r="F4" s="2"/>
      <c r="G4" s="21" t="s">
        <v>4944</v>
      </c>
    </row>
    <row r="5" customHeight="1" spans="1:7">
      <c r="A5" s="8" t="e">
        <f>#REF!&amp;"："&amp;#REF!</f>
        <v>#REF!</v>
      </c>
      <c r="B5" s="8"/>
      <c r="C5" s="8"/>
      <c r="D5" s="8"/>
      <c r="G5" s="26" t="s">
        <v>858</v>
      </c>
    </row>
    <row r="6" s="2" customFormat="1" customHeight="1" spans="1:8">
      <c r="A6" s="9" t="s">
        <v>721</v>
      </c>
      <c r="B6" s="9" t="s">
        <v>1026</v>
      </c>
      <c r="C6" s="9" t="s">
        <v>1079</v>
      </c>
      <c r="D6" s="9" t="s">
        <v>1560</v>
      </c>
      <c r="E6" s="10" t="s">
        <v>692</v>
      </c>
      <c r="F6" s="9" t="s">
        <v>693</v>
      </c>
      <c r="G6" s="9" t="s">
        <v>848</v>
      </c>
      <c r="H6" s="11" t="s">
        <v>863</v>
      </c>
    </row>
    <row r="7" spans="1:8">
      <c r="A7" s="12" t="str">
        <f>IF(B7="","",ROW()-6)</f>
        <v/>
      </c>
      <c r="B7" s="13"/>
      <c r="C7" s="14"/>
      <c r="D7" s="13"/>
      <c r="E7" s="15"/>
      <c r="F7" s="15"/>
      <c r="G7" s="13"/>
      <c r="H7" s="2" t="s">
        <v>4945</v>
      </c>
    </row>
    <row r="8" spans="1:8">
      <c r="A8" s="12" t="str">
        <f t="shared" ref="A8:A26" si="0">IF(B8="","",ROW()-6)</f>
        <v/>
      </c>
      <c r="B8" s="13"/>
      <c r="C8" s="14"/>
      <c r="D8" s="13"/>
      <c r="E8" s="15"/>
      <c r="F8" s="15"/>
      <c r="G8" s="13"/>
      <c r="H8" s="2" t="s">
        <v>4946</v>
      </c>
    </row>
    <row r="9" spans="1:8">
      <c r="A9" s="12" t="str">
        <f t="shared" si="0"/>
        <v/>
      </c>
      <c r="B9" s="13"/>
      <c r="C9" s="14"/>
      <c r="D9" s="13"/>
      <c r="E9" s="15"/>
      <c r="F9" s="15"/>
      <c r="G9" s="13"/>
      <c r="H9" s="2" t="s">
        <v>4947</v>
      </c>
    </row>
    <row r="10" spans="1:8">
      <c r="A10" s="12" t="str">
        <f t="shared" si="0"/>
        <v/>
      </c>
      <c r="B10" s="13"/>
      <c r="C10" s="14"/>
      <c r="D10" s="13"/>
      <c r="E10" s="15"/>
      <c r="F10" s="15"/>
      <c r="G10" s="13"/>
      <c r="H10" s="2" t="s">
        <v>4948</v>
      </c>
    </row>
    <row r="11" spans="1:8">
      <c r="A11" s="12" t="str">
        <f t="shared" si="0"/>
        <v/>
      </c>
      <c r="B11" s="13"/>
      <c r="C11" s="14"/>
      <c r="D11" s="13"/>
      <c r="E11" s="15"/>
      <c r="F11" s="15"/>
      <c r="G11" s="13"/>
      <c r="H11" s="2" t="s">
        <v>4949</v>
      </c>
    </row>
    <row r="12" spans="1:8">
      <c r="A12" s="12" t="str">
        <f t="shared" si="0"/>
        <v/>
      </c>
      <c r="B12" s="13"/>
      <c r="C12" s="14"/>
      <c r="D12" s="13"/>
      <c r="E12" s="15"/>
      <c r="F12" s="15"/>
      <c r="G12" s="13"/>
      <c r="H12" s="2" t="s">
        <v>4950</v>
      </c>
    </row>
    <row r="13" spans="1:8">
      <c r="A13" s="12" t="str">
        <f t="shared" si="0"/>
        <v/>
      </c>
      <c r="B13" s="13"/>
      <c r="C13" s="14"/>
      <c r="D13" s="13"/>
      <c r="E13" s="15"/>
      <c r="F13" s="15"/>
      <c r="G13" s="13"/>
      <c r="H13" s="2" t="s">
        <v>4951</v>
      </c>
    </row>
    <row r="14" spans="1:8">
      <c r="A14" s="12" t="str">
        <f t="shared" si="0"/>
        <v/>
      </c>
      <c r="B14" s="13"/>
      <c r="C14" s="14"/>
      <c r="D14" s="13"/>
      <c r="E14" s="15"/>
      <c r="F14" s="15"/>
      <c r="G14" s="13"/>
      <c r="H14" s="2" t="s">
        <v>4952</v>
      </c>
    </row>
    <row r="15" spans="1:8">
      <c r="A15" s="12" t="str">
        <f t="shared" si="0"/>
        <v/>
      </c>
      <c r="B15" s="13"/>
      <c r="C15" s="14"/>
      <c r="D15" s="13"/>
      <c r="E15" s="15"/>
      <c r="F15" s="15"/>
      <c r="G15" s="13"/>
      <c r="H15" s="2" t="s">
        <v>4953</v>
      </c>
    </row>
    <row r="16" spans="1:8">
      <c r="A16" s="12" t="str">
        <f t="shared" si="0"/>
        <v/>
      </c>
      <c r="B16" s="13"/>
      <c r="C16" s="14"/>
      <c r="D16" s="13"/>
      <c r="E16" s="15"/>
      <c r="F16" s="15"/>
      <c r="G16" s="13"/>
      <c r="H16" s="2" t="s">
        <v>4954</v>
      </c>
    </row>
    <row r="17" spans="1:8">
      <c r="A17" s="12" t="str">
        <f t="shared" si="0"/>
        <v/>
      </c>
      <c r="B17" s="13"/>
      <c r="C17" s="14"/>
      <c r="D17" s="13"/>
      <c r="E17" s="15"/>
      <c r="F17" s="15"/>
      <c r="G17" s="13"/>
      <c r="H17" s="2" t="s">
        <v>4955</v>
      </c>
    </row>
    <row r="18" spans="1:8">
      <c r="A18" s="12" t="str">
        <f t="shared" si="0"/>
        <v/>
      </c>
      <c r="B18" s="13"/>
      <c r="C18" s="14"/>
      <c r="D18" s="13"/>
      <c r="E18" s="15"/>
      <c r="F18" s="15"/>
      <c r="G18" s="13"/>
      <c r="H18" s="2" t="s">
        <v>4956</v>
      </c>
    </row>
    <row r="19" spans="1:8">
      <c r="A19" s="12" t="str">
        <f t="shared" si="0"/>
        <v/>
      </c>
      <c r="B19" s="13"/>
      <c r="C19" s="14"/>
      <c r="D19" s="13"/>
      <c r="E19" s="15"/>
      <c r="F19" s="15"/>
      <c r="G19" s="13"/>
      <c r="H19" s="2" t="s">
        <v>4957</v>
      </c>
    </row>
    <row r="20" spans="1:8">
      <c r="A20" s="12" t="str">
        <f t="shared" si="0"/>
        <v/>
      </c>
      <c r="B20" s="13"/>
      <c r="C20" s="14"/>
      <c r="D20" s="13"/>
      <c r="E20" s="15"/>
      <c r="F20" s="15"/>
      <c r="G20" s="13"/>
      <c r="H20" s="2" t="s">
        <v>4958</v>
      </c>
    </row>
    <row r="21" spans="1:8">
      <c r="A21" s="12" t="str">
        <f t="shared" si="0"/>
        <v/>
      </c>
      <c r="B21" s="13"/>
      <c r="C21" s="14"/>
      <c r="D21" s="13"/>
      <c r="E21" s="15"/>
      <c r="F21" s="15"/>
      <c r="G21" s="13"/>
      <c r="H21" s="2" t="s">
        <v>4959</v>
      </c>
    </row>
    <row r="22" spans="1:8">
      <c r="A22" s="12" t="str">
        <f t="shared" si="0"/>
        <v/>
      </c>
      <c r="B22" s="13"/>
      <c r="C22" s="14"/>
      <c r="D22" s="13"/>
      <c r="E22" s="15"/>
      <c r="F22" s="15"/>
      <c r="G22" s="13"/>
      <c r="H22" s="2" t="s">
        <v>4960</v>
      </c>
    </row>
    <row r="23" spans="1:8">
      <c r="A23" s="12" t="str">
        <f t="shared" si="0"/>
        <v/>
      </c>
      <c r="B23" s="13"/>
      <c r="C23" s="14"/>
      <c r="D23" s="13"/>
      <c r="E23" s="15"/>
      <c r="F23" s="15"/>
      <c r="G23" s="13"/>
      <c r="H23" s="2" t="s">
        <v>4961</v>
      </c>
    </row>
    <row r="24" spans="1:8">
      <c r="A24" s="12" t="str">
        <f t="shared" si="0"/>
        <v/>
      </c>
      <c r="B24" s="13"/>
      <c r="C24" s="14"/>
      <c r="D24" s="13"/>
      <c r="E24" s="15"/>
      <c r="F24" s="15"/>
      <c r="G24" s="13"/>
      <c r="H24" s="2" t="s">
        <v>4962</v>
      </c>
    </row>
    <row r="25" spans="1:8">
      <c r="A25" s="12" t="str">
        <f t="shared" si="0"/>
        <v/>
      </c>
      <c r="B25" s="13"/>
      <c r="C25" s="14"/>
      <c r="D25" s="13"/>
      <c r="E25" s="15"/>
      <c r="F25" s="15"/>
      <c r="G25" s="13"/>
      <c r="H25" s="2" t="s">
        <v>4963</v>
      </c>
    </row>
    <row r="26" spans="1:8">
      <c r="A26" s="12" t="str">
        <f t="shared" si="0"/>
        <v/>
      </c>
      <c r="B26" s="13"/>
      <c r="C26" s="14"/>
      <c r="D26" s="13"/>
      <c r="E26" s="15"/>
      <c r="F26" s="15"/>
      <c r="G26" s="13"/>
      <c r="H26" s="2" t="s">
        <v>4964</v>
      </c>
    </row>
    <row r="27" customHeight="1" spans="1:7">
      <c r="A27" s="16" t="s">
        <v>1127</v>
      </c>
      <c r="B27" s="17"/>
      <c r="C27" s="18"/>
      <c r="D27" s="18"/>
      <c r="E27" s="24">
        <f>SUM(E7:E26)</f>
        <v>0</v>
      </c>
      <c r="F27" s="24">
        <f>SUM(F7:F26)</f>
        <v>0</v>
      </c>
      <c r="G27" s="20"/>
    </row>
    <row r="28" customHeight="1" spans="1:8">
      <c r="A28" s="3" t="e">
        <f>#REF!&amp;"填表人："&amp;#REF!</f>
        <v>#REF!</v>
      </c>
      <c r="E28" s="3" t="e">
        <f>"评估人员："&amp;#REF!</f>
        <v>#REF!</v>
      </c>
      <c r="H28" s="23" t="s">
        <v>716</v>
      </c>
    </row>
    <row r="29" customHeight="1" spans="1:1">
      <c r="A29" s="3" t="e">
        <f>"填表日期："&amp;YEAR(#REF!)&amp;"年"&amp;MONTH(#REF!)&amp;"月"&amp;DAY(#REF!)&amp;"日"</f>
        <v>#REF!</v>
      </c>
    </row>
  </sheetData>
  <mergeCells count="4">
    <mergeCell ref="A2:G2"/>
    <mergeCell ref="A3:G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G28"/>
  <sheetViews>
    <sheetView showGridLines="0" workbookViewId="0">
      <selection activeCell="AA34" sqref="AA34"/>
    </sheetView>
  </sheetViews>
  <sheetFormatPr defaultColWidth="9" defaultRowHeight="15.75" customHeight="1" outlineLevelCol="6"/>
  <cols>
    <col min="1" max="1" width="6.25" style="3" customWidth="1"/>
    <col min="2" max="2" width="25.5" style="3" customWidth="1"/>
    <col min="3" max="5" width="18.625" style="3" customWidth="1"/>
    <col min="6" max="6" width="17.25" style="3" customWidth="1"/>
    <col min="7" max="16384" width="9" style="3"/>
  </cols>
  <sheetData>
    <row r="1" customHeight="1" spans="1:1">
      <c r="A1" s="4" t="s">
        <v>687</v>
      </c>
    </row>
    <row r="2" s="1" customFormat="1" ht="30" customHeight="1" spans="1:6">
      <c r="A2" s="5" t="s">
        <v>4965</v>
      </c>
      <c r="B2" s="5"/>
      <c r="C2" s="5"/>
      <c r="D2" s="5"/>
      <c r="E2" s="5"/>
      <c r="F2" s="5"/>
    </row>
    <row r="3" customHeight="1" spans="1:6">
      <c r="A3" s="2" t="e">
        <f>"评估基准日："&amp;TEXT(#REF!,"yyyy年mm月dd日")</f>
        <v>#REF!</v>
      </c>
      <c r="B3" s="2"/>
      <c r="C3" s="2"/>
      <c r="D3" s="2"/>
      <c r="E3" s="2"/>
      <c r="F3" s="2"/>
    </row>
    <row r="4" ht="14.1" customHeight="1" spans="1:6">
      <c r="A4" s="2"/>
      <c r="B4" s="2"/>
      <c r="C4" s="2"/>
      <c r="D4" s="2"/>
      <c r="E4" s="2"/>
      <c r="F4" s="21" t="s">
        <v>4966</v>
      </c>
    </row>
    <row r="5" customHeight="1" spans="1:6">
      <c r="A5" s="8" t="e">
        <f>#REF!&amp;"："&amp;#REF!</f>
        <v>#REF!</v>
      </c>
      <c r="B5" s="8"/>
      <c r="C5" s="8"/>
      <c r="F5" s="21" t="s">
        <v>845</v>
      </c>
    </row>
    <row r="6" s="2" customFormat="1" customHeight="1" spans="1:6">
      <c r="A6" s="32" t="s">
        <v>846</v>
      </c>
      <c r="B6" s="32" t="s">
        <v>847</v>
      </c>
      <c r="C6" s="32" t="s">
        <v>692</v>
      </c>
      <c r="D6" s="32" t="s">
        <v>693</v>
      </c>
      <c r="E6" s="32" t="s">
        <v>1927</v>
      </c>
      <c r="F6" s="32" t="s">
        <v>695</v>
      </c>
    </row>
    <row r="7" customHeight="1" spans="1:6">
      <c r="A7" s="32" t="s">
        <v>4967</v>
      </c>
      <c r="B7" s="33" t="s">
        <v>4968</v>
      </c>
      <c r="C7" s="34">
        <f>'6-1长期借款'!I23</f>
        <v>0</v>
      </c>
      <c r="D7" s="34">
        <f>'6-1长期借款'!J23</f>
        <v>0</v>
      </c>
      <c r="E7" s="34">
        <f>D7-C7</f>
        <v>0</v>
      </c>
      <c r="F7" s="34" t="str">
        <f>IF(C7=0,"",E7/C7*100)</f>
        <v/>
      </c>
    </row>
    <row r="8" customHeight="1" spans="1:6">
      <c r="A8" s="32" t="s">
        <v>4969</v>
      </c>
      <c r="B8" s="33" t="s">
        <v>4970</v>
      </c>
      <c r="C8" s="34">
        <f>'6-2应付债券'!G27</f>
        <v>0</v>
      </c>
      <c r="D8" s="34">
        <f>'6-2应付债券'!H27</f>
        <v>0</v>
      </c>
      <c r="E8" s="34">
        <f t="shared" ref="E8:E13" si="0">D8-C8</f>
        <v>0</v>
      </c>
      <c r="F8" s="34" t="str">
        <f t="shared" ref="F8:F13" si="1">IF(C8=0,"",E8/C8*100)</f>
        <v/>
      </c>
    </row>
    <row r="9" customHeight="1" spans="1:6">
      <c r="A9" s="32" t="s">
        <v>4971</v>
      </c>
      <c r="B9" s="33" t="s">
        <v>4972</v>
      </c>
      <c r="C9" s="34">
        <f>'6-3长期应付款'!E27</f>
        <v>0</v>
      </c>
      <c r="D9" s="34">
        <f>'6-3长期应付款'!F27</f>
        <v>0</v>
      </c>
      <c r="E9" s="34">
        <f t="shared" si="0"/>
        <v>0</v>
      </c>
      <c r="F9" s="34" t="str">
        <f t="shared" si="1"/>
        <v/>
      </c>
    </row>
    <row r="10" customHeight="1" spans="1:6">
      <c r="A10" s="32" t="s">
        <v>4973</v>
      </c>
      <c r="B10" s="33" t="s">
        <v>4974</v>
      </c>
      <c r="C10" s="34">
        <f>'6-4专项应付款'!F27</f>
        <v>0</v>
      </c>
      <c r="D10" s="34">
        <f>'6-4专项应付款'!G27</f>
        <v>0</v>
      </c>
      <c r="E10" s="34">
        <f t="shared" si="0"/>
        <v>0</v>
      </c>
      <c r="F10" s="34" t="str">
        <f t="shared" si="1"/>
        <v/>
      </c>
    </row>
    <row r="11" customHeight="1" spans="1:6">
      <c r="A11" s="32" t="s">
        <v>4975</v>
      </c>
      <c r="B11" s="33" t="s">
        <v>4976</v>
      </c>
      <c r="C11" s="34">
        <f>'6-5预计负债'!E27</f>
        <v>0</v>
      </c>
      <c r="D11" s="34">
        <f>'6-5预计负债'!F27</f>
        <v>0</v>
      </c>
      <c r="E11" s="34">
        <f t="shared" si="0"/>
        <v>0</v>
      </c>
      <c r="F11" s="34" t="str">
        <f t="shared" si="1"/>
        <v/>
      </c>
    </row>
    <row r="12" customHeight="1" spans="1:6">
      <c r="A12" s="32" t="s">
        <v>4977</v>
      </c>
      <c r="B12" s="33" t="s">
        <v>4978</v>
      </c>
      <c r="C12" s="34">
        <f>'6-6递延所得税负债'!D27</f>
        <v>0</v>
      </c>
      <c r="D12" s="34">
        <f>'6-6递延所得税负债'!E27</f>
        <v>0</v>
      </c>
      <c r="E12" s="34">
        <f t="shared" si="0"/>
        <v>0</v>
      </c>
      <c r="F12" s="34" t="str">
        <f t="shared" si="1"/>
        <v/>
      </c>
    </row>
    <row r="13" customHeight="1" spans="1:6">
      <c r="A13" s="32" t="s">
        <v>4979</v>
      </c>
      <c r="B13" s="33" t="s">
        <v>4980</v>
      </c>
      <c r="C13" s="34">
        <f>'6-7其他非流动负债'!E27</f>
        <v>0</v>
      </c>
      <c r="D13" s="34">
        <f>'6-7其他非流动负债'!F27</f>
        <v>0</v>
      </c>
      <c r="E13" s="34">
        <f t="shared" si="0"/>
        <v>0</v>
      </c>
      <c r="F13" s="34" t="str">
        <f t="shared" si="1"/>
        <v/>
      </c>
    </row>
    <row r="14" customHeight="1" spans="1:6">
      <c r="A14" s="32"/>
      <c r="B14" s="33"/>
      <c r="C14" s="34"/>
      <c r="D14" s="34"/>
      <c r="E14" s="34"/>
      <c r="F14" s="34"/>
    </row>
    <row r="15" customHeight="1" spans="1:6">
      <c r="A15" s="32"/>
      <c r="B15" s="33"/>
      <c r="C15" s="34"/>
      <c r="D15" s="34"/>
      <c r="E15" s="34"/>
      <c r="F15" s="34"/>
    </row>
    <row r="16" customHeight="1" spans="1:6">
      <c r="A16" s="32"/>
      <c r="B16" s="33"/>
      <c r="C16" s="34"/>
      <c r="D16" s="34"/>
      <c r="E16" s="34"/>
      <c r="F16" s="34"/>
    </row>
    <row r="17" customHeight="1" spans="1:6">
      <c r="A17" s="32"/>
      <c r="B17" s="33"/>
      <c r="C17" s="34"/>
      <c r="D17" s="34"/>
      <c r="E17" s="34"/>
      <c r="F17" s="34"/>
    </row>
    <row r="18" customHeight="1" spans="1:6">
      <c r="A18" s="32"/>
      <c r="B18" s="33"/>
      <c r="C18" s="34"/>
      <c r="D18" s="34"/>
      <c r="E18" s="34"/>
      <c r="F18" s="34"/>
    </row>
    <row r="19" customHeight="1" spans="1:6">
      <c r="A19" s="32"/>
      <c r="B19" s="33"/>
      <c r="C19" s="34"/>
      <c r="D19" s="34"/>
      <c r="E19" s="34"/>
      <c r="F19" s="34"/>
    </row>
    <row r="20" customHeight="1" spans="1:6">
      <c r="A20" s="32"/>
      <c r="B20" s="33"/>
      <c r="C20" s="34"/>
      <c r="D20" s="34"/>
      <c r="E20" s="34"/>
      <c r="F20" s="34"/>
    </row>
    <row r="21" customHeight="1" spans="1:6">
      <c r="A21" s="32"/>
      <c r="B21" s="33"/>
      <c r="C21" s="34"/>
      <c r="D21" s="34"/>
      <c r="E21" s="34"/>
      <c r="F21" s="34"/>
    </row>
    <row r="22" customHeight="1" spans="1:6">
      <c r="A22" s="32"/>
      <c r="B22" s="33"/>
      <c r="C22" s="34"/>
      <c r="D22" s="34"/>
      <c r="E22" s="34"/>
      <c r="F22" s="34"/>
    </row>
    <row r="23" customHeight="1" spans="1:6">
      <c r="A23" s="32"/>
      <c r="B23" s="33"/>
      <c r="C23" s="34"/>
      <c r="D23" s="34"/>
      <c r="E23" s="34"/>
      <c r="F23" s="34"/>
    </row>
    <row r="24" customHeight="1" spans="1:6">
      <c r="A24" s="32"/>
      <c r="B24" s="33"/>
      <c r="C24" s="34"/>
      <c r="D24" s="34"/>
      <c r="E24" s="34"/>
      <c r="F24" s="34"/>
    </row>
    <row r="25" customHeight="1" spans="1:6">
      <c r="A25" s="32"/>
      <c r="B25" s="33"/>
      <c r="C25" s="34"/>
      <c r="D25" s="34"/>
      <c r="E25" s="34"/>
      <c r="F25" s="34"/>
    </row>
    <row r="26" customHeight="1" spans="1:6">
      <c r="A26" s="32"/>
      <c r="B26" s="33"/>
      <c r="C26" s="34"/>
      <c r="D26" s="34"/>
      <c r="E26" s="34"/>
      <c r="F26" s="34"/>
    </row>
    <row r="27" customHeight="1" spans="1:6">
      <c r="A27" s="35" t="s">
        <v>4981</v>
      </c>
      <c r="B27" s="36"/>
      <c r="C27" s="34">
        <f>SUM(C7:C26)</f>
        <v>0</v>
      </c>
      <c r="D27" s="34">
        <f>SUM(D7:D26)</f>
        <v>0</v>
      </c>
      <c r="E27" s="34">
        <f>D27-C27</f>
        <v>0</v>
      </c>
      <c r="F27" s="34" t="str">
        <f>IF(C27=0,"",E27/C27*100)</f>
        <v/>
      </c>
    </row>
    <row r="28" customHeight="1" spans="4:7">
      <c r="D28" s="3" t="e">
        <f>"评估人员："&amp;#REF!</f>
        <v>#REF!</v>
      </c>
      <c r="G28" s="23" t="s">
        <v>716</v>
      </c>
    </row>
  </sheetData>
  <mergeCells count="4">
    <mergeCell ref="A2:F2"/>
    <mergeCell ref="A3:F3"/>
    <mergeCell ref="A5:C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J29"/>
  <sheetViews>
    <sheetView showGridLines="0" workbookViewId="0">
      <selection activeCell="AA34" sqref="AA34"/>
    </sheetView>
  </sheetViews>
  <sheetFormatPr defaultColWidth="9" defaultRowHeight="15.75" customHeight="1"/>
  <cols>
    <col min="1" max="1" width="5.25" style="3" customWidth="1"/>
    <col min="2" max="2" width="13.75" style="3" customWidth="1"/>
    <col min="3" max="8" width="12.5" style="3" customWidth="1"/>
    <col min="9" max="9" width="16.75" style="3" customWidth="1"/>
    <col min="10" max="10" width="8" style="3" customWidth="1"/>
    <col min="11" max="16384" width="9" style="3"/>
  </cols>
  <sheetData>
    <row r="1" customHeight="1" spans="1:1">
      <c r="A1" s="4" t="s">
        <v>687</v>
      </c>
    </row>
    <row r="2" s="1" customFormat="1" ht="30" customHeight="1" spans="1:9">
      <c r="A2" s="5" t="s">
        <v>4982</v>
      </c>
      <c r="B2" s="5"/>
      <c r="C2" s="5"/>
      <c r="D2" s="5"/>
      <c r="E2" s="5"/>
      <c r="F2" s="5"/>
      <c r="G2" s="5"/>
      <c r="H2" s="5"/>
      <c r="I2" s="5"/>
    </row>
    <row r="3" customHeight="1" spans="1:9">
      <c r="A3" s="2" t="e">
        <f>"评估基准日："&amp;TEXT(#REF!,"yyyy年mm月dd日")</f>
        <v>#REF!</v>
      </c>
      <c r="B3" s="2"/>
      <c r="C3" s="2"/>
      <c r="D3" s="2"/>
      <c r="E3" s="2"/>
      <c r="F3" s="2"/>
      <c r="G3" s="2"/>
      <c r="H3" s="2"/>
      <c r="I3" s="2"/>
    </row>
    <row r="4" ht="14.1" customHeight="1" spans="1:9">
      <c r="A4" s="2"/>
      <c r="B4" s="2"/>
      <c r="C4" s="2"/>
      <c r="D4" s="2"/>
      <c r="E4" s="2"/>
      <c r="F4" s="2"/>
      <c r="G4" s="2"/>
      <c r="H4" s="2"/>
      <c r="I4" s="21" t="s">
        <v>4790</v>
      </c>
    </row>
    <row r="5" customHeight="1" spans="1:9">
      <c r="A5" s="8" t="e">
        <f>#REF!&amp;"："&amp;#REF!</f>
        <v>#REF!</v>
      </c>
      <c r="B5" s="8"/>
      <c r="C5" s="8"/>
      <c r="D5" s="8"/>
      <c r="E5" s="7"/>
      <c r="F5" s="7"/>
      <c r="I5" s="26" t="s">
        <v>858</v>
      </c>
    </row>
    <row r="6" s="2" customFormat="1" customHeight="1" spans="1:10">
      <c r="A6" s="9" t="s">
        <v>721</v>
      </c>
      <c r="B6" s="9" t="s">
        <v>1026</v>
      </c>
      <c r="C6" s="9" t="s">
        <v>1079</v>
      </c>
      <c r="D6" s="9" t="s">
        <v>1056</v>
      </c>
      <c r="E6" s="9" t="s">
        <v>860</v>
      </c>
      <c r="F6" s="9" t="s">
        <v>4677</v>
      </c>
      <c r="G6" s="30" t="s">
        <v>1029</v>
      </c>
      <c r="H6" s="9" t="s">
        <v>693</v>
      </c>
      <c r="I6" s="9" t="s">
        <v>848</v>
      </c>
      <c r="J6" s="11" t="s">
        <v>863</v>
      </c>
    </row>
    <row r="7" spans="1:10">
      <c r="A7" s="12" t="str">
        <f>IF(B7="","",ROW()-6)</f>
        <v/>
      </c>
      <c r="B7" s="13"/>
      <c r="C7" s="14"/>
      <c r="D7" s="13"/>
      <c r="E7" s="31"/>
      <c r="F7" s="15"/>
      <c r="G7" s="15"/>
      <c r="H7" s="15"/>
      <c r="I7" s="13"/>
      <c r="J7" s="2" t="s">
        <v>4983</v>
      </c>
    </row>
    <row r="8" spans="1:10">
      <c r="A8" s="12" t="str">
        <f t="shared" ref="A8:A26" si="0">IF(B8="","",ROW()-6)</f>
        <v/>
      </c>
      <c r="B8" s="13"/>
      <c r="C8" s="14"/>
      <c r="D8" s="13"/>
      <c r="E8" s="31"/>
      <c r="F8" s="15"/>
      <c r="G8" s="15"/>
      <c r="H8" s="15"/>
      <c r="I8" s="13"/>
      <c r="J8" s="2" t="s">
        <v>4984</v>
      </c>
    </row>
    <row r="9" spans="1:10">
      <c r="A9" s="12"/>
      <c r="B9" s="13"/>
      <c r="C9" s="14"/>
      <c r="D9" s="13"/>
      <c r="E9" s="31"/>
      <c r="F9" s="15"/>
      <c r="G9" s="15"/>
      <c r="H9" s="15"/>
      <c r="I9" s="13"/>
      <c r="J9" s="2" t="s">
        <v>4985</v>
      </c>
    </row>
    <row r="10" spans="1:10">
      <c r="A10" s="12"/>
      <c r="B10" s="13"/>
      <c r="C10" s="14"/>
      <c r="D10" s="13"/>
      <c r="E10" s="31"/>
      <c r="F10" s="15"/>
      <c r="G10" s="15"/>
      <c r="H10" s="15"/>
      <c r="I10" s="13"/>
      <c r="J10" s="2" t="s">
        <v>4986</v>
      </c>
    </row>
    <row r="11" spans="1:10">
      <c r="A11" s="12"/>
      <c r="B11" s="13"/>
      <c r="C11" s="14"/>
      <c r="D11" s="13"/>
      <c r="E11" s="31"/>
      <c r="F11" s="15"/>
      <c r="G11" s="15"/>
      <c r="H11" s="15"/>
      <c r="I11" s="13"/>
      <c r="J11" s="2" t="s">
        <v>4987</v>
      </c>
    </row>
    <row r="12" spans="1:10">
      <c r="A12" s="12"/>
      <c r="B12" s="13"/>
      <c r="C12" s="14"/>
      <c r="D12" s="13"/>
      <c r="E12" s="31"/>
      <c r="F12" s="15"/>
      <c r="G12" s="15"/>
      <c r="H12" s="15"/>
      <c r="I12" s="13"/>
      <c r="J12" s="2" t="s">
        <v>4988</v>
      </c>
    </row>
    <row r="13" spans="1:10">
      <c r="A13" s="12" t="str">
        <f t="shared" si="0"/>
        <v/>
      </c>
      <c r="B13" s="13"/>
      <c r="C13" s="14"/>
      <c r="D13" s="13"/>
      <c r="E13" s="31"/>
      <c r="F13" s="15"/>
      <c r="G13" s="15"/>
      <c r="H13" s="15"/>
      <c r="I13" s="13"/>
      <c r="J13" s="2" t="s">
        <v>4989</v>
      </c>
    </row>
    <row r="14" spans="1:10">
      <c r="A14" s="12" t="str">
        <f t="shared" si="0"/>
        <v/>
      </c>
      <c r="B14" s="13"/>
      <c r="C14" s="14"/>
      <c r="D14" s="13"/>
      <c r="E14" s="31"/>
      <c r="F14" s="15"/>
      <c r="G14" s="15"/>
      <c r="H14" s="15"/>
      <c r="I14" s="13"/>
      <c r="J14" s="2" t="s">
        <v>4990</v>
      </c>
    </row>
    <row r="15" spans="1:10">
      <c r="A15" s="12" t="str">
        <f t="shared" si="0"/>
        <v/>
      </c>
      <c r="B15" s="13"/>
      <c r="C15" s="14"/>
      <c r="D15" s="13"/>
      <c r="E15" s="31"/>
      <c r="F15" s="15"/>
      <c r="G15" s="15"/>
      <c r="H15" s="15"/>
      <c r="I15" s="13"/>
      <c r="J15" s="2" t="s">
        <v>4991</v>
      </c>
    </row>
    <row r="16" spans="1:10">
      <c r="A16" s="12" t="str">
        <f t="shared" si="0"/>
        <v/>
      </c>
      <c r="B16" s="13"/>
      <c r="C16" s="14"/>
      <c r="D16" s="13"/>
      <c r="E16" s="31"/>
      <c r="F16" s="15"/>
      <c r="G16" s="15"/>
      <c r="H16" s="15"/>
      <c r="I16" s="13"/>
      <c r="J16" s="2" t="s">
        <v>4992</v>
      </c>
    </row>
    <row r="17" spans="1:10">
      <c r="A17" s="12" t="str">
        <f t="shared" si="0"/>
        <v/>
      </c>
      <c r="B17" s="13"/>
      <c r="C17" s="14"/>
      <c r="D17" s="13"/>
      <c r="E17" s="31"/>
      <c r="F17" s="15"/>
      <c r="G17" s="15"/>
      <c r="H17" s="15"/>
      <c r="I17" s="13"/>
      <c r="J17" s="2" t="s">
        <v>4993</v>
      </c>
    </row>
    <row r="18" spans="1:10">
      <c r="A18" s="12" t="str">
        <f t="shared" si="0"/>
        <v/>
      </c>
      <c r="B18" s="13"/>
      <c r="C18" s="14"/>
      <c r="D18" s="13"/>
      <c r="E18" s="31"/>
      <c r="F18" s="15"/>
      <c r="G18" s="15"/>
      <c r="H18" s="15"/>
      <c r="I18" s="13"/>
      <c r="J18" s="2" t="s">
        <v>4994</v>
      </c>
    </row>
    <row r="19" spans="1:10">
      <c r="A19" s="12" t="str">
        <f t="shared" si="0"/>
        <v/>
      </c>
      <c r="B19" s="13"/>
      <c r="C19" s="14"/>
      <c r="D19" s="13"/>
      <c r="E19" s="31"/>
      <c r="F19" s="15"/>
      <c r="G19" s="15"/>
      <c r="H19" s="15"/>
      <c r="I19" s="13"/>
      <c r="J19" s="2" t="s">
        <v>4995</v>
      </c>
    </row>
    <row r="20" spans="1:10">
      <c r="A20" s="12" t="str">
        <f t="shared" si="0"/>
        <v/>
      </c>
      <c r="B20" s="13"/>
      <c r="C20" s="14"/>
      <c r="D20" s="13"/>
      <c r="E20" s="31"/>
      <c r="F20" s="15"/>
      <c r="G20" s="15"/>
      <c r="H20" s="15"/>
      <c r="I20" s="13"/>
      <c r="J20" s="2" t="s">
        <v>4996</v>
      </c>
    </row>
    <row r="21" spans="1:10">
      <c r="A21" s="12" t="str">
        <f t="shared" si="0"/>
        <v/>
      </c>
      <c r="B21" s="13"/>
      <c r="C21" s="14"/>
      <c r="D21" s="13"/>
      <c r="E21" s="31"/>
      <c r="F21" s="15"/>
      <c r="G21" s="15"/>
      <c r="H21" s="15"/>
      <c r="I21" s="13"/>
      <c r="J21" s="2" t="s">
        <v>4997</v>
      </c>
    </row>
    <row r="22" spans="1:10">
      <c r="A22" s="12" t="str">
        <f t="shared" si="0"/>
        <v/>
      </c>
      <c r="B22" s="13"/>
      <c r="C22" s="14"/>
      <c r="D22" s="13"/>
      <c r="E22" s="31"/>
      <c r="F22" s="15"/>
      <c r="G22" s="15"/>
      <c r="H22" s="15"/>
      <c r="I22" s="13"/>
      <c r="J22" s="2" t="s">
        <v>4998</v>
      </c>
    </row>
    <row r="23" spans="1:10">
      <c r="A23" s="12" t="str">
        <f t="shared" si="0"/>
        <v/>
      </c>
      <c r="B23" s="13"/>
      <c r="C23" s="14"/>
      <c r="D23" s="13"/>
      <c r="E23" s="31"/>
      <c r="F23" s="15"/>
      <c r="G23" s="15"/>
      <c r="H23" s="15"/>
      <c r="I23" s="13"/>
      <c r="J23" s="2" t="s">
        <v>4999</v>
      </c>
    </row>
    <row r="24" spans="1:10">
      <c r="A24" s="12" t="str">
        <f t="shared" si="0"/>
        <v/>
      </c>
      <c r="B24" s="13"/>
      <c r="C24" s="14"/>
      <c r="D24" s="13"/>
      <c r="E24" s="31"/>
      <c r="F24" s="15"/>
      <c r="G24" s="15"/>
      <c r="H24" s="15"/>
      <c r="I24" s="13"/>
      <c r="J24" s="2" t="s">
        <v>5000</v>
      </c>
    </row>
    <row r="25" spans="1:10">
      <c r="A25" s="12" t="str">
        <f t="shared" si="0"/>
        <v/>
      </c>
      <c r="B25" s="13"/>
      <c r="C25" s="14"/>
      <c r="D25" s="13"/>
      <c r="E25" s="31"/>
      <c r="F25" s="15"/>
      <c r="G25" s="15"/>
      <c r="H25" s="15"/>
      <c r="I25" s="13"/>
      <c r="J25" s="2" t="s">
        <v>5001</v>
      </c>
    </row>
    <row r="26" spans="1:10">
      <c r="A26" s="12" t="str">
        <f t="shared" si="0"/>
        <v/>
      </c>
      <c r="B26" s="13"/>
      <c r="C26" s="14"/>
      <c r="D26" s="13"/>
      <c r="E26" s="31"/>
      <c r="F26" s="15"/>
      <c r="G26" s="15"/>
      <c r="H26" s="15"/>
      <c r="I26" s="13"/>
      <c r="J26" s="2" t="s">
        <v>5002</v>
      </c>
    </row>
    <row r="27" customHeight="1" spans="1:9">
      <c r="A27" s="16" t="s">
        <v>1127</v>
      </c>
      <c r="B27" s="17"/>
      <c r="C27" s="18"/>
      <c r="D27" s="18"/>
      <c r="E27" s="18"/>
      <c r="F27" s="18"/>
      <c r="G27" s="24">
        <f>SUM(G7:G26)</f>
        <v>0</v>
      </c>
      <c r="H27" s="24">
        <f>SUM(H7:H26)</f>
        <v>0</v>
      </c>
      <c r="I27" s="20"/>
    </row>
    <row r="28" customHeight="1" spans="1:10">
      <c r="A28" s="3" t="e">
        <f>#REF!&amp;"填表人："&amp;#REF!</f>
        <v>#REF!</v>
      </c>
      <c r="G28" s="3" t="e">
        <f>"评估人员："&amp;#REF!</f>
        <v>#REF!</v>
      </c>
      <c r="J28" s="23" t="s">
        <v>716</v>
      </c>
    </row>
    <row r="29" customHeight="1" spans="1:1">
      <c r="A29" s="3" t="e">
        <f>"填表日期："&amp;YEAR(#REF!)&amp;"年"&amp;MONTH(#REF!)&amp;"月"&amp;DAY(#REF!)&amp;"日"</f>
        <v>#REF!</v>
      </c>
    </row>
  </sheetData>
  <mergeCells count="4">
    <mergeCell ref="A2:I2"/>
    <mergeCell ref="A3:I3"/>
    <mergeCell ref="A5:D5"/>
    <mergeCell ref="A27:B27"/>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M25"/>
  <sheetViews>
    <sheetView showGridLines="0" workbookViewId="0">
      <selection activeCell="AA34" sqref="AA34"/>
    </sheetView>
  </sheetViews>
  <sheetFormatPr defaultColWidth="9" defaultRowHeight="15.75" customHeight="1"/>
  <cols>
    <col min="1" max="1" width="5.5" style="3" customWidth="1"/>
    <col min="2" max="2" width="20.5" style="3" customWidth="1"/>
    <col min="3" max="3" width="11.125" style="3" customWidth="1"/>
    <col min="4" max="8" width="13" style="3" customWidth="1"/>
    <col min="9" max="10" width="15.625" style="3" customWidth="1"/>
    <col min="11" max="11" width="12.75" style="3" customWidth="1"/>
    <col min="12" max="12" width="10.625" style="3" customWidth="1"/>
    <col min="13" max="16384" width="9" style="3"/>
  </cols>
  <sheetData>
    <row r="1" customHeight="1" spans="1:1">
      <c r="A1" s="4" t="s">
        <v>687</v>
      </c>
    </row>
    <row r="2" s="1" customFormat="1" ht="30" customHeight="1" spans="1:12">
      <c r="A2" s="5" t="s">
        <v>5003</v>
      </c>
      <c r="B2" s="5"/>
      <c r="C2" s="5"/>
      <c r="D2" s="5"/>
      <c r="E2" s="5"/>
      <c r="F2" s="5"/>
      <c r="G2" s="5"/>
      <c r="H2" s="5"/>
      <c r="I2" s="5"/>
      <c r="J2" s="5"/>
      <c r="K2" s="5"/>
      <c r="L2" s="5"/>
    </row>
    <row r="3" customHeight="1" spans="1:12">
      <c r="A3" s="2" t="e">
        <f>"评估基准日："&amp;TEXT(#REF!,"yyyy年mm月dd日")</f>
        <v>#REF!</v>
      </c>
      <c r="B3" s="2"/>
      <c r="C3" s="2"/>
      <c r="D3" s="2"/>
      <c r="E3" s="2"/>
      <c r="F3" s="2"/>
      <c r="G3" s="2"/>
      <c r="H3" s="2"/>
      <c r="I3" s="2"/>
      <c r="J3" s="2"/>
      <c r="K3" s="2"/>
      <c r="L3" s="2"/>
    </row>
    <row r="4" ht="14.1" customHeight="1" spans="1:12">
      <c r="A4" s="2"/>
      <c r="B4" s="2"/>
      <c r="C4" s="2"/>
      <c r="D4" s="2"/>
      <c r="E4" s="2"/>
      <c r="F4" s="2"/>
      <c r="G4" s="2"/>
      <c r="H4" s="2"/>
      <c r="I4" s="2"/>
      <c r="J4" s="2"/>
      <c r="K4" s="2"/>
      <c r="L4" s="21" t="s">
        <v>5004</v>
      </c>
    </row>
    <row r="5" customHeight="1" spans="1:12">
      <c r="A5" s="8" t="e">
        <f>#REF!&amp;"："&amp;#REF!</f>
        <v>#REF!</v>
      </c>
      <c r="B5" s="8"/>
      <c r="C5" s="8"/>
      <c r="D5" s="8"/>
      <c r="E5" s="8"/>
      <c r="F5" s="8"/>
      <c r="L5" s="21" t="s">
        <v>845</v>
      </c>
    </row>
    <row r="6" s="2" customFormat="1" customHeight="1" spans="1:13">
      <c r="A6" s="9" t="s">
        <v>721</v>
      </c>
      <c r="B6" s="9" t="s">
        <v>4674</v>
      </c>
      <c r="C6" s="9" t="s">
        <v>4675</v>
      </c>
      <c r="D6" s="9" t="s">
        <v>1079</v>
      </c>
      <c r="E6" s="9" t="s">
        <v>1678</v>
      </c>
      <c r="F6" s="9" t="s">
        <v>4676</v>
      </c>
      <c r="G6" s="9" t="s">
        <v>860</v>
      </c>
      <c r="H6" s="9" t="s">
        <v>4677</v>
      </c>
      <c r="I6" s="10" t="s">
        <v>692</v>
      </c>
      <c r="J6" s="9" t="s">
        <v>693</v>
      </c>
      <c r="K6" s="9" t="s">
        <v>4678</v>
      </c>
      <c r="L6" s="9" t="s">
        <v>848</v>
      </c>
      <c r="M6" s="11" t="s">
        <v>863</v>
      </c>
    </row>
    <row r="7" spans="1:13">
      <c r="A7" s="12"/>
      <c r="B7" s="13"/>
      <c r="C7" s="13"/>
      <c r="D7" s="14"/>
      <c r="E7" s="14"/>
      <c r="F7" s="28"/>
      <c r="G7" s="13"/>
      <c r="H7" s="15"/>
      <c r="I7" s="15"/>
      <c r="J7" s="15"/>
      <c r="K7" s="15"/>
      <c r="L7" s="13"/>
      <c r="M7" s="2" t="s">
        <v>5005</v>
      </c>
    </row>
    <row r="8" spans="1:13">
      <c r="A8" s="12"/>
      <c r="B8" s="13"/>
      <c r="C8" s="13"/>
      <c r="D8" s="14"/>
      <c r="E8" s="14"/>
      <c r="F8" s="28"/>
      <c r="G8" s="13"/>
      <c r="H8" s="15"/>
      <c r="I8" s="15"/>
      <c r="J8" s="15"/>
      <c r="K8" s="15"/>
      <c r="L8" s="13"/>
      <c r="M8" s="2" t="s">
        <v>5006</v>
      </c>
    </row>
    <row r="9" spans="1:13">
      <c r="A9" s="12"/>
      <c r="B9" s="13"/>
      <c r="C9" s="13"/>
      <c r="D9" s="14"/>
      <c r="E9" s="14"/>
      <c r="F9" s="28"/>
      <c r="G9" s="13"/>
      <c r="H9" s="15"/>
      <c r="I9" s="15"/>
      <c r="J9" s="15"/>
      <c r="K9" s="15"/>
      <c r="L9" s="13"/>
      <c r="M9" s="2" t="s">
        <v>5007</v>
      </c>
    </row>
    <row r="10" spans="1:13">
      <c r="A10" s="12"/>
      <c r="B10" s="13"/>
      <c r="C10" s="13"/>
      <c r="D10" s="14"/>
      <c r="E10" s="14"/>
      <c r="F10" s="28"/>
      <c r="G10" s="13"/>
      <c r="H10" s="15"/>
      <c r="I10" s="15"/>
      <c r="J10" s="15"/>
      <c r="K10" s="15"/>
      <c r="L10" s="13"/>
      <c r="M10" s="2" t="s">
        <v>5008</v>
      </c>
    </row>
    <row r="11" spans="1:13">
      <c r="A11" s="12"/>
      <c r="B11" s="13"/>
      <c r="C11" s="13"/>
      <c r="D11" s="14"/>
      <c r="E11" s="14"/>
      <c r="F11" s="28"/>
      <c r="G11" s="13"/>
      <c r="H11" s="15"/>
      <c r="I11" s="15"/>
      <c r="J11" s="15"/>
      <c r="K11" s="15"/>
      <c r="L11" s="13"/>
      <c r="M11" s="2" t="s">
        <v>5009</v>
      </c>
    </row>
    <row r="12" spans="1:13">
      <c r="A12" s="12"/>
      <c r="B12" s="13"/>
      <c r="C12" s="13"/>
      <c r="D12" s="14"/>
      <c r="E12" s="14"/>
      <c r="F12" s="28"/>
      <c r="G12" s="13"/>
      <c r="H12" s="15"/>
      <c r="I12" s="15"/>
      <c r="J12" s="15"/>
      <c r="K12" s="15"/>
      <c r="L12" s="13"/>
      <c r="M12" s="2" t="s">
        <v>5010</v>
      </c>
    </row>
    <row r="13" spans="1:13">
      <c r="A13" s="12"/>
      <c r="B13" s="13"/>
      <c r="C13" s="13"/>
      <c r="D13" s="14"/>
      <c r="E13" s="14"/>
      <c r="F13" s="28"/>
      <c r="G13" s="13"/>
      <c r="H13" s="15"/>
      <c r="I13" s="15"/>
      <c r="J13" s="15"/>
      <c r="K13" s="15"/>
      <c r="L13" s="13"/>
      <c r="M13" s="2" t="s">
        <v>5011</v>
      </c>
    </row>
    <row r="14" spans="1:13">
      <c r="A14" s="12"/>
      <c r="B14" s="13"/>
      <c r="C14" s="13"/>
      <c r="D14" s="14"/>
      <c r="E14" s="14"/>
      <c r="F14" s="28"/>
      <c r="G14" s="13"/>
      <c r="H14" s="15"/>
      <c r="I14" s="15"/>
      <c r="J14" s="15"/>
      <c r="K14" s="15"/>
      <c r="L14" s="13"/>
      <c r="M14" s="2" t="s">
        <v>5012</v>
      </c>
    </row>
    <row r="15" spans="1:13">
      <c r="A15" s="12"/>
      <c r="B15" s="13"/>
      <c r="C15" s="13"/>
      <c r="D15" s="14"/>
      <c r="E15" s="14"/>
      <c r="F15" s="28"/>
      <c r="G15" s="13"/>
      <c r="H15" s="15"/>
      <c r="I15" s="15"/>
      <c r="J15" s="15"/>
      <c r="K15" s="15"/>
      <c r="L15" s="13"/>
      <c r="M15" s="2" t="s">
        <v>5013</v>
      </c>
    </row>
    <row r="16" spans="1:13">
      <c r="A16" s="12" t="str">
        <f t="shared" ref="A16:A22" si="0">IF(B16="","",ROW()-6)</f>
        <v/>
      </c>
      <c r="B16" s="13"/>
      <c r="C16" s="13"/>
      <c r="D16" s="14"/>
      <c r="E16" s="14"/>
      <c r="F16" s="28"/>
      <c r="G16" s="13"/>
      <c r="H16" s="15"/>
      <c r="I16" s="15"/>
      <c r="J16" s="15"/>
      <c r="K16" s="15"/>
      <c r="L16" s="13"/>
      <c r="M16" s="2" t="s">
        <v>5014</v>
      </c>
    </row>
    <row r="17" spans="1:13">
      <c r="A17" s="12" t="str">
        <f t="shared" si="0"/>
        <v/>
      </c>
      <c r="B17" s="13"/>
      <c r="C17" s="13"/>
      <c r="D17" s="14"/>
      <c r="E17" s="14"/>
      <c r="F17" s="28"/>
      <c r="G17" s="13"/>
      <c r="H17" s="15"/>
      <c r="I17" s="15"/>
      <c r="J17" s="15"/>
      <c r="K17" s="15"/>
      <c r="L17" s="13"/>
      <c r="M17" s="2" t="s">
        <v>5015</v>
      </c>
    </row>
    <row r="18" spans="1:13">
      <c r="A18" s="12" t="str">
        <f t="shared" si="0"/>
        <v/>
      </c>
      <c r="B18" s="13"/>
      <c r="C18" s="13"/>
      <c r="D18" s="14"/>
      <c r="E18" s="14"/>
      <c r="F18" s="28"/>
      <c r="G18" s="13"/>
      <c r="H18" s="15"/>
      <c r="I18" s="15"/>
      <c r="J18" s="15"/>
      <c r="K18" s="15"/>
      <c r="L18" s="13"/>
      <c r="M18" s="2" t="s">
        <v>5016</v>
      </c>
    </row>
    <row r="19" spans="1:13">
      <c r="A19" s="12" t="str">
        <f t="shared" si="0"/>
        <v/>
      </c>
      <c r="B19" s="13"/>
      <c r="C19" s="13"/>
      <c r="D19" s="14"/>
      <c r="E19" s="14"/>
      <c r="F19" s="28"/>
      <c r="G19" s="13"/>
      <c r="H19" s="15"/>
      <c r="I19" s="15"/>
      <c r="J19" s="15"/>
      <c r="K19" s="15"/>
      <c r="L19" s="13"/>
      <c r="M19" s="2" t="s">
        <v>5017</v>
      </c>
    </row>
    <row r="20" spans="1:13">
      <c r="A20" s="12" t="str">
        <f t="shared" si="0"/>
        <v/>
      </c>
      <c r="B20" s="13"/>
      <c r="C20" s="13"/>
      <c r="D20" s="14"/>
      <c r="E20" s="14"/>
      <c r="F20" s="28"/>
      <c r="G20" s="13"/>
      <c r="H20" s="15"/>
      <c r="I20" s="15"/>
      <c r="J20" s="15"/>
      <c r="K20" s="15"/>
      <c r="L20" s="13"/>
      <c r="M20" s="2" t="s">
        <v>5018</v>
      </c>
    </row>
    <row r="21" spans="1:13">
      <c r="A21" s="12" t="str">
        <f t="shared" si="0"/>
        <v/>
      </c>
      <c r="B21" s="13"/>
      <c r="C21" s="13"/>
      <c r="D21" s="14"/>
      <c r="E21" s="14"/>
      <c r="F21" s="28"/>
      <c r="G21" s="13"/>
      <c r="H21" s="15"/>
      <c r="I21" s="15"/>
      <c r="J21" s="15"/>
      <c r="K21" s="15"/>
      <c r="L21" s="13"/>
      <c r="M21" s="2" t="s">
        <v>5019</v>
      </c>
    </row>
    <row r="22" spans="1:13">
      <c r="A22" s="12" t="str">
        <f t="shared" si="0"/>
        <v/>
      </c>
      <c r="B22" s="13"/>
      <c r="C22" s="13"/>
      <c r="D22" s="14"/>
      <c r="E22" s="14"/>
      <c r="F22" s="28"/>
      <c r="G22" s="13"/>
      <c r="H22" s="15"/>
      <c r="I22" s="15"/>
      <c r="J22" s="15"/>
      <c r="K22" s="15"/>
      <c r="L22" s="13"/>
      <c r="M22" s="2" t="s">
        <v>5020</v>
      </c>
    </row>
    <row r="23" customHeight="1" spans="1:12">
      <c r="A23" s="16" t="s">
        <v>1127</v>
      </c>
      <c r="B23" s="17"/>
      <c r="C23" s="17"/>
      <c r="D23" s="18"/>
      <c r="E23" s="18"/>
      <c r="F23" s="18"/>
      <c r="G23" s="18"/>
      <c r="H23" s="24"/>
      <c r="I23" s="19">
        <f>SUM(I7:I22)</f>
        <v>0</v>
      </c>
      <c r="J23" s="19">
        <f>SUM(J7:J22)</f>
        <v>0</v>
      </c>
      <c r="K23" s="24"/>
      <c r="L23" s="20"/>
    </row>
    <row r="24" customHeight="1" spans="1:13">
      <c r="A24" s="3" t="e">
        <f>#REF!&amp;"填表人："&amp;#REF!</f>
        <v>#REF!</v>
      </c>
      <c r="J24" s="3" t="e">
        <f>"评估人员："&amp;#REF!</f>
        <v>#REF!</v>
      </c>
      <c r="M24" s="23" t="s">
        <v>716</v>
      </c>
    </row>
    <row r="25" customHeight="1" spans="1:1">
      <c r="A25" s="3" t="e">
        <f>"填表日期："&amp;YEAR(#REF!)&amp;"年"&amp;MONTH(#REF!)&amp;"月"&amp;DAY(#REF!)&amp;"日"</f>
        <v>#REF!</v>
      </c>
    </row>
  </sheetData>
  <mergeCells count="4">
    <mergeCell ref="A2:L2"/>
    <mergeCell ref="A3:L3"/>
    <mergeCell ref="A5:F5"/>
    <mergeCell ref="A23:B23"/>
  </mergeCells>
  <hyperlinks>
    <hyperlink ref="A1" location="索引目录!A1" display="返回索引目录"/>
  </hyperlinks>
  <printOptions horizontalCentered="1"/>
  <pageMargins left="0.984027777777778" right="0.984027777777778" top="0.984027777777778" bottom="0.984027777777778" header="0.471527777777778" footer="0.354166666666667"/>
  <pageSetup paperSize="9" scale="74" fitToHeight="0" orientation="landscape"/>
  <headerFooter scaleWithDoc="0">
    <oddHeader>&amp;L&amp;"Arial Narrow,常规"&amp;10北京中企华资产评估有限责任公司&amp;R&amp;"Arial Narrow,常规"&amp;10质控部XXX项目</oddHeader>
    <oddFooter>&amp;C&amp;"Arial Narrow,常规"&amp;10第&amp;P页，共&amp;N页&amp;R&amp;"宋体,常规"&amp;10&amp;P/&amp;N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106</vt:i4>
      </vt:variant>
    </vt:vector>
  </HeadingPairs>
  <TitlesOfParts>
    <vt:vector size="106" baseType="lpstr">
      <vt:lpstr>归档管理-100016</vt:lpstr>
      <vt:lpstr>申报表封面</vt:lpstr>
      <vt:lpstr>资产基础法评估明表工作流程图</vt:lpstr>
      <vt:lpstr>索引目录</vt:lpstr>
      <vt:lpstr>企业基本情况表</vt:lpstr>
      <vt:lpstr>填表说明</vt:lpstr>
      <vt:lpstr>资产负债表</vt:lpstr>
      <vt:lpstr>1-汇总表-新会计准则用表</vt:lpstr>
      <vt:lpstr>2-分类汇总-新会计准则用表</vt:lpstr>
      <vt:lpstr>2-分类汇总</vt:lpstr>
      <vt:lpstr>3-流动汇总</vt:lpstr>
      <vt:lpstr>表3-1货币汇总表</vt:lpstr>
      <vt:lpstr>3-1-1现金</vt:lpstr>
      <vt:lpstr>3-1-2银行存款</vt:lpstr>
      <vt:lpstr>3-1-3其他货币资金</vt:lpstr>
      <vt:lpstr>3-2交易性金融资产汇总</vt:lpstr>
      <vt:lpstr>3-2-1交易性-股票</vt:lpstr>
      <vt:lpstr>3-2-2交易性-债券</vt:lpstr>
      <vt:lpstr>3-2-3交易性-基金</vt:lpstr>
      <vt:lpstr>3-3应收票据</vt:lpstr>
      <vt:lpstr>3-4应收账款</vt:lpstr>
      <vt:lpstr>3-5预付款项</vt:lpstr>
      <vt:lpstr>3-6应收利息</vt:lpstr>
      <vt:lpstr>3-7应收股利</vt:lpstr>
      <vt:lpstr>3-8其他应收款</vt:lpstr>
      <vt:lpstr>3-9存货汇总</vt:lpstr>
      <vt:lpstr>3-9-1材料采购（在途物资）</vt:lpstr>
      <vt:lpstr>3-9-2原材料</vt:lpstr>
      <vt:lpstr>3-9-3在库周转材料</vt:lpstr>
      <vt:lpstr>3-9-4委托加工物资</vt:lpstr>
      <vt:lpstr>3-9-5产成品（库存商品）</vt:lpstr>
      <vt:lpstr>3-9-6在产品（自制半成品）</vt:lpstr>
      <vt:lpstr>3-9-7发出商品</vt:lpstr>
      <vt:lpstr>3-9-8在用周转材料</vt:lpstr>
      <vt:lpstr>3-9-9开发产品</vt:lpstr>
      <vt:lpstr>3-9-10开发成本</vt:lpstr>
      <vt:lpstr>3-9-11消耗性生物资产</vt:lpstr>
      <vt:lpstr>3-9-12工程施工</vt:lpstr>
      <vt:lpstr>3-10一年到期非流动资产</vt:lpstr>
      <vt:lpstr>3-11其他流动资产</vt:lpstr>
      <vt:lpstr>3-12合同资产</vt:lpstr>
      <vt:lpstr>4-非流动资产汇总</vt:lpstr>
      <vt:lpstr>4-1可供出售金融资产汇总</vt:lpstr>
      <vt:lpstr>4-1-1可出售-股票</vt:lpstr>
      <vt:lpstr>4-1-2可出售-债券</vt:lpstr>
      <vt:lpstr>4-1-3可出售-其他</vt:lpstr>
      <vt:lpstr>4-2持有到期投资</vt:lpstr>
      <vt:lpstr>4-3长期应收</vt:lpstr>
      <vt:lpstr>4-4股权投资</vt:lpstr>
      <vt:lpstr>4-5投资性房地产汇总</vt:lpstr>
      <vt:lpstr>4-5-1投资性房地产（成本计量）</vt:lpstr>
      <vt:lpstr>4-5-2投资性房地产（公允计量）</vt:lpstr>
      <vt:lpstr>4-5-3投资性地产（成本计量）</vt:lpstr>
      <vt:lpstr>4-5-4投资性地产（公允计量）</vt:lpstr>
      <vt:lpstr>4-6固定资产汇总</vt:lpstr>
      <vt:lpstr>4-6-1房屋建筑物</vt:lpstr>
      <vt:lpstr>4-6-2构筑物</vt:lpstr>
      <vt:lpstr>4-6-3管道沟槽</vt:lpstr>
      <vt:lpstr>4-6-4井巷工程</vt:lpstr>
      <vt:lpstr>分包1</vt:lpstr>
      <vt:lpstr>变现率</vt:lpstr>
      <vt:lpstr>4-6-5机器设备 (2)</vt:lpstr>
      <vt:lpstr>4-6-6车辆</vt:lpstr>
      <vt:lpstr>4-6-7电子设备</vt:lpstr>
      <vt:lpstr>4-6-8土地</vt:lpstr>
      <vt:lpstr>4-6-9船舶</vt:lpstr>
      <vt:lpstr>4-7在建工程汇总</vt:lpstr>
      <vt:lpstr>4-7-1在建（土建）</vt:lpstr>
      <vt:lpstr>4-7-2在建（设备）</vt:lpstr>
      <vt:lpstr>4-7-3在建（待摊投资）</vt:lpstr>
      <vt:lpstr>4-8工程物资</vt:lpstr>
      <vt:lpstr>4-9固定资产清理</vt:lpstr>
      <vt:lpstr>4-10生产性生物资产</vt:lpstr>
      <vt:lpstr>4-11油气资产</vt:lpstr>
      <vt:lpstr>4-12无形资产汇总</vt:lpstr>
      <vt:lpstr>4-12-1无形-土地</vt:lpstr>
      <vt:lpstr>4-12-2无形-矿业权</vt:lpstr>
      <vt:lpstr>4-12-3无形-其他</vt:lpstr>
      <vt:lpstr>4-13开发支出</vt:lpstr>
      <vt:lpstr>4-14商誉</vt:lpstr>
      <vt:lpstr>4-15长期待摊费用</vt:lpstr>
      <vt:lpstr>4-16递延所得税资产</vt:lpstr>
      <vt:lpstr>4-17其他非流动资产</vt:lpstr>
      <vt:lpstr>5-流动负债汇总</vt:lpstr>
      <vt:lpstr>5-1短期借款</vt:lpstr>
      <vt:lpstr>5-2交易性金融负债</vt:lpstr>
      <vt:lpstr>5-3应付票据</vt:lpstr>
      <vt:lpstr>5-4应付账款</vt:lpstr>
      <vt:lpstr>5-5预收款项</vt:lpstr>
      <vt:lpstr>5-6职工薪酬</vt:lpstr>
      <vt:lpstr>5-8应付利息</vt:lpstr>
      <vt:lpstr>5-7应交税费</vt:lpstr>
      <vt:lpstr>5-9应付股利（利润）</vt:lpstr>
      <vt:lpstr>5-11一年到期非流动负债</vt:lpstr>
      <vt:lpstr>5-10其他应付款</vt:lpstr>
      <vt:lpstr>5-12其他流动负债</vt:lpstr>
      <vt:lpstr>6-非流动负债汇总 </vt:lpstr>
      <vt:lpstr>5-13合同负债</vt:lpstr>
      <vt:lpstr>6-1长期借款</vt:lpstr>
      <vt:lpstr>6-2应付债券</vt:lpstr>
      <vt:lpstr>6-3长期应付款</vt:lpstr>
      <vt:lpstr>6-4专项应付款</vt:lpstr>
      <vt:lpstr>6-5预计负债</vt:lpstr>
      <vt:lpstr>6-6递延所得税负债</vt:lpstr>
      <vt:lpstr>6-7其他非流动负债</vt:lpstr>
      <vt:lpstr>明细表检查结果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c:creator>
  <cp:lastModifiedBy>王浩宇</cp:lastModifiedBy>
  <dcterms:created xsi:type="dcterms:W3CDTF">2014-06-26T09:51:00Z</dcterms:created>
  <cp:lastPrinted>2019-07-08T02:57:00Z</cp:lastPrinted>
  <dcterms:modified xsi:type="dcterms:W3CDTF">2019-08-14T01:36:03Z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y fmtid="{D5CDD505-2E9C-101B-9397-08002B2CF9AE}" pid="3" name="IVID2F1E1603">
    <vt:lpwstr/>
  </property>
  <property fmtid="{D5CDD505-2E9C-101B-9397-08002B2CF9AE}" pid="4" name="IVIDC">
    <vt:lpwstr/>
  </property>
  <property fmtid="{D5CDD505-2E9C-101B-9397-08002B2CF9AE}" pid="5" name="IVID362F13E8">
    <vt:lpwstr/>
  </property>
  <property fmtid="{D5CDD505-2E9C-101B-9397-08002B2CF9AE}" pid="6" name="IVID3A3618F1">
    <vt:lpwstr/>
  </property>
  <property fmtid="{D5CDD505-2E9C-101B-9397-08002B2CF9AE}" pid="7" name="IVID15E41318">
    <vt:lpwstr/>
  </property>
  <property fmtid="{D5CDD505-2E9C-101B-9397-08002B2CF9AE}" pid="8" name="IVID181914D9">
    <vt:lpwstr/>
  </property>
  <property fmtid="{D5CDD505-2E9C-101B-9397-08002B2CF9AE}" pid="9" name="IVID155815FB">
    <vt:lpwstr/>
  </property>
  <property fmtid="{D5CDD505-2E9C-101B-9397-08002B2CF9AE}" pid="10" name="IVIDD091BF0">
    <vt:lpwstr/>
  </property>
  <property fmtid="{D5CDD505-2E9C-101B-9397-08002B2CF9AE}" pid="11" name="IVID344CCFFC">
    <vt:lpwstr/>
  </property>
  <property fmtid="{D5CDD505-2E9C-101B-9397-08002B2CF9AE}" pid="12" name="IVID1A7D12ED">
    <vt:lpwstr/>
  </property>
  <property fmtid="{D5CDD505-2E9C-101B-9397-08002B2CF9AE}" pid="13" name="IVID1B2115FE">
    <vt:lpwstr/>
  </property>
  <property fmtid="{D5CDD505-2E9C-101B-9397-08002B2CF9AE}" pid="14" name="IVID35431BD0">
    <vt:lpwstr/>
  </property>
  <property fmtid="{D5CDD505-2E9C-101B-9397-08002B2CF9AE}" pid="15" name="IVID4637A884">
    <vt:lpwstr/>
  </property>
  <property fmtid="{D5CDD505-2E9C-101B-9397-08002B2CF9AE}" pid="16" name="IVID127C14F5">
    <vt:lpwstr/>
  </property>
  <property fmtid="{D5CDD505-2E9C-101B-9397-08002B2CF9AE}" pid="17" name="IVID1834F0DD">
    <vt:lpwstr/>
  </property>
  <property fmtid="{D5CDD505-2E9C-101B-9397-08002B2CF9AE}" pid="18" name="IVID312119E0">
    <vt:lpwstr/>
  </property>
  <property fmtid="{D5CDD505-2E9C-101B-9397-08002B2CF9AE}" pid="19" name="IVID1C5812DA">
    <vt:lpwstr/>
  </property>
  <property fmtid="{D5CDD505-2E9C-101B-9397-08002B2CF9AE}" pid="20" name="IVID173907ED">
    <vt:lpwstr/>
  </property>
  <property fmtid="{D5CDD505-2E9C-101B-9397-08002B2CF9AE}" pid="21" name="IVID1D3F17E2">
    <vt:lpwstr/>
  </property>
  <property fmtid="{D5CDD505-2E9C-101B-9397-08002B2CF9AE}" pid="22" name="IVID13451200">
    <vt:lpwstr/>
  </property>
  <property fmtid="{D5CDD505-2E9C-101B-9397-08002B2CF9AE}" pid="23" name="IVID475611CF">
    <vt:lpwstr/>
  </property>
  <property fmtid="{D5CDD505-2E9C-101B-9397-08002B2CF9AE}" pid="24" name="IVID302D13DA">
    <vt:lpwstr/>
  </property>
  <property fmtid="{D5CDD505-2E9C-101B-9397-08002B2CF9AE}" pid="25" name="IVIDD5915D9">
    <vt:lpwstr/>
  </property>
  <property fmtid="{D5CDD505-2E9C-101B-9397-08002B2CF9AE}" pid="26" name="IVID17F6384A">
    <vt:lpwstr/>
  </property>
  <property fmtid="{D5CDD505-2E9C-101B-9397-08002B2CF9AE}" pid="27" name="IVID3B5A10EA">
    <vt:lpwstr/>
  </property>
  <property fmtid="{D5CDD505-2E9C-101B-9397-08002B2CF9AE}" pid="28" name="IVID3D0F16E3">
    <vt:lpwstr/>
  </property>
  <property fmtid="{D5CDD505-2E9C-101B-9397-08002B2CF9AE}" pid="29" name="IVID30260FFC">
    <vt:lpwstr/>
  </property>
  <property fmtid="{D5CDD505-2E9C-101B-9397-08002B2CF9AE}" pid="30" name="IVID2F301BED">
    <vt:lpwstr/>
  </property>
  <property fmtid="{D5CDD505-2E9C-101B-9397-08002B2CF9AE}" pid="31" name="IVID2F1117F5">
    <vt:lpwstr/>
  </property>
  <property fmtid="{D5CDD505-2E9C-101B-9397-08002B2CF9AE}" pid="32" name="IVID121617DE">
    <vt:lpwstr/>
  </property>
  <property fmtid="{D5CDD505-2E9C-101B-9397-08002B2CF9AE}" pid="33" name="IVID13691AF2">
    <vt:lpwstr/>
  </property>
  <property fmtid="{D5CDD505-2E9C-101B-9397-08002B2CF9AE}" pid="34" name="IVID1A3B0AF0">
    <vt:lpwstr/>
  </property>
  <property fmtid="{D5CDD505-2E9C-101B-9397-08002B2CF9AE}" pid="35" name="IVID373F12DB">
    <vt:lpwstr/>
  </property>
  <property fmtid="{D5CDD505-2E9C-101B-9397-08002B2CF9AE}" pid="36" name="IVID274B1CF5">
    <vt:lpwstr/>
  </property>
  <property fmtid="{D5CDD505-2E9C-101B-9397-08002B2CF9AE}" pid="37" name="IVID2B4E17FA">
    <vt:lpwstr/>
  </property>
  <property fmtid="{D5CDD505-2E9C-101B-9397-08002B2CF9AE}" pid="38" name="IVID253D11EF">
    <vt:lpwstr/>
  </property>
  <property fmtid="{D5CDD505-2E9C-101B-9397-08002B2CF9AE}" pid="39" name="IVID102124BA">
    <vt:lpwstr/>
  </property>
  <property fmtid="{D5CDD505-2E9C-101B-9397-08002B2CF9AE}" pid="40" name="IVID3D1509D0">
    <vt:lpwstr/>
  </property>
  <property fmtid="{D5CDD505-2E9C-101B-9397-08002B2CF9AE}" pid="41" name="IVID35641901">
    <vt:lpwstr/>
  </property>
  <property fmtid="{D5CDD505-2E9C-101B-9397-08002B2CF9AE}" pid="42" name="IVID45E1ED9">
    <vt:lpwstr/>
  </property>
  <property fmtid="{D5CDD505-2E9C-101B-9397-08002B2CF9AE}" pid="43" name="IVID324113D1">
    <vt:lpwstr/>
  </property>
  <property fmtid="{D5CDD505-2E9C-101B-9397-08002B2CF9AE}" pid="44" name="IVID1A2D1903">
    <vt:lpwstr/>
  </property>
  <property fmtid="{D5CDD505-2E9C-101B-9397-08002B2CF9AE}" pid="45" name="IVID222F6E42">
    <vt:lpwstr/>
  </property>
  <property fmtid="{D5CDD505-2E9C-101B-9397-08002B2CF9AE}" pid="46" name="IVID137012E9">
    <vt:lpwstr/>
  </property>
  <property fmtid="{D5CDD505-2E9C-101B-9397-08002B2CF9AE}" pid="47" name="IVID3D4D17F3">
    <vt:lpwstr/>
  </property>
  <property fmtid="{D5CDD505-2E9C-101B-9397-08002B2CF9AE}" pid="48" name="IVID2F2214CF">
    <vt:lpwstr/>
  </property>
  <property fmtid="{D5CDD505-2E9C-101B-9397-08002B2CF9AE}" pid="49" name="IVID212812E2">
    <vt:lpwstr/>
  </property>
  <property fmtid="{D5CDD505-2E9C-101B-9397-08002B2CF9AE}" pid="50" name="IVID174513DF">
    <vt:lpwstr/>
  </property>
  <property fmtid="{D5CDD505-2E9C-101B-9397-08002B2CF9AE}" pid="51" name="IVID14481408">
    <vt:lpwstr/>
  </property>
  <property fmtid="{D5CDD505-2E9C-101B-9397-08002B2CF9AE}" pid="52" name="IVID2E670A05">
    <vt:lpwstr/>
  </property>
  <property fmtid="{D5CDD505-2E9C-101B-9397-08002B2CF9AE}" pid="53" name="IVID2A161305">
    <vt:lpwstr/>
  </property>
  <property fmtid="{D5CDD505-2E9C-101B-9397-08002B2CF9AE}" pid="54" name="IVID173E1206">
    <vt:lpwstr/>
  </property>
  <property fmtid="{D5CDD505-2E9C-101B-9397-08002B2CF9AE}" pid="55" name="IVID232310EC">
    <vt:lpwstr/>
  </property>
  <property fmtid="{D5CDD505-2E9C-101B-9397-08002B2CF9AE}" pid="56" name="IVID133D1AE5">
    <vt:lpwstr/>
  </property>
  <property fmtid="{D5CDD505-2E9C-101B-9397-08002B2CF9AE}" pid="57" name="IVIDF6113D9">
    <vt:lpwstr/>
  </property>
  <property fmtid="{D5CDD505-2E9C-101B-9397-08002B2CF9AE}" pid="58" name="IVID362E14DB">
    <vt:lpwstr/>
  </property>
  <property fmtid="{D5CDD505-2E9C-101B-9397-08002B2CF9AE}" pid="59" name="IVID1F6511DB">
    <vt:lpwstr/>
  </property>
  <property fmtid="{D5CDD505-2E9C-101B-9397-08002B2CF9AE}" pid="60" name="IVID3F1D10E8">
    <vt:lpwstr/>
  </property>
  <property fmtid="{D5CDD505-2E9C-101B-9397-08002B2CF9AE}" pid="61" name="IVID144313EE">
    <vt:lpwstr/>
  </property>
  <property fmtid="{D5CDD505-2E9C-101B-9397-08002B2CF9AE}" pid="62" name="IVID272C0FEF">
    <vt:lpwstr/>
  </property>
  <property fmtid="{D5CDD505-2E9C-101B-9397-08002B2CF9AE}" pid="63" name="IVID240A1504">
    <vt:lpwstr/>
  </property>
  <property fmtid="{D5CDD505-2E9C-101B-9397-08002B2CF9AE}" pid="64" name="IVID2E511106">
    <vt:lpwstr/>
  </property>
  <property fmtid="{D5CDD505-2E9C-101B-9397-08002B2CF9AE}" pid="65" name="IVID2A6D14EB">
    <vt:lpwstr/>
  </property>
  <property fmtid="{D5CDD505-2E9C-101B-9397-08002B2CF9AE}" pid="66" name="IVID386F14FA">
    <vt:lpwstr/>
  </property>
  <property fmtid="{D5CDD505-2E9C-101B-9397-08002B2CF9AE}" pid="67" name="IVIDA1B07F3">
    <vt:lpwstr/>
  </property>
  <property fmtid="{D5CDD505-2E9C-101B-9397-08002B2CF9AE}" pid="68" name="IVID2A6715D8">
    <vt:lpwstr/>
  </property>
  <property fmtid="{D5CDD505-2E9C-101B-9397-08002B2CF9AE}" pid="69" name="IVID222D19FF">
    <vt:lpwstr/>
  </property>
  <property fmtid="{D5CDD505-2E9C-101B-9397-08002B2CF9AE}" pid="70" name="IVID2D4D15EB">
    <vt:lpwstr/>
  </property>
  <property fmtid="{D5CDD505-2E9C-101B-9397-08002B2CF9AE}" pid="71" name="IVID1A3517F4">
    <vt:lpwstr/>
  </property>
  <property fmtid="{D5CDD505-2E9C-101B-9397-08002B2CF9AE}" pid="72" name="IVID2B0E1302">
    <vt:lpwstr/>
  </property>
  <property fmtid="{D5CDD505-2E9C-101B-9397-08002B2CF9AE}" pid="73" name="IVID332E19D7">
    <vt:lpwstr/>
  </property>
  <property fmtid="{D5CDD505-2E9C-101B-9397-08002B2CF9AE}" pid="74" name="IVID22261800">
    <vt:lpwstr/>
  </property>
  <property fmtid="{D5CDD505-2E9C-101B-9397-08002B2CF9AE}" pid="75" name="IVID325116DE">
    <vt:lpwstr/>
  </property>
  <property fmtid="{D5CDD505-2E9C-101B-9397-08002B2CF9AE}" pid="76" name="IVID81113D2">
    <vt:lpwstr/>
  </property>
  <property fmtid="{D5CDD505-2E9C-101B-9397-08002B2CF9AE}" pid="77" name="IVID1D231201">
    <vt:lpwstr/>
  </property>
  <property fmtid="{D5CDD505-2E9C-101B-9397-08002B2CF9AE}" pid="78" name="IVID366A14F0">
    <vt:lpwstr/>
  </property>
  <property fmtid="{D5CDD505-2E9C-101B-9397-08002B2CF9AE}" pid="79" name="IVID316311F9">
    <vt:lpwstr/>
  </property>
  <property fmtid="{D5CDD505-2E9C-101B-9397-08002B2CF9AE}" pid="80" name="IVIDE0715F1">
    <vt:lpwstr/>
  </property>
  <property fmtid="{D5CDD505-2E9C-101B-9397-08002B2CF9AE}" pid="81" name="IVID3B5816EC">
    <vt:lpwstr/>
  </property>
  <property fmtid="{D5CDD505-2E9C-101B-9397-08002B2CF9AE}" pid="82" name="IVID351414F8">
    <vt:lpwstr/>
  </property>
  <property fmtid="{D5CDD505-2E9C-101B-9397-08002B2CF9AE}" pid="83" name="IVID2F251AE7">
    <vt:lpwstr/>
  </property>
  <property fmtid="{D5CDD505-2E9C-101B-9397-08002B2CF9AE}" pid="84" name="IVID2A5E1D03">
    <vt:lpwstr/>
  </property>
  <property fmtid="{D5CDD505-2E9C-101B-9397-08002B2CF9AE}" pid="85" name="IVID306310DF">
    <vt:lpwstr/>
  </property>
  <property fmtid="{D5CDD505-2E9C-101B-9397-08002B2CF9AE}" pid="86" name="IVID266F16CF">
    <vt:lpwstr/>
  </property>
  <property fmtid="{D5CDD505-2E9C-101B-9397-08002B2CF9AE}" pid="87" name="IVID307414D1">
    <vt:lpwstr/>
  </property>
  <property fmtid="{D5CDD505-2E9C-101B-9397-08002B2CF9AE}" pid="88" name="IVID344B1400">
    <vt:lpwstr/>
  </property>
  <property fmtid="{D5CDD505-2E9C-101B-9397-08002B2CF9AE}" pid="89" name="IVID135B1DF5">
    <vt:lpwstr/>
  </property>
  <property fmtid="{D5CDD505-2E9C-101B-9397-08002B2CF9AE}" pid="90" name="IVID1A3716D3">
    <vt:lpwstr/>
  </property>
  <property fmtid="{D5CDD505-2E9C-101B-9397-08002B2CF9AE}" pid="91" name="IVIDD1916DB">
    <vt:lpwstr/>
  </property>
  <property fmtid="{D5CDD505-2E9C-101B-9397-08002B2CF9AE}" pid="92" name="IVID11431AF1">
    <vt:lpwstr/>
  </property>
  <property fmtid="{D5CDD505-2E9C-101B-9397-08002B2CF9AE}" pid="93" name="IVID1B2C19F3">
    <vt:lpwstr/>
  </property>
  <property fmtid="{D5CDD505-2E9C-101B-9397-08002B2CF9AE}" pid="94" name="IVIDD5E0FE6">
    <vt:lpwstr/>
  </property>
  <property fmtid="{D5CDD505-2E9C-101B-9397-08002B2CF9AE}" pid="95" name="IVID162D1605">
    <vt:lpwstr/>
  </property>
  <property fmtid="{D5CDD505-2E9C-101B-9397-08002B2CF9AE}" pid="96" name="IVID28741007">
    <vt:lpwstr/>
  </property>
  <property fmtid="{D5CDD505-2E9C-101B-9397-08002B2CF9AE}" pid="97" name="IVID2A3614FA">
    <vt:lpwstr/>
  </property>
  <property fmtid="{D5CDD505-2E9C-101B-9397-08002B2CF9AE}" pid="98" name="IVID107516EB">
    <vt:lpwstr/>
  </property>
  <property fmtid="{D5CDD505-2E9C-101B-9397-08002B2CF9AE}" pid="99" name="IVID17063A1C">
    <vt:lpwstr/>
  </property>
  <property fmtid="{D5CDD505-2E9C-101B-9397-08002B2CF9AE}" pid="100" name="IVID12611ADE">
    <vt:lpwstr/>
  </property>
  <property fmtid="{D5CDD505-2E9C-101B-9397-08002B2CF9AE}" pid="101" name="IVID322814F3">
    <vt:lpwstr/>
  </property>
  <property fmtid="{D5CDD505-2E9C-101B-9397-08002B2CF9AE}" pid="102" name="IVID32A1AF8">
    <vt:lpwstr/>
  </property>
  <property fmtid="{D5CDD505-2E9C-101B-9397-08002B2CF9AE}" pid="103" name="IVID252617FB">
    <vt:lpwstr/>
  </property>
  <property fmtid="{D5CDD505-2E9C-101B-9397-08002B2CF9AE}" pid="104" name="IVID417511F3">
    <vt:lpwstr/>
  </property>
  <property fmtid="{D5CDD505-2E9C-101B-9397-08002B2CF9AE}" pid="105" name="IVID137812E5">
    <vt:lpwstr/>
  </property>
  <property fmtid="{D5CDD505-2E9C-101B-9397-08002B2CF9AE}" pid="106" name="IVID2F521CD0">
    <vt:lpwstr/>
  </property>
  <property fmtid="{D5CDD505-2E9C-101B-9397-08002B2CF9AE}" pid="107" name="IVID2F3614DB">
    <vt:lpwstr/>
  </property>
  <property fmtid="{D5CDD505-2E9C-101B-9397-08002B2CF9AE}" pid="108" name="IVID153A11E5">
    <vt:lpwstr/>
  </property>
  <property fmtid="{D5CDD505-2E9C-101B-9397-08002B2CF9AE}" pid="109" name="IVID3A5212F6">
    <vt:lpwstr/>
  </property>
  <property fmtid="{D5CDD505-2E9C-101B-9397-08002B2CF9AE}" pid="110" name="IVIDD4717F1">
    <vt:lpwstr/>
  </property>
  <property fmtid="{D5CDD505-2E9C-101B-9397-08002B2CF9AE}" pid="111" name="IVID2C321DD4">
    <vt:lpwstr/>
  </property>
  <property fmtid="{D5CDD505-2E9C-101B-9397-08002B2CF9AE}" pid="112" name="IVIDC8EDD935">
    <vt:lpwstr/>
  </property>
  <property fmtid="{D5CDD505-2E9C-101B-9397-08002B2CF9AE}" pid="113" name="IVID8C6ADA02">
    <vt:lpwstr/>
  </property>
  <property fmtid="{D5CDD505-2E9C-101B-9397-08002B2CF9AE}" pid="114" name="IVID18337105">
    <vt:lpwstr/>
  </property>
  <property fmtid="{D5CDD505-2E9C-101B-9397-08002B2CF9AE}" pid="115" name="IVID18361708">
    <vt:lpwstr/>
  </property>
  <property fmtid="{D5CDD505-2E9C-101B-9397-08002B2CF9AE}" pid="116" name="IVIDC5912FD">
    <vt:lpwstr/>
  </property>
  <property fmtid="{D5CDD505-2E9C-101B-9397-08002B2CF9AE}" pid="117" name="IVIDA5912F8">
    <vt:lpwstr/>
  </property>
  <property fmtid="{D5CDD505-2E9C-101B-9397-08002B2CF9AE}" pid="118" name="IVID0">
    <vt:lpwstr/>
  </property>
  <property fmtid="{D5CDD505-2E9C-101B-9397-08002B2CF9AE}" pid="119" name="IVIDC5E1505">
    <vt:lpwstr/>
  </property>
  <property fmtid="{D5CDD505-2E9C-101B-9397-08002B2CF9AE}" pid="120" name="IVID381B17DB">
    <vt:lpwstr/>
  </property>
  <property fmtid="{D5CDD505-2E9C-101B-9397-08002B2CF9AE}" pid="121" name="IVIDB4C16D4">
    <vt:lpwstr/>
  </property>
  <property fmtid="{D5CDD505-2E9C-101B-9397-08002B2CF9AE}" pid="122" name="IVID7D00617">
    <vt:lpwstr/>
  </property>
  <property fmtid="{D5CDD505-2E9C-101B-9397-08002B2CF9AE}" pid="123" name="IVID2F5F12F2">
    <vt:lpwstr/>
  </property>
  <property fmtid="{D5CDD505-2E9C-101B-9397-08002B2CF9AE}" pid="124" name="IVID234016E0">
    <vt:lpwstr/>
  </property>
  <property fmtid="{D5CDD505-2E9C-101B-9397-08002B2CF9AE}" pid="125" name="IVIDB0512D2">
    <vt:lpwstr/>
  </property>
  <property fmtid="{D5CDD505-2E9C-101B-9397-08002B2CF9AE}" pid="126" name="IVID401F10D0">
    <vt:lpwstr/>
  </property>
  <property fmtid="{D5CDD505-2E9C-101B-9397-08002B2CF9AE}" pid="127" name="IVID423C11D6">
    <vt:lpwstr/>
  </property>
  <property fmtid="{D5CDD505-2E9C-101B-9397-08002B2CF9AE}" pid="128" name="IVID247116DD">
    <vt:lpwstr/>
  </property>
  <property fmtid="{D5CDD505-2E9C-101B-9397-08002B2CF9AE}" pid="129" name="IVID3E6DA5A9">
    <vt:lpwstr/>
  </property>
  <property fmtid="{D5CDD505-2E9C-101B-9397-08002B2CF9AE}" pid="130" name="IVID1F4E11DC">
    <vt:lpwstr/>
  </property>
  <property fmtid="{D5CDD505-2E9C-101B-9397-08002B2CF9AE}" pid="131" name="IVID175D07E1">
    <vt:lpwstr/>
  </property>
  <property fmtid="{D5CDD505-2E9C-101B-9397-08002B2CF9AE}" pid="132" name="IVID1BFB3D23">
    <vt:lpwstr/>
  </property>
  <property fmtid="{D5CDD505-2E9C-101B-9397-08002B2CF9AE}" pid="133" name="IVID145710DE">
    <vt:lpwstr/>
  </property>
  <property fmtid="{D5CDD505-2E9C-101B-9397-08002B2CF9AE}" pid="134" name="IVID303A10E6">
    <vt:lpwstr/>
  </property>
  <property fmtid="{D5CDD505-2E9C-101B-9397-08002B2CF9AE}" pid="135" name="IVID35501AE3">
    <vt:lpwstr/>
  </property>
  <property fmtid="{D5CDD505-2E9C-101B-9397-08002B2CF9AE}" pid="136" name="IVID58A13284">
    <vt:lpwstr/>
  </property>
  <property fmtid="{D5CDD505-2E9C-101B-9397-08002B2CF9AE}" pid="137" name="IVIDCC4BD818">
    <vt:lpwstr/>
  </property>
  <property fmtid="{D5CDD505-2E9C-101B-9397-08002B2CF9AE}" pid="138" name="IVIDCC3F0238">
    <vt:lpwstr/>
  </property>
  <property fmtid="{D5CDD505-2E9C-101B-9397-08002B2CF9AE}" pid="139" name="IVID192C1002">
    <vt:lpwstr/>
  </property>
  <property fmtid="{D5CDD505-2E9C-101B-9397-08002B2CF9AE}" pid="140" name="IVID1E061164">
    <vt:lpwstr/>
  </property>
  <property fmtid="{D5CDD505-2E9C-101B-9397-08002B2CF9AE}" pid="141" name="IVIDB1F17F9">
    <vt:lpwstr/>
  </property>
  <property fmtid="{D5CDD505-2E9C-101B-9397-08002B2CF9AE}" pid="142" name="IVID906C5DD5">
    <vt:lpwstr/>
  </property>
  <property fmtid="{D5CDD505-2E9C-101B-9397-08002B2CF9AE}" pid="143" name="IVID8C686106">
    <vt:lpwstr/>
  </property>
  <property fmtid="{D5CDD505-2E9C-101B-9397-08002B2CF9AE}" pid="144" name="IVID19487">
    <vt:lpwstr/>
  </property>
  <property fmtid="{D5CDD505-2E9C-101B-9397-08002B2CF9AE}" pid="145" name="IVIDC0ABB6D7">
    <vt:lpwstr/>
  </property>
  <property fmtid="{D5CDD505-2E9C-101B-9397-08002B2CF9AE}" pid="146" name="IVID412511E1">
    <vt:lpwstr/>
  </property>
  <property fmtid="{D5CDD505-2E9C-101B-9397-08002B2CF9AE}" pid="147" name="IVID145012D5">
    <vt:lpwstr/>
  </property>
  <property fmtid="{D5CDD505-2E9C-101B-9397-08002B2CF9AE}" pid="148" name="IVID3A371DE6">
    <vt:lpwstr/>
  </property>
  <property fmtid="{D5CDD505-2E9C-101B-9397-08002B2CF9AE}" pid="149" name="IVIDF7F15E5">
    <vt:lpwstr/>
  </property>
  <property fmtid="{D5CDD505-2E9C-101B-9397-08002B2CF9AE}" pid="150" name="IVID1D661207">
    <vt:lpwstr/>
  </property>
  <property fmtid="{D5CDD505-2E9C-101B-9397-08002B2CF9AE}" pid="151" name="IVID1C4414FF">
    <vt:lpwstr/>
  </property>
  <property fmtid="{D5CDD505-2E9C-101B-9397-08002B2CF9AE}" pid="152" name="IVID44211301">
    <vt:lpwstr/>
  </property>
  <property fmtid="{D5CDD505-2E9C-101B-9397-08002B2CF9AE}" pid="153" name="IVIDCE71841">
    <vt:lpwstr/>
  </property>
  <property fmtid="{D5CDD505-2E9C-101B-9397-08002B2CF9AE}" pid="154" name="IVID3C3F16F5">
    <vt:lpwstr/>
  </property>
  <property fmtid="{D5CDD505-2E9C-101B-9397-08002B2CF9AE}" pid="155" name="IVID2A3017D0">
    <vt:lpwstr/>
  </property>
  <property fmtid="{D5CDD505-2E9C-101B-9397-08002B2CF9AE}" pid="156" name="IVID1E2918E2">
    <vt:lpwstr/>
  </property>
  <property fmtid="{D5CDD505-2E9C-101B-9397-08002B2CF9AE}" pid="157" name="IVID1D8019D9">
    <vt:lpwstr/>
  </property>
  <property fmtid="{D5CDD505-2E9C-101B-9397-08002B2CF9AE}" pid="158" name="IVID1D4009CF">
    <vt:lpwstr/>
  </property>
  <property fmtid="{D5CDD505-2E9C-101B-9397-08002B2CF9AE}" pid="159" name="IVID1E2B12F2">
    <vt:lpwstr/>
  </property>
  <property fmtid="{D5CDD505-2E9C-101B-9397-08002B2CF9AE}" pid="160" name="IVID2F5B14FC">
    <vt:lpwstr/>
  </property>
  <property fmtid="{D5CDD505-2E9C-101B-9397-08002B2CF9AE}" pid="161" name="IVIDB40ACB99">
    <vt:lpwstr/>
  </property>
  <property fmtid="{D5CDD505-2E9C-101B-9397-08002B2CF9AE}" pid="162" name="IVID70BA8FD2">
    <vt:lpwstr/>
  </property>
  <property fmtid="{D5CDD505-2E9C-101B-9397-08002B2CF9AE}" pid="163" name="IVIDBCF0C2BC">
    <vt:lpwstr/>
  </property>
  <property fmtid="{D5CDD505-2E9C-101B-9397-08002B2CF9AE}" pid="164" name="IVID1D471DE9">
    <vt:lpwstr/>
  </property>
  <property fmtid="{D5CDD505-2E9C-101B-9397-08002B2CF9AE}" pid="165" name="IVIDFC774CE1">
    <vt:lpwstr/>
  </property>
  <property fmtid="{D5CDD505-2E9C-101B-9397-08002B2CF9AE}" pid="166" name="IVID284A1C02">
    <vt:lpwstr/>
  </property>
  <property fmtid="{D5CDD505-2E9C-101B-9397-08002B2CF9AE}" pid="167" name="IVID13411006">
    <vt:lpwstr/>
  </property>
  <property fmtid="{D5CDD505-2E9C-101B-9397-08002B2CF9AE}" pid="168" name="IVID395E1CE8">
    <vt:lpwstr/>
  </property>
  <property fmtid="{D5CDD505-2E9C-101B-9397-08002B2CF9AE}" pid="169" name="IVID3D5515D8">
    <vt:lpwstr/>
  </property>
  <property fmtid="{D5CDD505-2E9C-101B-9397-08002B2CF9AE}" pid="170" name="IVID75176394">
    <vt:lpwstr/>
  </property>
  <property fmtid="{D5CDD505-2E9C-101B-9397-08002B2CF9AE}" pid="171" name="IVID193709EA">
    <vt:lpwstr/>
  </property>
  <property fmtid="{D5CDD505-2E9C-101B-9397-08002B2CF9AE}" pid="172" name="IVID61716EE">
    <vt:lpwstr/>
  </property>
  <property fmtid="{D5CDD505-2E9C-101B-9397-08002B2CF9AE}" pid="173" name="IVID9D4D91A3">
    <vt:lpwstr/>
  </property>
  <property fmtid="{D5CDD505-2E9C-101B-9397-08002B2CF9AE}" pid="174" name="IVID4C1F8D48">
    <vt:lpwstr/>
  </property>
  <property fmtid="{D5CDD505-2E9C-101B-9397-08002B2CF9AE}" pid="175" name="IVIDD83CD5BD">
    <vt:lpwstr/>
  </property>
  <property fmtid="{D5CDD505-2E9C-101B-9397-08002B2CF9AE}" pid="176" name="IVID2F2E13FD">
    <vt:lpwstr/>
  </property>
  <property fmtid="{D5CDD505-2E9C-101B-9397-08002B2CF9AE}" pid="177" name="IVID303BC014">
    <vt:lpwstr/>
  </property>
  <property fmtid="{D5CDD505-2E9C-101B-9397-08002B2CF9AE}" pid="178" name="IVID5CD28B8C">
    <vt:lpwstr/>
  </property>
  <property fmtid="{D5CDD505-2E9C-101B-9397-08002B2CF9AE}" pid="179" name="IVID680C7E31">
    <vt:lpwstr/>
  </property>
  <property fmtid="{D5CDD505-2E9C-101B-9397-08002B2CF9AE}" pid="180" name="IVID54624A61">
    <vt:lpwstr/>
  </property>
  <property fmtid="{D5CDD505-2E9C-101B-9397-08002B2CF9AE}" pid="181" name="IVID420D49AB">
    <vt:lpwstr/>
  </property>
  <property fmtid="{D5CDD505-2E9C-101B-9397-08002B2CF9AE}" pid="182" name="IVIDC825301A">
    <vt:lpwstr/>
  </property>
  <property fmtid="{D5CDD505-2E9C-101B-9397-08002B2CF9AE}" pid="183" name="IVIDD07946C9">
    <vt:lpwstr/>
  </property>
  <property fmtid="{D5CDD505-2E9C-101B-9397-08002B2CF9AE}" pid="184" name="IVID2A1D0905">
    <vt:lpwstr/>
  </property>
  <property fmtid="{D5CDD505-2E9C-101B-9397-08002B2CF9AE}" pid="185" name="IVIDC4076C53">
    <vt:lpwstr/>
  </property>
  <property fmtid="{D5CDD505-2E9C-101B-9397-08002B2CF9AE}" pid="186" name="IVIDA4F64F3D">
    <vt:lpwstr/>
  </property>
  <property fmtid="{D5CDD505-2E9C-101B-9397-08002B2CF9AE}" pid="187" name="IVID82F05588">
    <vt:lpwstr/>
  </property>
  <property fmtid="{D5CDD505-2E9C-101B-9397-08002B2CF9AE}" pid="188" name="IVIDC8EA096E">
    <vt:lpwstr/>
  </property>
  <property fmtid="{D5CDD505-2E9C-101B-9397-08002B2CF9AE}" pid="189" name="IVIDDCE0ABED">
    <vt:lpwstr/>
  </property>
  <property fmtid="{D5CDD505-2E9C-101B-9397-08002B2CF9AE}" pid="190" name="IVIDB8BC8449">
    <vt:lpwstr/>
  </property>
  <property fmtid="{D5CDD505-2E9C-101B-9397-08002B2CF9AE}" pid="191" name="IVID9C19E9">
    <vt:lpwstr/>
  </property>
  <property fmtid="{D5CDD505-2E9C-101B-9397-08002B2CF9AE}" pid="192" name="IVID48AC47F9">
    <vt:lpwstr/>
  </property>
  <property fmtid="{D5CDD505-2E9C-101B-9397-08002B2CF9AE}" pid="193" name="IVIDEC5FC44B">
    <vt:lpwstr/>
  </property>
  <property fmtid="{D5CDD505-2E9C-101B-9397-08002B2CF9AE}" pid="194" name="IVID3492ED5A">
    <vt:lpwstr/>
  </property>
  <property fmtid="{D5CDD505-2E9C-101B-9397-08002B2CF9AE}" pid="195" name="IVID5C363C74">
    <vt:lpwstr/>
  </property>
  <property fmtid="{D5CDD505-2E9C-101B-9397-08002B2CF9AE}" pid="196" name="IVID6A604E92">
    <vt:lpwstr/>
  </property>
  <property fmtid="{D5CDD505-2E9C-101B-9397-08002B2CF9AE}" pid="197" name="IVIDD6E7F953">
    <vt:lpwstr/>
  </property>
  <property fmtid="{D5CDD505-2E9C-101B-9397-08002B2CF9AE}" pid="198" name="IVIDCCF1F">
    <vt:lpwstr/>
  </property>
  <property fmtid="{D5CDD505-2E9C-101B-9397-08002B2CF9AE}" pid="199" name="IVID42818">
    <vt:lpwstr/>
  </property>
  <property fmtid="{D5CDD505-2E9C-101B-9397-08002B2CF9AE}" pid="200" name="IVID90CB1DBA">
    <vt:lpwstr/>
  </property>
  <property fmtid="{D5CDD505-2E9C-101B-9397-08002B2CF9AE}" pid="201" name="IVID192815CF">
    <vt:lpwstr/>
  </property>
  <property fmtid="{D5CDD505-2E9C-101B-9397-08002B2CF9AE}" pid="202" name="IVID166F16D6">
    <vt:lpwstr/>
  </property>
  <property fmtid="{D5CDD505-2E9C-101B-9397-08002B2CF9AE}" pid="203" name="IVID2E1214E4">
    <vt:lpwstr/>
  </property>
  <property fmtid="{D5CDD505-2E9C-101B-9397-08002B2CF9AE}" pid="204" name="IVID156412D2">
    <vt:lpwstr/>
  </property>
  <property fmtid="{D5CDD505-2E9C-101B-9397-08002B2CF9AE}" pid="205" name="IVID374C13FC">
    <vt:lpwstr/>
  </property>
  <property fmtid="{D5CDD505-2E9C-101B-9397-08002B2CF9AE}" pid="206" name="IVID1B6815DF">
    <vt:lpwstr/>
  </property>
  <property fmtid="{D5CDD505-2E9C-101B-9397-08002B2CF9AE}" pid="207" name="IVID426414E3">
    <vt:lpwstr/>
  </property>
  <property fmtid="{D5CDD505-2E9C-101B-9397-08002B2CF9AE}" pid="208" name="IVID396316EC">
    <vt:lpwstr/>
  </property>
  <property fmtid="{D5CDD505-2E9C-101B-9397-08002B2CF9AE}" pid="209" name="IVID134514EE">
    <vt:lpwstr/>
  </property>
  <property fmtid="{D5CDD505-2E9C-101B-9397-08002B2CF9AE}" pid="210" name="IVID1F6F08D4">
    <vt:lpwstr/>
  </property>
  <property fmtid="{D5CDD505-2E9C-101B-9397-08002B2CF9AE}" pid="211" name="IVID300E10C7">
    <vt:lpwstr/>
  </property>
  <property fmtid="{D5CDD505-2E9C-101B-9397-08002B2CF9AE}" pid="212" name="IVID27825256">
    <vt:lpwstr/>
  </property>
  <property fmtid="{D5CDD505-2E9C-101B-9397-08002B2CF9AE}" pid="213" name="IVID1E3014F0">
    <vt:lpwstr/>
  </property>
  <property fmtid="{D5CDD505-2E9C-101B-9397-08002B2CF9AE}" pid="214" name="IVID2A0516EF">
    <vt:lpwstr/>
  </property>
  <property fmtid="{D5CDD505-2E9C-101B-9397-08002B2CF9AE}" pid="215" name="IVID4C34973C">
    <vt:lpwstr/>
  </property>
  <property fmtid="{D5CDD505-2E9C-101B-9397-08002B2CF9AE}" pid="216" name="IVIDA007D24E">
    <vt:lpwstr/>
  </property>
  <property fmtid="{D5CDD505-2E9C-101B-9397-08002B2CF9AE}" pid="217" name="IVID8914D08">
    <vt:lpwstr/>
  </property>
  <property fmtid="{D5CDD505-2E9C-101B-9397-08002B2CF9AE}" pid="218" name="IVID6029AC5">
    <vt:lpwstr/>
  </property>
  <property fmtid="{D5CDD505-2E9C-101B-9397-08002B2CF9AE}" pid="219" name="IVIDF4C7210C">
    <vt:lpwstr/>
  </property>
  <property fmtid="{D5CDD505-2E9C-101B-9397-08002B2CF9AE}" pid="220" name="IVIDA81AE771">
    <vt:lpwstr/>
  </property>
  <property fmtid="{D5CDD505-2E9C-101B-9397-08002B2CF9AE}" pid="221" name="IVID2861369F">
    <vt:lpwstr/>
  </property>
  <property fmtid="{D5CDD505-2E9C-101B-9397-08002B2CF9AE}" pid="222" name="IVID6C69DC2C">
    <vt:lpwstr/>
  </property>
  <property fmtid="{D5CDD505-2E9C-101B-9397-08002B2CF9AE}" pid="223" name="IVIDA2A1C1A5">
    <vt:lpwstr/>
  </property>
  <property fmtid="{D5CDD505-2E9C-101B-9397-08002B2CF9AE}" pid="224" name="IVID2F1F44C">
    <vt:lpwstr/>
  </property>
  <property fmtid="{D5CDD505-2E9C-101B-9397-08002B2CF9AE}" pid="225" name="IVIDE46E6F89">
    <vt:lpwstr/>
  </property>
  <property fmtid="{D5CDD505-2E9C-101B-9397-08002B2CF9AE}" pid="226" name="IVID8A5FF7D2">
    <vt:lpwstr/>
  </property>
  <property fmtid="{D5CDD505-2E9C-101B-9397-08002B2CF9AE}" pid="227" name="IVID4089455F">
    <vt:lpwstr/>
  </property>
  <property fmtid="{D5CDD505-2E9C-101B-9397-08002B2CF9AE}" pid="228" name="IVID200D6EE3">
    <vt:lpwstr/>
  </property>
</Properties>
</file>